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AGOSTO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Document'!$A$1:$K$540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H477" i="1" l="1"/>
  <c r="F304" i="1" l="1"/>
  <c r="H304" i="1"/>
  <c r="I285" i="1"/>
  <c r="G285" i="1"/>
  <c r="E285" i="1"/>
  <c r="E242" i="1"/>
  <c r="G242" i="1"/>
  <c r="I242" i="1"/>
  <c r="E46" i="1"/>
  <c r="F46" i="1"/>
  <c r="G46" i="1"/>
  <c r="I46" i="1"/>
  <c r="F45" i="1"/>
  <c r="I297" i="1" l="1"/>
  <c r="K262" i="1"/>
  <c r="F210" i="1"/>
  <c r="F203" i="1"/>
  <c r="I138" i="1"/>
  <c r="K69" i="1"/>
  <c r="H69" i="1"/>
  <c r="F69" i="1"/>
  <c r="K49" i="1"/>
  <c r="B517" i="1" l="1"/>
  <c r="I483" i="1" l="1"/>
  <c r="G483" i="1"/>
  <c r="E483" i="1"/>
  <c r="G470" i="1"/>
  <c r="I470" i="1"/>
  <c r="E470" i="1"/>
  <c r="F469" i="1"/>
  <c r="H469" i="1"/>
  <c r="K435" i="1"/>
  <c r="G415" i="1"/>
  <c r="I235" i="1" l="1"/>
  <c r="E235" i="1"/>
  <c r="G235" i="1"/>
  <c r="F233" i="1"/>
  <c r="H233" i="1"/>
  <c r="I196" i="1"/>
  <c r="G196" i="1"/>
  <c r="E196" i="1"/>
  <c r="F195" i="1"/>
  <c r="F141" i="1"/>
  <c r="H141" i="1"/>
  <c r="I26" i="1"/>
  <c r="K25" i="1"/>
  <c r="J24" i="1"/>
  <c r="K24" i="1" s="1"/>
  <c r="G26" i="1"/>
  <c r="E26" i="1"/>
  <c r="J141" i="1" l="1"/>
  <c r="K141" i="1" s="1"/>
  <c r="F430" i="1"/>
  <c r="J464" i="1"/>
  <c r="G454" i="1"/>
  <c r="I454" i="1"/>
  <c r="E454" i="1"/>
  <c r="G450" i="1"/>
  <c r="I450" i="1"/>
  <c r="E450" i="1"/>
  <c r="H446" i="1"/>
  <c r="F446" i="1"/>
  <c r="H449" i="1"/>
  <c r="F449" i="1"/>
  <c r="H448" i="1"/>
  <c r="F448" i="1"/>
  <c r="H447" i="1"/>
  <c r="F447" i="1"/>
  <c r="H442" i="1"/>
  <c r="F442" i="1"/>
  <c r="H441" i="1"/>
  <c r="F441" i="1"/>
  <c r="H444" i="1"/>
  <c r="F444" i="1"/>
  <c r="H439" i="1"/>
  <c r="F439" i="1"/>
  <c r="H438" i="1"/>
  <c r="F438" i="1"/>
  <c r="H440" i="1"/>
  <c r="F440" i="1"/>
  <c r="H443" i="1"/>
  <c r="F443" i="1"/>
  <c r="H445" i="1"/>
  <c r="F445" i="1"/>
  <c r="H427" i="1"/>
  <c r="F427" i="1"/>
  <c r="H428" i="1"/>
  <c r="F428" i="1"/>
  <c r="H431" i="1"/>
  <c r="F431" i="1"/>
  <c r="H434" i="1"/>
  <c r="F434" i="1"/>
  <c r="H433" i="1"/>
  <c r="F433" i="1"/>
  <c r="K464" i="1" l="1"/>
  <c r="J433" i="1"/>
  <c r="J445" i="1"/>
  <c r="K445" i="1" s="1"/>
  <c r="J438" i="1"/>
  <c r="K438" i="1" s="1"/>
  <c r="J439" i="1"/>
  <c r="K439" i="1" s="1"/>
  <c r="K447" i="1"/>
  <c r="H450" i="1"/>
  <c r="F450" i="1"/>
  <c r="K450" i="1" l="1"/>
  <c r="J450" i="1"/>
  <c r="I435" i="1"/>
  <c r="G435" i="1"/>
  <c r="E435" i="1"/>
  <c r="H426" i="1"/>
  <c r="F426" i="1"/>
  <c r="H425" i="1"/>
  <c r="F425" i="1"/>
  <c r="H424" i="1"/>
  <c r="F424" i="1"/>
  <c r="H429" i="1"/>
  <c r="F429" i="1"/>
  <c r="H432" i="1"/>
  <c r="H435" i="1" s="1"/>
  <c r="F432" i="1"/>
  <c r="G421" i="1"/>
  <c r="I421" i="1"/>
  <c r="E421" i="1"/>
  <c r="I415" i="1"/>
  <c r="E415" i="1"/>
  <c r="G401" i="1"/>
  <c r="I401" i="1"/>
  <c r="E401" i="1"/>
  <c r="G396" i="1"/>
  <c r="I396" i="1"/>
  <c r="E396" i="1"/>
  <c r="I389" i="1"/>
  <c r="G389" i="1"/>
  <c r="E389" i="1"/>
  <c r="H388" i="1"/>
  <c r="F388" i="1"/>
  <c r="H387" i="1"/>
  <c r="F387" i="1"/>
  <c r="H386" i="1"/>
  <c r="F386" i="1"/>
  <c r="H385" i="1"/>
  <c r="F385" i="1"/>
  <c r="H384" i="1"/>
  <c r="F384" i="1"/>
  <c r="H383" i="1"/>
  <c r="H389" i="1" s="1"/>
  <c r="F383" i="1"/>
  <c r="F389" i="1" s="1"/>
  <c r="G380" i="1"/>
  <c r="I380" i="1"/>
  <c r="E380" i="1"/>
  <c r="I376" i="1"/>
  <c r="G376" i="1"/>
  <c r="E376" i="1"/>
  <c r="H375" i="1"/>
  <c r="H376" i="1" s="1"/>
  <c r="F375" i="1"/>
  <c r="F376" i="1" s="1"/>
  <c r="G372" i="1"/>
  <c r="I372" i="1"/>
  <c r="E372" i="1"/>
  <c r="G309" i="1"/>
  <c r="I309" i="1"/>
  <c r="E309" i="1"/>
  <c r="G297" i="1"/>
  <c r="E297" i="1"/>
  <c r="G289" i="1"/>
  <c r="I289" i="1"/>
  <c r="E289" i="1"/>
  <c r="H288" i="1"/>
  <c r="F288" i="1"/>
  <c r="G258" i="1"/>
  <c r="I258" i="1"/>
  <c r="E258" i="1"/>
  <c r="G249" i="1"/>
  <c r="I249" i="1"/>
  <c r="E249" i="1"/>
  <c r="H193" i="1"/>
  <c r="F193" i="1"/>
  <c r="I116" i="1"/>
  <c r="G116" i="1"/>
  <c r="E116" i="1"/>
  <c r="H114" i="1"/>
  <c r="F114" i="1"/>
  <c r="G57" i="1"/>
  <c r="I57" i="1"/>
  <c r="E57" i="1"/>
  <c r="I50" i="1"/>
  <c r="G50" i="1"/>
  <c r="E50" i="1"/>
  <c r="H49" i="1"/>
  <c r="F50" i="1"/>
  <c r="G36" i="1"/>
  <c r="I36" i="1"/>
  <c r="E36" i="1"/>
  <c r="K22" i="1"/>
  <c r="F20" i="1"/>
  <c r="F19" i="1"/>
  <c r="J19" i="1" s="1"/>
  <c r="K19" i="1" s="1"/>
  <c r="H50" i="1" l="1"/>
  <c r="J384" i="1"/>
  <c r="K384" i="1" s="1"/>
  <c r="J385" i="1"/>
  <c r="K385" i="1" s="1"/>
  <c r="J386" i="1"/>
  <c r="K386" i="1" s="1"/>
  <c r="J387" i="1"/>
  <c r="K387" i="1" s="1"/>
  <c r="J388" i="1"/>
  <c r="K388" i="1" s="1"/>
  <c r="F435" i="1"/>
  <c r="J20" i="1"/>
  <c r="K20" i="1" s="1"/>
  <c r="J193" i="1"/>
  <c r="K193" i="1" s="1"/>
  <c r="J288" i="1"/>
  <c r="K288" i="1" s="1"/>
  <c r="J383" i="1"/>
  <c r="H289" i="1"/>
  <c r="F289" i="1"/>
  <c r="H495" i="1"/>
  <c r="F495" i="1"/>
  <c r="H370" i="1"/>
  <c r="F370" i="1"/>
  <c r="K289" i="1" l="1"/>
  <c r="J495" i="1"/>
  <c r="K495" i="1" s="1"/>
  <c r="J289" i="1"/>
  <c r="J435" i="1"/>
  <c r="J389" i="1"/>
  <c r="K383" i="1"/>
  <c r="K389" i="1" s="1"/>
  <c r="J370" i="1"/>
  <c r="K370" i="1" s="1"/>
  <c r="J376" i="1"/>
  <c r="K375" i="1"/>
  <c r="K376" i="1" s="1"/>
  <c r="J50" i="1"/>
  <c r="K50" i="1"/>
  <c r="H348" i="1" l="1"/>
  <c r="F348" i="1"/>
  <c r="F319" i="1"/>
  <c r="H319" i="1"/>
  <c r="E330" i="1"/>
  <c r="G315" i="1"/>
  <c r="I315" i="1"/>
  <c r="E315" i="1"/>
  <c r="H214" i="1"/>
  <c r="F214" i="1"/>
  <c r="H210" i="1"/>
  <c r="G265" i="1"/>
  <c r="I265" i="1"/>
  <c r="E265" i="1"/>
  <c r="H245" i="1"/>
  <c r="F245" i="1"/>
  <c r="G270" i="1"/>
  <c r="I270" i="1"/>
  <c r="E270" i="1"/>
  <c r="H68" i="1"/>
  <c r="F68" i="1"/>
  <c r="J18" i="1"/>
  <c r="K18" i="1" s="1"/>
  <c r="J17" i="1"/>
  <c r="K17" i="1" s="1"/>
  <c r="H190" i="1"/>
  <c r="F190" i="1"/>
  <c r="G71" i="1"/>
  <c r="I71" i="1"/>
  <c r="E71" i="1"/>
  <c r="J68" i="1" l="1"/>
  <c r="K68" i="1" s="1"/>
  <c r="J210" i="1"/>
  <c r="K210" i="1" s="1"/>
  <c r="J319" i="1"/>
  <c r="K319" i="1" s="1"/>
  <c r="J348" i="1"/>
  <c r="K348" i="1" s="1"/>
  <c r="K245" i="1"/>
  <c r="J190" i="1"/>
  <c r="K190" i="1" s="1"/>
  <c r="F508" i="1"/>
  <c r="H508" i="1"/>
  <c r="J508" i="1" l="1"/>
  <c r="K508" i="1" s="1"/>
  <c r="F30" i="1" l="1"/>
  <c r="H30" i="1"/>
  <c r="F399" i="1"/>
  <c r="H399" i="1"/>
  <c r="J30" i="1" l="1"/>
  <c r="K30" i="1" s="1"/>
  <c r="J488" i="1"/>
  <c r="K488" i="1" s="1"/>
  <c r="H480" i="1"/>
  <c r="F480" i="1"/>
  <c r="H359" i="1"/>
  <c r="F359" i="1"/>
  <c r="G330" i="1"/>
  <c r="K399" i="1" l="1"/>
  <c r="J359" i="1"/>
  <c r="K359" i="1" s="1"/>
  <c r="G138" i="1" l="1"/>
  <c r="E138" i="1"/>
  <c r="F121" i="1"/>
  <c r="F122" i="1"/>
  <c r="F123" i="1"/>
  <c r="F119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E163" i="1"/>
  <c r="H204" i="1"/>
  <c r="H205" i="1"/>
  <c r="H206" i="1"/>
  <c r="H207" i="1"/>
  <c r="H208" i="1"/>
  <c r="H209" i="1"/>
  <c r="H211" i="1"/>
  <c r="H212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F204" i="1"/>
  <c r="F205" i="1"/>
  <c r="F206" i="1"/>
  <c r="F207" i="1"/>
  <c r="F208" i="1"/>
  <c r="F209" i="1"/>
  <c r="F211" i="1"/>
  <c r="F212" i="1"/>
  <c r="F215" i="1"/>
  <c r="F216" i="1"/>
  <c r="F217" i="1"/>
  <c r="F218" i="1"/>
  <c r="F223" i="1"/>
  <c r="F224" i="1"/>
  <c r="F225" i="1"/>
  <c r="F226" i="1"/>
  <c r="F227" i="1"/>
  <c r="F228" i="1"/>
  <c r="F229" i="1"/>
  <c r="F230" i="1"/>
  <c r="F231" i="1"/>
  <c r="G200" i="1"/>
  <c r="I200" i="1"/>
  <c r="E200" i="1"/>
  <c r="G254" i="1"/>
  <c r="I254" i="1"/>
  <c r="E254" i="1"/>
  <c r="H273" i="1"/>
  <c r="G279" i="1"/>
  <c r="I279" i="1"/>
  <c r="E279" i="1"/>
  <c r="H21" i="1"/>
  <c r="F21" i="1"/>
  <c r="E106" i="1"/>
  <c r="H110" i="1"/>
  <c r="F110" i="1"/>
  <c r="G88" i="1"/>
  <c r="H61" i="1"/>
  <c r="H63" i="1"/>
  <c r="H64" i="1"/>
  <c r="H65" i="1"/>
  <c r="H66" i="1"/>
  <c r="H67" i="1"/>
  <c r="F61" i="1"/>
  <c r="F63" i="1"/>
  <c r="F64" i="1"/>
  <c r="F65" i="1"/>
  <c r="F66" i="1"/>
  <c r="F67" i="1"/>
  <c r="F14" i="1"/>
  <c r="J16" i="1"/>
  <c r="H55" i="1"/>
  <c r="H56" i="1"/>
  <c r="G41" i="1"/>
  <c r="I41" i="1"/>
  <c r="E41" i="1"/>
  <c r="J21" i="1" l="1"/>
  <c r="K21" i="1" s="1"/>
  <c r="H474" i="1"/>
  <c r="H475" i="1"/>
  <c r="H358" i="1"/>
  <c r="H476" i="1"/>
  <c r="H478" i="1"/>
  <c r="H479" i="1"/>
  <c r="F479" i="1"/>
  <c r="F478" i="1"/>
  <c r="F477" i="1"/>
  <c r="F476" i="1"/>
  <c r="F358" i="1"/>
  <c r="F475" i="1"/>
  <c r="F474" i="1"/>
  <c r="F457" i="1"/>
  <c r="G361" i="1"/>
  <c r="I361" i="1"/>
  <c r="E361" i="1"/>
  <c r="H320" i="1"/>
  <c r="H321" i="1"/>
  <c r="H322" i="1"/>
  <c r="H323" i="1"/>
  <c r="H324" i="1"/>
  <c r="H325" i="1"/>
  <c r="H326" i="1"/>
  <c r="H327" i="1"/>
  <c r="H328" i="1"/>
  <c r="H329" i="1"/>
  <c r="H318" i="1"/>
  <c r="E179" i="1"/>
  <c r="H178" i="1"/>
  <c r="F178" i="1"/>
  <c r="G186" i="1"/>
  <c r="I186" i="1"/>
  <c r="E186" i="1"/>
  <c r="G94" i="1"/>
  <c r="I94" i="1"/>
  <c r="E94" i="1"/>
  <c r="H91" i="1"/>
  <c r="F91" i="1"/>
  <c r="F56" i="1"/>
  <c r="J56" i="1" s="1"/>
  <c r="H483" i="1" l="1"/>
  <c r="J358" i="1"/>
  <c r="K358" i="1" s="1"/>
  <c r="J481" i="1"/>
  <c r="J479" i="1"/>
  <c r="K479" i="1" s="1"/>
  <c r="J91" i="1"/>
  <c r="K91" i="1" s="1"/>
  <c r="J360" i="1"/>
  <c r="K360" i="1" s="1"/>
  <c r="J477" i="1"/>
  <c r="J476" i="1"/>
  <c r="J209" i="1"/>
  <c r="K209" i="1" s="1"/>
  <c r="J178" i="1"/>
  <c r="K178" i="1" s="1"/>
  <c r="J225" i="1"/>
  <c r="K225" i="1" s="1"/>
  <c r="K56" i="1"/>
  <c r="K476" i="1" l="1"/>
  <c r="J483" i="1"/>
  <c r="H247" i="1"/>
  <c r="F247" i="1"/>
  <c r="H264" i="1"/>
  <c r="F264" i="1"/>
  <c r="H400" i="1"/>
  <c r="H401" i="1" s="1"/>
  <c r="F400" i="1"/>
  <c r="F401" i="1" s="1"/>
  <c r="H302" i="1"/>
  <c r="F302" i="1"/>
  <c r="H275" i="1"/>
  <c r="F275" i="1"/>
  <c r="H274" i="1"/>
  <c r="F274" i="1"/>
  <c r="H284" i="1"/>
  <c r="F284" i="1"/>
  <c r="F55" i="1"/>
  <c r="J55" i="1" s="1"/>
  <c r="H54" i="1"/>
  <c r="F54" i="1"/>
  <c r="J54" i="1" l="1"/>
  <c r="K54" i="1" s="1"/>
  <c r="J284" i="1"/>
  <c r="K284" i="1" s="1"/>
  <c r="J208" i="1"/>
  <c r="K208" i="1" s="1"/>
  <c r="J264" i="1"/>
  <c r="K264" i="1" s="1"/>
  <c r="J247" i="1"/>
  <c r="K55" i="1"/>
  <c r="K274" i="1"/>
  <c r="K275" i="1"/>
  <c r="H45" i="1"/>
  <c r="H46" i="1" s="1"/>
  <c r="H53" i="1"/>
  <c r="H57" i="1" s="1"/>
  <c r="F53" i="1"/>
  <c r="F40" i="1"/>
  <c r="H40" i="1"/>
  <c r="H39" i="1"/>
  <c r="F39" i="1"/>
  <c r="K400" i="1" l="1"/>
  <c r="K401" i="1" s="1"/>
  <c r="J401" i="1"/>
  <c r="J53" i="1"/>
  <c r="J57" i="1" s="1"/>
  <c r="F57" i="1"/>
  <c r="K247" i="1"/>
  <c r="H41" i="1"/>
  <c r="F41" i="1"/>
  <c r="H29" i="1"/>
  <c r="H31" i="1"/>
  <c r="F29" i="1"/>
  <c r="F31" i="1"/>
  <c r="J29" i="1" l="1"/>
  <c r="K29" i="1" s="1"/>
  <c r="J31" i="1"/>
  <c r="K31" i="1" s="1"/>
  <c r="H313" i="1"/>
  <c r="H314" i="1"/>
  <c r="F313" i="1"/>
  <c r="F314" i="1"/>
  <c r="F315" i="1" l="1"/>
  <c r="H315" i="1"/>
  <c r="H176" i="1"/>
  <c r="H177" i="1"/>
  <c r="H11" i="1"/>
  <c r="H171" i="1"/>
  <c r="F176" i="1"/>
  <c r="F177" i="1"/>
  <c r="F11" i="1"/>
  <c r="F171" i="1"/>
  <c r="G179" i="1"/>
  <c r="I179" i="1"/>
  <c r="H104" i="1"/>
  <c r="H105" i="1"/>
  <c r="H103" i="1"/>
  <c r="H93" i="1"/>
  <c r="F104" i="1"/>
  <c r="F105" i="1"/>
  <c r="F103" i="1"/>
  <c r="F93" i="1"/>
  <c r="G106" i="1"/>
  <c r="I106" i="1"/>
  <c r="I88" i="1"/>
  <c r="E88" i="1"/>
  <c r="H87" i="1"/>
  <c r="F87" i="1"/>
  <c r="J176" i="1" l="1"/>
  <c r="K176" i="1" s="1"/>
  <c r="J87" i="1"/>
  <c r="K87" i="1" s="1"/>
  <c r="J105" i="1"/>
  <c r="K105" i="1" s="1"/>
  <c r="J11" i="1"/>
  <c r="H179" i="1"/>
  <c r="H106" i="1"/>
  <c r="F106" i="1"/>
  <c r="F179" i="1"/>
  <c r="J177" i="1"/>
  <c r="K177" i="1" s="1"/>
  <c r="F13" i="1"/>
  <c r="K11" i="1" l="1"/>
  <c r="H365" i="1"/>
  <c r="H366" i="1"/>
  <c r="H364" i="1"/>
  <c r="F365" i="1"/>
  <c r="F366" i="1"/>
  <c r="F364" i="1"/>
  <c r="H337" i="1"/>
  <c r="F337" i="1"/>
  <c r="F333" i="1"/>
  <c r="H355" i="1"/>
  <c r="H356" i="1"/>
  <c r="H357" i="1"/>
  <c r="H354" i="1"/>
  <c r="F355" i="1"/>
  <c r="F356" i="1"/>
  <c r="F357" i="1"/>
  <c r="F354" i="1"/>
  <c r="H493" i="1"/>
  <c r="H494" i="1"/>
  <c r="H496" i="1"/>
  <c r="H497" i="1"/>
  <c r="H498" i="1"/>
  <c r="H492" i="1"/>
  <c r="F493" i="1"/>
  <c r="F494" i="1"/>
  <c r="F496" i="1"/>
  <c r="F497" i="1"/>
  <c r="F498" i="1"/>
  <c r="F492" i="1"/>
  <c r="F361" i="1" l="1"/>
  <c r="H361" i="1"/>
  <c r="H502" i="1"/>
  <c r="H503" i="1"/>
  <c r="H504" i="1"/>
  <c r="H505" i="1"/>
  <c r="H506" i="1"/>
  <c r="H507" i="1"/>
  <c r="H509" i="1"/>
  <c r="F502" i="1"/>
  <c r="F503" i="1"/>
  <c r="F504" i="1"/>
  <c r="F505" i="1"/>
  <c r="F506" i="1"/>
  <c r="F507" i="1"/>
  <c r="F509" i="1"/>
  <c r="H392" i="1"/>
  <c r="H393" i="1"/>
  <c r="F392" i="1"/>
  <c r="F393" i="1"/>
  <c r="H379" i="1"/>
  <c r="H394" i="1"/>
  <c r="H395" i="1"/>
  <c r="H408" i="1"/>
  <c r="F379" i="1"/>
  <c r="F394" i="1"/>
  <c r="F395" i="1"/>
  <c r="F408" i="1"/>
  <c r="H371" i="1"/>
  <c r="H372" i="1" s="1"/>
  <c r="H418" i="1"/>
  <c r="H459" i="1"/>
  <c r="H465" i="1"/>
  <c r="F371" i="1"/>
  <c r="F372" i="1" s="1"/>
  <c r="F418" i="1"/>
  <c r="F459" i="1"/>
  <c r="F465" i="1"/>
  <c r="H411" i="1"/>
  <c r="H412" i="1"/>
  <c r="H413" i="1"/>
  <c r="H414" i="1"/>
  <c r="H409" i="1"/>
  <c r="H410" i="1"/>
  <c r="H404" i="1"/>
  <c r="F411" i="1"/>
  <c r="F412" i="1"/>
  <c r="F413" i="1"/>
  <c r="F414" i="1"/>
  <c r="F409" i="1"/>
  <c r="F410" i="1"/>
  <c r="F404" i="1"/>
  <c r="H467" i="1"/>
  <c r="H406" i="1"/>
  <c r="H468" i="1"/>
  <c r="H458" i="1"/>
  <c r="H115" i="1"/>
  <c r="F467" i="1"/>
  <c r="F406" i="1"/>
  <c r="F468" i="1"/>
  <c r="F458" i="1"/>
  <c r="F115" i="1"/>
  <c r="H419" i="1"/>
  <c r="H407" i="1"/>
  <c r="H457" i="1"/>
  <c r="F419" i="1"/>
  <c r="F407" i="1"/>
  <c r="H466" i="1"/>
  <c r="H246" i="1"/>
  <c r="H405" i="1"/>
  <c r="F466" i="1"/>
  <c r="F246" i="1"/>
  <c r="F405" i="1"/>
  <c r="H453" i="1"/>
  <c r="F453" i="1"/>
  <c r="H342" i="1"/>
  <c r="H343" i="1"/>
  <c r="H344" i="1"/>
  <c r="H345" i="1"/>
  <c r="H346" i="1"/>
  <c r="H347" i="1"/>
  <c r="H248" i="1"/>
  <c r="H350" i="1"/>
  <c r="H341" i="1"/>
  <c r="F342" i="1"/>
  <c r="F343" i="1"/>
  <c r="F344" i="1"/>
  <c r="F345" i="1"/>
  <c r="F346" i="1"/>
  <c r="F347" i="1"/>
  <c r="F248" i="1"/>
  <c r="F349" i="1"/>
  <c r="F350" i="1"/>
  <c r="F341" i="1"/>
  <c r="F320" i="1"/>
  <c r="J320" i="1" s="1"/>
  <c r="F321" i="1"/>
  <c r="F322" i="1"/>
  <c r="F323" i="1"/>
  <c r="F324" i="1"/>
  <c r="F325" i="1"/>
  <c r="F326" i="1"/>
  <c r="F327" i="1"/>
  <c r="F328" i="1"/>
  <c r="F329" i="1"/>
  <c r="F318" i="1"/>
  <c r="H168" i="1"/>
  <c r="H169" i="1"/>
  <c r="H172" i="1"/>
  <c r="H166" i="1"/>
  <c r="F167" i="1"/>
  <c r="F168" i="1"/>
  <c r="F169" i="1"/>
  <c r="F170" i="1"/>
  <c r="F172" i="1"/>
  <c r="F166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60" i="1"/>
  <c r="H161" i="1"/>
  <c r="H162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H121" i="1"/>
  <c r="J121" i="1" s="1"/>
  <c r="H122" i="1"/>
  <c r="H123" i="1"/>
  <c r="J123" i="1" s="1"/>
  <c r="H119" i="1"/>
  <c r="H124" i="1"/>
  <c r="J124" i="1" s="1"/>
  <c r="H125" i="1"/>
  <c r="J125" i="1" s="1"/>
  <c r="H126" i="1"/>
  <c r="H127" i="1"/>
  <c r="H128" i="1"/>
  <c r="J128" i="1" s="1"/>
  <c r="H129" i="1"/>
  <c r="H130" i="1"/>
  <c r="J130" i="1" s="1"/>
  <c r="H131" i="1"/>
  <c r="J131" i="1" s="1"/>
  <c r="H132" i="1"/>
  <c r="J132" i="1" s="1"/>
  <c r="H133" i="1"/>
  <c r="J133" i="1" s="1"/>
  <c r="H134" i="1"/>
  <c r="H135" i="1"/>
  <c r="H136" i="1"/>
  <c r="H137" i="1"/>
  <c r="J137" i="1" s="1"/>
  <c r="H120" i="1"/>
  <c r="F120" i="1"/>
  <c r="H13" i="1"/>
  <c r="J13" i="1" s="1"/>
  <c r="H15" i="1"/>
  <c r="H35" i="1"/>
  <c r="H36" i="1" s="1"/>
  <c r="F15" i="1"/>
  <c r="F35" i="1"/>
  <c r="F36" i="1" s="1"/>
  <c r="J63" i="1"/>
  <c r="H12" i="1"/>
  <c r="J64" i="1"/>
  <c r="J65" i="1"/>
  <c r="F12" i="1"/>
  <c r="H75" i="1"/>
  <c r="H76" i="1"/>
  <c r="H77" i="1"/>
  <c r="H78" i="1"/>
  <c r="H79" i="1"/>
  <c r="H74" i="1"/>
  <c r="F75" i="1"/>
  <c r="F76" i="1"/>
  <c r="F77" i="1"/>
  <c r="F78" i="1"/>
  <c r="F79" i="1"/>
  <c r="F74" i="1"/>
  <c r="H84" i="1"/>
  <c r="H85" i="1"/>
  <c r="H86" i="1"/>
  <c r="H83" i="1"/>
  <c r="F84" i="1"/>
  <c r="F85" i="1"/>
  <c r="F86" i="1"/>
  <c r="F83" i="1"/>
  <c r="H295" i="1"/>
  <c r="F295" i="1"/>
  <c r="H268" i="1"/>
  <c r="H269" i="1"/>
  <c r="F268" i="1"/>
  <c r="J268" i="1" s="1"/>
  <c r="F269" i="1"/>
  <c r="H60" i="1"/>
  <c r="H71" i="1" s="1"/>
  <c r="H294" i="1"/>
  <c r="H296" i="1"/>
  <c r="H300" i="1"/>
  <c r="F60" i="1"/>
  <c r="F71" i="1" s="1"/>
  <c r="F293" i="1"/>
  <c r="F294" i="1"/>
  <c r="F300" i="1"/>
  <c r="F292" i="1"/>
  <c r="H283" i="1"/>
  <c r="H285" i="1" s="1"/>
  <c r="H276" i="1"/>
  <c r="H277" i="1"/>
  <c r="H278" i="1"/>
  <c r="F283" i="1"/>
  <c r="F273" i="1"/>
  <c r="F276" i="1"/>
  <c r="F277" i="1"/>
  <c r="F278" i="1"/>
  <c r="H303" i="1"/>
  <c r="H305" i="1"/>
  <c r="H306" i="1"/>
  <c r="H307" i="1"/>
  <c r="H308" i="1"/>
  <c r="H301" i="1"/>
  <c r="F303" i="1"/>
  <c r="F305" i="1"/>
  <c r="F306" i="1"/>
  <c r="F307" i="1"/>
  <c r="F308" i="1"/>
  <c r="F301" i="1"/>
  <c r="H257" i="1"/>
  <c r="H258" i="1" s="1"/>
  <c r="H213" i="1"/>
  <c r="F257" i="1"/>
  <c r="F258" i="1" s="1"/>
  <c r="F213" i="1"/>
  <c r="F235" i="1" s="1"/>
  <c r="H239" i="1"/>
  <c r="H240" i="1"/>
  <c r="H241" i="1"/>
  <c r="F239" i="1"/>
  <c r="F240" i="1"/>
  <c r="F241" i="1"/>
  <c r="H252" i="1"/>
  <c r="H262" i="1"/>
  <c r="H263" i="1"/>
  <c r="H261" i="1"/>
  <c r="F252" i="1"/>
  <c r="F262" i="1"/>
  <c r="F263" i="1"/>
  <c r="F261" i="1"/>
  <c r="H253" i="1"/>
  <c r="F253" i="1"/>
  <c r="H97" i="1"/>
  <c r="H98" i="1"/>
  <c r="H99" i="1"/>
  <c r="F97" i="1"/>
  <c r="F98" i="1"/>
  <c r="F99" i="1"/>
  <c r="H184" i="1"/>
  <c r="H185" i="1"/>
  <c r="H182" i="1"/>
  <c r="F185" i="1"/>
  <c r="F182" i="1"/>
  <c r="H199" i="1"/>
  <c r="H200" i="1" s="1"/>
  <c r="H191" i="1"/>
  <c r="H192" i="1"/>
  <c r="H194" i="1"/>
  <c r="H189" i="1"/>
  <c r="F191" i="1"/>
  <c r="F192" i="1"/>
  <c r="F194" i="1"/>
  <c r="F189" i="1"/>
  <c r="J189" i="1" s="1"/>
  <c r="F199" i="1"/>
  <c r="F200" i="1" s="1"/>
  <c r="J206" i="1"/>
  <c r="H203" i="1"/>
  <c r="J203" i="1" s="1"/>
  <c r="K203" i="1" s="1"/>
  <c r="J283" i="1" l="1"/>
  <c r="F285" i="1"/>
  <c r="H242" i="1"/>
  <c r="F242" i="1"/>
  <c r="H26" i="1"/>
  <c r="F470" i="1"/>
  <c r="H470" i="1"/>
  <c r="H235" i="1"/>
  <c r="J248" i="1"/>
  <c r="F196" i="1"/>
  <c r="H196" i="1"/>
  <c r="J98" i="1"/>
  <c r="F26" i="1"/>
  <c r="J145" i="1"/>
  <c r="F297" i="1"/>
  <c r="H297" i="1"/>
  <c r="F265" i="1"/>
  <c r="H265" i="1"/>
  <c r="F454" i="1"/>
  <c r="H454" i="1"/>
  <c r="F421" i="1"/>
  <c r="H421" i="1"/>
  <c r="F380" i="1"/>
  <c r="H380" i="1"/>
  <c r="F415" i="1"/>
  <c r="H415" i="1"/>
  <c r="F396" i="1"/>
  <c r="H396" i="1"/>
  <c r="F309" i="1"/>
  <c r="H309" i="1"/>
  <c r="F249" i="1"/>
  <c r="H249" i="1"/>
  <c r="F94" i="1"/>
  <c r="F116" i="1"/>
  <c r="H94" i="1"/>
  <c r="H116" i="1"/>
  <c r="F270" i="1"/>
  <c r="H270" i="1"/>
  <c r="J308" i="1"/>
  <c r="K308" i="1" s="1"/>
  <c r="J303" i="1"/>
  <c r="J307" i="1"/>
  <c r="K307" i="1" s="1"/>
  <c r="K189" i="1"/>
  <c r="J192" i="1"/>
  <c r="K192" i="1" s="1"/>
  <c r="J300" i="1"/>
  <c r="K300" i="1" s="1"/>
  <c r="J296" i="1"/>
  <c r="J60" i="1"/>
  <c r="K60" i="1" s="1"/>
  <c r="J194" i="1"/>
  <c r="K194" i="1" s="1"/>
  <c r="J191" i="1"/>
  <c r="H138" i="1"/>
  <c r="J119" i="1"/>
  <c r="F138" i="1"/>
  <c r="F254" i="1"/>
  <c r="F279" i="1"/>
  <c r="H254" i="1"/>
  <c r="H279" i="1"/>
  <c r="J35" i="1"/>
  <c r="J36" i="1" s="1"/>
  <c r="J185" i="1"/>
  <c r="H186" i="1"/>
  <c r="F186" i="1"/>
  <c r="J12" i="1"/>
  <c r="J67" i="1"/>
  <c r="J66" i="1"/>
  <c r="F88" i="1"/>
  <c r="H88" i="1"/>
  <c r="J61" i="1"/>
  <c r="F515" i="1"/>
  <c r="G515" i="1"/>
  <c r="H515" i="1"/>
  <c r="I515" i="1"/>
  <c r="E515" i="1"/>
  <c r="J513" i="1"/>
  <c r="K513" i="1" s="1"/>
  <c r="I460" i="1"/>
  <c r="K204" i="1"/>
  <c r="J205" i="1"/>
  <c r="K205" i="1" s="1"/>
  <c r="J207" i="1"/>
  <c r="K207" i="1" s="1"/>
  <c r="J212" i="1"/>
  <c r="K212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2" i="1"/>
  <c r="J224" i="1"/>
  <c r="K224" i="1" s="1"/>
  <c r="J226" i="1"/>
  <c r="K226" i="1" s="1"/>
  <c r="J227" i="1"/>
  <c r="K227" i="1" s="1"/>
  <c r="J229" i="1"/>
  <c r="K229" i="1" s="1"/>
  <c r="J231" i="1"/>
  <c r="K231" i="1" s="1"/>
  <c r="K309" i="1" l="1"/>
  <c r="K283" i="1"/>
  <c r="K285" i="1" s="1"/>
  <c r="J285" i="1"/>
  <c r="J309" i="1"/>
  <c r="K296" i="1"/>
  <c r="J297" i="1"/>
  <c r="K191" i="1"/>
  <c r="K196" i="1" s="1"/>
  <c r="J196" i="1"/>
  <c r="J71" i="1"/>
  <c r="K206" i="1"/>
  <c r="K185" i="1" l="1"/>
  <c r="F173" i="1"/>
  <c r="G173" i="1"/>
  <c r="H173" i="1"/>
  <c r="I173" i="1"/>
  <c r="E173" i="1"/>
  <c r="J514" i="1"/>
  <c r="J515" i="1" s="1"/>
  <c r="K65" i="1"/>
  <c r="K410" i="1"/>
  <c r="K514" i="1" l="1"/>
  <c r="K515" i="1" s="1"/>
  <c r="J257" i="1" l="1"/>
  <c r="J258" i="1" s="1"/>
  <c r="K257" i="1" l="1"/>
  <c r="K258" i="1" s="1"/>
  <c r="K128" i="1"/>
  <c r="J138" i="1"/>
  <c r="F510" i="1"/>
  <c r="G510" i="1"/>
  <c r="H510" i="1"/>
  <c r="I510" i="1"/>
  <c r="E510" i="1"/>
  <c r="F489" i="1"/>
  <c r="G489" i="1"/>
  <c r="H489" i="1"/>
  <c r="I489" i="1"/>
  <c r="E489" i="1"/>
  <c r="J239" i="1"/>
  <c r="K240" i="1"/>
  <c r="K239" i="1" l="1"/>
  <c r="J242" i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9" i="1"/>
  <c r="K509" i="1" s="1"/>
  <c r="J327" i="1"/>
  <c r="J199" i="1"/>
  <c r="J263" i="1"/>
  <c r="K263" i="1" s="1"/>
  <c r="K510" i="1" l="1"/>
  <c r="K199" i="1"/>
  <c r="K200" i="1" s="1"/>
  <c r="J200" i="1"/>
  <c r="J510" i="1"/>
  <c r="K63" i="1"/>
  <c r="J467" i="1"/>
  <c r="J468" i="1"/>
  <c r="K468" i="1" s="1"/>
  <c r="K159" i="1"/>
  <c r="J160" i="1"/>
  <c r="K160" i="1" s="1"/>
  <c r="J161" i="1"/>
  <c r="K161" i="1" s="1"/>
  <c r="J156" i="1"/>
  <c r="K156" i="1" s="1"/>
  <c r="J157" i="1"/>
  <c r="K157" i="1" s="1"/>
  <c r="K154" i="1"/>
  <c r="K150" i="1"/>
  <c r="K151" i="1"/>
  <c r="J497" i="1"/>
  <c r="K497" i="1" s="1"/>
  <c r="K414" i="1"/>
  <c r="J411" i="1"/>
  <c r="K411" i="1" s="1"/>
  <c r="J325" i="1"/>
  <c r="K325" i="1" s="1"/>
  <c r="J326" i="1"/>
  <c r="K326" i="1" s="1"/>
  <c r="J314" i="1"/>
  <c r="K314" i="1" s="1"/>
  <c r="K15" i="1"/>
  <c r="K115" i="1" l="1"/>
  <c r="K116" i="1" s="1"/>
  <c r="J116" i="1"/>
  <c r="K467" i="1"/>
  <c r="K67" i="1" l="1"/>
  <c r="F163" i="1"/>
  <c r="G163" i="1"/>
  <c r="H163" i="1"/>
  <c r="I163" i="1"/>
  <c r="J162" i="1"/>
  <c r="K162" i="1" s="1"/>
  <c r="K158" i="1"/>
  <c r="J155" i="1"/>
  <c r="K155" i="1" s="1"/>
  <c r="J152" i="1"/>
  <c r="K152" i="1" s="1"/>
  <c r="J153" i="1"/>
  <c r="K153" i="1" s="1"/>
  <c r="F499" i="1"/>
  <c r="G499" i="1"/>
  <c r="H499" i="1"/>
  <c r="I499" i="1"/>
  <c r="J496" i="1"/>
  <c r="J498" i="1"/>
  <c r="K498" i="1" s="1"/>
  <c r="J493" i="1"/>
  <c r="K493" i="1" s="1"/>
  <c r="E499" i="1"/>
  <c r="F483" i="1"/>
  <c r="F460" i="1"/>
  <c r="G460" i="1"/>
  <c r="H460" i="1"/>
  <c r="E460" i="1"/>
  <c r="J408" i="1"/>
  <c r="K408" i="1" s="1"/>
  <c r="K415" i="1" s="1"/>
  <c r="K418" i="1"/>
  <c r="F334" i="1"/>
  <c r="G334" i="1"/>
  <c r="H334" i="1"/>
  <c r="I334" i="1"/>
  <c r="J324" i="1"/>
  <c r="K324" i="1" s="1"/>
  <c r="J182" i="1"/>
  <c r="K182" i="1" l="1"/>
  <c r="K496" i="1"/>
  <c r="K487" i="1"/>
  <c r="F32" i="1"/>
  <c r="G32" i="1"/>
  <c r="H32" i="1"/>
  <c r="I32" i="1"/>
  <c r="E32" i="1"/>
  <c r="I351" i="1"/>
  <c r="H351" i="1"/>
  <c r="G351" i="1"/>
  <c r="F351" i="1"/>
  <c r="E351" i="1"/>
  <c r="J329" i="1"/>
  <c r="J106" i="1"/>
  <c r="K119" i="1"/>
  <c r="K122" i="1"/>
  <c r="K121" i="1"/>
  <c r="K123" i="1"/>
  <c r="K124" i="1"/>
  <c r="F80" i="1"/>
  <c r="G80" i="1"/>
  <c r="H80" i="1"/>
  <c r="I80" i="1"/>
  <c r="E80" i="1"/>
  <c r="J350" i="1"/>
  <c r="K350" i="1" s="1"/>
  <c r="J346" i="1"/>
  <c r="K346" i="1" s="1"/>
  <c r="J347" i="1"/>
  <c r="K347" i="1" s="1"/>
  <c r="J323" i="1"/>
  <c r="K323" i="1" s="1"/>
  <c r="F100" i="1"/>
  <c r="G100" i="1"/>
  <c r="H100" i="1"/>
  <c r="I100" i="1"/>
  <c r="E100" i="1"/>
  <c r="K278" i="1"/>
  <c r="K14" i="1"/>
  <c r="K106" i="1" l="1"/>
  <c r="J466" i="1" l="1"/>
  <c r="K466" i="1" s="1"/>
  <c r="J246" i="1"/>
  <c r="J341" i="1"/>
  <c r="J321" i="1"/>
  <c r="J328" i="1"/>
  <c r="K328" i="1" s="1"/>
  <c r="E367" i="1"/>
  <c r="F367" i="1"/>
  <c r="G367" i="1"/>
  <c r="H367" i="1"/>
  <c r="I367" i="1"/>
  <c r="E338" i="1"/>
  <c r="F338" i="1"/>
  <c r="G338" i="1"/>
  <c r="H338" i="1"/>
  <c r="I338" i="1"/>
  <c r="E334" i="1"/>
  <c r="F330" i="1"/>
  <c r="H330" i="1"/>
  <c r="I330" i="1"/>
  <c r="G111" i="1"/>
  <c r="H111" i="1"/>
  <c r="I111" i="1"/>
  <c r="F111" i="1"/>
  <c r="E111" i="1"/>
  <c r="J86" i="1"/>
  <c r="J85" i="1"/>
  <c r="K85" i="1" s="1"/>
  <c r="J84" i="1"/>
  <c r="K84" i="1" s="1"/>
  <c r="J83" i="1"/>
  <c r="J79" i="1"/>
  <c r="K79" i="1" s="1"/>
  <c r="J76" i="1"/>
  <c r="K76" i="1" s="1"/>
  <c r="J75" i="1"/>
  <c r="K75" i="1" s="1"/>
  <c r="J74" i="1"/>
  <c r="K66" i="1"/>
  <c r="K64" i="1"/>
  <c r="J172" i="1"/>
  <c r="K172" i="1" s="1"/>
  <c r="J166" i="1"/>
  <c r="J171" i="1"/>
  <c r="K171" i="1" s="1"/>
  <c r="K170" i="1"/>
  <c r="J169" i="1"/>
  <c r="K169" i="1" s="1"/>
  <c r="J168" i="1"/>
  <c r="K168" i="1" s="1"/>
  <c r="K167" i="1"/>
  <c r="J149" i="1"/>
  <c r="K149" i="1" s="1"/>
  <c r="J148" i="1"/>
  <c r="K148" i="1" s="1"/>
  <c r="J147" i="1"/>
  <c r="K147" i="1" s="1"/>
  <c r="J146" i="1"/>
  <c r="K146" i="1" s="1"/>
  <c r="J144" i="1"/>
  <c r="K144" i="1" s="1"/>
  <c r="J143" i="1"/>
  <c r="K143" i="1" s="1"/>
  <c r="J142" i="1"/>
  <c r="K142" i="1" s="1"/>
  <c r="K137" i="1"/>
  <c r="K136" i="1"/>
  <c r="K135" i="1"/>
  <c r="K133" i="1"/>
  <c r="K132" i="1"/>
  <c r="K131" i="1"/>
  <c r="K130" i="1"/>
  <c r="K120" i="1"/>
  <c r="J371" i="1"/>
  <c r="J492" i="1"/>
  <c r="J486" i="1"/>
  <c r="K392" i="1"/>
  <c r="J393" i="1"/>
  <c r="K393" i="1" s="1"/>
  <c r="J395" i="1"/>
  <c r="K395" i="1" s="1"/>
  <c r="J394" i="1"/>
  <c r="J379" i="1"/>
  <c r="J453" i="1"/>
  <c r="J454" i="1" s="1"/>
  <c r="J457" i="1"/>
  <c r="K457" i="1" s="1"/>
  <c r="J78" i="1"/>
  <c r="K78" i="1" s="1"/>
  <c r="J465" i="1"/>
  <c r="J366" i="1"/>
  <c r="K366" i="1" s="1"/>
  <c r="J365" i="1"/>
  <c r="K365" i="1" s="1"/>
  <c r="J364" i="1"/>
  <c r="K364" i="1" s="1"/>
  <c r="J357" i="1"/>
  <c r="K357" i="1" s="1"/>
  <c r="J355" i="1"/>
  <c r="K355" i="1" s="1"/>
  <c r="J354" i="1"/>
  <c r="J349" i="1"/>
  <c r="J345" i="1"/>
  <c r="K345" i="1" s="1"/>
  <c r="J344" i="1"/>
  <c r="K344" i="1" s="1"/>
  <c r="J343" i="1"/>
  <c r="K343" i="1" s="1"/>
  <c r="K337" i="1"/>
  <c r="K338" i="1" s="1"/>
  <c r="K333" i="1"/>
  <c r="K320" i="1"/>
  <c r="J318" i="1"/>
  <c r="K318" i="1" s="1"/>
  <c r="J313" i="1"/>
  <c r="J312" i="1"/>
  <c r="J97" i="1"/>
  <c r="K97" i="1" s="1"/>
  <c r="J253" i="1"/>
  <c r="K253" i="1" s="1"/>
  <c r="J252" i="1"/>
  <c r="J261" i="1"/>
  <c r="J265" i="1" s="1"/>
  <c r="K241" i="1"/>
  <c r="K242" i="1" s="1"/>
  <c r="J213" i="1"/>
  <c r="J235" i="1" s="1"/>
  <c r="K277" i="1"/>
  <c r="J276" i="1"/>
  <c r="K276" i="1" s="1"/>
  <c r="J273" i="1"/>
  <c r="K292" i="1"/>
  <c r="K297" i="1" s="1"/>
  <c r="J23" i="1"/>
  <c r="J77" i="1"/>
  <c r="K77" i="1" s="1"/>
  <c r="J93" i="1"/>
  <c r="J94" i="1" s="1"/>
  <c r="K110" i="1"/>
  <c r="K111" i="1" s="1"/>
  <c r="J45" i="1"/>
  <c r="J40" i="1"/>
  <c r="K40" i="1" s="1"/>
  <c r="J39" i="1"/>
  <c r="K39" i="1" s="1"/>
  <c r="K35" i="1"/>
  <c r="K36" i="1" s="1"/>
  <c r="K16" i="1"/>
  <c r="K13" i="1"/>
  <c r="K125" i="1"/>
  <c r="J470" i="1" l="1"/>
  <c r="J46" i="1"/>
  <c r="K45" i="1"/>
  <c r="K46" i="1" s="1"/>
  <c r="K138" i="1"/>
  <c r="I517" i="1"/>
  <c r="G517" i="1"/>
  <c r="E517" i="1"/>
  <c r="H517" i="1"/>
  <c r="F517" i="1"/>
  <c r="K23" i="1"/>
  <c r="J26" i="1"/>
  <c r="J396" i="1"/>
  <c r="J415" i="1"/>
  <c r="K421" i="1"/>
  <c r="J421" i="1"/>
  <c r="K379" i="1"/>
  <c r="J380" i="1"/>
  <c r="K371" i="1"/>
  <c r="K372" i="1" s="1"/>
  <c r="J372" i="1"/>
  <c r="J249" i="1"/>
  <c r="K248" i="1"/>
  <c r="K53" i="1"/>
  <c r="K57" i="1" s="1"/>
  <c r="J315" i="1"/>
  <c r="K268" i="1"/>
  <c r="K270" i="1" s="1"/>
  <c r="J270" i="1"/>
  <c r="J163" i="1"/>
  <c r="K246" i="1"/>
  <c r="K213" i="1"/>
  <c r="K235" i="1" s="1"/>
  <c r="J279" i="1"/>
  <c r="K252" i="1"/>
  <c r="K254" i="1" s="1"/>
  <c r="J254" i="1"/>
  <c r="K41" i="1"/>
  <c r="J41" i="1"/>
  <c r="K354" i="1"/>
  <c r="K361" i="1" s="1"/>
  <c r="J361" i="1"/>
  <c r="K321" i="1"/>
  <c r="J330" i="1"/>
  <c r="J186" i="1"/>
  <c r="K179" i="1"/>
  <c r="J179" i="1"/>
  <c r="K93" i="1"/>
  <c r="K94" i="1" s="1"/>
  <c r="J88" i="1"/>
  <c r="J489" i="1"/>
  <c r="J173" i="1"/>
  <c r="K166" i="1"/>
  <c r="K173" i="1" s="1"/>
  <c r="K145" i="1"/>
  <c r="K163" i="1" s="1"/>
  <c r="K492" i="1"/>
  <c r="K499" i="1" s="1"/>
  <c r="J499" i="1"/>
  <c r="J460" i="1"/>
  <c r="K465" i="1"/>
  <c r="K470" i="1" s="1"/>
  <c r="J334" i="1"/>
  <c r="K334" i="1"/>
  <c r="K313" i="1"/>
  <c r="J32" i="1"/>
  <c r="K341" i="1"/>
  <c r="J351" i="1"/>
  <c r="K83" i="1"/>
  <c r="K88" i="1" s="1"/>
  <c r="K12" i="1"/>
  <c r="K74" i="1"/>
  <c r="K80" i="1" s="1"/>
  <c r="J80" i="1"/>
  <c r="K486" i="1"/>
  <c r="K489" i="1" s="1"/>
  <c r="K483" i="1"/>
  <c r="K453" i="1"/>
  <c r="K454" i="1" s="1"/>
  <c r="J100" i="1"/>
  <c r="K261" i="1"/>
  <c r="K265" i="1" s="1"/>
  <c r="K273" i="1"/>
  <c r="K279" i="1" s="1"/>
  <c r="K367" i="1"/>
  <c r="J338" i="1"/>
  <c r="J111" i="1"/>
  <c r="J367" i="1"/>
  <c r="K184" i="1"/>
  <c r="K329" i="1"/>
  <c r="K349" i="1"/>
  <c r="K70" i="1"/>
  <c r="K98" i="1"/>
  <c r="K61" i="1"/>
  <c r="K394" i="1"/>
  <c r="J517" i="1" l="1"/>
  <c r="K26" i="1"/>
  <c r="K249" i="1"/>
  <c r="K380" i="1"/>
  <c r="K460" i="1"/>
  <c r="K396" i="1"/>
  <c r="K315" i="1"/>
  <c r="K71" i="1"/>
  <c r="K330" i="1"/>
  <c r="K186" i="1"/>
  <c r="K32" i="1"/>
  <c r="K351" i="1"/>
  <c r="K100" i="1"/>
  <c r="K517" i="1" l="1"/>
</calcChain>
</file>

<file path=xl/sharedStrings.xml><?xml version="1.0" encoding="utf-8"?>
<sst xmlns="http://schemas.openxmlformats.org/spreadsheetml/2006/main" count="1443" uniqueCount="545">
  <si>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</si>
  <si>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</si>
  <si>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</si>
  <si>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</si>
  <si>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</si>
  <si>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</si>
  <si>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</si>
  <si>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</si>
  <si>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</si>
  <si>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</si>
  <si>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</si>
  <si>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</si>
  <si>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</si>
  <si>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</si>
  <si>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</si>
  <si>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</si>
  <si>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</si>
  <si>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</si>
  <si>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</si>
  <si>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</si>
  <si>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</si>
  <si>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</si>
  <si>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</si>
  <si>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</si>
  <si>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</si>
  <si>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</si>
  <si>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</si>
  <si>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</si>
  <si>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</si>
  <si>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</si>
  <si>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</si>
  <si>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</si>
  <si>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</si>
  <si>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</si>
  <si>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</si>
  <si>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</si>
  <si>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</si>
  <si>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</si>
  <si>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</si>
  <si>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</si>
  <si>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</si>
  <si>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</si>
  <si>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</si>
  <si>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</si>
  <si>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</si>
  <si>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</si>
  <si>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</si>
  <si>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</si>
  <si>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</si>
  <si>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</si>
  <si>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</si>
  <si>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VICTOR ANTONIO LEREAUX BENZAN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</si>
  <si>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</si>
  <si>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</si>
  <si>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</si>
  <si>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</si>
  <si>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</si>
  <si>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</si>
  <si>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</si>
  <si>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</si>
  <si>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</si>
  <si>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</si>
  <si>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</si>
  <si>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</si>
  <si>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</si>
  <si>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</si>
  <si>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</si>
  <si>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</si>
  <si>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</si>
  <si>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</si>
  <si>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</si>
  <si>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JUANA YVELISE SALDAﾑA DE LEON</t>
  </si>
  <si>
    <t>ENC. DIV. DE CORRESPONDENCIA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</si>
  <si>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</si>
  <si>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</si>
  <si>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</si>
  <si>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</si>
  <si>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</si>
  <si>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</si>
  <si>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</si>
  <si>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</si>
  <si>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</si>
  <si>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</si>
  <si>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</si>
  <si>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</si>
  <si>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</si>
  <si>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</si>
  <si>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</si>
  <si>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</si>
  <si>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</si>
  <si>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</si>
  <si>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</si>
  <si>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</si>
  <si>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</si>
  <si>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</si>
  <si>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CANDIDA VALDEZ SANCHEZ</t>
  </si>
  <si>
    <t>ANTONIA LUCIANO</t>
  </si>
  <si>
    <t>LIDIA SANTA RIVAS UREﾑA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</si>
  <si>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</si>
  <si>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</si>
  <si>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</si>
  <si>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</si>
  <si>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</si>
  <si>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</si>
  <si>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</si>
  <si>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</si>
  <si>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</si>
  <si>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</si>
  <si>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</si>
  <si>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</si>
  <si>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</si>
  <si>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</si>
  <si>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</si>
  <si>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</si>
  <si>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</si>
  <si>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</si>
  <si>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</si>
  <si>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</si>
  <si>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</si>
  <si>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</si>
  <si>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</si>
  <si>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</si>
  <si>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</si>
  <si>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</si>
  <si>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</si>
  <si>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</si>
  <si>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</si>
  <si>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</si>
  <si>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</si>
  <si>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</si>
  <si>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</si>
  <si>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</si>
  <si>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</si>
  <si>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</si>
  <si>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</si>
  <si>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</si>
  <si>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</si>
  <si>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</si>
  <si>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</si>
  <si>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</si>
  <si>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</si>
  <si>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</si>
  <si>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</si>
  <si>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</si>
  <si>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</si>
  <si>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</si>
  <si>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</si>
  <si>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</si>
  <si>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</si>
  <si>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MARIA ELIZABETH NIN PEﾑA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</si>
  <si>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</si>
  <si>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</si>
  <si>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</si>
  <si>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</si>
  <si>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</si>
  <si>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</si>
  <si>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</si>
  <si>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</si>
  <si>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</si>
  <si>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</si>
  <si>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</si>
  <si>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</si>
  <si>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</si>
  <si>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</si>
  <si>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CYNTHIA ELOISA REYES LANTIGUA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</si>
  <si>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</si>
  <si>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</si>
  <si>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</si>
  <si>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</si>
  <si>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</si>
  <si>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</si>
  <si>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</si>
  <si>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</si>
  <si>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</si>
  <si>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</si>
  <si>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</si>
  <si>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</si>
  <si>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</si>
  <si>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</si>
  <si>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</si>
  <si>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</si>
  <si>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</si>
  <si>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</si>
  <si>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</si>
  <si>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</si>
  <si>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</si>
  <si>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</si>
  <si>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</si>
  <si>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</si>
  <si>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</si>
  <si>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</si>
  <si>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</si>
  <si>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DEPARTAMENTO DE METODOLOGIA E INVESTIGACIONES- ONE</t>
  </si>
  <si>
    <t>BENITA PILAR RODRIGUEZ</t>
  </si>
  <si>
    <t>DIVISION ARTICULACION DEL SISTEMA ESTADISTICO NACIONAL- ONE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</si>
  <si>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</si>
  <si>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</si>
  <si>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</si>
  <si>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</si>
  <si>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</si>
  <si>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</si>
  <si>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</si>
  <si>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</si>
  <si>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</si>
  <si>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</si>
  <si>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</si>
  <si>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</si>
  <si>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</si>
  <si>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JUAN CARLOS VASQUEZ PAULINO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</si>
  <si>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</si>
  <si>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</si>
  <si>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</si>
  <si>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</si>
  <si>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</si>
  <si>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</si>
  <si>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</si>
  <si>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</si>
  <si>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</si>
  <si>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</si>
  <si>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</si>
  <si>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</si>
  <si>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</si>
  <si>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ADRIANA HENRIQUEZ CAMPUSANO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</si>
  <si>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</si>
  <si>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</si>
  <si>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</si>
  <si>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</si>
  <si>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</si>
  <si>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</si>
  <si>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</si>
  <si>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</si>
  <si>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</si>
  <si>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</si>
  <si>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</si>
  <si>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</si>
  <si>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</si>
  <si>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</si>
  <si>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</si>
  <si>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</si>
  <si>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</si>
  <si>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</si>
  <si>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</si>
  <si>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</si>
  <si>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</si>
  <si>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</si>
  <si>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</si>
  <si>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</si>
  <si>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</si>
  <si>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</si>
  <si>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</si>
  <si>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</si>
  <si>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</si>
  <si>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</si>
  <si>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</si>
  <si>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</si>
  <si>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</si>
  <si>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</si>
  <si>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</si>
  <si>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</si>
  <si>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</si>
  <si>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</si>
  <si>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</si>
  <si>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</si>
  <si>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</si>
  <si>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</si>
  <si>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</si>
  <si>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</si>
  <si>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</si>
  <si>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</si>
  <si>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</si>
  <si>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</si>
  <si>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</si>
  <si>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</si>
  <si>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</si>
  <si>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</si>
  <si>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</si>
  <si>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</si>
  <si>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</si>
  <si>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</si>
  <si>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</si>
  <si>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</si>
  <si>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</si>
  <si>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</si>
  <si>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</si>
  <si>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</si>
  <si>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</si>
  <si>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</si>
  <si>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</si>
  <si>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</si>
  <si>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</si>
  <si>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</si>
  <si>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</si>
  <si>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</si>
  <si>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</si>
  <si>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</si>
  <si>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</si>
  <si>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</si>
  <si>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</si>
  <si>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</si>
  <si>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</si>
  <si>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</si>
  <si>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</si>
  <si>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</si>
  <si>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</si>
  <si>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</si>
  <si>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</si>
  <si>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</si>
  <si>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</si>
  <si>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</si>
  <si>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</si>
  <si>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</si>
  <si>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</si>
  <si>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</si>
  <si>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</si>
  <si>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JADISON ENMANUEL ABREU BELVERE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</si>
  <si>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</si>
  <si>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</si>
  <si>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</si>
  <si>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</si>
  <si>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</si>
  <si>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</si>
  <si>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</si>
  <si>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</si>
  <si>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</si>
  <si>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MILCIADES ALEJANDRO SILVEN</t>
  </si>
  <si>
    <t>ANALISTA SECTORIAL</t>
  </si>
  <si>
    <t>SHNEIDDER DIEUDONNE RODRIGUEZ</t>
  </si>
  <si>
    <t>DALI JOSE RAMOS DISLA</t>
  </si>
  <si>
    <t>ORLANDO ANTONIO HERNANDEZ MEJIA</t>
  </si>
  <si>
    <t>LESLIE MARIE ALMONTE PAEZ</t>
  </si>
  <si>
    <t>MARCELO NYFFELER TEJADA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</si>
  <si>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</si>
  <si>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</si>
  <si>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</si>
  <si>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</si>
  <si>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</si>
  <si>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</si>
  <si>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</si>
  <si>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</si>
  <si>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</si>
  <si>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</si>
  <si>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</si>
  <si>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</si>
  <si>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</si>
  <si>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</si>
  <si>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</si>
  <si>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</si>
  <si>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</si>
  <si>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</si>
  <si>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</si>
  <si>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MIGUEL GONZALEZ</t>
  </si>
  <si>
    <t>LUIS HENRY GUZMAN CORDERO</t>
  </si>
  <si>
    <t>ENCARGADA</t>
  </si>
  <si>
    <t>YAKAYRA MANUELA RODRIGUEZ ESPINAL</t>
  </si>
  <si>
    <t>JOSEFINA DE LOS ANGELES MANZUETA MU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</si>
  <si>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</si>
  <si>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</si>
  <si>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</si>
  <si>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</si>
  <si>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</si>
  <si>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</si>
  <si>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</si>
  <si>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</si>
  <si>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</si>
  <si>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</si>
  <si>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</si>
  <si>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</si>
  <si>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</si>
  <si>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</si>
  <si>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</si>
  <si>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</si>
  <si>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</si>
  <si>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</si>
  <si>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</si>
  <si>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</si>
  <si>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</si>
  <si>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</si>
  <si>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</si>
  <si>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</si>
  <si>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</si>
  <si>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</si>
  <si>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</si>
  <si>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</si>
  <si>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</si>
  <si>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</si>
  <si>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MARTINA HERNANDEZ MORENO</t>
  </si>
  <si>
    <t>ANTHONY ENCARNACION CESAR</t>
  </si>
  <si>
    <t>MARIA MARGARITA MARRERO MARTINEZ</t>
  </si>
  <si>
    <t>MERCEDES INES DE LOS SANTOS DIAZ</t>
  </si>
  <si>
    <t>JUANA DOMINGA LEBRON RIVERAS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</si>
  <si>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</si>
  <si>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</si>
  <si>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</si>
  <si>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</si>
  <si>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</si>
  <si>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</si>
  <si>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PERLA EVALINA ROSARIO GUERRERO</t>
  </si>
  <si>
    <t>MARIANELA BELTRE GARCES</t>
  </si>
  <si>
    <t>WILMA ALEXANDER ARIAS CASTRO</t>
  </si>
  <si>
    <t xml:space="preserve">ENCARGADO (A) </t>
  </si>
  <si>
    <t>ANGEL GARCIA SANCHEZ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</si>
  <si>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</si>
  <si>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</si>
  <si>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</si>
  <si>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</si>
  <si>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</si>
  <si>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</si>
  <si>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</si>
  <si>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</si>
  <si>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</si>
  <si>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</si>
  <si>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</si>
  <si>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</si>
  <si>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</si>
  <si>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ANALISTA PRESUPUESTO</t>
  </si>
  <si>
    <t>DIVIINA ROSARIO BERNARD ESPINAL</t>
  </si>
  <si>
    <t>LUIS GUILLERMO SUED BAEZ</t>
  </si>
  <si>
    <t>AUXILIAR ADMINISTRATIVO</t>
  </si>
  <si>
    <t>JORGE LUIS BERIGUETE BARRIENTO</t>
  </si>
  <si>
    <t>MARIA ESTHER DE LA CRUZ AQUINO</t>
  </si>
  <si>
    <t>SARIELA SANCHEZ</t>
  </si>
  <si>
    <t>YANERYS JOSE DE LA CRUZ</t>
  </si>
  <si>
    <t>SOPORTE DE REDES Y COMUNICACIONES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</si>
  <si>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</si>
  <si>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</si>
  <si>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</si>
  <si>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</si>
  <si>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</si>
  <si>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</si>
  <si>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</si>
  <si>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</si>
  <si>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</si>
  <si>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JORGE LUIS HEREDIA MANCEBO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</si>
  <si>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</si>
  <si>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</si>
  <si>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</si>
  <si>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</si>
  <si>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</si>
  <si>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</si>
  <si>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WENDY DEL PILAR BAEZ BURGOS DE QUEZ</t>
  </si>
  <si>
    <t>THEANY MARIE MAGO ACEVEDO</t>
  </si>
  <si>
    <t>TECNICO DE NOMINA</t>
  </si>
  <si>
    <t>LUIS MIGUEL SORIANO</t>
  </si>
  <si>
    <t>ZOLAINA CASTILLO PEREZ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</si>
  <si>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</si>
  <si>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</si>
  <si>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</si>
  <si>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</si>
  <si>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</si>
  <si>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</si>
  <si>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</si>
  <si>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</si>
  <si>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</si>
  <si>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MARIA ANDREINA CUEVAS AUGUISTEN</t>
  </si>
  <si>
    <t>EDDY ODALIX TEJEDA DIAZ</t>
  </si>
  <si>
    <t>MERCEDES REYES VICTORIANO</t>
  </si>
  <si>
    <t>PERIODO P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</si>
  <si>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</si>
  <si>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</si>
  <si>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</si>
  <si>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</si>
  <si>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</si>
  <si>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</si>
  <si>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</si>
  <si>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</si>
  <si>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</si>
  <si>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</si>
  <si>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</si>
  <si>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</si>
  <si>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</si>
  <si>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</si>
  <si>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</si>
  <si>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</si>
  <si>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</si>
  <si>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</si>
  <si>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</si>
  <si>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</si>
  <si>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</si>
  <si>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</si>
  <si>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</si>
  <si>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</si>
  <si>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</si>
  <si>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</si>
  <si>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</si>
  <si>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</si>
  <si>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</si>
  <si>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</si>
  <si>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</si>
  <si>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</si>
  <si>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</si>
  <si>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</si>
  <si>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</si>
  <si>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</si>
  <si>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</si>
  <si>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</si>
  <si>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</si>
  <si>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</si>
  <si>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PRESUPUESTO-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</si>
  <si>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</si>
  <si>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</si>
  <si>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</si>
  <si>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</si>
  <si>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</si>
  <si>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</si>
  <si>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</si>
  <si>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</si>
  <si>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AMBIENTALES- ONE</t>
  </si>
  <si>
    <t>IVETTE CRUZ AYALA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</si>
  <si>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</si>
  <si>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</si>
  <si>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</si>
  <si>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</si>
  <si>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</si>
  <si>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</si>
  <si>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</si>
  <si>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</si>
  <si>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</si>
  <si>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</si>
  <si>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</si>
  <si>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</si>
  <si>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 xml:space="preserve">NORVIA LORENA MARTINEZ FERNANDEZ </t>
  </si>
  <si>
    <t>SEXO</t>
  </si>
  <si>
    <t>F</t>
  </si>
  <si>
    <t>M</t>
  </si>
  <si>
    <t>DAURIN MACKENLY PEREZ CONTRERAS</t>
  </si>
  <si>
    <t>HIRMINIA ERCIRA DOTEL SANCHEZ</t>
  </si>
  <si>
    <t xml:space="preserve">FIJO </t>
  </si>
  <si>
    <t>LIANNE LUCIA CRISTO PEREZ</t>
  </si>
  <si>
    <t xml:space="preserve">SUPERVISORA </t>
  </si>
  <si>
    <t xml:space="preserve">GUILLERMINA ELIZABETH ACEVEDO </t>
  </si>
  <si>
    <t xml:space="preserve">OTTO ISAIAS ROJAS REYES </t>
  </si>
  <si>
    <t xml:space="preserve">ALEXANDER RAMIREZ ARAUJO </t>
  </si>
  <si>
    <t>TECNICO (A)</t>
  </si>
  <si>
    <t>MAGNOLIA ESTHER JEREZ MARMOLEJOS</t>
  </si>
  <si>
    <t>Mes de AGOSTO 2021</t>
  </si>
  <si>
    <t xml:space="preserve">LAURA JULISSA PEREYRA SENCION </t>
  </si>
  <si>
    <t xml:space="preserve">LONGINA MATEO VALDEZ </t>
  </si>
  <si>
    <r>
      <t>E</t>
    </r>
    <r>
      <rPr>
        <sz val="11"/>
        <color theme="1"/>
        <rFont val="Calibri"/>
        <family val="2"/>
        <scheme val="minor"/>
      </rPr>
      <t>NCARGADO</t>
    </r>
  </si>
  <si>
    <t xml:space="preserve">      F</t>
  </si>
  <si>
    <t>P. RUEBA</t>
  </si>
  <si>
    <t xml:space="preserve">JOSE MIGUEL NUÑEZ SOLANO </t>
  </si>
  <si>
    <t>P. PRUEBA</t>
  </si>
  <si>
    <t>DAMIEL MEJIA CARABALLO</t>
  </si>
  <si>
    <t xml:space="preserve">LEONEL SANLANTE CARRASCO </t>
  </si>
  <si>
    <t xml:space="preserve">ENCARGADO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</si>
</sst>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0" fillId="37" borderId="0" xfId="0" applyFill="1" applyBorder="1" applyAlignment="1">
      <alignment horizontal="left" vertical="center"/>
    </xf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89286</xdr:colOff>
      <xdr:row>519</xdr:row>
      <xdr:rowOff>18816</xdr:rowOff>
    </xdr:from>
    <xdr:to>
      <xdr:col>8</xdr:col>
      <xdr:colOff>420331</xdr:colOff>
      <xdr:row>541</xdr:row>
      <xdr:rowOff>83056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411" y="117604941"/>
          <a:ext cx="11602652" cy="425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21"/>
  <sheetViews>
    <sheetView tabSelected="1" topLeftCell="A320" zoomScale="60" zoomScaleNormal="60" zoomScaleSheetLayoutView="75" zoomScalePageLayoutView="40" workbookViewId="0">
      <selection activeCell="A502" sqref="A502:A503"/>
    </sheetView>
  </sheetViews>
  <sheetFormatPr baseColWidth="10" defaultRowHeight="15" x14ac:dyDescent="0.25"/>
  <cols>
    <col min="1" max="1" width="51.85546875" customWidth="1"/>
    <col min="2" max="2" width="39.85546875" customWidth="1"/>
    <col min="3" max="3" width="8.140625" style="33" customWidth="1"/>
    <col min="4" max="4" width="15.140625" customWidth="1"/>
    <col min="5" max="5" width="26.140625" style="1" customWidth="1"/>
    <col min="6" max="6" width="22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140625" style="1" customWidth="1"/>
    <col min="12" max="126" width="11.42578125" style="5"/>
  </cols>
  <sheetData>
    <row r="1" spans="1:126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26" ht="30" x14ac:dyDescent="0.4">
      <c r="A2" s="69" t="s">
        <v>310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26" ht="30" x14ac:dyDescent="0.4">
      <c r="A3" s="69" t="s">
        <v>266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26" ht="23.25" x14ac:dyDescent="0.35">
      <c r="A4" s="72" t="s">
        <v>267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26" ht="23.25" x14ac:dyDescent="0.35">
      <c r="A5" s="72" t="s">
        <v>268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26" ht="24" thickBot="1" x14ac:dyDescent="0.4">
      <c r="A6" s="72" t="s">
        <v>534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26" x14ac:dyDescent="0.25">
      <c r="A7" s="75" t="s">
        <v>409</v>
      </c>
      <c r="B7" s="77" t="s">
        <v>0</v>
      </c>
      <c r="C7" s="77" t="s">
        <v>521</v>
      </c>
      <c r="D7" s="85" t="s">
        <v>408</v>
      </c>
      <c r="E7" s="79" t="s">
        <v>264</v>
      </c>
      <c r="F7" s="81" t="s">
        <v>1</v>
      </c>
      <c r="G7" s="79" t="s">
        <v>2</v>
      </c>
      <c r="H7" s="81" t="s">
        <v>3</v>
      </c>
      <c r="I7" s="79" t="s">
        <v>4</v>
      </c>
      <c r="J7" s="79" t="s">
        <v>5</v>
      </c>
      <c r="K7" s="83" t="s">
        <v>6</v>
      </c>
    </row>
    <row r="8" spans="1:126" ht="15.75" thickBot="1" x14ac:dyDescent="0.3">
      <c r="A8" s="76"/>
      <c r="B8" s="78"/>
      <c r="C8" s="78"/>
      <c r="D8" s="86"/>
      <c r="E8" s="80"/>
      <c r="F8" s="82"/>
      <c r="G8" s="80"/>
      <c r="H8" s="82"/>
      <c r="I8" s="80"/>
      <c r="J8" s="80"/>
      <c r="K8" s="84"/>
    </row>
    <row r="10" spans="1:126" x14ac:dyDescent="0.25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26" x14ac:dyDescent="0.25">
      <c r="A11" s="28" t="s">
        <v>280</v>
      </c>
      <c r="B11" t="s">
        <v>460</v>
      </c>
      <c r="C11" s="33" t="s">
        <v>522</v>
      </c>
      <c r="D11" t="s">
        <v>340</v>
      </c>
      <c r="E11" s="1">
        <v>110000</v>
      </c>
      <c r="F11" s="1">
        <f>E11*0.0287</f>
        <v>3157</v>
      </c>
      <c r="G11" s="1">
        <v>14457.62</v>
      </c>
      <c r="H11" s="31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245</v>
      </c>
      <c r="B12" t="s">
        <v>246</v>
      </c>
      <c r="C12" s="33" t="s">
        <v>522</v>
      </c>
      <c r="D12" t="s">
        <v>340</v>
      </c>
      <c r="E12" s="1">
        <v>60000</v>
      </c>
      <c r="F12" s="1">
        <f>E12*0.0287</f>
        <v>1722</v>
      </c>
      <c r="G12" s="1">
        <v>3486.68</v>
      </c>
      <c r="H12" s="31">
        <f>E12*0.0304</f>
        <v>1824</v>
      </c>
      <c r="I12" s="1">
        <v>2355</v>
      </c>
      <c r="J12" s="1">
        <f>F12+G12+H12+I12</f>
        <v>9387.68</v>
      </c>
      <c r="K12" s="1">
        <f>E12-J12</f>
        <v>50612.32</v>
      </c>
    </row>
    <row r="13" spans="1:126" x14ac:dyDescent="0.25">
      <c r="A13" s="28" t="s">
        <v>11</v>
      </c>
      <c r="B13" t="s">
        <v>10</v>
      </c>
      <c r="C13" s="33" t="s">
        <v>522</v>
      </c>
      <c r="D13" t="s">
        <v>337</v>
      </c>
      <c r="E13" s="1">
        <v>71000</v>
      </c>
      <c r="F13" s="1">
        <f>E13*0.0287</f>
        <v>2037.7</v>
      </c>
      <c r="G13" s="1">
        <v>4842.58</v>
      </c>
      <c r="H13" s="31">
        <f t="shared" ref="H13:H15" si="0">E13*0.0304</f>
        <v>2158.4</v>
      </c>
      <c r="I13" s="1">
        <v>3987.86</v>
      </c>
      <c r="J13" s="1">
        <f t="shared" ref="J13:J16" si="1">F13+G13+H13+I13</f>
        <v>13026.54</v>
      </c>
      <c r="K13" s="1">
        <f t="shared" ref="K13:K16" si="2">E13-J13</f>
        <v>57973.46</v>
      </c>
    </row>
    <row r="14" spans="1:126" x14ac:dyDescent="0.25">
      <c r="A14" s="28" t="s">
        <v>311</v>
      </c>
      <c r="B14" t="s">
        <v>460</v>
      </c>
      <c r="C14" s="33" t="s">
        <v>522</v>
      </c>
      <c r="D14" t="s">
        <v>340</v>
      </c>
      <c r="E14" s="1">
        <v>133000</v>
      </c>
      <c r="F14" s="1">
        <f t="shared" ref="F14" si="3">E14*0.0287</f>
        <v>3817.1</v>
      </c>
      <c r="G14" s="1">
        <v>19570.259999999998</v>
      </c>
      <c r="H14" s="31">
        <v>4043.2</v>
      </c>
      <c r="I14" s="1">
        <v>1215.1199999999999</v>
      </c>
      <c r="J14" s="1">
        <v>28645.68</v>
      </c>
      <c r="K14" s="1">
        <f>E14-J14</f>
        <v>104354.32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365</v>
      </c>
      <c r="B15" s="11" t="s">
        <v>274</v>
      </c>
      <c r="C15" s="34" t="s">
        <v>523</v>
      </c>
      <c r="D15" t="s">
        <v>340</v>
      </c>
      <c r="E15" s="1">
        <v>23000</v>
      </c>
      <c r="F15" s="1">
        <f t="shared" ref="F15" si="4">E15*0.0287</f>
        <v>660.1</v>
      </c>
      <c r="G15" s="1">
        <v>0</v>
      </c>
      <c r="H15" s="31">
        <f t="shared" si="0"/>
        <v>699.2</v>
      </c>
      <c r="I15" s="1">
        <v>1527.5</v>
      </c>
      <c r="J15" s="1">
        <v>2886.8</v>
      </c>
      <c r="K15" s="1">
        <f>+E15-J15</f>
        <v>20113.2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465</v>
      </c>
      <c r="B16" t="s">
        <v>12</v>
      </c>
      <c r="C16" s="34" t="s">
        <v>522</v>
      </c>
      <c r="D16" t="s">
        <v>340</v>
      </c>
      <c r="E16" s="1">
        <v>240000</v>
      </c>
      <c r="F16" s="1">
        <v>6888</v>
      </c>
      <c r="G16" s="1">
        <v>45675.27</v>
      </c>
      <c r="H16" s="31">
        <v>4742.3999999999996</v>
      </c>
      <c r="I16" s="1">
        <v>2991.67</v>
      </c>
      <c r="J16" s="1">
        <f t="shared" si="1"/>
        <v>60297.34</v>
      </c>
      <c r="K16" s="1">
        <f t="shared" si="2"/>
        <v>179702.66</v>
      </c>
    </row>
    <row r="17" spans="1:126" x14ac:dyDescent="0.25">
      <c r="A17" s="28" t="s">
        <v>471</v>
      </c>
      <c r="B17" t="s">
        <v>104</v>
      </c>
      <c r="C17" s="34" t="s">
        <v>523</v>
      </c>
      <c r="D17" t="s">
        <v>340</v>
      </c>
      <c r="E17" s="1">
        <v>36000</v>
      </c>
      <c r="F17" s="1">
        <v>1033.2</v>
      </c>
      <c r="G17" s="1">
        <v>0</v>
      </c>
      <c r="H17" s="31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472</v>
      </c>
      <c r="B18" t="s">
        <v>460</v>
      </c>
      <c r="C18" s="34" t="s">
        <v>522</v>
      </c>
      <c r="D18" t="s">
        <v>340</v>
      </c>
      <c r="E18" s="1">
        <v>80000</v>
      </c>
      <c r="F18" s="1">
        <v>2296</v>
      </c>
      <c r="G18" s="1">
        <v>7400.87</v>
      </c>
      <c r="H18" s="31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37</v>
      </c>
      <c r="B19" t="s">
        <v>460</v>
      </c>
      <c r="C19" s="34" t="s">
        <v>523</v>
      </c>
      <c r="D19" t="s">
        <v>340</v>
      </c>
      <c r="E19" s="1">
        <v>165000</v>
      </c>
      <c r="F19" s="1">
        <f>E19*0.0287</f>
        <v>4735.5</v>
      </c>
      <c r="G19" s="1">
        <v>27463.39</v>
      </c>
      <c r="H19" s="31">
        <v>4742.3999999999996</v>
      </c>
      <c r="I19" s="1">
        <v>25</v>
      </c>
      <c r="J19" s="1">
        <f t="shared" si="5"/>
        <v>36966.29</v>
      </c>
      <c r="K19" s="1">
        <f t="shared" si="6"/>
        <v>128033.71</v>
      </c>
    </row>
    <row r="20" spans="1:126" x14ac:dyDescent="0.25">
      <c r="A20" s="28" t="s">
        <v>275</v>
      </c>
      <c r="B20" t="s">
        <v>274</v>
      </c>
      <c r="C20" s="34" t="s">
        <v>523</v>
      </c>
      <c r="D20" t="s">
        <v>340</v>
      </c>
      <c r="E20" s="1">
        <v>26250</v>
      </c>
      <c r="F20" s="1">
        <f t="shared" ref="F20" si="7">E20*0.0287</f>
        <v>753.38</v>
      </c>
      <c r="G20" s="1">
        <v>0</v>
      </c>
      <c r="H20" s="31"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33</v>
      </c>
      <c r="B21" t="s">
        <v>469</v>
      </c>
      <c r="C21" s="34" t="s">
        <v>522</v>
      </c>
      <c r="D21" t="s">
        <v>337</v>
      </c>
      <c r="E21" s="1">
        <v>56000</v>
      </c>
      <c r="F21" s="1">
        <f t="shared" ref="F21" si="8">E21*0.0287</f>
        <v>1607.2</v>
      </c>
      <c r="G21" s="1">
        <v>2733.96</v>
      </c>
      <c r="H21" s="31">
        <f t="shared" ref="H21" si="9">E21*0.0304</f>
        <v>1702.4</v>
      </c>
      <c r="I21" s="1">
        <v>287</v>
      </c>
      <c r="J21" s="1">
        <f t="shared" ref="J21" si="10">+F21+G21+H21+I21</f>
        <v>6330.56</v>
      </c>
      <c r="K21" s="1">
        <f>E21-J21</f>
        <v>49669.440000000002</v>
      </c>
    </row>
    <row r="22" spans="1:126" x14ac:dyDescent="0.25">
      <c r="A22" s="28" t="s">
        <v>481</v>
      </c>
      <c r="B22" t="s">
        <v>460</v>
      </c>
      <c r="C22" s="34" t="s">
        <v>523</v>
      </c>
      <c r="D22" t="s">
        <v>340</v>
      </c>
      <c r="E22" s="1">
        <v>165000</v>
      </c>
      <c r="F22" s="1">
        <v>4735.5</v>
      </c>
      <c r="G22" s="1">
        <v>27463.39</v>
      </c>
      <c r="H22" s="31">
        <v>4742.3999999999996</v>
      </c>
      <c r="I22" s="1">
        <v>25</v>
      </c>
      <c r="J22" s="1">
        <v>36966.29</v>
      </c>
      <c r="K22" s="1">
        <f>+E22-J22</f>
        <v>128033.71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482</v>
      </c>
      <c r="B23" t="s">
        <v>460</v>
      </c>
      <c r="C23" s="34" t="s">
        <v>523</v>
      </c>
      <c r="D23" t="s">
        <v>340</v>
      </c>
      <c r="E23" s="1">
        <v>175000</v>
      </c>
      <c r="F23" s="1">
        <v>5022.5</v>
      </c>
      <c r="G23" s="1">
        <v>29891.64</v>
      </c>
      <c r="H23" s="31">
        <v>4742.3999999999996</v>
      </c>
      <c r="I23" s="1">
        <v>25</v>
      </c>
      <c r="J23" s="1">
        <f t="shared" ref="J23" si="11">F23+G23+H23+I23</f>
        <v>39681.54</v>
      </c>
      <c r="K23" s="1">
        <f>E23-J23</f>
        <v>135318.46</v>
      </c>
    </row>
    <row r="24" spans="1:126" x14ac:dyDescent="0.25">
      <c r="A24" s="28" t="s">
        <v>483</v>
      </c>
      <c r="B24" t="s">
        <v>460</v>
      </c>
      <c r="C24" s="34" t="s">
        <v>523</v>
      </c>
      <c r="D24" t="s">
        <v>340</v>
      </c>
      <c r="E24" s="1">
        <v>125000</v>
      </c>
      <c r="F24" s="1">
        <v>3587.5</v>
      </c>
      <c r="G24" s="1">
        <v>17985.990000000002</v>
      </c>
      <c r="H24" s="31">
        <v>3800</v>
      </c>
      <c r="I24" s="1">
        <v>25</v>
      </c>
      <c r="J24" s="1">
        <f>F24+G24+H24+I24</f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524</v>
      </c>
      <c r="B25" t="s">
        <v>460</v>
      </c>
      <c r="C25" s="34" t="s">
        <v>523</v>
      </c>
      <c r="D25" t="s">
        <v>340</v>
      </c>
      <c r="E25" s="1">
        <v>91000</v>
      </c>
      <c r="F25" s="1">
        <v>2611.6999999999998</v>
      </c>
      <c r="G25" s="1">
        <v>9988.34</v>
      </c>
      <c r="H25" s="31">
        <v>2766.4</v>
      </c>
      <c r="I25" s="1">
        <v>25</v>
      </c>
      <c r="J25" s="1">
        <v>15391.44</v>
      </c>
      <c r="K25" s="1">
        <f>E25-J25</f>
        <v>75608.56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3" t="s">
        <v>13</v>
      </c>
      <c r="B26" s="3">
        <v>15</v>
      </c>
      <c r="C26" s="35"/>
      <c r="D26" s="3"/>
      <c r="E26" s="4">
        <f>SUM(E11:E25)</f>
        <v>1556250</v>
      </c>
      <c r="F26" s="4">
        <f>SUM(F11:F25)</f>
        <v>44664.38</v>
      </c>
      <c r="G26" s="4">
        <f>SUM(G11:G25)</f>
        <v>210959.99</v>
      </c>
      <c r="H26" s="4">
        <f>SUM(H11:H25)</f>
        <v>43631.6</v>
      </c>
      <c r="I26" s="4">
        <f>SUM(I11:I25)</f>
        <v>13879.82</v>
      </c>
      <c r="J26" s="4">
        <f>SUM(J11:J24)+J25</f>
        <v>313135.78999999998</v>
      </c>
      <c r="K26" s="4">
        <f>SUM(K11:K24)+K25</f>
        <v>1243114.21</v>
      </c>
    </row>
    <row r="27" spans="1:126" s="28" customFormat="1" x14ac:dyDescent="0.25">
      <c r="A27" s="26"/>
      <c r="B27" s="26"/>
      <c r="C27" s="36"/>
      <c r="D27" s="26"/>
      <c r="E27" s="27"/>
      <c r="F27" s="27"/>
      <c r="G27" s="27"/>
      <c r="H27" s="27"/>
      <c r="I27" s="27"/>
      <c r="J27" s="27"/>
      <c r="K27" s="27"/>
    </row>
    <row r="28" spans="1:126" x14ac:dyDescent="0.25">
      <c r="A28" s="64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26" x14ac:dyDescent="0.25">
      <c r="A29" t="s">
        <v>23</v>
      </c>
      <c r="B29" t="s">
        <v>20</v>
      </c>
      <c r="C29" s="33" t="s">
        <v>522</v>
      </c>
      <c r="D29" t="s">
        <v>337</v>
      </c>
      <c r="E29" s="1">
        <v>45000</v>
      </c>
      <c r="F29" s="1">
        <f t="shared" ref="F29:F31" si="12">E29*0.0287</f>
        <v>1291.5</v>
      </c>
      <c r="G29" s="1">
        <v>969.81</v>
      </c>
      <c r="H29" s="1">
        <f t="shared" ref="H29:H31" si="13">E29*0.0304</f>
        <v>1368</v>
      </c>
      <c r="I29" s="1">
        <v>2267.62</v>
      </c>
      <c r="J29" s="1">
        <f t="shared" ref="J29:J31" si="14">F29+G29+H29+I29</f>
        <v>5896.93</v>
      </c>
      <c r="K29" s="1">
        <f t="shared" ref="K29:K31" si="15">E29-J29</f>
        <v>39103.07</v>
      </c>
    </row>
    <row r="30" spans="1:126" x14ac:dyDescent="0.25">
      <c r="A30" t="s">
        <v>464</v>
      </c>
      <c r="B30" t="s">
        <v>463</v>
      </c>
      <c r="C30" s="33" t="s">
        <v>522</v>
      </c>
      <c r="D30" t="s">
        <v>340</v>
      </c>
      <c r="E30" s="1">
        <v>23500</v>
      </c>
      <c r="F30" s="1">
        <f t="shared" ref="F30" si="16">E30*0.0287</f>
        <v>674.45</v>
      </c>
      <c r="G30" s="1">
        <v>0</v>
      </c>
      <c r="H30" s="1">
        <f t="shared" ref="H30" si="17">E30*0.0304</f>
        <v>714.4</v>
      </c>
      <c r="I30" s="1">
        <v>25</v>
      </c>
      <c r="J30" s="1">
        <f t="shared" ref="J30" si="18">F30+G30+H30+I30</f>
        <v>1413.85</v>
      </c>
      <c r="K30" s="1">
        <f t="shared" ref="K30" si="19">E30-J30</f>
        <v>22086.15</v>
      </c>
    </row>
    <row r="31" spans="1:126" x14ac:dyDescent="0.25">
      <c r="A31" t="s">
        <v>35</v>
      </c>
      <c r="B31" t="s">
        <v>36</v>
      </c>
      <c r="C31" s="33" t="s">
        <v>522</v>
      </c>
      <c r="D31" t="s">
        <v>337</v>
      </c>
      <c r="E31" s="1">
        <v>46000</v>
      </c>
      <c r="F31" s="1">
        <f t="shared" si="12"/>
        <v>1320.2</v>
      </c>
      <c r="G31" s="1">
        <v>1289.46</v>
      </c>
      <c r="H31" s="1">
        <f t="shared" si="13"/>
        <v>1398.4</v>
      </c>
      <c r="I31" s="1">
        <v>377.5</v>
      </c>
      <c r="J31" s="1">
        <f t="shared" si="14"/>
        <v>4385.5600000000004</v>
      </c>
      <c r="K31" s="1">
        <f t="shared" si="15"/>
        <v>41614.44</v>
      </c>
    </row>
    <row r="32" spans="1:126" x14ac:dyDescent="0.25">
      <c r="A32" s="3" t="s">
        <v>13</v>
      </c>
      <c r="B32" s="3">
        <v>3</v>
      </c>
      <c r="C32" s="35"/>
      <c r="D32" s="3"/>
      <c r="E32" s="4">
        <f t="shared" ref="E32:K32" si="20">SUM(E29:E31)</f>
        <v>114500</v>
      </c>
      <c r="F32" s="4">
        <f t="shared" si="20"/>
        <v>3286.15</v>
      </c>
      <c r="G32" s="4">
        <f t="shared" si="20"/>
        <v>2259.27</v>
      </c>
      <c r="H32" s="4">
        <f t="shared" si="20"/>
        <v>3480.8</v>
      </c>
      <c r="I32" s="4">
        <f t="shared" si="20"/>
        <v>2670.12</v>
      </c>
      <c r="J32" s="4">
        <f t="shared" si="20"/>
        <v>11696.34</v>
      </c>
      <c r="K32" s="4">
        <f t="shared" si="20"/>
        <v>102803.66</v>
      </c>
    </row>
    <row r="33" spans="1:126" s="28" customFormat="1" x14ac:dyDescent="0.25">
      <c r="A33" s="26"/>
      <c r="B33" s="26"/>
      <c r="C33" s="36"/>
      <c r="D33" s="26"/>
      <c r="E33" s="27"/>
      <c r="F33" s="27"/>
      <c r="G33" s="27"/>
      <c r="H33" s="27"/>
      <c r="I33" s="27"/>
      <c r="J33" s="27"/>
      <c r="K33" s="27"/>
    </row>
    <row r="34" spans="1:126" x14ac:dyDescent="0.25">
      <c r="A34" s="64" t="s">
        <v>480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26" x14ac:dyDescent="0.25">
      <c r="A35" t="s">
        <v>466</v>
      </c>
      <c r="B35" t="s">
        <v>18</v>
      </c>
      <c r="C35" s="33" t="s">
        <v>522</v>
      </c>
      <c r="D35" t="s">
        <v>340</v>
      </c>
      <c r="E35" s="1">
        <v>133000</v>
      </c>
      <c r="F35" s="1">
        <f>E35*0.0287</f>
        <v>3817.1</v>
      </c>
      <c r="G35" s="1">
        <v>19867.79</v>
      </c>
      <c r="H35" s="1">
        <f>E35*0.0304</f>
        <v>4043.2</v>
      </c>
      <c r="I35" s="1">
        <v>25</v>
      </c>
      <c r="J35" s="1">
        <f>F35+G35+H35+I35</f>
        <v>27753.09</v>
      </c>
      <c r="K35" s="1">
        <f>E35-J35</f>
        <v>105246.91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x14ac:dyDescent="0.25">
      <c r="A36" s="3" t="s">
        <v>13</v>
      </c>
      <c r="B36" s="3">
        <v>1</v>
      </c>
      <c r="C36" s="35"/>
      <c r="D36" s="3"/>
      <c r="E36" s="4">
        <f>SUM(E35)</f>
        <v>133000</v>
      </c>
      <c r="F36" s="4">
        <f t="shared" ref="F36:K36" si="21">SUM(F35)</f>
        <v>3817.1</v>
      </c>
      <c r="G36" s="4">
        <f t="shared" si="21"/>
        <v>19867.79</v>
      </c>
      <c r="H36" s="4">
        <f t="shared" si="21"/>
        <v>4043.2</v>
      </c>
      <c r="I36" s="4">
        <f t="shared" si="21"/>
        <v>25</v>
      </c>
      <c r="J36" s="4">
        <f t="shared" si="21"/>
        <v>27753.09</v>
      </c>
      <c r="K36" s="4">
        <f t="shared" si="21"/>
        <v>105246.91</v>
      </c>
    </row>
    <row r="37" spans="1:126" s="28" customFormat="1" x14ac:dyDescent="0.25">
      <c r="A37" s="26"/>
      <c r="B37" s="26"/>
      <c r="C37" s="36"/>
      <c r="D37" s="26"/>
      <c r="E37" s="27"/>
      <c r="F37" s="27"/>
      <c r="G37" s="27"/>
      <c r="H37" s="27"/>
      <c r="I37" s="27"/>
      <c r="J37" s="27"/>
      <c r="K37" s="27"/>
    </row>
    <row r="38" spans="1:126" x14ac:dyDescent="0.25">
      <c r="A38" s="64" t="s">
        <v>19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26" x14ac:dyDescent="0.25">
      <c r="A39" t="s">
        <v>21</v>
      </c>
      <c r="B39" t="s">
        <v>20</v>
      </c>
      <c r="C39" s="33" t="s">
        <v>522</v>
      </c>
      <c r="D39" t="s">
        <v>337</v>
      </c>
      <c r="E39" s="1">
        <v>36000</v>
      </c>
      <c r="F39" s="1">
        <f>E39*0.0287</f>
        <v>1033.2</v>
      </c>
      <c r="G39" s="1">
        <v>0</v>
      </c>
      <c r="H39" s="1">
        <f>E39*0.0304</f>
        <v>1094.4000000000001</v>
      </c>
      <c r="I39" s="1">
        <v>2657.74</v>
      </c>
      <c r="J39" s="1">
        <f>F39+G39+H39+I39</f>
        <v>4785.34</v>
      </c>
      <c r="K39" s="1">
        <f>E39-J39</f>
        <v>31214.66</v>
      </c>
    </row>
    <row r="40" spans="1:126" x14ac:dyDescent="0.25">
      <c r="A40" t="s">
        <v>269</v>
      </c>
      <c r="B40" t="s">
        <v>246</v>
      </c>
      <c r="C40" s="33" t="s">
        <v>522</v>
      </c>
      <c r="D40" t="s">
        <v>337</v>
      </c>
      <c r="E40" s="1">
        <v>41000</v>
      </c>
      <c r="F40" s="1">
        <f>E40*0.0287</f>
        <v>1176.7</v>
      </c>
      <c r="G40" s="1">
        <v>583.79</v>
      </c>
      <c r="H40" s="1">
        <f>E40*0.0304</f>
        <v>1246.4000000000001</v>
      </c>
      <c r="I40" s="1">
        <v>25</v>
      </c>
      <c r="J40" s="1">
        <f>F40+G40+H40+I40</f>
        <v>3031.89</v>
      </c>
      <c r="K40" s="1">
        <f>E40-J40</f>
        <v>37968.11</v>
      </c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x14ac:dyDescent="0.25">
      <c r="A41" s="3" t="s">
        <v>13</v>
      </c>
      <c r="B41" s="3">
        <v>2</v>
      </c>
      <c r="C41" s="35"/>
      <c r="D41" s="3"/>
      <c r="E41" s="4">
        <f t="shared" ref="E41:K41" si="22">SUM(E39:E40)</f>
        <v>77000</v>
      </c>
      <c r="F41" s="4">
        <f t="shared" si="22"/>
        <v>2209.9</v>
      </c>
      <c r="G41" s="4">
        <f t="shared" si="22"/>
        <v>583.79</v>
      </c>
      <c r="H41" s="4">
        <f t="shared" si="22"/>
        <v>2340.8000000000002</v>
      </c>
      <c r="I41" s="4">
        <f t="shared" si="22"/>
        <v>2682.74</v>
      </c>
      <c r="J41" s="4">
        <f t="shared" si="22"/>
        <v>7817.23</v>
      </c>
      <c r="K41" s="4">
        <f t="shared" si="22"/>
        <v>69182.77</v>
      </c>
    </row>
    <row r="42" spans="1:126" s="28" customFormat="1" x14ac:dyDescent="0.25">
      <c r="A42" s="26"/>
      <c r="B42" s="26"/>
      <c r="C42" s="36"/>
      <c r="D42" s="26"/>
      <c r="E42" s="27"/>
      <c r="F42" s="27"/>
      <c r="G42" s="27"/>
      <c r="H42" s="27"/>
      <c r="I42" s="27"/>
      <c r="J42" s="27"/>
      <c r="K42" s="27"/>
    </row>
    <row r="43" spans="1:126" x14ac:dyDescent="0.25">
      <c r="A43" s="64" t="s">
        <v>484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26" x14ac:dyDescent="0.25">
      <c r="A44" s="53" t="s">
        <v>533</v>
      </c>
      <c r="B44" s="49" t="s">
        <v>537</v>
      </c>
      <c r="C44" s="54" t="s">
        <v>538</v>
      </c>
      <c r="D44" s="54" t="s">
        <v>539</v>
      </c>
      <c r="E44" s="55">
        <v>89500</v>
      </c>
      <c r="F44" s="56">
        <v>2568.65</v>
      </c>
      <c r="G44" s="57">
        <v>9635.51</v>
      </c>
      <c r="H44" s="60">
        <v>2720.8</v>
      </c>
      <c r="I44" s="59">
        <v>277.5</v>
      </c>
      <c r="J44" s="55">
        <v>15202.46</v>
      </c>
      <c r="K44" s="55">
        <v>74297.539999999994</v>
      </c>
    </row>
    <row r="45" spans="1:126" x14ac:dyDescent="0.25">
      <c r="A45" s="52" t="s">
        <v>26</v>
      </c>
      <c r="B45" t="s">
        <v>25</v>
      </c>
      <c r="C45" s="33" t="s">
        <v>522</v>
      </c>
      <c r="D45" t="s">
        <v>340</v>
      </c>
      <c r="E45" s="1">
        <v>56000</v>
      </c>
      <c r="F45" s="1">
        <f t="shared" ref="F45" si="23">E45*0.0287</f>
        <v>1607.2</v>
      </c>
      <c r="G45" s="1">
        <v>2733.96</v>
      </c>
      <c r="H45" s="1">
        <f t="shared" ref="H45" si="24">E45*0.0304</f>
        <v>1702.4</v>
      </c>
      <c r="I45" s="1">
        <v>1311.67</v>
      </c>
      <c r="J45" s="1">
        <f t="shared" ref="J45" si="25">F45+G45+H45+I45</f>
        <v>7355.23</v>
      </c>
      <c r="K45" s="1">
        <f>E45-J45</f>
        <v>48644.77</v>
      </c>
    </row>
    <row r="46" spans="1:126" x14ac:dyDescent="0.25">
      <c r="A46" s="3" t="s">
        <v>13</v>
      </c>
      <c r="B46" s="3">
        <v>1</v>
      </c>
      <c r="C46" s="35"/>
      <c r="D46" s="3"/>
      <c r="E46" s="4">
        <f t="shared" ref="E46:K46" si="26">SUM(E45:E45)+E44</f>
        <v>145500</v>
      </c>
      <c r="F46" s="4">
        <f t="shared" si="26"/>
        <v>4175.8500000000004</v>
      </c>
      <c r="G46" s="4">
        <f t="shared" si="26"/>
        <v>12369.47</v>
      </c>
      <c r="H46" s="4">
        <f t="shared" si="26"/>
        <v>4423.2</v>
      </c>
      <c r="I46" s="4">
        <f t="shared" si="26"/>
        <v>1589.17</v>
      </c>
      <c r="J46" s="4">
        <f t="shared" si="26"/>
        <v>22557.69</v>
      </c>
      <c r="K46" s="4">
        <f t="shared" si="26"/>
        <v>122942.31</v>
      </c>
    </row>
    <row r="47" spans="1:126" s="28" customFormat="1" x14ac:dyDescent="0.25">
      <c r="A47" s="26"/>
      <c r="B47" s="26"/>
      <c r="C47" s="36"/>
      <c r="D47" s="26"/>
      <c r="E47" s="27"/>
      <c r="F47" s="27"/>
      <c r="G47" s="27"/>
      <c r="H47" s="27"/>
      <c r="I47" s="27"/>
      <c r="J47" s="27"/>
      <c r="K47" s="27"/>
    </row>
    <row r="48" spans="1:126" x14ac:dyDescent="0.25">
      <c r="A48" s="64" t="s">
        <v>485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26" x14ac:dyDescent="0.25">
      <c r="A49" t="s">
        <v>17</v>
      </c>
      <c r="B49" t="s">
        <v>18</v>
      </c>
      <c r="C49" s="33" t="s">
        <v>522</v>
      </c>
      <c r="D49" t="s">
        <v>340</v>
      </c>
      <c r="E49" s="1">
        <v>133000</v>
      </c>
      <c r="F49" s="1">
        <v>3587.5</v>
      </c>
      <c r="G49" s="1">
        <v>17985.990000000002</v>
      </c>
      <c r="H49" s="1">
        <f t="shared" ref="H49" si="27">E49*0.0304</f>
        <v>4043.2</v>
      </c>
      <c r="I49" s="1">
        <v>25</v>
      </c>
      <c r="J49" s="1">
        <v>27753.09</v>
      </c>
      <c r="K49" s="1">
        <f>+E49-J49</f>
        <v>105246.91</v>
      </c>
    </row>
    <row r="50" spans="1:126" x14ac:dyDescent="0.25">
      <c r="A50" s="3" t="s">
        <v>13</v>
      </c>
      <c r="B50" s="3">
        <v>1</v>
      </c>
      <c r="C50" s="35"/>
      <c r="D50" s="3"/>
      <c r="E50" s="4">
        <f t="shared" ref="E50:K50" si="28">SUM(E49:E49)</f>
        <v>133000</v>
      </c>
      <c r="F50" s="4">
        <f t="shared" si="28"/>
        <v>3587.5</v>
      </c>
      <c r="G50" s="4">
        <f t="shared" si="28"/>
        <v>17985.990000000002</v>
      </c>
      <c r="H50" s="4">
        <f t="shared" si="28"/>
        <v>4043.2</v>
      </c>
      <c r="I50" s="4">
        <f t="shared" si="28"/>
        <v>25</v>
      </c>
      <c r="J50" s="4">
        <f t="shared" si="28"/>
        <v>27753.09</v>
      </c>
      <c r="K50" s="4">
        <f t="shared" si="28"/>
        <v>105246.91</v>
      </c>
    </row>
    <row r="51" spans="1:126" s="28" customFormat="1" x14ac:dyDescent="0.25">
      <c r="A51" s="26"/>
      <c r="B51" s="26"/>
      <c r="C51" s="36"/>
      <c r="D51" s="26"/>
      <c r="E51" s="27"/>
      <c r="F51" s="27"/>
      <c r="G51" s="27"/>
      <c r="H51" s="27"/>
      <c r="I51" s="27"/>
      <c r="J51" s="27"/>
      <c r="K51" s="27"/>
    </row>
    <row r="52" spans="1:126" x14ac:dyDescent="0.25">
      <c r="A52" s="64" t="s">
        <v>14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26" x14ac:dyDescent="0.25">
      <c r="A53" t="s">
        <v>27</v>
      </c>
      <c r="B53" t="s">
        <v>28</v>
      </c>
      <c r="C53" s="33" t="s">
        <v>522</v>
      </c>
      <c r="D53" t="s">
        <v>340</v>
      </c>
      <c r="E53" s="1">
        <v>71000</v>
      </c>
      <c r="F53" s="1">
        <f>E53*0.0287</f>
        <v>2037.7</v>
      </c>
      <c r="G53" s="1">
        <v>5318.63</v>
      </c>
      <c r="H53" s="1">
        <f>E53*0.0304</f>
        <v>2158.4</v>
      </c>
      <c r="I53" s="1">
        <v>1587.62</v>
      </c>
      <c r="J53" s="1">
        <f>+F53+G53+H53+I53</f>
        <v>11102.35</v>
      </c>
      <c r="K53" s="1">
        <f>E53-J53</f>
        <v>59897.65</v>
      </c>
    </row>
    <row r="54" spans="1:126" x14ac:dyDescent="0.25">
      <c r="A54" t="s">
        <v>426</v>
      </c>
      <c r="B54" s="18" t="s">
        <v>137</v>
      </c>
      <c r="C54" s="34" t="s">
        <v>522</v>
      </c>
      <c r="D54" s="20" t="s">
        <v>340</v>
      </c>
      <c r="E54" s="1">
        <v>74000</v>
      </c>
      <c r="F54" s="1">
        <f>E54*0.0287</f>
        <v>2123.8000000000002</v>
      </c>
      <c r="G54" s="1">
        <v>6121.2</v>
      </c>
      <c r="H54" s="1">
        <f>E54*0.0304</f>
        <v>2249.6</v>
      </c>
      <c r="I54" s="1">
        <v>25</v>
      </c>
      <c r="J54" s="1">
        <f>F54+G54+H54+I54</f>
        <v>10519.6</v>
      </c>
      <c r="K54" s="1">
        <f>E54-J54</f>
        <v>63480.4</v>
      </c>
    </row>
    <row r="55" spans="1:126" x14ac:dyDescent="0.25">
      <c r="A55" t="s">
        <v>427</v>
      </c>
      <c r="B55" t="s">
        <v>137</v>
      </c>
      <c r="C55" s="34" t="s">
        <v>522</v>
      </c>
      <c r="D55" t="s">
        <v>340</v>
      </c>
      <c r="E55" s="1">
        <v>35000</v>
      </c>
      <c r="F55" s="1">
        <f>E55*0.0287</f>
        <v>1004.5</v>
      </c>
      <c r="G55" s="1">
        <v>0</v>
      </c>
      <c r="H55" s="1">
        <f t="shared" ref="H55:H56" si="29">E55*0.0304</f>
        <v>1064</v>
      </c>
      <c r="I55" s="1">
        <v>187</v>
      </c>
      <c r="J55" s="1">
        <f>F55+G55+H55+I55</f>
        <v>2255.5</v>
      </c>
      <c r="K55" s="1">
        <f>E55-J55</f>
        <v>32744.5</v>
      </c>
    </row>
    <row r="56" spans="1:126" x14ac:dyDescent="0.25">
      <c r="A56" t="s">
        <v>439</v>
      </c>
      <c r="B56" t="s">
        <v>137</v>
      </c>
      <c r="C56" s="34" t="s">
        <v>522</v>
      </c>
      <c r="D56" t="s">
        <v>340</v>
      </c>
      <c r="E56" s="1">
        <v>60000</v>
      </c>
      <c r="F56" s="1">
        <f>E56*0.0287</f>
        <v>1722</v>
      </c>
      <c r="G56" s="1">
        <v>3486.68</v>
      </c>
      <c r="H56" s="1">
        <f t="shared" si="29"/>
        <v>1824</v>
      </c>
      <c r="I56" s="1">
        <v>25</v>
      </c>
      <c r="J56" s="1">
        <f>H56+F56+G56+I56</f>
        <v>7057.68</v>
      </c>
      <c r="K56" s="1">
        <f>E56-J56</f>
        <v>52942.32</v>
      </c>
    </row>
    <row r="57" spans="1:126" x14ac:dyDescent="0.25">
      <c r="A57" s="3" t="s">
        <v>13</v>
      </c>
      <c r="B57" s="3">
        <v>4</v>
      </c>
      <c r="C57" s="35"/>
      <c r="D57" s="3"/>
      <c r="E57" s="4">
        <f>SUM(E53:E56)</f>
        <v>240000</v>
      </c>
      <c r="F57" s="4">
        <f t="shared" ref="F57:K57" si="30">SUM(F53:F56)</f>
        <v>6888</v>
      </c>
      <c r="G57" s="4">
        <f t="shared" si="30"/>
        <v>14926.51</v>
      </c>
      <c r="H57" s="4">
        <f t="shared" si="30"/>
        <v>7296</v>
      </c>
      <c r="I57" s="4">
        <f t="shared" si="30"/>
        <v>1824.62</v>
      </c>
      <c r="J57" s="4">
        <f t="shared" si="30"/>
        <v>30935.13</v>
      </c>
      <c r="K57" s="4">
        <f t="shared" si="30"/>
        <v>209064.87</v>
      </c>
    </row>
    <row r="59" spans="1:126" x14ac:dyDescent="0.25">
      <c r="A59" s="10" t="s">
        <v>244</v>
      </c>
      <c r="B59" s="10"/>
      <c r="C59" s="44"/>
      <c r="D59" s="12"/>
      <c r="E59" s="10"/>
      <c r="F59" s="10"/>
      <c r="G59" s="10"/>
      <c r="H59" s="10"/>
      <c r="I59" s="10"/>
      <c r="J59" s="10"/>
      <c r="K59" s="10"/>
    </row>
    <row r="60" spans="1:126" x14ac:dyDescent="0.25">
      <c r="A60" s="5" t="s">
        <v>342</v>
      </c>
      <c r="B60" t="s">
        <v>467</v>
      </c>
      <c r="C60" s="33" t="s">
        <v>523</v>
      </c>
      <c r="D60" t="s">
        <v>340</v>
      </c>
      <c r="E60" s="1">
        <v>35000</v>
      </c>
      <c r="F60" s="1">
        <f>E60*0.0287</f>
        <v>1004.5</v>
      </c>
      <c r="G60" s="1">
        <v>0</v>
      </c>
      <c r="H60" s="1">
        <f>E60*0.0304</f>
        <v>1064</v>
      </c>
      <c r="I60" s="1">
        <v>25</v>
      </c>
      <c r="J60" s="1">
        <f>F60+G60+H60+I60</f>
        <v>2093.5</v>
      </c>
      <c r="K60" s="1">
        <f>E60-J60</f>
        <v>32906.5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x14ac:dyDescent="0.25">
      <c r="A61" s="5" t="s">
        <v>258</v>
      </c>
      <c r="B61" t="s">
        <v>259</v>
      </c>
      <c r="C61" s="33" t="s">
        <v>522</v>
      </c>
      <c r="D61" t="s">
        <v>340</v>
      </c>
      <c r="E61" s="1">
        <v>51000</v>
      </c>
      <c r="F61" s="1">
        <f t="shared" ref="F61:F67" si="31">E61*0.0287</f>
        <v>1463.7</v>
      </c>
      <c r="G61" s="1">
        <v>1995.14</v>
      </c>
      <c r="H61" s="1">
        <f t="shared" ref="H61:H67" si="32">E61*0.0304</f>
        <v>1550.4</v>
      </c>
      <c r="I61" s="1">
        <v>25</v>
      </c>
      <c r="J61" s="1">
        <f t="shared" ref="J61:J67" si="33">F61+G61+H61+I61</f>
        <v>5034.24</v>
      </c>
      <c r="K61" s="1">
        <f>E61-J61</f>
        <v>45965.760000000002</v>
      </c>
    </row>
    <row r="62" spans="1:126" x14ac:dyDescent="0.25">
      <c r="A62" s="5" t="s">
        <v>9</v>
      </c>
      <c r="B62" t="s">
        <v>10</v>
      </c>
      <c r="C62" s="33" t="s">
        <v>522</v>
      </c>
      <c r="D62" t="s">
        <v>340</v>
      </c>
      <c r="E62" s="1">
        <v>32000</v>
      </c>
      <c r="F62" s="1">
        <v>918.4</v>
      </c>
      <c r="G62" s="1">
        <v>0</v>
      </c>
      <c r="H62" s="1">
        <v>972.8</v>
      </c>
      <c r="I62" s="1">
        <v>1215.1199999999999</v>
      </c>
      <c r="J62" s="1">
        <v>3106.32</v>
      </c>
      <c r="K62" s="1">
        <v>28893.68</v>
      </c>
    </row>
    <row r="63" spans="1:126" x14ac:dyDescent="0.25">
      <c r="A63" s="5" t="s">
        <v>247</v>
      </c>
      <c r="B63" t="s">
        <v>292</v>
      </c>
      <c r="C63" s="33" t="s">
        <v>523</v>
      </c>
      <c r="D63" t="s">
        <v>337</v>
      </c>
      <c r="E63" s="1">
        <v>40000</v>
      </c>
      <c r="F63" s="1">
        <f t="shared" si="31"/>
        <v>1148</v>
      </c>
      <c r="G63" s="1">
        <v>442.65</v>
      </c>
      <c r="H63" s="1">
        <f t="shared" si="32"/>
        <v>1216</v>
      </c>
      <c r="I63" s="1">
        <v>75</v>
      </c>
      <c r="J63" s="1">
        <f t="shared" si="33"/>
        <v>2881.65</v>
      </c>
      <c r="K63" s="1">
        <f>E63-J63</f>
        <v>37118.35</v>
      </c>
    </row>
    <row r="64" spans="1:126" x14ac:dyDescent="0.25">
      <c r="A64" s="5" t="s">
        <v>248</v>
      </c>
      <c r="B64" t="s">
        <v>249</v>
      </c>
      <c r="C64" s="33" t="s">
        <v>522</v>
      </c>
      <c r="D64" t="s">
        <v>337</v>
      </c>
      <c r="E64" s="1">
        <v>58000</v>
      </c>
      <c r="F64" s="1">
        <f t="shared" si="31"/>
        <v>1664.6</v>
      </c>
      <c r="G64" s="1">
        <v>2634.27</v>
      </c>
      <c r="H64" s="1">
        <f t="shared" si="32"/>
        <v>1763.2</v>
      </c>
      <c r="I64" s="1">
        <v>2945.24</v>
      </c>
      <c r="J64" s="1">
        <f t="shared" si="33"/>
        <v>9007.31</v>
      </c>
      <c r="K64" s="1">
        <f>E64-J64</f>
        <v>48992.69</v>
      </c>
    </row>
    <row r="65" spans="1:126" x14ac:dyDescent="0.25">
      <c r="A65" s="5" t="s">
        <v>418</v>
      </c>
      <c r="B65" s="21" t="s">
        <v>417</v>
      </c>
      <c r="C65" s="33" t="s">
        <v>523</v>
      </c>
      <c r="D65" s="16" t="s">
        <v>340</v>
      </c>
      <c r="E65" s="1">
        <v>36000</v>
      </c>
      <c r="F65" s="1">
        <f t="shared" si="31"/>
        <v>1033.2</v>
      </c>
      <c r="G65" s="1">
        <v>0</v>
      </c>
      <c r="H65" s="1">
        <f t="shared" si="32"/>
        <v>1094.4000000000001</v>
      </c>
      <c r="I65" s="1">
        <v>187</v>
      </c>
      <c r="J65" s="1">
        <f t="shared" si="33"/>
        <v>2314.6</v>
      </c>
      <c r="K65" s="1">
        <f>+E65-J65</f>
        <v>33685.4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x14ac:dyDescent="0.25">
      <c r="A66" s="5" t="s">
        <v>341</v>
      </c>
      <c r="B66" t="s">
        <v>250</v>
      </c>
      <c r="C66" s="33" t="s">
        <v>523</v>
      </c>
      <c r="D66" t="s">
        <v>340</v>
      </c>
      <c r="E66" s="1">
        <v>28350</v>
      </c>
      <c r="F66" s="1">
        <f t="shared" si="31"/>
        <v>813.65</v>
      </c>
      <c r="G66" s="1">
        <v>0</v>
      </c>
      <c r="H66" s="1">
        <f t="shared" si="32"/>
        <v>861.84</v>
      </c>
      <c r="I66" s="1">
        <v>470</v>
      </c>
      <c r="J66" s="1">
        <f t="shared" si="33"/>
        <v>2145.4899999999998</v>
      </c>
      <c r="K66" s="1">
        <f t="shared" ref="K66:K70" si="34">E66-J66</f>
        <v>26204.51</v>
      </c>
    </row>
    <row r="67" spans="1:126" x14ac:dyDescent="0.25">
      <c r="A67" s="5" t="s">
        <v>362</v>
      </c>
      <c r="B67" t="s">
        <v>361</v>
      </c>
      <c r="C67" s="33" t="s">
        <v>522</v>
      </c>
      <c r="D67" t="s">
        <v>340</v>
      </c>
      <c r="E67" s="1">
        <v>61000</v>
      </c>
      <c r="F67" s="1">
        <f t="shared" si="31"/>
        <v>1750.7</v>
      </c>
      <c r="G67" s="1">
        <v>3674.86</v>
      </c>
      <c r="H67" s="1">
        <f t="shared" si="32"/>
        <v>1854.4</v>
      </c>
      <c r="I67" s="1">
        <v>25</v>
      </c>
      <c r="J67" s="1">
        <f t="shared" si="33"/>
        <v>7304.96</v>
      </c>
      <c r="K67" s="1">
        <f t="shared" si="34"/>
        <v>53695.040000000001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x14ac:dyDescent="0.25">
      <c r="A68" s="5" t="s">
        <v>282</v>
      </c>
      <c r="B68" t="s">
        <v>283</v>
      </c>
      <c r="C68" s="33" t="s">
        <v>523</v>
      </c>
      <c r="D68" t="s">
        <v>340</v>
      </c>
      <c r="E68" s="1">
        <v>50000</v>
      </c>
      <c r="F68" s="1">
        <f t="shared" ref="F68:F69" si="35">E68*0.0287</f>
        <v>1435</v>
      </c>
      <c r="G68" s="1">
        <v>1854</v>
      </c>
      <c r="H68" s="1">
        <f t="shared" ref="H68:H69" si="36">E68*0.0304</f>
        <v>1520</v>
      </c>
      <c r="I68" s="1">
        <v>25</v>
      </c>
      <c r="J68" s="1">
        <f t="shared" ref="J68" si="37">F68+G68+H68+I68</f>
        <v>4834</v>
      </c>
      <c r="K68" s="1">
        <f t="shared" ref="K68:K69" si="38">E68-J68</f>
        <v>45166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A69" s="5" t="s">
        <v>535</v>
      </c>
      <c r="B69" t="s">
        <v>155</v>
      </c>
      <c r="C69" s="33" t="s">
        <v>522</v>
      </c>
      <c r="D69" t="s">
        <v>340</v>
      </c>
      <c r="E69" s="1">
        <v>49000</v>
      </c>
      <c r="F69" s="1">
        <f t="shared" si="35"/>
        <v>1406.3</v>
      </c>
      <c r="G69" s="1">
        <v>1712.87</v>
      </c>
      <c r="H69" s="1">
        <f t="shared" si="36"/>
        <v>1489.6</v>
      </c>
      <c r="I69" s="1">
        <v>277.5</v>
      </c>
      <c r="J69" s="1">
        <v>4886.2700000000004</v>
      </c>
      <c r="K69" s="1">
        <f t="shared" si="38"/>
        <v>44113.73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473</v>
      </c>
      <c r="B70" t="s">
        <v>460</v>
      </c>
      <c r="C70" s="33" t="s">
        <v>522</v>
      </c>
      <c r="D70" t="s">
        <v>340</v>
      </c>
      <c r="E70" s="1">
        <v>133000</v>
      </c>
      <c r="F70" s="1">
        <v>3587.5</v>
      </c>
      <c r="G70" s="1">
        <v>19867.79</v>
      </c>
      <c r="H70" s="1">
        <v>4043.2</v>
      </c>
      <c r="I70" s="1">
        <v>25</v>
      </c>
      <c r="J70" s="1">
        <v>27753.09</v>
      </c>
      <c r="K70" s="1">
        <f t="shared" si="34"/>
        <v>105246.91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A71" s="3" t="s">
        <v>13</v>
      </c>
      <c r="B71" s="3">
        <v>11</v>
      </c>
      <c r="C71" s="35"/>
      <c r="D71" s="3"/>
      <c r="E71" s="4">
        <f t="shared" ref="E71:K71" si="39">SUM(E60:E70)</f>
        <v>573350</v>
      </c>
      <c r="F71" s="4">
        <f t="shared" si="39"/>
        <v>16225.55</v>
      </c>
      <c r="G71" s="4">
        <f t="shared" si="39"/>
        <v>32181.58</v>
      </c>
      <c r="H71" s="4">
        <f t="shared" si="39"/>
        <v>17429.84</v>
      </c>
      <c r="I71" s="4">
        <f t="shared" si="39"/>
        <v>5294.86</v>
      </c>
      <c r="J71" s="4">
        <f t="shared" si="39"/>
        <v>71361.429999999993</v>
      </c>
      <c r="K71" s="4">
        <f t="shared" si="39"/>
        <v>501988.57</v>
      </c>
    </row>
    <row r="73" spans="1:126" x14ac:dyDescent="0.25">
      <c r="A73" s="10" t="s">
        <v>486</v>
      </c>
      <c r="B73" s="10"/>
      <c r="C73" s="37"/>
      <c r="D73" s="12"/>
      <c r="E73" s="10"/>
      <c r="F73" s="10"/>
      <c r="G73" s="10"/>
      <c r="H73" s="10"/>
      <c r="I73" s="10"/>
      <c r="J73" s="10"/>
      <c r="K73" s="10"/>
    </row>
    <row r="74" spans="1:126" x14ac:dyDescent="0.25">
      <c r="A74" t="s">
        <v>251</v>
      </c>
      <c r="B74" t="s">
        <v>252</v>
      </c>
      <c r="C74" s="33" t="s">
        <v>522</v>
      </c>
      <c r="D74" t="s">
        <v>340</v>
      </c>
      <c r="E74" s="1">
        <v>32000</v>
      </c>
      <c r="F74" s="1">
        <f>E74*0.0287</f>
        <v>918.4</v>
      </c>
      <c r="G74" s="1">
        <v>0</v>
      </c>
      <c r="H74" s="1">
        <f>E74*0.0304</f>
        <v>972.8</v>
      </c>
      <c r="I74" s="1">
        <v>1385.12</v>
      </c>
      <c r="J74" s="1">
        <f t="shared" ref="J74:J79" si="40">F74+G74+H74+I74</f>
        <v>3276.32</v>
      </c>
      <c r="K74" s="1">
        <f t="shared" ref="K74:K79" si="41">E74-J74</f>
        <v>28723.68</v>
      </c>
    </row>
    <row r="75" spans="1:126" x14ac:dyDescent="0.25">
      <c r="A75" t="s">
        <v>253</v>
      </c>
      <c r="B75" t="s">
        <v>252</v>
      </c>
      <c r="C75" s="33" t="s">
        <v>523</v>
      </c>
      <c r="D75" t="s">
        <v>337</v>
      </c>
      <c r="E75" s="1">
        <v>31500</v>
      </c>
      <c r="F75" s="1">
        <f t="shared" ref="F75:F79" si="42">E75*0.0287</f>
        <v>904.05</v>
      </c>
      <c r="G75" s="1">
        <v>0</v>
      </c>
      <c r="H75" s="1">
        <f t="shared" ref="H75:H79" si="43">E75*0.0304</f>
        <v>957.6</v>
      </c>
      <c r="I75" s="1">
        <v>377.5</v>
      </c>
      <c r="J75" s="1">
        <f t="shared" si="40"/>
        <v>2239.15</v>
      </c>
      <c r="K75" s="1">
        <f t="shared" si="41"/>
        <v>29260.85</v>
      </c>
    </row>
    <row r="76" spans="1:126" x14ac:dyDescent="0.25">
      <c r="A76" t="s">
        <v>254</v>
      </c>
      <c r="B76" t="s">
        <v>187</v>
      </c>
      <c r="C76" s="33" t="s">
        <v>522</v>
      </c>
      <c r="D76" t="s">
        <v>340</v>
      </c>
      <c r="E76" s="1">
        <v>26250</v>
      </c>
      <c r="F76" s="1">
        <f t="shared" si="42"/>
        <v>753.38</v>
      </c>
      <c r="G76" s="1">
        <v>0</v>
      </c>
      <c r="H76" s="1">
        <f t="shared" si="43"/>
        <v>798</v>
      </c>
      <c r="I76" s="1">
        <v>165</v>
      </c>
      <c r="J76" s="1">
        <f t="shared" si="40"/>
        <v>1716.38</v>
      </c>
      <c r="K76" s="1">
        <f t="shared" si="41"/>
        <v>24533.62</v>
      </c>
    </row>
    <row r="77" spans="1:126" x14ac:dyDescent="0.25">
      <c r="A77" t="s">
        <v>31</v>
      </c>
      <c r="B77" t="s">
        <v>309</v>
      </c>
      <c r="C77" s="33" t="s">
        <v>522</v>
      </c>
      <c r="D77" t="s">
        <v>337</v>
      </c>
      <c r="E77" s="1">
        <v>41000</v>
      </c>
      <c r="F77" s="1">
        <f t="shared" si="42"/>
        <v>1176.7</v>
      </c>
      <c r="G77" s="1">
        <v>405.27</v>
      </c>
      <c r="H77" s="1">
        <f t="shared" si="43"/>
        <v>1246.4000000000001</v>
      </c>
      <c r="I77" s="1">
        <v>1587.62</v>
      </c>
      <c r="J77" s="1">
        <f>F77+G77+H77+I77</f>
        <v>4415.99</v>
      </c>
      <c r="K77" s="1">
        <f>E77-J77</f>
        <v>36584.01</v>
      </c>
    </row>
    <row r="78" spans="1:126" x14ac:dyDescent="0.25">
      <c r="A78" t="s">
        <v>149</v>
      </c>
      <c r="B78" t="s">
        <v>10</v>
      </c>
      <c r="C78" s="33" t="s">
        <v>522</v>
      </c>
      <c r="D78" t="s">
        <v>340</v>
      </c>
      <c r="E78" s="1">
        <v>32000</v>
      </c>
      <c r="F78" s="1">
        <f t="shared" si="42"/>
        <v>918.4</v>
      </c>
      <c r="G78" s="1">
        <v>0</v>
      </c>
      <c r="H78" s="1">
        <f t="shared" si="43"/>
        <v>972.8</v>
      </c>
      <c r="I78" s="1">
        <v>377.5</v>
      </c>
      <c r="J78" s="1">
        <f>F78+G78+H78+I78</f>
        <v>2268.6999999999998</v>
      </c>
      <c r="K78" s="1">
        <f>E78-J78</f>
        <v>29731.3</v>
      </c>
    </row>
    <row r="79" spans="1:126" x14ac:dyDescent="0.25">
      <c r="A79" t="s">
        <v>255</v>
      </c>
      <c r="B79" t="s">
        <v>18</v>
      </c>
      <c r="C79" s="33" t="s">
        <v>522</v>
      </c>
      <c r="D79" t="s">
        <v>337</v>
      </c>
      <c r="E79" s="1">
        <v>75000</v>
      </c>
      <c r="F79" s="1">
        <f t="shared" si="42"/>
        <v>2152.5</v>
      </c>
      <c r="G79" s="1">
        <v>6309.38</v>
      </c>
      <c r="H79" s="1">
        <f t="shared" si="43"/>
        <v>2280</v>
      </c>
      <c r="I79" s="1">
        <v>25</v>
      </c>
      <c r="J79" s="1">
        <f t="shared" si="40"/>
        <v>10766.88</v>
      </c>
      <c r="K79" s="1">
        <f t="shared" si="41"/>
        <v>64233.120000000003</v>
      </c>
    </row>
    <row r="80" spans="1:126" x14ac:dyDescent="0.25">
      <c r="A80" s="3" t="s">
        <v>13</v>
      </c>
      <c r="B80" s="3">
        <v>6</v>
      </c>
      <c r="C80" s="35"/>
      <c r="D80" s="3"/>
      <c r="E80" s="4">
        <f t="shared" ref="E80:K80" si="44">SUM(E74:E79)</f>
        <v>237750</v>
      </c>
      <c r="F80" s="4">
        <f t="shared" si="44"/>
        <v>6823.43</v>
      </c>
      <c r="G80" s="4">
        <f t="shared" si="44"/>
        <v>6714.65</v>
      </c>
      <c r="H80" s="4">
        <f t="shared" si="44"/>
        <v>7227.6</v>
      </c>
      <c r="I80" s="4">
        <f t="shared" si="44"/>
        <v>3917.74</v>
      </c>
      <c r="J80" s="4">
        <f t="shared" si="44"/>
        <v>24683.42</v>
      </c>
      <c r="K80" s="4">
        <f t="shared" si="44"/>
        <v>213066.58</v>
      </c>
    </row>
    <row r="82" spans="1:126" x14ac:dyDescent="0.25">
      <c r="A82" s="10" t="s">
        <v>487</v>
      </c>
      <c r="B82" s="10"/>
      <c r="C82" s="37"/>
      <c r="D82" s="12"/>
      <c r="E82" s="10"/>
      <c r="F82" s="10"/>
      <c r="G82" s="10"/>
      <c r="H82" s="10"/>
      <c r="I82" s="10"/>
      <c r="J82" s="10"/>
      <c r="K82" s="10"/>
    </row>
    <row r="83" spans="1:126" x14ac:dyDescent="0.25">
      <c r="A83" t="s">
        <v>256</v>
      </c>
      <c r="B83" t="s">
        <v>257</v>
      </c>
      <c r="C83" s="33" t="s">
        <v>522</v>
      </c>
      <c r="D83" t="s">
        <v>340</v>
      </c>
      <c r="E83" s="1">
        <v>44000</v>
      </c>
      <c r="F83" s="1">
        <f>E83*0.0287</f>
        <v>1262.8</v>
      </c>
      <c r="G83" s="1">
        <v>1007.19</v>
      </c>
      <c r="H83" s="1">
        <f>E83*0.0304</f>
        <v>1337.6</v>
      </c>
      <c r="I83" s="1">
        <v>145</v>
      </c>
      <c r="J83" s="1">
        <f t="shared" ref="J83:J85" si="45">F83+G83+H83+I83</f>
        <v>3752.59</v>
      </c>
      <c r="K83" s="1">
        <f t="shared" ref="K83:K85" si="46">E83-J83</f>
        <v>40247.410000000003</v>
      </c>
    </row>
    <row r="84" spans="1:126" x14ac:dyDescent="0.25">
      <c r="A84" t="s">
        <v>260</v>
      </c>
      <c r="B84" t="s">
        <v>257</v>
      </c>
      <c r="C84" s="33" t="s">
        <v>523</v>
      </c>
      <c r="D84" t="s">
        <v>337</v>
      </c>
      <c r="E84" s="1">
        <v>45000</v>
      </c>
      <c r="F84" s="1">
        <f t="shared" ref="F84:F87" si="47">E84*0.0287</f>
        <v>1291.5</v>
      </c>
      <c r="G84" s="1">
        <v>1148.33</v>
      </c>
      <c r="H84" s="1">
        <f t="shared" ref="H84:H87" si="48">E84*0.0304</f>
        <v>1368</v>
      </c>
      <c r="I84" s="1">
        <v>277.5</v>
      </c>
      <c r="J84" s="1">
        <f t="shared" si="45"/>
        <v>4085.33</v>
      </c>
      <c r="K84" s="1">
        <f t="shared" si="46"/>
        <v>40914.67</v>
      </c>
    </row>
    <row r="85" spans="1:126" x14ac:dyDescent="0.25">
      <c r="A85" t="s">
        <v>261</v>
      </c>
      <c r="B85" t="s">
        <v>262</v>
      </c>
      <c r="C85" s="33" t="s">
        <v>522</v>
      </c>
      <c r="D85" t="s">
        <v>340</v>
      </c>
      <c r="E85" s="1">
        <v>45000</v>
      </c>
      <c r="F85" s="1">
        <f t="shared" si="47"/>
        <v>1291.5</v>
      </c>
      <c r="G85" s="1">
        <v>1148.33</v>
      </c>
      <c r="H85" s="1">
        <f t="shared" si="48"/>
        <v>1368</v>
      </c>
      <c r="I85" s="1">
        <v>125</v>
      </c>
      <c r="J85" s="1">
        <f t="shared" si="45"/>
        <v>3932.83</v>
      </c>
      <c r="K85" s="1">
        <f t="shared" si="46"/>
        <v>41067.17</v>
      </c>
    </row>
    <row r="86" spans="1:126" x14ac:dyDescent="0.25">
      <c r="A86" t="s">
        <v>263</v>
      </c>
      <c r="B86" t="s">
        <v>18</v>
      </c>
      <c r="C86" s="33" t="s">
        <v>522</v>
      </c>
      <c r="D86" t="s">
        <v>337</v>
      </c>
      <c r="E86" s="1">
        <v>89500</v>
      </c>
      <c r="F86" s="1">
        <f t="shared" si="47"/>
        <v>2568.65</v>
      </c>
      <c r="G86" s="1">
        <v>9635.51</v>
      </c>
      <c r="H86" s="1">
        <f t="shared" si="48"/>
        <v>2720.8</v>
      </c>
      <c r="I86" s="1">
        <v>2228.33</v>
      </c>
      <c r="J86" s="1">
        <f>F86+G86+H86+I86</f>
        <v>17153.29</v>
      </c>
      <c r="K86" s="1">
        <v>72346.710000000006</v>
      </c>
    </row>
    <row r="87" spans="1:126" s="14" customFormat="1" x14ac:dyDescent="0.25">
      <c r="A87" s="17" t="s">
        <v>423</v>
      </c>
      <c r="B87" s="17" t="s">
        <v>361</v>
      </c>
      <c r="C87" s="38" t="s">
        <v>523</v>
      </c>
      <c r="D87" s="22" t="s">
        <v>340</v>
      </c>
      <c r="E87" s="1">
        <v>51000</v>
      </c>
      <c r="F87" s="1">
        <f t="shared" si="47"/>
        <v>1463.7</v>
      </c>
      <c r="G87" s="1">
        <v>1995.14</v>
      </c>
      <c r="H87" s="1">
        <f t="shared" si="48"/>
        <v>1550.4</v>
      </c>
      <c r="I87" s="1">
        <v>25</v>
      </c>
      <c r="J87" s="1">
        <f t="shared" ref="J87" si="49">+F87+G87+H87+I87</f>
        <v>5034.24</v>
      </c>
      <c r="K87" s="1">
        <f t="shared" ref="K87" si="50">E87-J87</f>
        <v>45965.760000000002</v>
      </c>
    </row>
    <row r="88" spans="1:126" x14ac:dyDescent="0.25">
      <c r="A88" s="3" t="s">
        <v>13</v>
      </c>
      <c r="B88" s="3">
        <v>5</v>
      </c>
      <c r="C88" s="35"/>
      <c r="D88" s="3"/>
      <c r="E88" s="4">
        <f t="shared" ref="E88:K88" si="51">SUM(E83:E87)</f>
        <v>274500</v>
      </c>
      <c r="F88" s="4">
        <f t="shared" si="51"/>
        <v>7878.15</v>
      </c>
      <c r="G88" s="4">
        <f t="shared" si="51"/>
        <v>14934.5</v>
      </c>
      <c r="H88" s="4">
        <f t="shared" si="51"/>
        <v>8344.7999999999993</v>
      </c>
      <c r="I88" s="4">
        <f t="shared" si="51"/>
        <v>2800.83</v>
      </c>
      <c r="J88" s="4">
        <f t="shared" si="51"/>
        <v>33958.28</v>
      </c>
      <c r="K88" s="4">
        <f t="shared" si="51"/>
        <v>240541.72</v>
      </c>
    </row>
    <row r="90" spans="1:126" x14ac:dyDescent="0.25">
      <c r="A90" s="64" t="s">
        <v>270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/>
      <c r="M90"/>
      <c r="N90"/>
      <c r="O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A91" t="s">
        <v>440</v>
      </c>
      <c r="B91" s="21" t="s">
        <v>65</v>
      </c>
      <c r="C91" s="33" t="s">
        <v>522</v>
      </c>
      <c r="D91" t="s">
        <v>340</v>
      </c>
      <c r="E91" s="1">
        <v>27500</v>
      </c>
      <c r="F91" s="1">
        <f>E91*0.0287</f>
        <v>789.25</v>
      </c>
      <c r="G91" s="1">
        <v>0</v>
      </c>
      <c r="H91" s="1">
        <f>E91*0.0304</f>
        <v>836</v>
      </c>
      <c r="I91" s="1">
        <v>277.5</v>
      </c>
      <c r="J91" s="1">
        <f>H91+F91+G91+I91</f>
        <v>1902.75</v>
      </c>
      <c r="K91" s="1">
        <f>E91-J91</f>
        <v>25597.25</v>
      </c>
      <c r="L91"/>
      <c r="M91"/>
      <c r="N91"/>
      <c r="O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x14ac:dyDescent="0.25">
      <c r="A92" t="s">
        <v>520</v>
      </c>
      <c r="B92" s="21" t="s">
        <v>309</v>
      </c>
      <c r="C92" s="33" t="s">
        <v>522</v>
      </c>
      <c r="D92" t="s">
        <v>456</v>
      </c>
      <c r="E92" s="1">
        <v>56000</v>
      </c>
      <c r="F92" s="1">
        <v>1607.2</v>
      </c>
      <c r="G92" s="1">
        <v>2733.96</v>
      </c>
      <c r="H92" s="1">
        <v>1702.4</v>
      </c>
      <c r="I92" s="1">
        <v>25</v>
      </c>
      <c r="J92" s="1">
        <v>6068.56</v>
      </c>
      <c r="K92" s="1">
        <v>49931.44</v>
      </c>
      <c r="L92"/>
      <c r="M92"/>
      <c r="N92"/>
      <c r="O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t="s">
        <v>271</v>
      </c>
      <c r="B93" t="s">
        <v>468</v>
      </c>
      <c r="C93" s="33" t="s">
        <v>522</v>
      </c>
      <c r="D93" t="s">
        <v>337</v>
      </c>
      <c r="E93" s="1">
        <v>44000</v>
      </c>
      <c r="F93" s="1">
        <f>E93*0.0287</f>
        <v>1262.8</v>
      </c>
      <c r="G93" s="1">
        <v>1007.19</v>
      </c>
      <c r="H93" s="1">
        <f>E93*0.0304</f>
        <v>1337.6</v>
      </c>
      <c r="I93" s="1">
        <v>25</v>
      </c>
      <c r="J93" s="1">
        <f t="shared" ref="J93" si="52">F93+G93+H93+I93</f>
        <v>3632.59</v>
      </c>
      <c r="K93" s="1">
        <f t="shared" ref="K93" si="53">E93-J93</f>
        <v>40367.410000000003</v>
      </c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s="3" t="s">
        <v>13</v>
      </c>
      <c r="B94" s="3">
        <v>3</v>
      </c>
      <c r="C94" s="35"/>
      <c r="D94" s="3"/>
      <c r="E94" s="4">
        <f t="shared" ref="E94:K94" si="54">SUM(E91:E93)</f>
        <v>127500</v>
      </c>
      <c r="F94" s="4">
        <f t="shared" si="54"/>
        <v>3659.25</v>
      </c>
      <c r="G94" s="4">
        <f t="shared" si="54"/>
        <v>3741.15</v>
      </c>
      <c r="H94" s="4">
        <f t="shared" si="54"/>
        <v>3876</v>
      </c>
      <c r="I94" s="4">
        <f t="shared" si="54"/>
        <v>327.5</v>
      </c>
      <c r="J94" s="4">
        <f t="shared" si="54"/>
        <v>11603.9</v>
      </c>
      <c r="K94" s="4">
        <f t="shared" si="54"/>
        <v>115896.1</v>
      </c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6" spans="1:126" x14ac:dyDescent="0.25">
      <c r="A96" s="64" t="s">
        <v>68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26" x14ac:dyDescent="0.25">
      <c r="A97" t="s">
        <v>69</v>
      </c>
      <c r="B97" t="s">
        <v>286</v>
      </c>
      <c r="C97" s="33" t="s">
        <v>522</v>
      </c>
      <c r="D97" t="s">
        <v>337</v>
      </c>
      <c r="E97" s="1">
        <v>45000</v>
      </c>
      <c r="F97" s="1">
        <f t="shared" ref="F97:F99" si="55">E97*0.0287</f>
        <v>1291.5</v>
      </c>
      <c r="G97" s="1">
        <v>0</v>
      </c>
      <c r="H97" s="1">
        <f t="shared" ref="H97:H99" si="56">E97*0.0304</f>
        <v>1368</v>
      </c>
      <c r="I97" s="1">
        <v>2525.2399999999998</v>
      </c>
      <c r="J97" s="1">
        <f t="shared" ref="J97" si="57">F97+G97+H97+I97</f>
        <v>5184.74</v>
      </c>
      <c r="K97" s="1">
        <f t="shared" ref="K97" si="58">E97-J97</f>
        <v>39815.26</v>
      </c>
    </row>
    <row r="98" spans="1:126" x14ac:dyDescent="0.25">
      <c r="A98" t="s">
        <v>70</v>
      </c>
      <c r="B98" t="s">
        <v>18</v>
      </c>
      <c r="C98" s="33" t="s">
        <v>522</v>
      </c>
      <c r="D98" t="s">
        <v>337</v>
      </c>
      <c r="E98" s="1">
        <v>76000</v>
      </c>
      <c r="F98" s="1">
        <f t="shared" si="55"/>
        <v>2181.1999999999998</v>
      </c>
      <c r="G98" s="1">
        <v>6497.56</v>
      </c>
      <c r="H98" s="1">
        <f t="shared" si="56"/>
        <v>2310.4</v>
      </c>
      <c r="I98" s="1">
        <v>145</v>
      </c>
      <c r="J98" s="1">
        <f>F98+G98+H98+I98</f>
        <v>11134.16</v>
      </c>
      <c r="K98" s="1">
        <f>E98-J98</f>
        <v>64865.84</v>
      </c>
    </row>
    <row r="99" spans="1:126" x14ac:dyDescent="0.25">
      <c r="A99" t="s">
        <v>316</v>
      </c>
      <c r="B99" t="s">
        <v>441</v>
      </c>
      <c r="C99" s="33" t="s">
        <v>523</v>
      </c>
      <c r="D99" t="s">
        <v>340</v>
      </c>
      <c r="E99" s="1">
        <v>44000</v>
      </c>
      <c r="F99" s="1">
        <f t="shared" si="55"/>
        <v>1262.8</v>
      </c>
      <c r="G99" s="1">
        <v>1007.19</v>
      </c>
      <c r="H99" s="1">
        <f t="shared" si="56"/>
        <v>1337.6</v>
      </c>
      <c r="I99" s="1">
        <v>375</v>
      </c>
      <c r="J99" s="1">
        <v>3983.39</v>
      </c>
      <c r="K99" s="1">
        <v>40016.61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A100" s="3" t="s">
        <v>13</v>
      </c>
      <c r="B100" s="3">
        <v>3</v>
      </c>
      <c r="C100" s="35"/>
      <c r="D100" s="3"/>
      <c r="E100" s="4">
        <f t="shared" ref="E100:K100" si="59">SUM(E97:E99)</f>
        <v>165000</v>
      </c>
      <c r="F100" s="4">
        <f t="shared" si="59"/>
        <v>4735.5</v>
      </c>
      <c r="G100" s="4">
        <f t="shared" si="59"/>
        <v>7504.75</v>
      </c>
      <c r="H100" s="4">
        <f t="shared" si="59"/>
        <v>5016</v>
      </c>
      <c r="I100" s="4">
        <f t="shared" si="59"/>
        <v>3045.24</v>
      </c>
      <c r="J100" s="4">
        <f t="shared" si="59"/>
        <v>20302.29</v>
      </c>
      <c r="K100" s="4">
        <f t="shared" si="59"/>
        <v>144697.71</v>
      </c>
    </row>
    <row r="102" spans="1:126" x14ac:dyDescent="0.25">
      <c r="A102" s="64" t="s">
        <v>488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26" s="14" customFormat="1" x14ac:dyDescent="0.25">
      <c r="A103" s="17" t="s">
        <v>424</v>
      </c>
      <c r="B103" s="17" t="s">
        <v>468</v>
      </c>
      <c r="C103" s="38" t="s">
        <v>522</v>
      </c>
      <c r="D103" s="22" t="s">
        <v>340</v>
      </c>
      <c r="E103" s="1">
        <v>44000</v>
      </c>
      <c r="F103" s="1">
        <f>E103*0.0287</f>
        <v>1262.8</v>
      </c>
      <c r="G103" s="1">
        <v>1007.19</v>
      </c>
      <c r="H103" s="1">
        <f>E103*0.0304</f>
        <v>1337.6</v>
      </c>
      <c r="I103" s="1">
        <v>383.8</v>
      </c>
      <c r="J103" s="1">
        <v>3991.39</v>
      </c>
      <c r="K103" s="1">
        <v>40008.61</v>
      </c>
    </row>
    <row r="104" spans="1:126" x14ac:dyDescent="0.25">
      <c r="A104" t="s">
        <v>32</v>
      </c>
      <c r="B104" t="s">
        <v>399</v>
      </c>
      <c r="C104" s="33" t="s">
        <v>522</v>
      </c>
      <c r="D104" t="s">
        <v>337</v>
      </c>
      <c r="E104" s="1">
        <v>89500</v>
      </c>
      <c r="F104" s="1">
        <f t="shared" ref="F104" si="60">E104*0.0287</f>
        <v>2568.65</v>
      </c>
      <c r="G104" s="1">
        <v>9337.98</v>
      </c>
      <c r="H104" s="1">
        <f t="shared" ref="H104" si="61">E104*0.0304</f>
        <v>2720.8</v>
      </c>
      <c r="I104" s="1">
        <v>1607.62</v>
      </c>
      <c r="J104" s="1">
        <v>16235.05</v>
      </c>
      <c r="K104" s="1">
        <v>73264.95</v>
      </c>
    </row>
    <row r="105" spans="1:126" x14ac:dyDescent="0.25">
      <c r="A105" t="s">
        <v>313</v>
      </c>
      <c r="B105" t="s">
        <v>130</v>
      </c>
      <c r="C105" s="33" t="s">
        <v>522</v>
      </c>
      <c r="D105" t="s">
        <v>340</v>
      </c>
      <c r="E105" s="1">
        <v>66000</v>
      </c>
      <c r="F105" s="1">
        <f>E105*0.0287</f>
        <v>1894.2</v>
      </c>
      <c r="G105" s="1">
        <v>4615.76</v>
      </c>
      <c r="H105" s="1">
        <f>E105*0.0304</f>
        <v>2006.4</v>
      </c>
      <c r="I105" s="1">
        <v>195</v>
      </c>
      <c r="J105" s="1">
        <f>+F105+G105+H105+I105</f>
        <v>8711.36</v>
      </c>
      <c r="K105" s="1">
        <f>+E105-J105</f>
        <v>57288.639999999999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x14ac:dyDescent="0.25">
      <c r="A106" s="3" t="s">
        <v>13</v>
      </c>
      <c r="B106" s="3">
        <v>3</v>
      </c>
      <c r="C106" s="35"/>
      <c r="D106" s="3"/>
      <c r="E106" s="4">
        <f t="shared" ref="E106:K106" si="62">SUM(E102:E105)</f>
        <v>199500</v>
      </c>
      <c r="F106" s="4">
        <f t="shared" si="62"/>
        <v>5725.65</v>
      </c>
      <c r="G106" s="4">
        <f t="shared" si="62"/>
        <v>14960.93</v>
      </c>
      <c r="H106" s="4">
        <f t="shared" si="62"/>
        <v>6064.8</v>
      </c>
      <c r="I106" s="4">
        <f t="shared" si="62"/>
        <v>2186.42</v>
      </c>
      <c r="J106" s="4">
        <f t="shared" si="62"/>
        <v>28937.8</v>
      </c>
      <c r="K106" s="4">
        <f t="shared" si="62"/>
        <v>170562.2</v>
      </c>
    </row>
    <row r="109" spans="1:126" x14ac:dyDescent="0.25">
      <c r="A109" s="64" t="s">
        <v>489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26" x14ac:dyDescent="0.25">
      <c r="A110" t="s">
        <v>29</v>
      </c>
      <c r="B110" t="s">
        <v>30</v>
      </c>
      <c r="C110" s="33" t="s">
        <v>522</v>
      </c>
      <c r="D110" t="s">
        <v>337</v>
      </c>
      <c r="E110" s="1">
        <v>89500</v>
      </c>
      <c r="F110" s="1">
        <f>E110*0.0287</f>
        <v>2568.65</v>
      </c>
      <c r="G110" s="1">
        <v>9337.98</v>
      </c>
      <c r="H110" s="1">
        <f>E110*0.0304</f>
        <v>2720.8</v>
      </c>
      <c r="I110" s="1">
        <v>2557.12</v>
      </c>
      <c r="J110" s="1">
        <v>19941.75</v>
      </c>
      <c r="K110" s="1">
        <f>E110-J110</f>
        <v>69558.25</v>
      </c>
    </row>
    <row r="111" spans="1:126" x14ac:dyDescent="0.25">
      <c r="A111" s="3" t="s">
        <v>13</v>
      </c>
      <c r="B111" s="3">
        <v>1</v>
      </c>
      <c r="C111" s="35"/>
      <c r="D111" s="3"/>
      <c r="E111" s="4">
        <f t="shared" ref="E111:K111" si="63">SUM(E110)</f>
        <v>89500</v>
      </c>
      <c r="F111" s="4">
        <f t="shared" si="63"/>
        <v>2568.65</v>
      </c>
      <c r="G111" s="4">
        <f t="shared" si="63"/>
        <v>9337.98</v>
      </c>
      <c r="H111" s="4">
        <f t="shared" si="63"/>
        <v>2720.8</v>
      </c>
      <c r="I111" s="4">
        <f t="shared" si="63"/>
        <v>2557.12</v>
      </c>
      <c r="J111" s="4">
        <f t="shared" si="63"/>
        <v>19941.75</v>
      </c>
      <c r="K111" s="4">
        <f t="shared" si="63"/>
        <v>69558.25</v>
      </c>
    </row>
    <row r="113" spans="1:126" x14ac:dyDescent="0.25">
      <c r="A113" s="64" t="s">
        <v>490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26" x14ac:dyDescent="0.25">
      <c r="A114" t="s">
        <v>312</v>
      </c>
      <c r="B114" t="s">
        <v>137</v>
      </c>
      <c r="C114" s="33" t="s">
        <v>522</v>
      </c>
      <c r="D114" t="s">
        <v>340</v>
      </c>
      <c r="E114" s="1">
        <v>76000</v>
      </c>
      <c r="F114" s="1">
        <f>E114*0.0287</f>
        <v>2181.1999999999998</v>
      </c>
      <c r="G114" s="1">
        <v>6497.56</v>
      </c>
      <c r="H114" s="1">
        <f>E114*0.0304</f>
        <v>2310.4</v>
      </c>
      <c r="I114" s="1">
        <v>5908.23</v>
      </c>
      <c r="J114" s="1">
        <v>16898.39</v>
      </c>
      <c r="K114" s="1">
        <v>59101.61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x14ac:dyDescent="0.25">
      <c r="A115" t="s">
        <v>162</v>
      </c>
      <c r="B115" t="s">
        <v>468</v>
      </c>
      <c r="C115" s="33" t="s">
        <v>522</v>
      </c>
      <c r="D115" t="s">
        <v>337</v>
      </c>
      <c r="E115" s="1">
        <v>44000</v>
      </c>
      <c r="F115" s="1">
        <f>E115*0.0287</f>
        <v>1262.8</v>
      </c>
      <c r="G115" s="1">
        <v>1007.19</v>
      </c>
      <c r="H115" s="1">
        <f>E115*0.0304</f>
        <v>1337.6</v>
      </c>
      <c r="I115" s="1">
        <v>140</v>
      </c>
      <c r="J115" s="1">
        <v>3747.59</v>
      </c>
      <c r="K115" s="1">
        <f>+E115-J115</f>
        <v>40252.410000000003</v>
      </c>
    </row>
    <row r="116" spans="1:126" x14ac:dyDescent="0.25">
      <c r="A116" s="3" t="s">
        <v>13</v>
      </c>
      <c r="B116" s="3">
        <v>2</v>
      </c>
      <c r="C116" s="35"/>
      <c r="D116" s="3"/>
      <c r="E116" s="4">
        <f t="shared" ref="E116:K116" si="64">SUM(E113:E115)</f>
        <v>120000</v>
      </c>
      <c r="F116" s="4">
        <f t="shared" si="64"/>
        <v>3444</v>
      </c>
      <c r="G116" s="4">
        <f t="shared" si="64"/>
        <v>7504.75</v>
      </c>
      <c r="H116" s="4">
        <f t="shared" si="64"/>
        <v>3648</v>
      </c>
      <c r="I116" s="4">
        <f t="shared" si="64"/>
        <v>6048.23</v>
      </c>
      <c r="J116" s="4">
        <f t="shared" si="64"/>
        <v>20645.98</v>
      </c>
      <c r="K116" s="4">
        <f t="shared" si="64"/>
        <v>99354.02</v>
      </c>
    </row>
    <row r="118" spans="1:126" x14ac:dyDescent="0.25">
      <c r="A118" s="10" t="s">
        <v>491</v>
      </c>
      <c r="B118" s="10"/>
      <c r="C118" s="37"/>
      <c r="D118" s="12"/>
      <c r="E118" s="10"/>
      <c r="F118" s="10"/>
      <c r="G118" s="10"/>
      <c r="H118" s="10"/>
      <c r="I118" s="10"/>
      <c r="J118" s="10"/>
      <c r="K118" s="10"/>
    </row>
    <row r="119" spans="1:126" x14ac:dyDescent="0.25">
      <c r="A119" t="s">
        <v>334</v>
      </c>
      <c r="B119" t="s">
        <v>236</v>
      </c>
      <c r="C119" s="33" t="s">
        <v>523</v>
      </c>
      <c r="D119" t="s">
        <v>340</v>
      </c>
      <c r="E119" s="1">
        <v>36000</v>
      </c>
      <c r="F119" s="1">
        <f>E119*0.0287</f>
        <v>1033.2</v>
      </c>
      <c r="G119" s="1">
        <v>0</v>
      </c>
      <c r="H119" s="1">
        <f>E119*0.0304</f>
        <v>1094.4000000000001</v>
      </c>
      <c r="I119" s="1">
        <v>1377.12</v>
      </c>
      <c r="J119" s="1">
        <f>+F119+G119+H119+I119</f>
        <v>3504.72</v>
      </c>
      <c r="K119" s="1">
        <f>+E119-J119</f>
        <v>32495.279999999999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x14ac:dyDescent="0.25">
      <c r="A120" t="s">
        <v>205</v>
      </c>
      <c r="B120" t="s">
        <v>206</v>
      </c>
      <c r="C120" s="33" t="s">
        <v>522</v>
      </c>
      <c r="D120" t="s">
        <v>340</v>
      </c>
      <c r="E120" s="1">
        <v>41000</v>
      </c>
      <c r="F120" s="1">
        <f>E120*0.0287</f>
        <v>1176.7</v>
      </c>
      <c r="G120" s="1">
        <v>405.27</v>
      </c>
      <c r="H120" s="1">
        <f>E120*0.0304</f>
        <v>1246.4000000000001</v>
      </c>
      <c r="I120" s="1">
        <v>2509.92</v>
      </c>
      <c r="J120" s="1">
        <v>5338.29</v>
      </c>
      <c r="K120" s="1">
        <f>+E120-J120</f>
        <v>35661.71</v>
      </c>
    </row>
    <row r="121" spans="1:126" x14ac:dyDescent="0.25">
      <c r="A121" t="s">
        <v>331</v>
      </c>
      <c r="B121" t="s">
        <v>218</v>
      </c>
      <c r="C121" s="33" t="s">
        <v>523</v>
      </c>
      <c r="D121" t="s">
        <v>340</v>
      </c>
      <c r="E121" s="1">
        <v>45000</v>
      </c>
      <c r="F121" s="1">
        <f>E121*0.0287</f>
        <v>1291.5</v>
      </c>
      <c r="G121" s="1">
        <v>1148.33</v>
      </c>
      <c r="H121" s="1">
        <f>E121*0.0304</f>
        <v>1368</v>
      </c>
      <c r="I121" s="1">
        <v>195</v>
      </c>
      <c r="J121" s="1">
        <f t="shared" ref="J121:J137" si="65">+F121+G121+H121+I121</f>
        <v>4002.83</v>
      </c>
      <c r="K121" s="1">
        <f>+E121-J121</f>
        <v>40997.17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332</v>
      </c>
      <c r="B122" t="s">
        <v>18</v>
      </c>
      <c r="C122" s="33" t="s">
        <v>522</v>
      </c>
      <c r="D122" t="s">
        <v>340</v>
      </c>
      <c r="E122" s="1">
        <v>59000</v>
      </c>
      <c r="F122" s="1">
        <f>E122*0.0287</f>
        <v>1693.3</v>
      </c>
      <c r="G122" s="1">
        <v>2822.45</v>
      </c>
      <c r="H122" s="1">
        <f>E122*0.0304</f>
        <v>1793.6</v>
      </c>
      <c r="I122" s="1">
        <v>2657.74</v>
      </c>
      <c r="J122" s="1">
        <v>8967.09</v>
      </c>
      <c r="K122" s="1">
        <f>+E122-J122</f>
        <v>50032.91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333</v>
      </c>
      <c r="B123" t="s">
        <v>236</v>
      </c>
      <c r="C123" s="33" t="s">
        <v>522</v>
      </c>
      <c r="D123" t="s">
        <v>340</v>
      </c>
      <c r="E123" s="1">
        <v>36000</v>
      </c>
      <c r="F123" s="1">
        <f>E123*0.0287</f>
        <v>1033.2</v>
      </c>
      <c r="G123" s="1">
        <v>0</v>
      </c>
      <c r="H123" s="1">
        <f>E123*0.0304</f>
        <v>1094.4000000000001</v>
      </c>
      <c r="I123" s="1">
        <v>1943.52</v>
      </c>
      <c r="J123" s="1">
        <f t="shared" si="65"/>
        <v>4071.12</v>
      </c>
      <c r="K123" s="1">
        <f>+E123-J123</f>
        <v>31928.880000000001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335</v>
      </c>
      <c r="B124" t="s">
        <v>65</v>
      </c>
      <c r="C124" s="33" t="s">
        <v>522</v>
      </c>
      <c r="D124" t="s">
        <v>340</v>
      </c>
      <c r="E124" s="1">
        <v>33000</v>
      </c>
      <c r="F124" s="1">
        <f t="shared" ref="F124:F137" si="66">E124*0.0287</f>
        <v>947.1</v>
      </c>
      <c r="G124" s="1">
        <v>0</v>
      </c>
      <c r="H124" s="1">
        <f t="shared" ref="H124:H137" si="67">E124*0.0304</f>
        <v>1003.2</v>
      </c>
      <c r="I124" s="1">
        <v>1567.62</v>
      </c>
      <c r="J124" s="1">
        <f t="shared" si="65"/>
        <v>3517.92</v>
      </c>
      <c r="K124" s="1">
        <f t="shared" ref="K124:K137" si="68">+E124-J124</f>
        <v>29482.080000000002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8</v>
      </c>
      <c r="B125" t="s">
        <v>361</v>
      </c>
      <c r="C125" s="33" t="s">
        <v>522</v>
      </c>
      <c r="D125" t="s">
        <v>340</v>
      </c>
      <c r="E125" s="1">
        <v>71000</v>
      </c>
      <c r="F125" s="1">
        <f t="shared" si="66"/>
        <v>2037.7</v>
      </c>
      <c r="G125" s="1">
        <v>5556.66</v>
      </c>
      <c r="H125" s="1">
        <f t="shared" si="67"/>
        <v>2158.4</v>
      </c>
      <c r="I125" s="1">
        <v>25</v>
      </c>
      <c r="J125" s="1">
        <f t="shared" si="65"/>
        <v>9777.76</v>
      </c>
      <c r="K125" s="1">
        <f t="shared" si="68"/>
        <v>61222.239999999998</v>
      </c>
    </row>
    <row r="126" spans="1:126" x14ac:dyDescent="0.25">
      <c r="A126" t="s">
        <v>207</v>
      </c>
      <c r="B126" t="s">
        <v>308</v>
      </c>
      <c r="C126" s="33" t="s">
        <v>523</v>
      </c>
      <c r="D126" t="s">
        <v>337</v>
      </c>
      <c r="E126" s="1">
        <v>76000</v>
      </c>
      <c r="F126" s="1">
        <f t="shared" si="66"/>
        <v>2181.1999999999998</v>
      </c>
      <c r="G126" s="1">
        <v>6497.56</v>
      </c>
      <c r="H126" s="1">
        <f t="shared" si="67"/>
        <v>2310.4</v>
      </c>
      <c r="I126" s="1">
        <v>327</v>
      </c>
      <c r="J126" s="1">
        <v>11316.16</v>
      </c>
      <c r="K126" s="1">
        <v>64683.839999999997</v>
      </c>
    </row>
    <row r="127" spans="1:126" x14ac:dyDescent="0.25">
      <c r="A127" t="s">
        <v>336</v>
      </c>
      <c r="B127" t="s">
        <v>130</v>
      </c>
      <c r="C127" s="33" t="s">
        <v>523</v>
      </c>
      <c r="D127" t="s">
        <v>340</v>
      </c>
      <c r="E127" s="1">
        <v>75000</v>
      </c>
      <c r="F127" s="1">
        <f t="shared" si="66"/>
        <v>2152.5</v>
      </c>
      <c r="G127" s="1">
        <v>6309.38</v>
      </c>
      <c r="H127" s="1">
        <f t="shared" si="67"/>
        <v>2280</v>
      </c>
      <c r="I127" s="1">
        <v>377.5</v>
      </c>
      <c r="J127" s="1">
        <v>11119.38</v>
      </c>
      <c r="K127" s="1">
        <v>63880.62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t="s">
        <v>412</v>
      </c>
      <c r="B128" s="21" t="s">
        <v>306</v>
      </c>
      <c r="C128" s="33" t="s">
        <v>523</v>
      </c>
      <c r="D128" s="16" t="s">
        <v>340</v>
      </c>
      <c r="E128" s="1">
        <v>100000</v>
      </c>
      <c r="F128" s="1">
        <f t="shared" si="66"/>
        <v>2870</v>
      </c>
      <c r="G128" s="1">
        <v>12105.37</v>
      </c>
      <c r="H128" s="1">
        <f t="shared" si="67"/>
        <v>3040</v>
      </c>
      <c r="I128" s="1">
        <v>277.5</v>
      </c>
      <c r="J128" s="1">
        <f t="shared" si="65"/>
        <v>18292.87</v>
      </c>
      <c r="K128" s="1">
        <f>+E128-J128</f>
        <v>81707.13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1" x14ac:dyDescent="0.25">
      <c r="A129" t="s">
        <v>208</v>
      </c>
      <c r="B129" t="s">
        <v>81</v>
      </c>
      <c r="C129" s="33" t="s">
        <v>523</v>
      </c>
      <c r="D129" t="s">
        <v>340</v>
      </c>
      <c r="E129" s="1">
        <v>33000</v>
      </c>
      <c r="F129" s="1">
        <f t="shared" si="66"/>
        <v>947.1</v>
      </c>
      <c r="G129" s="1">
        <v>0</v>
      </c>
      <c r="H129" s="1">
        <f t="shared" si="67"/>
        <v>1003.2</v>
      </c>
      <c r="I129" s="1">
        <v>25</v>
      </c>
      <c r="J129" s="1">
        <v>1975.3</v>
      </c>
      <c r="K129" s="1">
        <v>31024.7</v>
      </c>
    </row>
    <row r="130" spans="1:11" x14ac:dyDescent="0.25">
      <c r="A130" t="s">
        <v>209</v>
      </c>
      <c r="B130" t="s">
        <v>210</v>
      </c>
      <c r="C130" s="33" t="s">
        <v>522</v>
      </c>
      <c r="D130" t="s">
        <v>340</v>
      </c>
      <c r="E130" s="1">
        <v>46000</v>
      </c>
      <c r="F130" s="1">
        <f t="shared" si="66"/>
        <v>1320.2</v>
      </c>
      <c r="G130" s="1">
        <v>1289.46</v>
      </c>
      <c r="H130" s="1">
        <f t="shared" si="67"/>
        <v>1398.4</v>
      </c>
      <c r="I130" s="1">
        <v>1676.6</v>
      </c>
      <c r="J130" s="1">
        <f t="shared" si="65"/>
        <v>5684.66</v>
      </c>
      <c r="K130" s="1">
        <f t="shared" si="68"/>
        <v>40315.339999999997</v>
      </c>
    </row>
    <row r="131" spans="1:11" x14ac:dyDescent="0.25">
      <c r="A131" t="s">
        <v>211</v>
      </c>
      <c r="B131" t="s">
        <v>212</v>
      </c>
      <c r="C131" s="33" t="s">
        <v>522</v>
      </c>
      <c r="D131" t="s">
        <v>340</v>
      </c>
      <c r="E131" s="1">
        <v>61000</v>
      </c>
      <c r="F131" s="1">
        <f t="shared" si="66"/>
        <v>1750.7</v>
      </c>
      <c r="G131" s="1">
        <v>3674.86</v>
      </c>
      <c r="H131" s="1">
        <f t="shared" si="67"/>
        <v>1854.4</v>
      </c>
      <c r="I131" s="1">
        <v>185</v>
      </c>
      <c r="J131" s="1">
        <f t="shared" si="65"/>
        <v>7464.96</v>
      </c>
      <c r="K131" s="1">
        <f t="shared" si="68"/>
        <v>53535.040000000001</v>
      </c>
    </row>
    <row r="132" spans="1:11" x14ac:dyDescent="0.25">
      <c r="A132" t="s">
        <v>213</v>
      </c>
      <c r="B132" t="s">
        <v>210</v>
      </c>
      <c r="C132" s="33" t="s">
        <v>522</v>
      </c>
      <c r="D132" t="s">
        <v>340</v>
      </c>
      <c r="E132" s="1">
        <v>46000</v>
      </c>
      <c r="F132" s="1">
        <f t="shared" si="66"/>
        <v>1320.2</v>
      </c>
      <c r="G132" s="1">
        <v>1289.46</v>
      </c>
      <c r="H132" s="1">
        <f t="shared" si="67"/>
        <v>1398.4</v>
      </c>
      <c r="I132" s="1">
        <v>295</v>
      </c>
      <c r="J132" s="1">
        <f t="shared" si="65"/>
        <v>4303.0600000000004</v>
      </c>
      <c r="K132" s="1">
        <f t="shared" si="68"/>
        <v>41696.94</v>
      </c>
    </row>
    <row r="133" spans="1:11" x14ac:dyDescent="0.25">
      <c r="A133" t="s">
        <v>214</v>
      </c>
      <c r="B133" t="s">
        <v>206</v>
      </c>
      <c r="C133" s="33" t="s">
        <v>523</v>
      </c>
      <c r="D133" t="s">
        <v>340</v>
      </c>
      <c r="E133" s="1">
        <v>45000</v>
      </c>
      <c r="F133" s="1">
        <f t="shared" si="66"/>
        <v>1291.5</v>
      </c>
      <c r="G133" s="1">
        <v>791.29</v>
      </c>
      <c r="H133" s="1">
        <f t="shared" si="67"/>
        <v>1368</v>
      </c>
      <c r="I133" s="1">
        <v>2657.74</v>
      </c>
      <c r="J133" s="1">
        <f t="shared" si="65"/>
        <v>6108.53</v>
      </c>
      <c r="K133" s="1">
        <f t="shared" si="68"/>
        <v>38891.47</v>
      </c>
    </row>
    <row r="134" spans="1:11" x14ac:dyDescent="0.25">
      <c r="A134" t="s">
        <v>215</v>
      </c>
      <c r="B134" t="s">
        <v>216</v>
      </c>
      <c r="C134" s="33" t="s">
        <v>523</v>
      </c>
      <c r="D134" t="s">
        <v>340</v>
      </c>
      <c r="E134" s="1">
        <v>61000</v>
      </c>
      <c r="F134" s="1">
        <f t="shared" si="66"/>
        <v>1750.7</v>
      </c>
      <c r="G134" s="1">
        <v>3674.86</v>
      </c>
      <c r="H134" s="1">
        <f t="shared" si="67"/>
        <v>1854.4</v>
      </c>
      <c r="I134" s="1">
        <v>277.5</v>
      </c>
      <c r="J134" s="1">
        <v>7557.46</v>
      </c>
      <c r="K134" s="1">
        <v>53442.54</v>
      </c>
    </row>
    <row r="135" spans="1:11" x14ac:dyDescent="0.25">
      <c r="A135" t="s">
        <v>217</v>
      </c>
      <c r="B135" t="s">
        <v>218</v>
      </c>
      <c r="C135" s="33" t="s">
        <v>523</v>
      </c>
      <c r="D135" t="s">
        <v>340</v>
      </c>
      <c r="E135" s="1">
        <v>45000</v>
      </c>
      <c r="F135" s="1">
        <f t="shared" si="66"/>
        <v>1291.5</v>
      </c>
      <c r="G135" s="1">
        <v>1148.33</v>
      </c>
      <c r="H135" s="1">
        <f t="shared" si="67"/>
        <v>1368</v>
      </c>
      <c r="I135" s="1">
        <v>908.33</v>
      </c>
      <c r="J135" s="1">
        <v>4716.16</v>
      </c>
      <c r="K135" s="1">
        <f t="shared" si="68"/>
        <v>40283.839999999997</v>
      </c>
    </row>
    <row r="136" spans="1:11" x14ac:dyDescent="0.25">
      <c r="A136" t="s">
        <v>219</v>
      </c>
      <c r="B136" t="s">
        <v>20</v>
      </c>
      <c r="C136" s="33" t="s">
        <v>522</v>
      </c>
      <c r="D136" t="s">
        <v>340</v>
      </c>
      <c r="E136" s="1">
        <v>46000</v>
      </c>
      <c r="F136" s="1">
        <f t="shared" si="66"/>
        <v>1320.2</v>
      </c>
      <c r="G136" s="1">
        <v>1289.46</v>
      </c>
      <c r="H136" s="1">
        <f t="shared" si="67"/>
        <v>1398.4</v>
      </c>
      <c r="I136" s="1">
        <v>125</v>
      </c>
      <c r="J136" s="1">
        <v>4133.0600000000004</v>
      </c>
      <c r="K136" s="1">
        <f t="shared" si="68"/>
        <v>41866.94</v>
      </c>
    </row>
    <row r="137" spans="1:11" x14ac:dyDescent="0.25">
      <c r="A137" t="s">
        <v>220</v>
      </c>
      <c r="B137" t="s">
        <v>221</v>
      </c>
      <c r="C137" s="33" t="s">
        <v>523</v>
      </c>
      <c r="D137" t="s">
        <v>340</v>
      </c>
      <c r="E137" s="1">
        <v>45000</v>
      </c>
      <c r="F137" s="1">
        <f t="shared" si="66"/>
        <v>1291.5</v>
      </c>
      <c r="G137" s="1">
        <v>1148.33</v>
      </c>
      <c r="H137" s="1">
        <f t="shared" si="67"/>
        <v>1368</v>
      </c>
      <c r="I137" s="1">
        <v>475</v>
      </c>
      <c r="J137" s="1">
        <f t="shared" si="65"/>
        <v>4282.83</v>
      </c>
      <c r="K137" s="1">
        <f t="shared" si="68"/>
        <v>40717.17</v>
      </c>
    </row>
    <row r="138" spans="1:11" x14ac:dyDescent="0.25">
      <c r="A138" s="3" t="s">
        <v>13</v>
      </c>
      <c r="B138" s="3">
        <v>19</v>
      </c>
      <c r="C138" s="35"/>
      <c r="D138" s="3"/>
      <c r="E138" s="4">
        <f t="shared" ref="E138:J138" si="69">SUM(E119:E137)</f>
        <v>1000000</v>
      </c>
      <c r="F138" s="4">
        <f t="shared" si="69"/>
        <v>28700</v>
      </c>
      <c r="G138" s="4">
        <f t="shared" si="69"/>
        <v>49151.07</v>
      </c>
      <c r="H138" s="4">
        <f t="shared" si="69"/>
        <v>30400</v>
      </c>
      <c r="I138" s="4">
        <f>SUM(I119:I137)</f>
        <v>17883.09</v>
      </c>
      <c r="J138" s="4">
        <f t="shared" si="69"/>
        <v>126134.16</v>
      </c>
      <c r="K138" s="4">
        <f>SUM(K119:K137)</f>
        <v>873865.84</v>
      </c>
    </row>
    <row r="140" spans="1:11" x14ac:dyDescent="0.25">
      <c r="A140" s="10" t="s">
        <v>492</v>
      </c>
      <c r="B140" s="10"/>
      <c r="C140" s="37"/>
      <c r="D140" s="12"/>
      <c r="E140" s="10"/>
      <c r="F140" s="10"/>
      <c r="G140" s="10"/>
      <c r="H140" s="10"/>
      <c r="I140" s="10"/>
      <c r="J140" s="10"/>
      <c r="K140" s="10"/>
    </row>
    <row r="141" spans="1:11" x14ac:dyDescent="0.25">
      <c r="A141" t="s">
        <v>222</v>
      </c>
      <c r="B141" t="s">
        <v>223</v>
      </c>
      <c r="C141" s="33" t="s">
        <v>522</v>
      </c>
      <c r="D141" t="s">
        <v>340</v>
      </c>
      <c r="E141" s="1">
        <v>28350</v>
      </c>
      <c r="F141" s="1">
        <f>E141*0.0287</f>
        <v>813.65</v>
      </c>
      <c r="G141" s="1">
        <v>0</v>
      </c>
      <c r="H141" s="1">
        <f>E141*0.0304</f>
        <v>861.84</v>
      </c>
      <c r="I141" s="1">
        <v>1947</v>
      </c>
      <c r="J141" s="1">
        <f t="shared" ref="J141:J148" si="70">F141+G141+H141+I141</f>
        <v>3622.49</v>
      </c>
      <c r="K141" s="1">
        <f t="shared" ref="K141:K148" si="71">E141-J141</f>
        <v>24727.51</v>
      </c>
    </row>
    <row r="142" spans="1:11" x14ac:dyDescent="0.25">
      <c r="A142" t="s">
        <v>224</v>
      </c>
      <c r="B142" t="s">
        <v>223</v>
      </c>
      <c r="C142" s="33" t="s">
        <v>523</v>
      </c>
      <c r="D142" t="s">
        <v>337</v>
      </c>
      <c r="E142" s="1">
        <v>36000</v>
      </c>
      <c r="F142" s="1">
        <f t="shared" ref="F142:F162" si="72">E142*0.0287</f>
        <v>1033.2</v>
      </c>
      <c r="G142" s="1">
        <v>0</v>
      </c>
      <c r="H142" s="1">
        <f t="shared" ref="H142:H162" si="73">E142*0.0304</f>
        <v>1094.4000000000001</v>
      </c>
      <c r="I142" s="1">
        <v>377.5</v>
      </c>
      <c r="J142" s="1">
        <f t="shared" si="70"/>
        <v>2505.1</v>
      </c>
      <c r="K142" s="1">
        <f t="shared" si="71"/>
        <v>33494.9</v>
      </c>
    </row>
    <row r="143" spans="1:11" x14ac:dyDescent="0.25">
      <c r="A143" t="s">
        <v>226</v>
      </c>
      <c r="B143" t="s">
        <v>225</v>
      </c>
      <c r="C143" s="33" t="s">
        <v>523</v>
      </c>
      <c r="D143" t="s">
        <v>340</v>
      </c>
      <c r="E143" s="1">
        <v>36000</v>
      </c>
      <c r="F143" s="1">
        <f t="shared" si="72"/>
        <v>1033.2</v>
      </c>
      <c r="G143" s="1">
        <v>0</v>
      </c>
      <c r="H143" s="1">
        <f t="shared" si="73"/>
        <v>1094.4000000000001</v>
      </c>
      <c r="I143" s="1">
        <v>327.5</v>
      </c>
      <c r="J143" s="1">
        <f t="shared" si="70"/>
        <v>2455.1</v>
      </c>
      <c r="K143" s="1">
        <f t="shared" si="71"/>
        <v>33544.9</v>
      </c>
    </row>
    <row r="144" spans="1:11" x14ac:dyDescent="0.25">
      <c r="A144" t="s">
        <v>227</v>
      </c>
      <c r="B144" t="s">
        <v>225</v>
      </c>
      <c r="C144" s="33" t="s">
        <v>522</v>
      </c>
      <c r="D144" t="s">
        <v>340</v>
      </c>
      <c r="E144" s="1">
        <v>36000</v>
      </c>
      <c r="F144" s="1">
        <f t="shared" si="72"/>
        <v>1033.2</v>
      </c>
      <c r="G144" s="1">
        <v>0</v>
      </c>
      <c r="H144" s="1">
        <f t="shared" si="73"/>
        <v>1094.4000000000001</v>
      </c>
      <c r="I144" s="1">
        <v>75</v>
      </c>
      <c r="J144" s="1">
        <f t="shared" si="70"/>
        <v>2202.6</v>
      </c>
      <c r="K144" s="1">
        <f t="shared" si="71"/>
        <v>33797.4</v>
      </c>
    </row>
    <row r="145" spans="1:126" x14ac:dyDescent="0.25">
      <c r="A145" t="s">
        <v>228</v>
      </c>
      <c r="B145" t="s">
        <v>18</v>
      </c>
      <c r="C145" s="33" t="s">
        <v>522</v>
      </c>
      <c r="D145" t="s">
        <v>337</v>
      </c>
      <c r="E145" s="1">
        <v>81000</v>
      </c>
      <c r="F145" s="1">
        <f t="shared" si="72"/>
        <v>2324.6999999999998</v>
      </c>
      <c r="G145" s="1">
        <v>6486.36</v>
      </c>
      <c r="H145" s="1">
        <f t="shared" si="73"/>
        <v>2462.4</v>
      </c>
      <c r="I145" s="1">
        <v>7107.48</v>
      </c>
      <c r="J145" s="1">
        <f>+F145+G145+H145+I145</f>
        <v>18380.939999999999</v>
      </c>
      <c r="K145" s="1">
        <f t="shared" si="71"/>
        <v>62619.06</v>
      </c>
    </row>
    <row r="146" spans="1:126" x14ac:dyDescent="0.25">
      <c r="A146" t="s">
        <v>229</v>
      </c>
      <c r="B146" t="s">
        <v>99</v>
      </c>
      <c r="C146" s="33" t="s">
        <v>523</v>
      </c>
      <c r="D146" t="s">
        <v>340</v>
      </c>
      <c r="E146" s="1">
        <v>20075</v>
      </c>
      <c r="F146" s="1">
        <f t="shared" si="72"/>
        <v>576.15</v>
      </c>
      <c r="G146" s="1">
        <v>0</v>
      </c>
      <c r="H146" s="1">
        <f t="shared" si="73"/>
        <v>610.28</v>
      </c>
      <c r="I146" s="1">
        <v>25</v>
      </c>
      <c r="J146" s="1">
        <f t="shared" si="70"/>
        <v>1211.43</v>
      </c>
      <c r="K146" s="1">
        <f t="shared" si="71"/>
        <v>18863.57</v>
      </c>
    </row>
    <row r="147" spans="1:126" x14ac:dyDescent="0.25">
      <c r="A147" t="s">
        <v>230</v>
      </c>
      <c r="B147" t="s">
        <v>181</v>
      </c>
      <c r="C147" s="33" t="s">
        <v>523</v>
      </c>
      <c r="D147" t="s">
        <v>340</v>
      </c>
      <c r="E147" s="1">
        <v>36000</v>
      </c>
      <c r="F147" s="1">
        <f t="shared" si="72"/>
        <v>1033.2</v>
      </c>
      <c r="G147" s="1">
        <v>0</v>
      </c>
      <c r="H147" s="1">
        <f t="shared" si="73"/>
        <v>1094.4000000000001</v>
      </c>
      <c r="I147" s="1">
        <v>125</v>
      </c>
      <c r="J147" s="1">
        <f t="shared" si="70"/>
        <v>2252.6</v>
      </c>
      <c r="K147" s="1">
        <f t="shared" si="71"/>
        <v>33747.4</v>
      </c>
    </row>
    <row r="148" spans="1:126" x14ac:dyDescent="0.25">
      <c r="A148" t="s">
        <v>231</v>
      </c>
      <c r="B148" t="s">
        <v>225</v>
      </c>
      <c r="C148" s="33" t="s">
        <v>522</v>
      </c>
      <c r="D148" t="s">
        <v>340</v>
      </c>
      <c r="E148" s="1">
        <v>36000</v>
      </c>
      <c r="F148" s="1">
        <f t="shared" si="72"/>
        <v>1033.2</v>
      </c>
      <c r="G148" s="1">
        <v>0</v>
      </c>
      <c r="H148" s="1">
        <f t="shared" si="73"/>
        <v>1094.4000000000001</v>
      </c>
      <c r="I148" s="1">
        <v>2777.74</v>
      </c>
      <c r="J148" s="1">
        <f t="shared" si="70"/>
        <v>4905.34</v>
      </c>
      <c r="K148" s="1">
        <f t="shared" si="71"/>
        <v>31094.66</v>
      </c>
    </row>
    <row r="149" spans="1:126" x14ac:dyDescent="0.25">
      <c r="A149" t="s">
        <v>232</v>
      </c>
      <c r="B149" t="s">
        <v>223</v>
      </c>
      <c r="C149" s="33" t="s">
        <v>523</v>
      </c>
      <c r="D149" t="s">
        <v>340</v>
      </c>
      <c r="E149" s="1">
        <v>44000</v>
      </c>
      <c r="F149" s="1">
        <f t="shared" si="72"/>
        <v>1262.8</v>
      </c>
      <c r="G149" s="1">
        <v>1007.19</v>
      </c>
      <c r="H149" s="1">
        <f t="shared" si="73"/>
        <v>1337.6</v>
      </c>
      <c r="I149" s="1">
        <v>277.5</v>
      </c>
      <c r="J149" s="1">
        <f t="shared" ref="J149:J162" si="74">F149+G149+H149+I149</f>
        <v>3885.09</v>
      </c>
      <c r="K149" s="1">
        <f t="shared" ref="K149:K162" si="75">E149-J149</f>
        <v>40114.910000000003</v>
      </c>
    </row>
    <row r="150" spans="1:126" x14ac:dyDescent="0.25">
      <c r="A150" t="s">
        <v>391</v>
      </c>
      <c r="B150" t="s">
        <v>16</v>
      </c>
      <c r="C150" s="33" t="s">
        <v>522</v>
      </c>
      <c r="D150" t="s">
        <v>340</v>
      </c>
      <c r="E150" s="1">
        <v>36000</v>
      </c>
      <c r="F150" s="1">
        <f t="shared" si="72"/>
        <v>1033.2</v>
      </c>
      <c r="G150" s="1">
        <v>0</v>
      </c>
      <c r="H150" s="1">
        <f t="shared" si="73"/>
        <v>1094.4000000000001</v>
      </c>
      <c r="I150" s="1">
        <v>965.8</v>
      </c>
      <c r="J150" s="1">
        <v>3093.4</v>
      </c>
      <c r="K150" s="1">
        <f>E150-J150</f>
        <v>32906.6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390</v>
      </c>
      <c r="B151" t="s">
        <v>24</v>
      </c>
      <c r="C151" s="33" t="s">
        <v>522</v>
      </c>
      <c r="D151" t="s">
        <v>340</v>
      </c>
      <c r="E151" s="1">
        <v>33000</v>
      </c>
      <c r="F151" s="1">
        <f t="shared" si="72"/>
        <v>947.1</v>
      </c>
      <c r="G151" s="1">
        <v>0</v>
      </c>
      <c r="H151" s="1">
        <f t="shared" si="73"/>
        <v>1003.2</v>
      </c>
      <c r="I151" s="1">
        <v>1003.2</v>
      </c>
      <c r="J151" s="1">
        <v>2327.8000000000002</v>
      </c>
      <c r="K151" s="1">
        <f>E151-J151</f>
        <v>30672.2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356</v>
      </c>
      <c r="B152" t="s">
        <v>130</v>
      </c>
      <c r="C152" s="33" t="s">
        <v>523</v>
      </c>
      <c r="D152" t="s">
        <v>340</v>
      </c>
      <c r="E152" s="1">
        <v>61000</v>
      </c>
      <c r="F152" s="1">
        <f t="shared" si="72"/>
        <v>1750.7</v>
      </c>
      <c r="G152" s="1">
        <v>3674.86</v>
      </c>
      <c r="H152" s="1">
        <f t="shared" si="73"/>
        <v>1854.4</v>
      </c>
      <c r="I152" s="1">
        <v>277.5</v>
      </c>
      <c r="J152" s="1">
        <f t="shared" si="74"/>
        <v>7557.46</v>
      </c>
      <c r="K152" s="1">
        <f t="shared" si="75"/>
        <v>53442.54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355</v>
      </c>
      <c r="B153" t="s">
        <v>65</v>
      </c>
      <c r="C153" s="33" t="s">
        <v>522</v>
      </c>
      <c r="D153" t="s">
        <v>340</v>
      </c>
      <c r="E153" s="1">
        <v>36000</v>
      </c>
      <c r="F153" s="1">
        <f t="shared" si="72"/>
        <v>1033.2</v>
      </c>
      <c r="G153" s="1">
        <v>0</v>
      </c>
      <c r="H153" s="1">
        <f t="shared" si="73"/>
        <v>1094.4000000000001</v>
      </c>
      <c r="I153" s="1">
        <v>187</v>
      </c>
      <c r="J153" s="1">
        <f t="shared" si="74"/>
        <v>2314.6</v>
      </c>
      <c r="K153" s="1">
        <f t="shared" si="75"/>
        <v>33685.4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392</v>
      </c>
      <c r="B154" t="s">
        <v>24</v>
      </c>
      <c r="C154" s="33" t="s">
        <v>522</v>
      </c>
      <c r="D154" t="s">
        <v>340</v>
      </c>
      <c r="E154" s="1">
        <v>33000</v>
      </c>
      <c r="F154" s="1">
        <f t="shared" si="72"/>
        <v>947.1</v>
      </c>
      <c r="G154" s="1">
        <v>0</v>
      </c>
      <c r="H154" s="1">
        <f t="shared" si="73"/>
        <v>1003.2</v>
      </c>
      <c r="I154" s="1">
        <v>1003.2</v>
      </c>
      <c r="J154" s="1">
        <v>2075.3000000000002</v>
      </c>
      <c r="K154" s="1">
        <f>E154-J154</f>
        <v>30924.7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358</v>
      </c>
      <c r="B155" t="s">
        <v>357</v>
      </c>
      <c r="C155" s="33" t="s">
        <v>523</v>
      </c>
      <c r="D155" t="s">
        <v>340</v>
      </c>
      <c r="E155" s="1">
        <v>45000</v>
      </c>
      <c r="F155" s="1">
        <f t="shared" si="72"/>
        <v>1291.5</v>
      </c>
      <c r="G155" s="1">
        <v>969.81</v>
      </c>
      <c r="H155" s="1">
        <f t="shared" si="73"/>
        <v>1368</v>
      </c>
      <c r="I155" s="1">
        <v>1215.1199999999999</v>
      </c>
      <c r="J155" s="1">
        <f t="shared" si="74"/>
        <v>4844.43</v>
      </c>
      <c r="K155" s="1">
        <f t="shared" si="75"/>
        <v>40155.57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394</v>
      </c>
      <c r="B156" t="s">
        <v>24</v>
      </c>
      <c r="C156" s="33" t="s">
        <v>523</v>
      </c>
      <c r="D156" t="s">
        <v>340</v>
      </c>
      <c r="E156" s="1">
        <v>33000</v>
      </c>
      <c r="F156" s="1">
        <f t="shared" si="72"/>
        <v>947.1</v>
      </c>
      <c r="G156" s="1">
        <v>0</v>
      </c>
      <c r="H156" s="1">
        <f t="shared" si="73"/>
        <v>1003.2</v>
      </c>
      <c r="I156" s="1">
        <v>2567.2399999999998</v>
      </c>
      <c r="J156" s="1">
        <f>F156+G156+H156+I156</f>
        <v>4517.54</v>
      </c>
      <c r="K156" s="1">
        <f>E156-J156</f>
        <v>28482.46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393</v>
      </c>
      <c r="B157" t="s">
        <v>65</v>
      </c>
      <c r="C157" s="33" t="s">
        <v>523</v>
      </c>
      <c r="D157" t="s">
        <v>340</v>
      </c>
      <c r="E157" s="1">
        <v>33000</v>
      </c>
      <c r="F157" s="1">
        <f t="shared" si="72"/>
        <v>947.1</v>
      </c>
      <c r="G157" s="1">
        <v>0</v>
      </c>
      <c r="H157" s="1">
        <f t="shared" si="73"/>
        <v>1003.2</v>
      </c>
      <c r="I157" s="1">
        <v>1599.1</v>
      </c>
      <c r="J157" s="1">
        <f>F157+G157+H157+I157</f>
        <v>3549.4</v>
      </c>
      <c r="K157" s="1">
        <f>E157-J157</f>
        <v>29450.6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359</v>
      </c>
      <c r="B158" t="s">
        <v>65</v>
      </c>
      <c r="C158" s="33" t="s">
        <v>523</v>
      </c>
      <c r="D158" t="s">
        <v>340</v>
      </c>
      <c r="E158" s="1">
        <v>46000</v>
      </c>
      <c r="F158" s="1">
        <f t="shared" si="72"/>
        <v>1320.2</v>
      </c>
      <c r="G158" s="1">
        <v>1289.46</v>
      </c>
      <c r="H158" s="1">
        <v>1289.46</v>
      </c>
      <c r="I158" s="1">
        <v>187</v>
      </c>
      <c r="J158" s="1">
        <v>4195.0600000000004</v>
      </c>
      <c r="K158" s="1">
        <f t="shared" si="75"/>
        <v>41804.94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397</v>
      </c>
      <c r="B159" t="s">
        <v>238</v>
      </c>
      <c r="C159" s="33" t="s">
        <v>522</v>
      </c>
      <c r="D159" t="s">
        <v>340</v>
      </c>
      <c r="E159" s="1">
        <v>46000</v>
      </c>
      <c r="F159" s="1">
        <f t="shared" si="72"/>
        <v>1320.2</v>
      </c>
      <c r="G159" s="1">
        <v>1289.46</v>
      </c>
      <c r="H159" s="1">
        <v>1398.4</v>
      </c>
      <c r="I159" s="1">
        <v>287</v>
      </c>
      <c r="J159" s="1">
        <v>4295.0600000000004</v>
      </c>
      <c r="K159" s="1">
        <f>E159-J159</f>
        <v>41704.94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396</v>
      </c>
      <c r="B160" t="s">
        <v>155</v>
      </c>
      <c r="C160" s="33" t="s">
        <v>522</v>
      </c>
      <c r="D160" t="s">
        <v>340</v>
      </c>
      <c r="E160" s="1">
        <v>51000</v>
      </c>
      <c r="F160" s="1">
        <f t="shared" si="72"/>
        <v>1463.7</v>
      </c>
      <c r="G160" s="1">
        <v>1995.14</v>
      </c>
      <c r="H160" s="1">
        <f t="shared" si="73"/>
        <v>1550.4</v>
      </c>
      <c r="I160" s="1">
        <v>187</v>
      </c>
      <c r="J160" s="1">
        <f>F160+G160+H160+I160</f>
        <v>5196.24</v>
      </c>
      <c r="K160" s="1">
        <f>E160-J160</f>
        <v>45803.76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395</v>
      </c>
      <c r="B161" t="s">
        <v>144</v>
      </c>
      <c r="C161" s="33" t="s">
        <v>523</v>
      </c>
      <c r="D161" t="s">
        <v>340</v>
      </c>
      <c r="E161" s="1">
        <v>46000</v>
      </c>
      <c r="F161" s="1">
        <f t="shared" si="72"/>
        <v>1320.2</v>
      </c>
      <c r="G161" s="1">
        <v>1289.46</v>
      </c>
      <c r="H161" s="1">
        <f t="shared" si="73"/>
        <v>1398.4</v>
      </c>
      <c r="I161" s="1">
        <v>25</v>
      </c>
      <c r="J161" s="1">
        <f>F161+G161+H161+I161</f>
        <v>4033.06</v>
      </c>
      <c r="K161" s="1">
        <f>E161-J161</f>
        <v>41966.94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t="s">
        <v>360</v>
      </c>
      <c r="B162" t="s">
        <v>65</v>
      </c>
      <c r="C162" s="33" t="s">
        <v>522</v>
      </c>
      <c r="D162" t="s">
        <v>340</v>
      </c>
      <c r="E162" s="1">
        <v>36000</v>
      </c>
      <c r="F162" s="1">
        <f t="shared" si="72"/>
        <v>1033.2</v>
      </c>
      <c r="G162" s="1">
        <v>0</v>
      </c>
      <c r="H162" s="1">
        <f t="shared" si="73"/>
        <v>1094.4000000000001</v>
      </c>
      <c r="I162" s="1">
        <v>187</v>
      </c>
      <c r="J162" s="1">
        <f t="shared" si="74"/>
        <v>2314.6</v>
      </c>
      <c r="K162" s="1">
        <f t="shared" si="75"/>
        <v>33685.4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s="3" t="s">
        <v>13</v>
      </c>
      <c r="B163" s="3">
        <v>22</v>
      </c>
      <c r="C163" s="35"/>
      <c r="D163" s="3"/>
      <c r="E163" s="4">
        <f t="shared" ref="E163:K163" si="76">SUM(E141:E162)</f>
        <v>888425</v>
      </c>
      <c r="F163" s="4">
        <f t="shared" si="76"/>
        <v>25497.8</v>
      </c>
      <c r="G163" s="4">
        <f t="shared" si="76"/>
        <v>18001.740000000002</v>
      </c>
      <c r="H163" s="4">
        <f t="shared" si="76"/>
        <v>26899.18</v>
      </c>
      <c r="I163" s="4">
        <f t="shared" si="76"/>
        <v>22730.880000000001</v>
      </c>
      <c r="J163" s="4">
        <f t="shared" si="76"/>
        <v>91734.64</v>
      </c>
      <c r="K163" s="4">
        <f t="shared" si="76"/>
        <v>796690.36</v>
      </c>
    </row>
    <row r="165" spans="1:126" x14ac:dyDescent="0.25">
      <c r="A165" s="10" t="s">
        <v>233</v>
      </c>
      <c r="B165" s="10"/>
      <c r="C165" s="37"/>
      <c r="D165" s="12"/>
      <c r="E165" s="10"/>
      <c r="F165" s="10"/>
      <c r="G165" s="10"/>
      <c r="H165" s="10"/>
      <c r="I165" s="10"/>
      <c r="J165" s="10"/>
      <c r="K165" s="10"/>
    </row>
    <row r="166" spans="1:126" x14ac:dyDescent="0.25">
      <c r="A166" t="s">
        <v>242</v>
      </c>
      <c r="B166" t="s">
        <v>243</v>
      </c>
      <c r="C166" s="33" t="s">
        <v>522</v>
      </c>
      <c r="D166" t="s">
        <v>340</v>
      </c>
      <c r="E166" s="1">
        <v>81000</v>
      </c>
      <c r="F166" s="1">
        <f>E166*0.0287</f>
        <v>2324.6999999999998</v>
      </c>
      <c r="G166" s="1">
        <v>7636.09</v>
      </c>
      <c r="H166" s="1">
        <f>E166*0.0304</f>
        <v>2462.4</v>
      </c>
      <c r="I166" s="1">
        <v>187</v>
      </c>
      <c r="J166" s="1">
        <f>F166+G166+H166+I166</f>
        <v>12610.19</v>
      </c>
      <c r="K166" s="1">
        <f>E166-J166</f>
        <v>68389.81</v>
      </c>
    </row>
    <row r="167" spans="1:126" x14ac:dyDescent="0.25">
      <c r="A167" t="s">
        <v>234</v>
      </c>
      <c r="B167" t="s">
        <v>16</v>
      </c>
      <c r="C167" s="33" t="s">
        <v>523</v>
      </c>
      <c r="D167" t="s">
        <v>340</v>
      </c>
      <c r="E167" s="1">
        <v>45000</v>
      </c>
      <c r="F167" s="1">
        <f t="shared" ref="F167:F172" si="77">E167*0.0287</f>
        <v>1291.5</v>
      </c>
      <c r="G167" s="1">
        <v>1148.33</v>
      </c>
      <c r="H167" s="1">
        <v>1774.5</v>
      </c>
      <c r="I167" s="1">
        <v>1774.5</v>
      </c>
      <c r="J167" s="1">
        <v>5582.33</v>
      </c>
      <c r="K167" s="1">
        <f t="shared" ref="K167:K172" si="78">E167-J167</f>
        <v>39417.67</v>
      </c>
    </row>
    <row r="168" spans="1:126" x14ac:dyDescent="0.25">
      <c r="A168" t="s">
        <v>235</v>
      </c>
      <c r="B168" t="s">
        <v>236</v>
      </c>
      <c r="C168" s="33" t="s">
        <v>523</v>
      </c>
      <c r="D168" t="s">
        <v>340</v>
      </c>
      <c r="E168" s="1">
        <v>33000</v>
      </c>
      <c r="F168" s="1">
        <f t="shared" si="77"/>
        <v>947.1</v>
      </c>
      <c r="G168" s="1">
        <v>0</v>
      </c>
      <c r="H168" s="1">
        <f t="shared" ref="H168:H172" si="79">E168*0.0304</f>
        <v>1003.2</v>
      </c>
      <c r="I168" s="1">
        <v>565</v>
      </c>
      <c r="J168" s="1">
        <f t="shared" ref="J168:J172" si="80">F168+G168+H168+I168</f>
        <v>2515.3000000000002</v>
      </c>
      <c r="K168" s="1">
        <f t="shared" si="78"/>
        <v>30484.7</v>
      </c>
    </row>
    <row r="169" spans="1:126" x14ac:dyDescent="0.25">
      <c r="A169" t="s">
        <v>237</v>
      </c>
      <c r="B169" t="s">
        <v>236</v>
      </c>
      <c r="C169" s="33" t="s">
        <v>523</v>
      </c>
      <c r="D169" t="s">
        <v>340</v>
      </c>
      <c r="E169" s="1">
        <v>33000</v>
      </c>
      <c r="F169" s="1">
        <f t="shared" si="77"/>
        <v>947.1</v>
      </c>
      <c r="G169" s="1">
        <v>0</v>
      </c>
      <c r="H169" s="1">
        <f t="shared" si="79"/>
        <v>1003.2</v>
      </c>
      <c r="I169" s="1">
        <v>2600.42</v>
      </c>
      <c r="J169" s="1">
        <f t="shared" si="80"/>
        <v>4550.72</v>
      </c>
      <c r="K169" s="1">
        <f t="shared" si="78"/>
        <v>28449.279999999999</v>
      </c>
    </row>
    <row r="170" spans="1:126" x14ac:dyDescent="0.25">
      <c r="A170" t="s">
        <v>239</v>
      </c>
      <c r="B170" t="s">
        <v>144</v>
      </c>
      <c r="C170" s="33" t="s">
        <v>523</v>
      </c>
      <c r="D170" t="s">
        <v>337</v>
      </c>
      <c r="E170" s="1">
        <v>30450</v>
      </c>
      <c r="F170" s="1">
        <f t="shared" si="77"/>
        <v>873.92</v>
      </c>
      <c r="G170" s="1">
        <v>0</v>
      </c>
      <c r="I170" s="1">
        <v>2165.12</v>
      </c>
      <c r="J170" s="1">
        <v>3964.72</v>
      </c>
      <c r="K170" s="1">
        <f t="shared" si="78"/>
        <v>26485.279999999999</v>
      </c>
    </row>
    <row r="171" spans="1:126" x14ac:dyDescent="0.25">
      <c r="A171" t="s">
        <v>240</v>
      </c>
      <c r="B171" t="s">
        <v>241</v>
      </c>
      <c r="C171" s="33" t="s">
        <v>523</v>
      </c>
      <c r="D171" t="s">
        <v>340</v>
      </c>
      <c r="E171" s="1">
        <v>33000</v>
      </c>
      <c r="F171" s="1">
        <f>E171*0.0287</f>
        <v>947.1</v>
      </c>
      <c r="G171" s="1">
        <v>0</v>
      </c>
      <c r="H171" s="1">
        <f>E171*0.0304</f>
        <v>1003.2</v>
      </c>
      <c r="I171" s="1">
        <v>417.5</v>
      </c>
      <c r="J171" s="1">
        <f t="shared" si="80"/>
        <v>2367.8000000000002</v>
      </c>
      <c r="K171" s="1">
        <f t="shared" si="78"/>
        <v>30632.2</v>
      </c>
    </row>
    <row r="172" spans="1:126" x14ac:dyDescent="0.25">
      <c r="A172" t="s">
        <v>281</v>
      </c>
      <c r="B172" t="s">
        <v>238</v>
      </c>
      <c r="C172" s="33" t="s">
        <v>523</v>
      </c>
      <c r="D172" t="s">
        <v>340</v>
      </c>
      <c r="E172" s="1">
        <v>31500</v>
      </c>
      <c r="F172" s="1">
        <f t="shared" si="77"/>
        <v>904.05</v>
      </c>
      <c r="G172" s="1">
        <v>0</v>
      </c>
      <c r="H172" s="1">
        <f t="shared" si="79"/>
        <v>957.6</v>
      </c>
      <c r="I172" s="1">
        <v>799.3</v>
      </c>
      <c r="J172" s="1">
        <f t="shared" si="80"/>
        <v>2660.95</v>
      </c>
      <c r="K172" s="1">
        <f t="shared" si="78"/>
        <v>28839.05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:126" x14ac:dyDescent="0.25">
      <c r="A173" s="3" t="s">
        <v>13</v>
      </c>
      <c r="B173" s="3">
        <v>7</v>
      </c>
      <c r="C173" s="35"/>
      <c r="D173" s="3"/>
      <c r="E173" s="4">
        <f t="shared" ref="E173:K173" si="81">SUM(E166:E172)</f>
        <v>286950</v>
      </c>
      <c r="F173" s="4">
        <f t="shared" si="81"/>
        <v>8235.4699999999993</v>
      </c>
      <c r="G173" s="4">
        <f t="shared" si="81"/>
        <v>8784.42</v>
      </c>
      <c r="H173" s="4">
        <f t="shared" si="81"/>
        <v>8204.1</v>
      </c>
      <c r="I173" s="4">
        <f t="shared" si="81"/>
        <v>8508.84</v>
      </c>
      <c r="J173" s="4">
        <f t="shared" si="81"/>
        <v>34252.01</v>
      </c>
      <c r="K173" s="4">
        <f t="shared" si="81"/>
        <v>252697.99</v>
      </c>
    </row>
    <row r="175" spans="1:126" x14ac:dyDescent="0.25">
      <c r="A175" s="64" t="s">
        <v>105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1:126" x14ac:dyDescent="0.25">
      <c r="A176" t="s">
        <v>106</v>
      </c>
      <c r="B176" t="s">
        <v>107</v>
      </c>
      <c r="C176" s="33" t="s">
        <v>522</v>
      </c>
      <c r="D176" t="s">
        <v>337</v>
      </c>
      <c r="E176" s="1">
        <v>101000</v>
      </c>
      <c r="F176" s="1">
        <f t="shared" ref="F176:F177" si="82">E176*0.0287</f>
        <v>2898.7</v>
      </c>
      <c r="G176" s="1">
        <v>12340.59</v>
      </c>
      <c r="H176" s="1">
        <f t="shared" ref="H176:H177" si="83">E176*0.0304</f>
        <v>3070.4</v>
      </c>
      <c r="I176" s="1">
        <v>25</v>
      </c>
      <c r="J176" s="1">
        <f t="shared" ref="J176:J177" si="84">F176+G176+H176+I176</f>
        <v>18334.689999999999</v>
      </c>
      <c r="K176" s="1">
        <f t="shared" ref="K176:K177" si="85">E176-J176</f>
        <v>82665.31</v>
      </c>
    </row>
    <row r="177" spans="1:126" x14ac:dyDescent="0.25">
      <c r="A177" t="s">
        <v>108</v>
      </c>
      <c r="B177" t="s">
        <v>109</v>
      </c>
      <c r="C177" s="33" t="s">
        <v>523</v>
      </c>
      <c r="D177" t="s">
        <v>340</v>
      </c>
      <c r="E177" s="1">
        <v>60000</v>
      </c>
      <c r="F177" s="1">
        <f t="shared" si="82"/>
        <v>1722</v>
      </c>
      <c r="G177" s="1">
        <v>3486.68</v>
      </c>
      <c r="H177" s="1">
        <f t="shared" si="83"/>
        <v>1824</v>
      </c>
      <c r="I177" s="1">
        <v>25</v>
      </c>
      <c r="J177" s="1">
        <f t="shared" si="84"/>
        <v>7057.68</v>
      </c>
      <c r="K177" s="1">
        <f t="shared" si="85"/>
        <v>52942.32</v>
      </c>
    </row>
    <row r="178" spans="1:126" x14ac:dyDescent="0.25">
      <c r="A178" t="s">
        <v>444</v>
      </c>
      <c r="B178" s="21" t="s">
        <v>137</v>
      </c>
      <c r="C178" s="33" t="s">
        <v>522</v>
      </c>
      <c r="D178" t="s">
        <v>340</v>
      </c>
      <c r="E178" s="1">
        <v>42000</v>
      </c>
      <c r="F178" s="1">
        <f>E178*0.0287</f>
        <v>1205.4000000000001</v>
      </c>
      <c r="G178" s="1">
        <v>724.92</v>
      </c>
      <c r="H178" s="1">
        <f>E178*0.0304</f>
        <v>1276.8</v>
      </c>
      <c r="I178" s="1">
        <v>25</v>
      </c>
      <c r="J178" s="1">
        <f>F178+G178+H178+I178</f>
        <v>3232.12</v>
      </c>
      <c r="K178" s="1">
        <f>E178-J178</f>
        <v>38767.879999999997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A179" s="3" t="s">
        <v>13</v>
      </c>
      <c r="B179" s="3">
        <v>3</v>
      </c>
      <c r="C179" s="35"/>
      <c r="D179" s="3"/>
      <c r="E179" s="4">
        <f t="shared" ref="E179:K179" si="86">SUM(E176:E178)</f>
        <v>203000</v>
      </c>
      <c r="F179" s="4">
        <f t="shared" si="86"/>
        <v>5826.1</v>
      </c>
      <c r="G179" s="4">
        <f t="shared" si="86"/>
        <v>16552.189999999999</v>
      </c>
      <c r="H179" s="4">
        <f t="shared" si="86"/>
        <v>6171.2</v>
      </c>
      <c r="I179" s="4">
        <f t="shared" si="86"/>
        <v>75</v>
      </c>
      <c r="J179" s="4">
        <f t="shared" si="86"/>
        <v>28624.49</v>
      </c>
      <c r="K179" s="4">
        <f t="shared" si="86"/>
        <v>174375.51</v>
      </c>
    </row>
    <row r="181" spans="1:126" x14ac:dyDescent="0.25">
      <c r="A181" s="64" t="s">
        <v>493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1:126" x14ac:dyDescent="0.25">
      <c r="A182" t="s">
        <v>345</v>
      </c>
      <c r="B182" t="s">
        <v>344</v>
      </c>
      <c r="C182" s="33" t="s">
        <v>522</v>
      </c>
      <c r="D182" t="s">
        <v>340</v>
      </c>
      <c r="E182" s="1">
        <v>19800</v>
      </c>
      <c r="F182" s="1">
        <f>E182*0.0287</f>
        <v>568.26</v>
      </c>
      <c r="G182" s="1">
        <v>0</v>
      </c>
      <c r="H182" s="1">
        <f>E182*0.0304</f>
        <v>601.91999999999996</v>
      </c>
      <c r="I182" s="1">
        <v>187</v>
      </c>
      <c r="J182" s="1">
        <f>F182+G182+H182+I182</f>
        <v>1357.18</v>
      </c>
      <c r="K182" s="1">
        <f>E182-J182</f>
        <v>18442.82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t="s">
        <v>536</v>
      </c>
      <c r="B183" t="s">
        <v>83</v>
      </c>
      <c r="C183" s="33" t="s">
        <v>522</v>
      </c>
      <c r="D183" t="s">
        <v>340</v>
      </c>
      <c r="E183" s="1">
        <v>25544</v>
      </c>
      <c r="F183" s="1">
        <v>1435</v>
      </c>
      <c r="G183" s="1">
        <v>0</v>
      </c>
      <c r="H183" s="1">
        <v>776.54</v>
      </c>
      <c r="I183" s="1">
        <v>25</v>
      </c>
      <c r="J183" s="1">
        <v>1534.65</v>
      </c>
      <c r="K183" s="1">
        <v>24009.35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t="s">
        <v>71</v>
      </c>
      <c r="B184" t="s">
        <v>72</v>
      </c>
      <c r="C184" s="33" t="s">
        <v>522</v>
      </c>
      <c r="D184" t="s">
        <v>337</v>
      </c>
      <c r="E184" s="1">
        <v>50000</v>
      </c>
      <c r="F184" s="1">
        <v>733.11</v>
      </c>
      <c r="G184" s="1">
        <v>1675.48</v>
      </c>
      <c r="H184" s="1">
        <f t="shared" ref="H184:H185" si="87">E184*0.0304</f>
        <v>1520</v>
      </c>
      <c r="I184" s="1">
        <v>1477.12</v>
      </c>
      <c r="J184" s="1">
        <v>6107.6</v>
      </c>
      <c r="K184" s="1">
        <f>E184-J184</f>
        <v>43892.4</v>
      </c>
    </row>
    <row r="185" spans="1:126" x14ac:dyDescent="0.25">
      <c r="A185" t="s">
        <v>494</v>
      </c>
      <c r="B185" t="s">
        <v>83</v>
      </c>
      <c r="C185" s="33" t="s">
        <v>522</v>
      </c>
      <c r="D185" t="s">
        <v>340</v>
      </c>
      <c r="E185" s="1">
        <v>19800</v>
      </c>
      <c r="F185" s="1">
        <f t="shared" ref="F185" si="88">E185*0.0287</f>
        <v>568.26</v>
      </c>
      <c r="G185" s="1">
        <v>0</v>
      </c>
      <c r="H185" s="1">
        <f t="shared" si="87"/>
        <v>601.91999999999996</v>
      </c>
      <c r="I185" s="1">
        <v>25</v>
      </c>
      <c r="J185" s="1">
        <f>F185+G185+H185+I185</f>
        <v>1195.18</v>
      </c>
      <c r="K185" s="1">
        <f>+E185-J185</f>
        <v>18604.82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s="3" t="s">
        <v>13</v>
      </c>
      <c r="B186" s="3">
        <v>4</v>
      </c>
      <c r="C186" s="35"/>
      <c r="D186" s="3"/>
      <c r="E186" s="4">
        <f t="shared" ref="E186:K186" si="89">SUM(E182:E185)</f>
        <v>115144</v>
      </c>
      <c r="F186" s="4">
        <f t="shared" si="89"/>
        <v>3304.63</v>
      </c>
      <c r="G186" s="4">
        <f t="shared" si="89"/>
        <v>1675.48</v>
      </c>
      <c r="H186" s="4">
        <f t="shared" si="89"/>
        <v>3500.38</v>
      </c>
      <c r="I186" s="4">
        <f t="shared" si="89"/>
        <v>1714.12</v>
      </c>
      <c r="J186" s="4">
        <f t="shared" si="89"/>
        <v>10194.61</v>
      </c>
      <c r="K186" s="4">
        <f t="shared" si="89"/>
        <v>104949.39</v>
      </c>
    </row>
    <row r="188" spans="1:126" x14ac:dyDescent="0.25">
      <c r="A188" s="64" t="s">
        <v>73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26" x14ac:dyDescent="0.25">
      <c r="A189" t="s">
        <v>74</v>
      </c>
      <c r="B189" t="s">
        <v>75</v>
      </c>
      <c r="C189" s="33" t="s">
        <v>522</v>
      </c>
      <c r="D189" t="s">
        <v>340</v>
      </c>
      <c r="E189" s="1">
        <v>23000</v>
      </c>
      <c r="F189" s="1">
        <f>E189*0.0287</f>
        <v>660.1</v>
      </c>
      <c r="G189" s="1">
        <v>0</v>
      </c>
      <c r="H189" s="1">
        <f>E189*0.0304</f>
        <v>699.2</v>
      </c>
      <c r="I189" s="1">
        <v>377.5</v>
      </c>
      <c r="J189" s="1">
        <f>F189+G189+H189+I189</f>
        <v>1736.8</v>
      </c>
      <c r="K189" s="1">
        <f>E189-J189</f>
        <v>21263.200000000001</v>
      </c>
    </row>
    <row r="190" spans="1:126" s="2" customFormat="1" x14ac:dyDescent="0.25">
      <c r="A190" t="s">
        <v>58</v>
      </c>
      <c r="B190" t="s">
        <v>59</v>
      </c>
      <c r="C190" s="33" t="s">
        <v>523</v>
      </c>
      <c r="D190" t="s">
        <v>338</v>
      </c>
      <c r="E190" s="1">
        <v>24150</v>
      </c>
      <c r="F190" s="1">
        <f>E190*0.0287</f>
        <v>693.11</v>
      </c>
      <c r="G190" s="1">
        <v>0</v>
      </c>
      <c r="H190" s="1">
        <f>E190*0.0304</f>
        <v>734.16</v>
      </c>
      <c r="I190" s="1">
        <v>75</v>
      </c>
      <c r="J190" s="1">
        <f t="shared" ref="J190" si="90">F190+G190+H190+I190</f>
        <v>1502.27</v>
      </c>
      <c r="K190" s="1">
        <f t="shared" ref="K190" si="91">E190-J190</f>
        <v>22647.73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</row>
    <row r="191" spans="1:126" x14ac:dyDescent="0.25">
      <c r="A191" t="s">
        <v>76</v>
      </c>
      <c r="B191" t="s">
        <v>77</v>
      </c>
      <c r="C191" s="33" t="s">
        <v>523</v>
      </c>
      <c r="D191" t="s">
        <v>337</v>
      </c>
      <c r="E191" s="1">
        <v>23100</v>
      </c>
      <c r="F191" s="1">
        <f t="shared" ref="F191:F195" si="92">E191*0.0287</f>
        <v>662.97</v>
      </c>
      <c r="G191" s="1">
        <v>0</v>
      </c>
      <c r="H191" s="1">
        <f t="shared" ref="H191:H194" si="93">E191*0.0304</f>
        <v>702.24</v>
      </c>
      <c r="I191" s="1">
        <v>4125</v>
      </c>
      <c r="J191" s="1">
        <f t="shared" ref="J191:J194" si="94">F191+G191+H191+I191</f>
        <v>5490.21</v>
      </c>
      <c r="K191" s="1">
        <f t="shared" ref="K191:K194" si="95">E191-J191</f>
        <v>17609.79</v>
      </c>
    </row>
    <row r="192" spans="1:126" x14ac:dyDescent="0.25">
      <c r="A192" t="s">
        <v>78</v>
      </c>
      <c r="B192" t="s">
        <v>79</v>
      </c>
      <c r="C192" s="33" t="s">
        <v>522</v>
      </c>
      <c r="D192" t="s">
        <v>340</v>
      </c>
      <c r="E192" s="1">
        <v>22942.5</v>
      </c>
      <c r="F192" s="1">
        <f t="shared" si="92"/>
        <v>658.45</v>
      </c>
      <c r="G192" s="1">
        <v>0</v>
      </c>
      <c r="H192" s="1">
        <f t="shared" si="93"/>
        <v>697.45</v>
      </c>
      <c r="I192" s="1">
        <v>125</v>
      </c>
      <c r="J192" s="1">
        <f t="shared" si="94"/>
        <v>1480.9</v>
      </c>
      <c r="K192" s="1">
        <f t="shared" si="95"/>
        <v>21461.599999999999</v>
      </c>
    </row>
    <row r="193" spans="1:126" x14ac:dyDescent="0.25">
      <c r="A193" t="s">
        <v>80</v>
      </c>
      <c r="B193" t="s">
        <v>81</v>
      </c>
      <c r="C193" s="33" t="s">
        <v>522</v>
      </c>
      <c r="D193" t="s">
        <v>340</v>
      </c>
      <c r="E193" s="1">
        <v>18700</v>
      </c>
      <c r="F193" s="1">
        <f t="shared" ref="F193" si="96">E193*0.0287</f>
        <v>536.69000000000005</v>
      </c>
      <c r="G193" s="1">
        <v>0</v>
      </c>
      <c r="H193" s="1">
        <f t="shared" ref="H193" si="97">E193*0.0304</f>
        <v>568.48</v>
      </c>
      <c r="I193" s="1">
        <v>125</v>
      </c>
      <c r="J193" s="1">
        <f t="shared" ref="J193" si="98">F193+G193+H193+I193</f>
        <v>1230.17</v>
      </c>
      <c r="K193" s="1">
        <f t="shared" ref="K193" si="99">E193-J193</f>
        <v>17469.830000000002</v>
      </c>
    </row>
    <row r="194" spans="1:126" x14ac:dyDescent="0.25">
      <c r="A194" t="s">
        <v>495</v>
      </c>
      <c r="B194" t="s">
        <v>77</v>
      </c>
      <c r="C194" s="33" t="s">
        <v>523</v>
      </c>
      <c r="D194" t="s">
        <v>340</v>
      </c>
      <c r="E194" s="1">
        <v>20000</v>
      </c>
      <c r="F194" s="1">
        <f t="shared" si="92"/>
        <v>574</v>
      </c>
      <c r="G194" s="1">
        <v>0</v>
      </c>
      <c r="H194" s="1">
        <f t="shared" si="93"/>
        <v>608</v>
      </c>
      <c r="I194" s="1">
        <v>25</v>
      </c>
      <c r="J194" s="1">
        <f t="shared" si="94"/>
        <v>1207</v>
      </c>
      <c r="K194" s="1">
        <f t="shared" si="95"/>
        <v>18793</v>
      </c>
    </row>
    <row r="195" spans="1:126" x14ac:dyDescent="0.25">
      <c r="A195" t="s">
        <v>525</v>
      </c>
      <c r="B195" t="s">
        <v>343</v>
      </c>
      <c r="C195" s="33" t="s">
        <v>522</v>
      </c>
      <c r="D195" t="s">
        <v>526</v>
      </c>
      <c r="E195" s="1">
        <v>21945</v>
      </c>
      <c r="F195" s="1">
        <f t="shared" si="92"/>
        <v>629.82000000000005</v>
      </c>
      <c r="G195" s="1">
        <v>0</v>
      </c>
      <c r="H195" s="1">
        <v>667.13</v>
      </c>
      <c r="I195" s="1">
        <v>1518.51</v>
      </c>
      <c r="J195" s="1">
        <v>2815.46</v>
      </c>
      <c r="K195" s="1">
        <v>19129.54</v>
      </c>
    </row>
    <row r="196" spans="1:126" x14ac:dyDescent="0.25">
      <c r="A196" s="3" t="s">
        <v>13</v>
      </c>
      <c r="B196" s="3">
        <v>7</v>
      </c>
      <c r="C196" s="35"/>
      <c r="D196" s="3"/>
      <c r="E196" s="4">
        <f t="shared" ref="E196:K196" si="100">SUM(E189:E195)</f>
        <v>153837.5</v>
      </c>
      <c r="F196" s="4">
        <f t="shared" si="100"/>
        <v>4415.1400000000003</v>
      </c>
      <c r="G196" s="4">
        <f t="shared" si="100"/>
        <v>0</v>
      </c>
      <c r="H196" s="4">
        <f t="shared" si="100"/>
        <v>4676.66</v>
      </c>
      <c r="I196" s="4">
        <f t="shared" si="100"/>
        <v>6371.01</v>
      </c>
      <c r="J196" s="4">
        <f t="shared" si="100"/>
        <v>15462.81</v>
      </c>
      <c r="K196" s="4">
        <f t="shared" si="100"/>
        <v>138374.69</v>
      </c>
    </row>
    <row r="198" spans="1:126" x14ac:dyDescent="0.25">
      <c r="A198" s="64" t="s">
        <v>82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1:126" x14ac:dyDescent="0.25">
      <c r="A199" t="s">
        <v>402</v>
      </c>
      <c r="B199" s="11" t="s">
        <v>344</v>
      </c>
      <c r="C199" s="34" t="s">
        <v>523</v>
      </c>
      <c r="D199" s="16" t="s">
        <v>340</v>
      </c>
      <c r="E199" s="1">
        <v>26000</v>
      </c>
      <c r="F199" s="1">
        <f>E199*0.0287</f>
        <v>746.2</v>
      </c>
      <c r="G199" s="1">
        <v>0</v>
      </c>
      <c r="H199" s="1">
        <f>E199*0.0304</f>
        <v>790.4</v>
      </c>
      <c r="I199" s="1">
        <v>277.5</v>
      </c>
      <c r="J199" s="1">
        <f>+F199+G199+H199+I199</f>
        <v>1814.1</v>
      </c>
      <c r="K199" s="1">
        <f>+E199-J199</f>
        <v>24185.9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3" t="s">
        <v>13</v>
      </c>
      <c r="B200" s="3">
        <v>1</v>
      </c>
      <c r="C200" s="35"/>
      <c r="D200" s="3"/>
      <c r="E200" s="4">
        <f>SUM(E199)</f>
        <v>26000</v>
      </c>
      <c r="F200" s="4">
        <f t="shared" ref="F200:K200" si="101">SUM(F199)</f>
        <v>746.2</v>
      </c>
      <c r="G200" s="4">
        <f t="shared" si="101"/>
        <v>0</v>
      </c>
      <c r="H200" s="4">
        <f t="shared" si="101"/>
        <v>790.4</v>
      </c>
      <c r="I200" s="4">
        <f t="shared" si="101"/>
        <v>277.5</v>
      </c>
      <c r="J200" s="4">
        <f t="shared" si="101"/>
        <v>1814.1</v>
      </c>
      <c r="K200" s="4">
        <f t="shared" si="101"/>
        <v>24185.9</v>
      </c>
    </row>
    <row r="202" spans="1:126" x14ac:dyDescent="0.25">
      <c r="A202" s="64" t="s">
        <v>84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26" x14ac:dyDescent="0.25">
      <c r="A203" s="5" t="s">
        <v>85</v>
      </c>
      <c r="B203" t="s">
        <v>86</v>
      </c>
      <c r="C203" s="33" t="s">
        <v>523</v>
      </c>
      <c r="D203" t="s">
        <v>340</v>
      </c>
      <c r="E203" s="50">
        <v>24500</v>
      </c>
      <c r="F203" s="1">
        <f>E203*0.0287</f>
        <v>703.15</v>
      </c>
      <c r="G203" s="1">
        <v>0</v>
      </c>
      <c r="H203" s="1">
        <f>E203*0.0304</f>
        <v>744.8</v>
      </c>
      <c r="I203" s="1">
        <v>287</v>
      </c>
      <c r="J203" s="1">
        <f>+F203+G203+H203+I203</f>
        <v>1734.95</v>
      </c>
      <c r="K203" s="1">
        <f>+E203-J203</f>
        <v>22765.05</v>
      </c>
    </row>
    <row r="204" spans="1:126" x14ac:dyDescent="0.25">
      <c r="A204" s="5" t="s">
        <v>87</v>
      </c>
      <c r="B204" t="s">
        <v>86</v>
      </c>
      <c r="C204" s="33" t="s">
        <v>522</v>
      </c>
      <c r="D204" t="s">
        <v>340</v>
      </c>
      <c r="E204" s="31">
        <v>16500</v>
      </c>
      <c r="F204" s="1">
        <f t="shared" ref="F204:F230" si="102">E204*0.0287</f>
        <v>473.55</v>
      </c>
      <c r="G204" s="1">
        <v>0</v>
      </c>
      <c r="H204" s="1">
        <f t="shared" ref="H204:H230" si="103">E204*0.0304</f>
        <v>501.6</v>
      </c>
      <c r="I204" s="1">
        <v>2673.79</v>
      </c>
      <c r="J204" s="1">
        <v>3648.94</v>
      </c>
      <c r="K204" s="1">
        <f t="shared" ref="K204:K229" si="104">+E204-J204</f>
        <v>12851.06</v>
      </c>
    </row>
    <row r="205" spans="1:126" x14ac:dyDescent="0.25">
      <c r="A205" s="5" t="s">
        <v>279</v>
      </c>
      <c r="B205" t="s">
        <v>104</v>
      </c>
      <c r="C205" s="33" t="s">
        <v>522</v>
      </c>
      <c r="D205" t="s">
        <v>340</v>
      </c>
      <c r="E205" s="31">
        <v>23000</v>
      </c>
      <c r="F205" s="1">
        <f t="shared" si="102"/>
        <v>660.1</v>
      </c>
      <c r="G205" s="1">
        <v>0</v>
      </c>
      <c r="H205" s="1">
        <f t="shared" si="103"/>
        <v>699.2</v>
      </c>
      <c r="I205" s="1">
        <v>125</v>
      </c>
      <c r="J205" s="1">
        <f t="shared" ref="J205:J229" si="105">+F205+G205+H205+I205</f>
        <v>1484.3</v>
      </c>
      <c r="K205" s="1">
        <f t="shared" si="104"/>
        <v>21515.7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:126" x14ac:dyDescent="0.25">
      <c r="A206" s="5" t="s">
        <v>88</v>
      </c>
      <c r="B206" t="s">
        <v>303</v>
      </c>
      <c r="C206" s="33" t="s">
        <v>523</v>
      </c>
      <c r="D206" t="s">
        <v>340</v>
      </c>
      <c r="E206" s="31">
        <v>23000</v>
      </c>
      <c r="F206" s="1">
        <f t="shared" si="102"/>
        <v>660.1</v>
      </c>
      <c r="G206" s="1">
        <v>0</v>
      </c>
      <c r="H206" s="1">
        <f t="shared" si="103"/>
        <v>699.2</v>
      </c>
      <c r="I206" s="1">
        <v>417.5</v>
      </c>
      <c r="J206" s="1">
        <f>+F206+G206+H206+I206</f>
        <v>1776.8</v>
      </c>
      <c r="K206" s="1">
        <f t="shared" si="104"/>
        <v>21223.200000000001</v>
      </c>
    </row>
    <row r="207" spans="1:126" x14ac:dyDescent="0.25">
      <c r="A207" s="5" t="s">
        <v>89</v>
      </c>
      <c r="B207" t="s">
        <v>86</v>
      </c>
      <c r="C207" s="33" t="s">
        <v>522</v>
      </c>
      <c r="D207" t="s">
        <v>337</v>
      </c>
      <c r="E207" s="31">
        <v>20000</v>
      </c>
      <c r="F207" s="1">
        <f>E207*0.0287</f>
        <v>574</v>
      </c>
      <c r="G207" s="1">
        <v>0</v>
      </c>
      <c r="H207" s="1">
        <f>E207*0.0304</f>
        <v>608</v>
      </c>
      <c r="I207" s="1">
        <v>427</v>
      </c>
      <c r="J207" s="1">
        <f>+F207+G207+H207+I207</f>
        <v>1609</v>
      </c>
      <c r="K207" s="1">
        <f>+E207-J207</f>
        <v>18391</v>
      </c>
    </row>
    <row r="208" spans="1:126" x14ac:dyDescent="0.25">
      <c r="A208" s="5" t="s">
        <v>430</v>
      </c>
      <c r="B208" s="21" t="s">
        <v>86</v>
      </c>
      <c r="C208" s="33" t="s">
        <v>522</v>
      </c>
      <c r="D208" s="20" t="s">
        <v>340</v>
      </c>
      <c r="E208" s="31">
        <v>20000</v>
      </c>
      <c r="F208" s="1">
        <f t="shared" si="102"/>
        <v>574</v>
      </c>
      <c r="G208" s="1">
        <v>0</v>
      </c>
      <c r="H208" s="1">
        <f t="shared" si="103"/>
        <v>608</v>
      </c>
      <c r="I208" s="1">
        <v>25</v>
      </c>
      <c r="J208" s="1">
        <f>+F208+G208+H208+I208</f>
        <v>1207</v>
      </c>
      <c r="K208" s="1">
        <f>E208-J208</f>
        <v>18793</v>
      </c>
    </row>
    <row r="209" spans="1:126" x14ac:dyDescent="0.25">
      <c r="A209" s="5" t="s">
        <v>442</v>
      </c>
      <c r="B209" s="21" t="s">
        <v>104</v>
      </c>
      <c r="C209" s="33" t="s">
        <v>523</v>
      </c>
      <c r="D209" s="20" t="s">
        <v>340</v>
      </c>
      <c r="E209" s="31">
        <v>23000</v>
      </c>
      <c r="F209" s="1">
        <f t="shared" si="102"/>
        <v>660.1</v>
      </c>
      <c r="G209" s="1">
        <v>0</v>
      </c>
      <c r="H209" s="1">
        <f t="shared" si="103"/>
        <v>699.2</v>
      </c>
      <c r="I209" s="1">
        <v>25</v>
      </c>
      <c r="J209" s="1">
        <f>+F209+G209+H209+I209</f>
        <v>1384.3</v>
      </c>
      <c r="K209" s="1">
        <f>E209-J209</f>
        <v>21615.7</v>
      </c>
    </row>
    <row r="210" spans="1:126" x14ac:dyDescent="0.25">
      <c r="A210" s="5" t="s">
        <v>474</v>
      </c>
      <c r="B210" s="21" t="s">
        <v>475</v>
      </c>
      <c r="C210" s="33" t="s">
        <v>523</v>
      </c>
      <c r="D210" s="20" t="s">
        <v>340</v>
      </c>
      <c r="E210" s="31">
        <v>32000</v>
      </c>
      <c r="F210" s="1">
        <f>E210*0.0287</f>
        <v>918.4</v>
      </c>
      <c r="G210" s="1">
        <v>0</v>
      </c>
      <c r="H210" s="1">
        <f t="shared" ref="H210" si="106">E210*0.0304</f>
        <v>972.8</v>
      </c>
      <c r="I210" s="1">
        <v>25</v>
      </c>
      <c r="J210" s="1">
        <f>+F210+G210+H210+I210</f>
        <v>1916.2</v>
      </c>
      <c r="K210" s="1">
        <f>E210-J210</f>
        <v>30083.8</v>
      </c>
    </row>
    <row r="211" spans="1:126" x14ac:dyDescent="0.25">
      <c r="A211" s="5" t="s">
        <v>90</v>
      </c>
      <c r="B211" t="s">
        <v>91</v>
      </c>
      <c r="C211" s="33" t="s">
        <v>522</v>
      </c>
      <c r="D211" t="s">
        <v>337</v>
      </c>
      <c r="E211" s="31">
        <v>55000</v>
      </c>
      <c r="F211" s="1">
        <f t="shared" si="102"/>
        <v>1578.5</v>
      </c>
      <c r="G211" s="1">
        <v>1430.6</v>
      </c>
      <c r="H211" s="1">
        <f t="shared" si="103"/>
        <v>1672</v>
      </c>
      <c r="I211" s="1">
        <v>287</v>
      </c>
      <c r="J211" s="1">
        <v>6097.18</v>
      </c>
      <c r="K211" s="1">
        <v>48902.82</v>
      </c>
    </row>
    <row r="212" spans="1:126" x14ac:dyDescent="0.25">
      <c r="A212" s="5" t="s">
        <v>92</v>
      </c>
      <c r="B212" t="s">
        <v>93</v>
      </c>
      <c r="C212" s="33" t="s">
        <v>523</v>
      </c>
      <c r="D212" t="s">
        <v>340</v>
      </c>
      <c r="E212" s="31">
        <v>20000</v>
      </c>
      <c r="F212" s="1">
        <f t="shared" si="102"/>
        <v>574</v>
      </c>
      <c r="G212" s="1">
        <v>0</v>
      </c>
      <c r="H212" s="1">
        <f t="shared" si="103"/>
        <v>608</v>
      </c>
      <c r="I212" s="1">
        <v>287</v>
      </c>
      <c r="J212" s="1">
        <f t="shared" si="105"/>
        <v>1469</v>
      </c>
      <c r="K212" s="1">
        <f t="shared" si="104"/>
        <v>18531</v>
      </c>
    </row>
    <row r="213" spans="1:126" x14ac:dyDescent="0.25">
      <c r="A213" s="5" t="s">
        <v>276</v>
      </c>
      <c r="B213" t="s">
        <v>22</v>
      </c>
      <c r="C213" s="33" t="s">
        <v>522</v>
      </c>
      <c r="D213" t="s">
        <v>340</v>
      </c>
      <c r="E213" s="31">
        <v>23000</v>
      </c>
      <c r="F213" s="1">
        <f>E213*0.0287</f>
        <v>660.1</v>
      </c>
      <c r="G213" s="1">
        <v>0</v>
      </c>
      <c r="H213" s="1">
        <f>E213*0.0304</f>
        <v>699.2</v>
      </c>
      <c r="I213" s="1">
        <v>277.5</v>
      </c>
      <c r="J213" s="1">
        <f t="shared" ref="J213" si="107">F213+G213+H213+I213</f>
        <v>1636.8</v>
      </c>
      <c r="K213" s="1">
        <f t="shared" ref="K213" si="108">E213-J213</f>
        <v>21363.200000000001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:126" x14ac:dyDescent="0.25">
      <c r="A214" s="5" t="s">
        <v>476</v>
      </c>
      <c r="B214" t="s">
        <v>477</v>
      </c>
      <c r="C214" s="33" t="s">
        <v>523</v>
      </c>
      <c r="D214" t="s">
        <v>340</v>
      </c>
      <c r="E214" s="31">
        <v>20000</v>
      </c>
      <c r="F214" s="1">
        <f>E214*0.0287</f>
        <v>574</v>
      </c>
      <c r="G214" s="1">
        <v>0</v>
      </c>
      <c r="H214" s="1">
        <f>E214*0.0304</f>
        <v>608</v>
      </c>
      <c r="I214" s="1">
        <v>25</v>
      </c>
      <c r="J214" s="1">
        <v>1207</v>
      </c>
      <c r="K214" s="1">
        <v>18793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94</v>
      </c>
      <c r="B215" t="s">
        <v>86</v>
      </c>
      <c r="C215" s="33" t="s">
        <v>522</v>
      </c>
      <c r="D215" t="s">
        <v>340</v>
      </c>
      <c r="E215" s="31">
        <v>11209</v>
      </c>
      <c r="F215" s="1">
        <f t="shared" si="102"/>
        <v>321.7</v>
      </c>
      <c r="G215" s="1">
        <v>0</v>
      </c>
      <c r="H215" s="1">
        <f t="shared" si="103"/>
        <v>340.75</v>
      </c>
      <c r="I215" s="1">
        <v>75</v>
      </c>
      <c r="J215" s="1">
        <f t="shared" si="105"/>
        <v>737.45</v>
      </c>
      <c r="K215" s="1">
        <f t="shared" si="104"/>
        <v>10471.549999999999</v>
      </c>
    </row>
    <row r="216" spans="1:126" x14ac:dyDescent="0.25">
      <c r="A216" s="5" t="s">
        <v>95</v>
      </c>
      <c r="B216" t="s">
        <v>22</v>
      </c>
      <c r="C216" s="33" t="s">
        <v>522</v>
      </c>
      <c r="D216" t="s">
        <v>337</v>
      </c>
      <c r="E216" s="31">
        <v>26250</v>
      </c>
      <c r="F216" s="1">
        <f t="shared" si="102"/>
        <v>753.38</v>
      </c>
      <c r="G216" s="1">
        <v>0</v>
      </c>
      <c r="H216" s="1">
        <f t="shared" si="103"/>
        <v>798</v>
      </c>
      <c r="I216" s="1">
        <v>307</v>
      </c>
      <c r="J216" s="1">
        <f t="shared" si="105"/>
        <v>1858.38</v>
      </c>
      <c r="K216" s="1">
        <f t="shared" si="104"/>
        <v>24391.62</v>
      </c>
    </row>
    <row r="217" spans="1:126" x14ac:dyDescent="0.25">
      <c r="A217" s="5" t="s">
        <v>363</v>
      </c>
      <c r="B217" t="s">
        <v>364</v>
      </c>
      <c r="C217" s="33" t="s">
        <v>523</v>
      </c>
      <c r="D217" t="s">
        <v>340</v>
      </c>
      <c r="E217" s="31">
        <v>23100</v>
      </c>
      <c r="F217" s="1">
        <f t="shared" si="102"/>
        <v>662.97</v>
      </c>
      <c r="G217" s="1">
        <v>0</v>
      </c>
      <c r="H217" s="1">
        <f t="shared" si="103"/>
        <v>702.24</v>
      </c>
      <c r="I217" s="1">
        <v>991.67</v>
      </c>
      <c r="J217" s="1">
        <f t="shared" si="105"/>
        <v>2356.88</v>
      </c>
      <c r="K217" s="1">
        <f t="shared" si="104"/>
        <v>20743.12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x14ac:dyDescent="0.25">
      <c r="A218" s="5" t="s">
        <v>96</v>
      </c>
      <c r="B218" t="s">
        <v>86</v>
      </c>
      <c r="C218" s="33" t="s">
        <v>522</v>
      </c>
      <c r="D218" t="s">
        <v>337</v>
      </c>
      <c r="E218" s="31">
        <v>16500</v>
      </c>
      <c r="F218" s="1">
        <f t="shared" si="102"/>
        <v>473.55</v>
      </c>
      <c r="G218" s="1">
        <v>0</v>
      </c>
      <c r="H218" s="1">
        <f t="shared" si="103"/>
        <v>501.6</v>
      </c>
      <c r="I218" s="1">
        <v>25</v>
      </c>
      <c r="J218" s="1">
        <f t="shared" si="105"/>
        <v>1000.15</v>
      </c>
      <c r="K218" s="1">
        <f t="shared" si="104"/>
        <v>15499.85</v>
      </c>
    </row>
    <row r="219" spans="1:126" x14ac:dyDescent="0.25">
      <c r="A219" s="5" t="s">
        <v>97</v>
      </c>
      <c r="B219" t="s">
        <v>86</v>
      </c>
      <c r="C219" s="33" t="s">
        <v>522</v>
      </c>
      <c r="D219" t="s">
        <v>337</v>
      </c>
      <c r="E219" s="31">
        <v>20000</v>
      </c>
      <c r="F219" s="1">
        <v>574</v>
      </c>
      <c r="G219" s="1">
        <v>0</v>
      </c>
      <c r="H219" s="1">
        <f t="shared" si="103"/>
        <v>608</v>
      </c>
      <c r="I219" s="1">
        <v>377.5</v>
      </c>
      <c r="J219" s="1">
        <f t="shared" si="105"/>
        <v>1559.5</v>
      </c>
      <c r="K219" s="1">
        <f t="shared" si="104"/>
        <v>18440.5</v>
      </c>
    </row>
    <row r="220" spans="1:126" x14ac:dyDescent="0.25">
      <c r="A220" s="5" t="s">
        <v>98</v>
      </c>
      <c r="B220" t="s">
        <v>99</v>
      </c>
      <c r="C220" s="33" t="s">
        <v>523</v>
      </c>
      <c r="D220" t="s">
        <v>337</v>
      </c>
      <c r="E220" s="31">
        <v>23467.5</v>
      </c>
      <c r="F220" s="1">
        <v>673.52</v>
      </c>
      <c r="G220" s="1">
        <v>0</v>
      </c>
      <c r="H220" s="1">
        <f t="shared" si="103"/>
        <v>713.41</v>
      </c>
      <c r="I220" s="1">
        <v>262</v>
      </c>
      <c r="J220" s="1">
        <f t="shared" si="105"/>
        <v>1648.93</v>
      </c>
      <c r="K220" s="1">
        <f t="shared" si="104"/>
        <v>21818.57</v>
      </c>
    </row>
    <row r="221" spans="1:126" x14ac:dyDescent="0.25">
      <c r="A221" s="5" t="s">
        <v>100</v>
      </c>
      <c r="B221" t="s">
        <v>18</v>
      </c>
      <c r="C221" s="33" t="s">
        <v>522</v>
      </c>
      <c r="D221" t="s">
        <v>340</v>
      </c>
      <c r="E221" s="31">
        <v>22312.5</v>
      </c>
      <c r="F221" s="1">
        <v>673.52</v>
      </c>
      <c r="G221" s="1">
        <v>0</v>
      </c>
      <c r="H221" s="1">
        <f t="shared" si="103"/>
        <v>678.3</v>
      </c>
      <c r="I221" s="1">
        <v>287</v>
      </c>
      <c r="J221" s="1">
        <v>1605.67</v>
      </c>
      <c r="K221" s="1">
        <v>20706.830000000002</v>
      </c>
    </row>
    <row r="222" spans="1:126" x14ac:dyDescent="0.25">
      <c r="A222" s="5" t="s">
        <v>101</v>
      </c>
      <c r="B222" t="s">
        <v>86</v>
      </c>
      <c r="C222" s="33" t="s">
        <v>522</v>
      </c>
      <c r="D222" t="s">
        <v>337</v>
      </c>
      <c r="E222" s="31">
        <v>16280</v>
      </c>
      <c r="F222" s="1">
        <v>640.37</v>
      </c>
      <c r="G222" s="1">
        <v>0</v>
      </c>
      <c r="H222" s="1">
        <f t="shared" si="103"/>
        <v>494.91</v>
      </c>
      <c r="I222" s="1">
        <v>187</v>
      </c>
      <c r="J222" s="1">
        <f t="shared" si="105"/>
        <v>1322.28</v>
      </c>
      <c r="K222" s="1">
        <v>15130.85</v>
      </c>
    </row>
    <row r="223" spans="1:126" x14ac:dyDescent="0.25">
      <c r="A223" s="5" t="s">
        <v>102</v>
      </c>
      <c r="B223" t="s">
        <v>86</v>
      </c>
      <c r="C223" s="33" t="s">
        <v>522</v>
      </c>
      <c r="D223" t="s">
        <v>340</v>
      </c>
      <c r="E223" s="31">
        <v>20000</v>
      </c>
      <c r="F223" s="1">
        <f t="shared" si="102"/>
        <v>574</v>
      </c>
      <c r="G223" s="1">
        <v>0</v>
      </c>
      <c r="H223" s="1">
        <f t="shared" si="103"/>
        <v>608</v>
      </c>
      <c r="I223" s="1">
        <v>1070.33</v>
      </c>
      <c r="J223" s="1">
        <v>2252.33</v>
      </c>
      <c r="K223" s="1">
        <v>17747.669999999998</v>
      </c>
    </row>
    <row r="224" spans="1:126" x14ac:dyDescent="0.25">
      <c r="A224" s="5" t="s">
        <v>103</v>
      </c>
      <c r="B224" t="s">
        <v>104</v>
      </c>
      <c r="C224" s="33" t="s">
        <v>523</v>
      </c>
      <c r="D224" t="s">
        <v>340</v>
      </c>
      <c r="E224" s="31">
        <v>23000</v>
      </c>
      <c r="F224" s="1">
        <f t="shared" si="102"/>
        <v>660.1</v>
      </c>
      <c r="G224" s="1">
        <v>0</v>
      </c>
      <c r="H224" s="1">
        <f t="shared" si="103"/>
        <v>699.2</v>
      </c>
      <c r="I224" s="1">
        <v>287</v>
      </c>
      <c r="J224" s="1">
        <f t="shared" si="105"/>
        <v>1646.3</v>
      </c>
      <c r="K224" s="1">
        <f t="shared" si="104"/>
        <v>21353.7</v>
      </c>
    </row>
    <row r="225" spans="1:126" x14ac:dyDescent="0.25">
      <c r="A225" s="5" t="s">
        <v>443</v>
      </c>
      <c r="B225" t="s">
        <v>22</v>
      </c>
      <c r="C225" s="33" t="s">
        <v>522</v>
      </c>
      <c r="D225" t="s">
        <v>337</v>
      </c>
      <c r="E225" s="31">
        <v>36000</v>
      </c>
      <c r="F225" s="1">
        <f>E225*0.0287</f>
        <v>1033.2</v>
      </c>
      <c r="G225" s="1">
        <v>0</v>
      </c>
      <c r="H225" s="1">
        <f>E225*0.0304</f>
        <v>1094.4000000000001</v>
      </c>
      <c r="I225" s="1">
        <v>377.5</v>
      </c>
      <c r="J225" s="1">
        <f>+F225+G225+H225+I225</f>
        <v>2505.1</v>
      </c>
      <c r="K225" s="1">
        <f>+E225-J225</f>
        <v>33494.9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x14ac:dyDescent="0.25">
      <c r="A226" s="5" t="s">
        <v>369</v>
      </c>
      <c r="B226" t="s">
        <v>104</v>
      </c>
      <c r="C226" s="33" t="s">
        <v>523</v>
      </c>
      <c r="D226" t="s">
        <v>340</v>
      </c>
      <c r="E226" s="31">
        <v>23000</v>
      </c>
      <c r="F226" s="1">
        <f t="shared" si="102"/>
        <v>660.1</v>
      </c>
      <c r="G226" s="1">
        <v>0</v>
      </c>
      <c r="H226" s="1">
        <f t="shared" si="103"/>
        <v>699.2</v>
      </c>
      <c r="I226" s="1">
        <v>25</v>
      </c>
      <c r="J226" s="1">
        <f t="shared" si="105"/>
        <v>1384.3</v>
      </c>
      <c r="K226" s="1">
        <f t="shared" si="104"/>
        <v>21615.7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406</v>
      </c>
      <c r="B227" s="11" t="s">
        <v>405</v>
      </c>
      <c r="C227" s="34" t="s">
        <v>523</v>
      </c>
      <c r="D227" s="16" t="s">
        <v>340</v>
      </c>
      <c r="E227" s="31">
        <v>23000</v>
      </c>
      <c r="F227" s="1">
        <f t="shared" si="102"/>
        <v>660.1</v>
      </c>
      <c r="G227" s="1">
        <v>0</v>
      </c>
      <c r="H227" s="1">
        <f t="shared" si="103"/>
        <v>699.2</v>
      </c>
      <c r="I227" s="1">
        <v>205</v>
      </c>
      <c r="J227" s="1">
        <f t="shared" si="105"/>
        <v>1564.3</v>
      </c>
      <c r="K227" s="1">
        <f t="shared" si="104"/>
        <v>21435.7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404</v>
      </c>
      <c r="B228" s="11" t="s">
        <v>403</v>
      </c>
      <c r="C228" s="34" t="s">
        <v>523</v>
      </c>
      <c r="D228" s="16" t="s">
        <v>340</v>
      </c>
      <c r="E228" s="31">
        <v>20000</v>
      </c>
      <c r="F228" s="1">
        <f t="shared" si="102"/>
        <v>574</v>
      </c>
      <c r="G228" s="1">
        <v>0</v>
      </c>
      <c r="H228" s="1">
        <f t="shared" si="103"/>
        <v>608</v>
      </c>
      <c r="I228" s="1">
        <v>187</v>
      </c>
      <c r="J228" s="1">
        <v>1369</v>
      </c>
      <c r="K228" s="1">
        <v>18631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s="14" customFormat="1" x14ac:dyDescent="0.25">
      <c r="A229" s="29" t="s">
        <v>420</v>
      </c>
      <c r="B229" s="17" t="s">
        <v>86</v>
      </c>
      <c r="C229" s="38" t="s">
        <v>522</v>
      </c>
      <c r="D229" s="19" t="s">
        <v>340</v>
      </c>
      <c r="E229" s="31">
        <v>20000</v>
      </c>
      <c r="F229" s="1">
        <f t="shared" si="102"/>
        <v>574</v>
      </c>
      <c r="G229" s="1">
        <v>0</v>
      </c>
      <c r="H229" s="1">
        <f t="shared" si="103"/>
        <v>608</v>
      </c>
      <c r="I229" s="1">
        <v>1848.45</v>
      </c>
      <c r="J229" s="1">
        <f t="shared" si="105"/>
        <v>3030.45</v>
      </c>
      <c r="K229" s="1">
        <f t="shared" si="104"/>
        <v>16969.55</v>
      </c>
    </row>
    <row r="230" spans="1:126" x14ac:dyDescent="0.25">
      <c r="A230" s="28" t="s">
        <v>368</v>
      </c>
      <c r="B230" t="s">
        <v>93</v>
      </c>
      <c r="C230" s="33" t="s">
        <v>523</v>
      </c>
      <c r="D230" t="s">
        <v>340</v>
      </c>
      <c r="E230" s="31">
        <v>20000</v>
      </c>
      <c r="F230" s="1">
        <f t="shared" si="102"/>
        <v>574</v>
      </c>
      <c r="G230" s="1">
        <v>0</v>
      </c>
      <c r="H230" s="1">
        <f t="shared" si="103"/>
        <v>608</v>
      </c>
      <c r="I230" s="1">
        <v>3337</v>
      </c>
      <c r="J230" s="1">
        <v>4519</v>
      </c>
      <c r="K230" s="1">
        <v>15481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28" t="s">
        <v>317</v>
      </c>
      <c r="B231" t="s">
        <v>104</v>
      </c>
      <c r="C231" s="33" t="s">
        <v>523</v>
      </c>
      <c r="D231" t="s">
        <v>340</v>
      </c>
      <c r="E231" s="31">
        <v>23000</v>
      </c>
      <c r="F231" s="1">
        <f>E231*0.0287</f>
        <v>660.1</v>
      </c>
      <c r="G231" s="1">
        <v>0</v>
      </c>
      <c r="H231" s="1">
        <f>E231*0.0304</f>
        <v>699.2</v>
      </c>
      <c r="I231" s="1">
        <v>25</v>
      </c>
      <c r="J231" s="1">
        <f>+F231+G231+H231+I231</f>
        <v>1384.3</v>
      </c>
      <c r="K231" s="1">
        <f>+E231-J231</f>
        <v>21615.7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28" t="s">
        <v>367</v>
      </c>
      <c r="B232" t="s">
        <v>104</v>
      </c>
      <c r="C232" s="33" t="s">
        <v>523</v>
      </c>
      <c r="D232" t="s">
        <v>340</v>
      </c>
      <c r="E232" s="31">
        <v>18370</v>
      </c>
      <c r="F232" s="1">
        <v>527</v>
      </c>
      <c r="G232" s="1">
        <v>0</v>
      </c>
      <c r="H232" s="1">
        <v>527.22</v>
      </c>
      <c r="I232" s="1">
        <v>145</v>
      </c>
      <c r="J232" s="1">
        <v>1230</v>
      </c>
      <c r="K232" s="1">
        <v>17139.330000000002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28" t="s">
        <v>527</v>
      </c>
      <c r="B233" t="s">
        <v>528</v>
      </c>
      <c r="C233" s="33" t="s">
        <v>522</v>
      </c>
      <c r="D233" t="s">
        <v>340</v>
      </c>
      <c r="E233" s="31">
        <v>23000</v>
      </c>
      <c r="F233" s="1">
        <f>E233*0.0287</f>
        <v>660.1</v>
      </c>
      <c r="G233" s="1">
        <v>0</v>
      </c>
      <c r="H233" s="1">
        <f>E233*0.0304</f>
        <v>699.2</v>
      </c>
      <c r="I233" s="1">
        <v>25</v>
      </c>
      <c r="J233" s="1">
        <v>1384.3</v>
      </c>
      <c r="K233" s="1">
        <v>21615.7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28" t="s">
        <v>529</v>
      </c>
      <c r="B234" t="s">
        <v>86</v>
      </c>
      <c r="C234" s="33" t="s">
        <v>522</v>
      </c>
      <c r="D234" t="s">
        <v>340</v>
      </c>
      <c r="E234" s="31">
        <v>16500</v>
      </c>
      <c r="F234" s="1">
        <v>473.55</v>
      </c>
      <c r="G234" s="1">
        <v>0</v>
      </c>
      <c r="H234" s="1">
        <v>501</v>
      </c>
      <c r="I234" s="1">
        <v>25</v>
      </c>
      <c r="J234" s="1">
        <v>1000.15</v>
      </c>
      <c r="K234" s="1">
        <v>15499.85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3" t="s">
        <v>13</v>
      </c>
      <c r="B235" s="3">
        <v>32</v>
      </c>
      <c r="C235" s="35"/>
      <c r="D235" s="3"/>
      <c r="E235" s="4">
        <f>SUM(E203:E234)</f>
        <v>724989</v>
      </c>
      <c r="F235" s="4">
        <f>F203+F204+F205+F206+F207+F208+F209+F210+F211+F212+F213+F214+F215+F216+F217+F218+F219+F220+F221+F222+F223+F224+F225+F226+F227+F228+F229+F230+F231+F232+F233+F234</f>
        <v>21013.26</v>
      </c>
      <c r="G235" s="4">
        <f>SUM(G203:G234)</f>
        <v>1430.6</v>
      </c>
      <c r="H235" s="4">
        <f>SUM(H203:H233)+H234</f>
        <v>22007.83</v>
      </c>
      <c r="I235" s="4">
        <f>SUM(I203:I234)+I234</f>
        <v>14976.24</v>
      </c>
      <c r="J235" s="4">
        <f>SUM(J203:J232)+J233+J234</f>
        <v>60530.239999999998</v>
      </c>
      <c r="K235" s="4">
        <f>SUM(K203:K232)+K234+K233</f>
        <v>664631.22</v>
      </c>
    </row>
    <row r="237" spans="1:126" x14ac:dyDescent="0.25">
      <c r="A237" s="65" t="s">
        <v>277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s="13" t="s">
        <v>540</v>
      </c>
      <c r="B238" s="13" t="s">
        <v>285</v>
      </c>
      <c r="C238" s="61" t="s">
        <v>523</v>
      </c>
      <c r="D238" s="13" t="s">
        <v>541</v>
      </c>
      <c r="E238" s="62">
        <v>44000</v>
      </c>
      <c r="F238" s="62">
        <v>1262.8</v>
      </c>
      <c r="G238" s="63">
        <v>1007.19</v>
      </c>
      <c r="H238" s="62">
        <v>1337.6</v>
      </c>
      <c r="I238" s="62">
        <v>1241.67</v>
      </c>
      <c r="J238" s="62">
        <v>4849.26</v>
      </c>
      <c r="K238" s="62">
        <v>39150.74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s="14" customFormat="1" x14ac:dyDescent="0.25">
      <c r="A239" s="13" t="s">
        <v>411</v>
      </c>
      <c r="B239" s="17" t="s">
        <v>22</v>
      </c>
      <c r="C239" s="38" t="s">
        <v>522</v>
      </c>
      <c r="D239" t="s">
        <v>340</v>
      </c>
      <c r="E239" s="1">
        <v>33000</v>
      </c>
      <c r="F239" s="1">
        <f t="shared" ref="F239:F241" si="109">E239*0.0287</f>
        <v>947.1</v>
      </c>
      <c r="G239" s="1">
        <v>0</v>
      </c>
      <c r="H239" s="1">
        <f t="shared" ref="H239:H241" si="110">E239*0.0304</f>
        <v>1003.2</v>
      </c>
      <c r="I239" s="1">
        <v>25</v>
      </c>
      <c r="J239" s="1">
        <f>+F239+G239+H239+I239</f>
        <v>1975.3</v>
      </c>
      <c r="K239" s="1">
        <f>+E239-J239</f>
        <v>31024.7</v>
      </c>
    </row>
    <row r="240" spans="1:126" x14ac:dyDescent="0.25">
      <c r="A240" t="s">
        <v>410</v>
      </c>
      <c r="B240" s="18" t="s">
        <v>137</v>
      </c>
      <c r="C240" s="34" t="s">
        <v>522</v>
      </c>
      <c r="D240" t="s">
        <v>340</v>
      </c>
      <c r="E240" s="1">
        <v>56000</v>
      </c>
      <c r="F240" s="1">
        <f t="shared" si="109"/>
        <v>1607.2</v>
      </c>
      <c r="G240" s="1">
        <v>2733.96</v>
      </c>
      <c r="H240" s="1">
        <f t="shared" si="110"/>
        <v>1702.4</v>
      </c>
      <c r="I240" s="1">
        <v>25</v>
      </c>
      <c r="J240" s="1">
        <v>9068.56</v>
      </c>
      <c r="K240" s="1">
        <f>+E240-J240</f>
        <v>46931.44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t="s">
        <v>278</v>
      </c>
      <c r="B241" t="s">
        <v>285</v>
      </c>
      <c r="C241" s="33" t="s">
        <v>522</v>
      </c>
      <c r="D241" t="s">
        <v>340</v>
      </c>
      <c r="E241" s="1">
        <v>44000</v>
      </c>
      <c r="F241" s="1">
        <f t="shared" si="109"/>
        <v>1262.8</v>
      </c>
      <c r="G241" s="1">
        <v>828.67</v>
      </c>
      <c r="H241" s="1">
        <f t="shared" si="110"/>
        <v>1337.6</v>
      </c>
      <c r="I241" s="1">
        <v>1467.62</v>
      </c>
      <c r="J241" s="1">
        <v>6396.69</v>
      </c>
      <c r="K241" s="1">
        <f>E241-J241</f>
        <v>37603.31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3" t="s">
        <v>13</v>
      </c>
      <c r="B242" s="3">
        <v>4</v>
      </c>
      <c r="C242" s="35"/>
      <c r="D242" s="3"/>
      <c r="E242" s="4">
        <f t="shared" ref="E242:K242" si="111">SUM(E239:E241)+E238</f>
        <v>177000</v>
      </c>
      <c r="F242" s="4">
        <f t="shared" si="111"/>
        <v>5079.8999999999996</v>
      </c>
      <c r="G242" s="4">
        <f t="shared" si="111"/>
        <v>4569.82</v>
      </c>
      <c r="H242" s="4">
        <f t="shared" si="111"/>
        <v>5380.8</v>
      </c>
      <c r="I242" s="4">
        <f t="shared" si="111"/>
        <v>2759.29</v>
      </c>
      <c r="J242" s="4">
        <f t="shared" si="111"/>
        <v>22289.81</v>
      </c>
      <c r="K242" s="4">
        <f t="shared" si="111"/>
        <v>154710.19</v>
      </c>
    </row>
    <row r="244" spans="1:126" x14ac:dyDescent="0.25">
      <c r="A244" s="64" t="s">
        <v>496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26" x14ac:dyDescent="0.25">
      <c r="A245" s="17" t="s">
        <v>425</v>
      </c>
      <c r="B245" s="17" t="s">
        <v>18</v>
      </c>
      <c r="C245" s="38" t="s">
        <v>522</v>
      </c>
      <c r="D245" s="22" t="s">
        <v>340</v>
      </c>
      <c r="E245" s="1">
        <v>120000</v>
      </c>
      <c r="F245" s="1">
        <f>E245*0.0287</f>
        <v>3444</v>
      </c>
      <c r="G245" s="1">
        <v>16809.87</v>
      </c>
      <c r="H245" s="1">
        <f>E245*0.0304</f>
        <v>3648</v>
      </c>
      <c r="I245" s="1">
        <v>25</v>
      </c>
      <c r="J245" s="1">
        <v>24096.87</v>
      </c>
      <c r="K245" s="1">
        <f>E245-J245</f>
        <v>95903.13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x14ac:dyDescent="0.25">
      <c r="A246" t="s">
        <v>299</v>
      </c>
      <c r="B246" t="s">
        <v>298</v>
      </c>
      <c r="C246" s="33" t="s">
        <v>522</v>
      </c>
      <c r="D246" t="s">
        <v>340</v>
      </c>
      <c r="E246" s="1">
        <v>40000</v>
      </c>
      <c r="F246" s="1">
        <f>E246*0.0287</f>
        <v>1148</v>
      </c>
      <c r="G246" s="1">
        <v>442.65</v>
      </c>
      <c r="H246" s="1">
        <f>E246*0.0304</f>
        <v>1216</v>
      </c>
      <c r="I246" s="1">
        <v>187</v>
      </c>
      <c r="J246" s="1">
        <f>F246+G246+H246+I246</f>
        <v>2993.65</v>
      </c>
      <c r="K246" s="1">
        <f>E246-J246</f>
        <v>37006.35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17" t="s">
        <v>438</v>
      </c>
      <c r="B247" s="17" t="s">
        <v>63</v>
      </c>
      <c r="C247" s="38" t="s">
        <v>523</v>
      </c>
      <c r="D247" s="20" t="s">
        <v>340</v>
      </c>
      <c r="E247" s="1">
        <v>50000</v>
      </c>
      <c r="F247" s="1">
        <f>E247*0.0287</f>
        <v>1435</v>
      </c>
      <c r="G247" s="1">
        <v>1854</v>
      </c>
      <c r="H247" s="1">
        <f>E247*0.0304</f>
        <v>1520</v>
      </c>
      <c r="I247" s="1">
        <v>25</v>
      </c>
      <c r="J247" s="1">
        <f>+F247+G247+H247+I247</f>
        <v>4834</v>
      </c>
      <c r="K247" s="1">
        <f>+E247-J247</f>
        <v>45166</v>
      </c>
    </row>
    <row r="248" spans="1:126" x14ac:dyDescent="0.25">
      <c r="A248" t="s">
        <v>297</v>
      </c>
      <c r="B248" t="s">
        <v>20</v>
      </c>
      <c r="C248" s="33" t="s">
        <v>522</v>
      </c>
      <c r="D248" t="s">
        <v>340</v>
      </c>
      <c r="E248" s="1">
        <v>41000</v>
      </c>
      <c r="F248" s="1">
        <f>E248*0.0287</f>
        <v>1176.7</v>
      </c>
      <c r="G248" s="1">
        <v>583.79</v>
      </c>
      <c r="H248" s="1">
        <f>E248*0.0304</f>
        <v>1246.4000000000001</v>
      </c>
      <c r="I248" s="1">
        <v>277.5</v>
      </c>
      <c r="J248" s="1">
        <f>F248+G248+H248+I248</f>
        <v>3284.39</v>
      </c>
      <c r="K248" s="1">
        <f>E248-J248</f>
        <v>37715.61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3" t="s">
        <v>13</v>
      </c>
      <c r="B249" s="3">
        <v>4</v>
      </c>
      <c r="C249" s="35"/>
      <c r="D249" s="3"/>
      <c r="E249" s="4">
        <f>SUM(E245:E248)</f>
        <v>251000</v>
      </c>
      <c r="F249" s="4">
        <f t="shared" ref="F249:K249" si="112">SUM(F245:F248)</f>
        <v>7203.7</v>
      </c>
      <c r="G249" s="4">
        <f t="shared" si="112"/>
        <v>19690.310000000001</v>
      </c>
      <c r="H249" s="4">
        <f t="shared" si="112"/>
        <v>7630.4</v>
      </c>
      <c r="I249" s="4">
        <f t="shared" si="112"/>
        <v>514.5</v>
      </c>
      <c r="J249" s="4">
        <f t="shared" si="112"/>
        <v>35208.910000000003</v>
      </c>
      <c r="K249" s="4">
        <f t="shared" si="112"/>
        <v>215791.09</v>
      </c>
    </row>
    <row r="251" spans="1:126" x14ac:dyDescent="0.25">
      <c r="A251" s="64" t="s">
        <v>66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1:126" x14ac:dyDescent="0.25">
      <c r="A252" t="s">
        <v>62</v>
      </c>
      <c r="B252" t="s">
        <v>63</v>
      </c>
      <c r="C252" s="33" t="s">
        <v>522</v>
      </c>
      <c r="D252" t="s">
        <v>340</v>
      </c>
      <c r="E252" s="1">
        <v>50000</v>
      </c>
      <c r="F252" s="1">
        <f>E252*0.0287</f>
        <v>1435</v>
      </c>
      <c r="G252" s="1">
        <v>1854</v>
      </c>
      <c r="H252" s="1">
        <f>E252*0.0304</f>
        <v>1520</v>
      </c>
      <c r="I252" s="1">
        <v>295</v>
      </c>
      <c r="J252" s="1">
        <f>F252+G252+H252+I252</f>
        <v>5104</v>
      </c>
      <c r="K252" s="1">
        <f>E252-J252</f>
        <v>44896</v>
      </c>
    </row>
    <row r="253" spans="1:126" s="2" customFormat="1" x14ac:dyDescent="0.25">
      <c r="A253" t="s">
        <v>67</v>
      </c>
      <c r="B253" t="s">
        <v>65</v>
      </c>
      <c r="C253" s="33" t="s">
        <v>522</v>
      </c>
      <c r="D253" t="s">
        <v>337</v>
      </c>
      <c r="E253" s="1">
        <v>36500</v>
      </c>
      <c r="F253" s="1">
        <f>E253*0.0287</f>
        <v>1047.55</v>
      </c>
      <c r="G253" s="1">
        <v>0</v>
      </c>
      <c r="H253" s="1">
        <f>E253*0.0304</f>
        <v>1109.5999999999999</v>
      </c>
      <c r="I253" s="1">
        <v>125</v>
      </c>
      <c r="J253" s="1">
        <f>F253+G253+H253+I253</f>
        <v>2282.15</v>
      </c>
      <c r="K253" s="1">
        <f>E253-J253</f>
        <v>34217.85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</row>
    <row r="254" spans="1:126" x14ac:dyDescent="0.25">
      <c r="A254" s="3" t="s">
        <v>13</v>
      </c>
      <c r="B254" s="3">
        <v>2</v>
      </c>
      <c r="C254" s="35"/>
      <c r="D254" s="3"/>
      <c r="E254" s="4">
        <f>SUM(E252:E253)</f>
        <v>86500</v>
      </c>
      <c r="F254" s="4">
        <f t="shared" ref="F254:K254" si="113">SUM(F252:F253)</f>
        <v>2482.5500000000002</v>
      </c>
      <c r="G254" s="4">
        <f t="shared" si="113"/>
        <v>1854</v>
      </c>
      <c r="H254" s="4">
        <f t="shared" si="113"/>
        <v>2629.6</v>
      </c>
      <c r="I254" s="4">
        <f t="shared" si="113"/>
        <v>420</v>
      </c>
      <c r="J254" s="4">
        <f t="shared" si="113"/>
        <v>7386.15</v>
      </c>
      <c r="K254" s="4">
        <f t="shared" si="113"/>
        <v>79113.850000000006</v>
      </c>
    </row>
    <row r="256" spans="1:126" s="2" customFormat="1" x14ac:dyDescent="0.25">
      <c r="A256" s="64" t="s">
        <v>497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</row>
    <row r="257" spans="1:126" s="14" customFormat="1" x14ac:dyDescent="0.25">
      <c r="A257" s="17" t="s">
        <v>415</v>
      </c>
      <c r="B257" s="17" t="s">
        <v>414</v>
      </c>
      <c r="C257" s="38" t="s">
        <v>522</v>
      </c>
      <c r="D257" s="19" t="s">
        <v>340</v>
      </c>
      <c r="E257" s="1">
        <v>77000</v>
      </c>
      <c r="F257" s="1">
        <f>E257*0.0287</f>
        <v>2209.9</v>
      </c>
      <c r="G257" s="1">
        <v>6695.19</v>
      </c>
      <c r="H257" s="1">
        <f>E257*0.0304</f>
        <v>2340.8000000000002</v>
      </c>
      <c r="I257" s="1">
        <v>25</v>
      </c>
      <c r="J257" s="1">
        <f>+F257+G257+H257+I257</f>
        <v>11270.89</v>
      </c>
      <c r="K257" s="1">
        <f>+E257-J257</f>
        <v>65729.11</v>
      </c>
    </row>
    <row r="258" spans="1:126" x14ac:dyDescent="0.25">
      <c r="A258" s="3" t="s">
        <v>13</v>
      </c>
      <c r="B258" s="3">
        <v>1</v>
      </c>
      <c r="C258" s="35"/>
      <c r="D258" s="3"/>
      <c r="E258" s="4">
        <f>SUM(E257)</f>
        <v>77000</v>
      </c>
      <c r="F258" s="4">
        <f t="shared" ref="F258:K258" si="114">SUM(F257)</f>
        <v>2209.9</v>
      </c>
      <c r="G258" s="4">
        <f t="shared" si="114"/>
        <v>6695.19</v>
      </c>
      <c r="H258" s="4">
        <f t="shared" si="114"/>
        <v>2340.8000000000002</v>
      </c>
      <c r="I258" s="4">
        <f t="shared" si="114"/>
        <v>25</v>
      </c>
      <c r="J258" s="4">
        <f t="shared" si="114"/>
        <v>11270.89</v>
      </c>
      <c r="K258" s="4">
        <f t="shared" si="114"/>
        <v>65729.11</v>
      </c>
    </row>
    <row r="260" spans="1:126" x14ac:dyDescent="0.25">
      <c r="A260" s="64" t="s">
        <v>498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1:126" x14ac:dyDescent="0.25">
      <c r="A261" t="s">
        <v>60</v>
      </c>
      <c r="B261" t="s">
        <v>61</v>
      </c>
      <c r="C261" s="33" t="s">
        <v>522</v>
      </c>
      <c r="D261" t="s">
        <v>337</v>
      </c>
      <c r="E261" s="1">
        <v>57000</v>
      </c>
      <c r="F261" s="1">
        <f>E261*0.0287</f>
        <v>1635.9</v>
      </c>
      <c r="G261" s="1">
        <v>2684.11</v>
      </c>
      <c r="H261" s="1">
        <f>E261*0.0304</f>
        <v>1732.8</v>
      </c>
      <c r="I261" s="1">
        <v>1687.62</v>
      </c>
      <c r="J261" s="1">
        <f>F261+G261+H261+I261</f>
        <v>7740.43</v>
      </c>
      <c r="K261" s="1">
        <f>E261-J261</f>
        <v>49259.57</v>
      </c>
    </row>
    <row r="262" spans="1:126" x14ac:dyDescent="0.25">
      <c r="A262" t="s">
        <v>64</v>
      </c>
      <c r="B262" t="s">
        <v>65</v>
      </c>
      <c r="C262" s="33" t="s">
        <v>523</v>
      </c>
      <c r="D262" t="s">
        <v>337</v>
      </c>
      <c r="E262" s="1">
        <v>57000</v>
      </c>
      <c r="F262" s="1">
        <f t="shared" ref="F262:F263" si="115">E262*0.0287</f>
        <v>1635.9</v>
      </c>
      <c r="G262" s="1">
        <v>0</v>
      </c>
      <c r="H262" s="1">
        <f t="shared" ref="H262:H263" si="116">E262*0.0304</f>
        <v>1732.8</v>
      </c>
      <c r="I262" s="1">
        <v>277.5</v>
      </c>
      <c r="J262" s="1">
        <v>6568.34</v>
      </c>
      <c r="K262" s="1">
        <f>E262-J262</f>
        <v>50431.66</v>
      </c>
    </row>
    <row r="263" spans="1:126" x14ac:dyDescent="0.25">
      <c r="A263" t="s">
        <v>401</v>
      </c>
      <c r="B263" s="11" t="s">
        <v>63</v>
      </c>
      <c r="C263" s="34" t="s">
        <v>523</v>
      </c>
      <c r="D263" s="16" t="s">
        <v>340</v>
      </c>
      <c r="E263" s="1">
        <v>35000</v>
      </c>
      <c r="F263" s="1">
        <f t="shared" si="115"/>
        <v>1004.5</v>
      </c>
      <c r="G263" s="1">
        <v>0</v>
      </c>
      <c r="H263" s="1">
        <f t="shared" si="116"/>
        <v>1064</v>
      </c>
      <c r="I263" s="1">
        <v>25</v>
      </c>
      <c r="J263" s="1">
        <f>+F263+G263+H263+I263</f>
        <v>2093.5</v>
      </c>
      <c r="K263" s="1">
        <f>+E263-J263</f>
        <v>32906.5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x14ac:dyDescent="0.25">
      <c r="A264" s="17" t="s">
        <v>436</v>
      </c>
      <c r="B264" s="17" t="s">
        <v>437</v>
      </c>
      <c r="C264" s="38" t="s">
        <v>523</v>
      </c>
      <c r="D264" s="20" t="s">
        <v>340</v>
      </c>
      <c r="E264" s="1">
        <v>40000</v>
      </c>
      <c r="F264" s="1">
        <f>E264*0.0287</f>
        <v>1148</v>
      </c>
      <c r="G264" s="1">
        <v>442.65</v>
      </c>
      <c r="H264" s="1">
        <f>E264*0.0304</f>
        <v>1216</v>
      </c>
      <c r="I264" s="1">
        <v>187</v>
      </c>
      <c r="J264" s="1">
        <f>+F264+G264+H264+I264</f>
        <v>2993.65</v>
      </c>
      <c r="K264" s="1">
        <f>+E264-J264</f>
        <v>37006.35</v>
      </c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x14ac:dyDescent="0.25">
      <c r="A265" s="3" t="s">
        <v>13</v>
      </c>
      <c r="B265" s="3">
        <v>4</v>
      </c>
      <c r="C265" s="35"/>
      <c r="D265" s="3"/>
      <c r="E265" s="4">
        <f>SUM(E261:E264)</f>
        <v>189000</v>
      </c>
      <c r="F265" s="4">
        <f t="shared" ref="F265:K265" si="117">SUM(F261:F264)</f>
        <v>5424.3</v>
      </c>
      <c r="G265" s="4">
        <f t="shared" si="117"/>
        <v>3126.76</v>
      </c>
      <c r="H265" s="4">
        <f t="shared" si="117"/>
        <v>5745.6</v>
      </c>
      <c r="I265" s="4">
        <f t="shared" si="117"/>
        <v>2177.12</v>
      </c>
      <c r="J265" s="4">
        <f t="shared" si="117"/>
        <v>19395.919999999998</v>
      </c>
      <c r="K265" s="4">
        <f t="shared" si="117"/>
        <v>169604.08</v>
      </c>
    </row>
    <row r="267" spans="1:126" x14ac:dyDescent="0.25">
      <c r="A267" s="64" t="s">
        <v>499</v>
      </c>
      <c r="B267" s="64"/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1:126" x14ac:dyDescent="0.25">
      <c r="A268" t="s">
        <v>38</v>
      </c>
      <c r="B268" t="s">
        <v>10</v>
      </c>
      <c r="C268" s="33" t="s">
        <v>523</v>
      </c>
      <c r="D268" t="s">
        <v>337</v>
      </c>
      <c r="E268" s="1">
        <v>34000</v>
      </c>
      <c r="F268" s="1">
        <f t="shared" ref="F268:F269" si="118">E268*0.0287</f>
        <v>975.8</v>
      </c>
      <c r="G268" s="1">
        <v>0</v>
      </c>
      <c r="H268" s="1">
        <f t="shared" ref="H268:H269" si="119">E268*0.0304</f>
        <v>1033.5999999999999</v>
      </c>
      <c r="I268" s="1">
        <v>75</v>
      </c>
      <c r="J268" s="1">
        <f>F268+G268+H268+I268</f>
        <v>2084.4</v>
      </c>
      <c r="K268" s="1">
        <f>E268-J268</f>
        <v>31915.599999999999</v>
      </c>
    </row>
    <row r="269" spans="1:126" x14ac:dyDescent="0.25">
      <c r="A269" t="s">
        <v>366</v>
      </c>
      <c r="B269" t="s">
        <v>24</v>
      </c>
      <c r="C269" s="33" t="s">
        <v>523</v>
      </c>
      <c r="D269" t="s">
        <v>340</v>
      </c>
      <c r="E269" s="1">
        <v>32000</v>
      </c>
      <c r="F269" s="1">
        <f t="shared" si="118"/>
        <v>918.4</v>
      </c>
      <c r="G269" s="1">
        <v>0</v>
      </c>
      <c r="H269" s="1">
        <f t="shared" si="119"/>
        <v>972.8</v>
      </c>
      <c r="I269" s="1">
        <v>1239</v>
      </c>
      <c r="J269" s="1">
        <v>3130</v>
      </c>
      <c r="K269" s="1">
        <v>28869.8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:126" x14ac:dyDescent="0.25">
      <c r="A270" s="3" t="s">
        <v>13</v>
      </c>
      <c r="B270" s="3">
        <v>2</v>
      </c>
      <c r="C270" s="35"/>
      <c r="D270" s="3"/>
      <c r="E270" s="4">
        <f>SUM(E268:E269)</f>
        <v>66000</v>
      </c>
      <c r="F270" s="4">
        <f t="shared" ref="F270:K270" si="120">SUM(F268:F269)</f>
        <v>1894.2</v>
      </c>
      <c r="G270" s="4">
        <f t="shared" si="120"/>
        <v>0</v>
      </c>
      <c r="H270" s="4">
        <f t="shared" si="120"/>
        <v>2006.4</v>
      </c>
      <c r="I270" s="4">
        <f t="shared" si="120"/>
        <v>1314</v>
      </c>
      <c r="J270" s="4">
        <f t="shared" si="120"/>
        <v>5214.3999999999996</v>
      </c>
      <c r="K270" s="4">
        <f t="shared" si="120"/>
        <v>60785.4</v>
      </c>
    </row>
    <row r="272" spans="1:126" s="2" customFormat="1" x14ac:dyDescent="0.25">
      <c r="A272" s="64" t="s">
        <v>500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2" customFormat="1" x14ac:dyDescent="0.25">
      <c r="A273" t="s">
        <v>49</v>
      </c>
      <c r="B273" t="s">
        <v>284</v>
      </c>
      <c r="C273" s="33" t="s">
        <v>523</v>
      </c>
      <c r="D273" t="s">
        <v>337</v>
      </c>
      <c r="E273" s="1">
        <v>51000</v>
      </c>
      <c r="F273" s="1">
        <f t="shared" ref="F273:F278" si="121">E273*0.0287</f>
        <v>1463.7</v>
      </c>
      <c r="G273" s="1">
        <v>1816.62</v>
      </c>
      <c r="H273" s="1">
        <f t="shared" ref="H273:H278" si="122">E273*0.0304</f>
        <v>1550.4</v>
      </c>
      <c r="I273" s="1">
        <v>1315.12</v>
      </c>
      <c r="J273" s="1">
        <f t="shared" ref="J273:J276" si="123">F273+G273+H273+I273</f>
        <v>6145.84</v>
      </c>
      <c r="K273" s="1">
        <f t="shared" ref="K273:K277" si="124">E273-J273</f>
        <v>44854.16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s="2" customFormat="1" x14ac:dyDescent="0.25">
      <c r="A274" t="s">
        <v>431</v>
      </c>
      <c r="B274" s="23" t="s">
        <v>44</v>
      </c>
      <c r="C274" s="33" t="s">
        <v>523</v>
      </c>
      <c r="D274" s="20" t="s">
        <v>340</v>
      </c>
      <c r="E274" s="1">
        <v>44000</v>
      </c>
      <c r="F274" s="1">
        <f>E274*0.0287</f>
        <v>1262.8</v>
      </c>
      <c r="G274" s="1">
        <v>0</v>
      </c>
      <c r="H274" s="1">
        <f>E274*0.0304</f>
        <v>1337.6</v>
      </c>
      <c r="I274" s="1">
        <v>25</v>
      </c>
      <c r="J274" s="1">
        <v>3802.59</v>
      </c>
      <c r="K274" s="1">
        <f>E274-J274</f>
        <v>40197.410000000003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</row>
    <row r="275" spans="1:126" s="2" customFormat="1" x14ac:dyDescent="0.25">
      <c r="A275" t="s">
        <v>432</v>
      </c>
      <c r="B275" s="23" t="s">
        <v>44</v>
      </c>
      <c r="C275" s="33" t="s">
        <v>523</v>
      </c>
      <c r="D275" s="20" t="s">
        <v>340</v>
      </c>
      <c r="E275" s="1">
        <v>44000</v>
      </c>
      <c r="F275" s="1">
        <f>E275*0.0287</f>
        <v>1262.8</v>
      </c>
      <c r="G275" s="1">
        <v>0</v>
      </c>
      <c r="H275" s="1">
        <f>E275*0.0304</f>
        <v>1337.6</v>
      </c>
      <c r="I275" s="1">
        <v>187</v>
      </c>
      <c r="J275" s="1">
        <v>3794.59</v>
      </c>
      <c r="K275" s="1">
        <f>E275-J275</f>
        <v>40205.410000000003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</row>
    <row r="276" spans="1:126" s="2" customFormat="1" x14ac:dyDescent="0.25">
      <c r="A276" t="s">
        <v>50</v>
      </c>
      <c r="B276" t="s">
        <v>42</v>
      </c>
      <c r="C276" s="33" t="s">
        <v>523</v>
      </c>
      <c r="D276" t="s">
        <v>337</v>
      </c>
      <c r="E276" s="1">
        <v>41000</v>
      </c>
      <c r="F276" s="1">
        <f t="shared" si="121"/>
        <v>1176.7</v>
      </c>
      <c r="G276" s="1">
        <v>583.79</v>
      </c>
      <c r="H276" s="1">
        <f t="shared" si="122"/>
        <v>1246.4000000000001</v>
      </c>
      <c r="I276" s="1">
        <v>25</v>
      </c>
      <c r="J276" s="1">
        <f t="shared" si="123"/>
        <v>3031.89</v>
      </c>
      <c r="K276" s="1">
        <f t="shared" si="124"/>
        <v>37968.11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</row>
    <row r="277" spans="1:126" s="2" customFormat="1" x14ac:dyDescent="0.25">
      <c r="A277" t="s">
        <v>51</v>
      </c>
      <c r="B277" t="s">
        <v>42</v>
      </c>
      <c r="C277" s="33" t="s">
        <v>523</v>
      </c>
      <c r="D277" t="s">
        <v>340</v>
      </c>
      <c r="E277" s="1">
        <v>44000</v>
      </c>
      <c r="F277" s="1">
        <f t="shared" si="121"/>
        <v>1262.8</v>
      </c>
      <c r="G277" s="1">
        <v>583.79</v>
      </c>
      <c r="H277" s="1">
        <f t="shared" si="122"/>
        <v>1337.6</v>
      </c>
      <c r="I277" s="1">
        <v>195</v>
      </c>
      <c r="J277" s="1">
        <v>3802.59</v>
      </c>
      <c r="K277" s="1">
        <f t="shared" si="124"/>
        <v>40197.410000000003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</row>
    <row r="278" spans="1:126" x14ac:dyDescent="0.25">
      <c r="A278" t="s">
        <v>315</v>
      </c>
      <c r="B278" t="s">
        <v>44</v>
      </c>
      <c r="C278" s="33" t="s">
        <v>523</v>
      </c>
      <c r="D278" t="s">
        <v>340</v>
      </c>
      <c r="E278" s="1">
        <v>44000</v>
      </c>
      <c r="F278" s="1">
        <f t="shared" si="121"/>
        <v>1262.8</v>
      </c>
      <c r="G278" s="1">
        <v>0</v>
      </c>
      <c r="H278" s="1">
        <f t="shared" si="122"/>
        <v>1337.6</v>
      </c>
      <c r="I278" s="1">
        <v>277.5</v>
      </c>
      <c r="J278" s="1">
        <v>4073.89</v>
      </c>
      <c r="K278" s="1">
        <f>E278-J278</f>
        <v>39926.11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:126" x14ac:dyDescent="0.25">
      <c r="A279" s="3" t="s">
        <v>13</v>
      </c>
      <c r="B279" s="3">
        <v>6</v>
      </c>
      <c r="C279" s="35"/>
      <c r="D279" s="3"/>
      <c r="E279" s="4">
        <f>SUM(E273:E278)</f>
        <v>268000</v>
      </c>
      <c r="F279" s="4">
        <f t="shared" ref="F279:K279" si="125">SUM(F273:F278)</f>
        <v>7691.6</v>
      </c>
      <c r="G279" s="4">
        <f t="shared" si="125"/>
        <v>2984.2</v>
      </c>
      <c r="H279" s="4">
        <f t="shared" si="125"/>
        <v>8147.2</v>
      </c>
      <c r="I279" s="4">
        <f t="shared" si="125"/>
        <v>2024.62</v>
      </c>
      <c r="J279" s="4">
        <f t="shared" si="125"/>
        <v>24651.39</v>
      </c>
      <c r="K279" s="4">
        <f t="shared" si="125"/>
        <v>243348.61</v>
      </c>
    </row>
    <row r="281" spans="1:126" s="2" customFormat="1" x14ac:dyDescent="0.25">
      <c r="A281" s="64" t="s">
        <v>501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</row>
    <row r="282" spans="1:126" s="2" customFormat="1" x14ac:dyDescent="0.25">
      <c r="A282" s="54" t="s">
        <v>542</v>
      </c>
      <c r="B282" s="54" t="s">
        <v>306</v>
      </c>
      <c r="C282" s="58" t="s">
        <v>523</v>
      </c>
      <c r="D282" s="54" t="s">
        <v>541</v>
      </c>
      <c r="E282" s="60">
        <v>115000</v>
      </c>
      <c r="F282" s="60">
        <v>3300.5</v>
      </c>
      <c r="G282" s="60">
        <v>15038.68</v>
      </c>
      <c r="H282" s="60">
        <v>3496</v>
      </c>
      <c r="I282" s="60">
        <v>2657.74</v>
      </c>
      <c r="J282" s="60">
        <v>24492.92</v>
      </c>
      <c r="K282" s="60">
        <v>90507.08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</row>
    <row r="283" spans="1:126" x14ac:dyDescent="0.25">
      <c r="A283" t="s">
        <v>314</v>
      </c>
      <c r="B283" t="s">
        <v>44</v>
      </c>
      <c r="C283" s="33" t="s">
        <v>523</v>
      </c>
      <c r="D283" t="s">
        <v>340</v>
      </c>
      <c r="E283" s="1">
        <v>44000</v>
      </c>
      <c r="F283" s="1">
        <f>E283*0.0287</f>
        <v>1262.8</v>
      </c>
      <c r="G283" s="1">
        <v>405.27</v>
      </c>
      <c r="H283" s="1">
        <f>E283*0.0304</f>
        <v>1337.6</v>
      </c>
      <c r="I283" s="1">
        <v>1215.1199999999999</v>
      </c>
      <c r="J283" s="1">
        <f>F283+G283+H283+I283</f>
        <v>4220.79</v>
      </c>
      <c r="K283" s="1">
        <f>E283-J283</f>
        <v>39779.21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</row>
    <row r="284" spans="1:126" x14ac:dyDescent="0.25">
      <c r="A284" t="s">
        <v>429</v>
      </c>
      <c r="B284" s="18" t="s">
        <v>428</v>
      </c>
      <c r="C284" s="34" t="s">
        <v>523</v>
      </c>
      <c r="D284" s="16" t="s">
        <v>340</v>
      </c>
      <c r="E284" s="1">
        <v>90000</v>
      </c>
      <c r="F284" s="1">
        <f>E284*0.0287</f>
        <v>2583</v>
      </c>
      <c r="G284" s="1">
        <v>9753.1200000000008</v>
      </c>
      <c r="H284" s="1">
        <f>E284*0.0304</f>
        <v>2736</v>
      </c>
      <c r="I284" s="1">
        <v>195</v>
      </c>
      <c r="J284" s="1">
        <f t="shared" ref="J284" si="126">F284+G284+H284+I284</f>
        <v>15267.12</v>
      </c>
      <c r="K284" s="1">
        <f>E284-J284</f>
        <v>74732.88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</row>
    <row r="285" spans="1:126" s="2" customFormat="1" x14ac:dyDescent="0.25">
      <c r="A285" s="3" t="s">
        <v>13</v>
      </c>
      <c r="B285" s="3">
        <v>3</v>
      </c>
      <c r="C285" s="35"/>
      <c r="D285" s="3"/>
      <c r="E285" s="4">
        <f t="shared" ref="E285:K285" si="127">SUM(E283:E284)+E282</f>
        <v>249000</v>
      </c>
      <c r="F285" s="4">
        <f t="shared" si="127"/>
        <v>7146.3</v>
      </c>
      <c r="G285" s="4">
        <f t="shared" si="127"/>
        <v>25197.07</v>
      </c>
      <c r="H285" s="4">
        <f t="shared" si="127"/>
        <v>7569.6</v>
      </c>
      <c r="I285" s="4">
        <f t="shared" si="127"/>
        <v>4067.86</v>
      </c>
      <c r="J285" s="4">
        <f t="shared" si="127"/>
        <v>43980.83</v>
      </c>
      <c r="K285" s="4">
        <f t="shared" si="127"/>
        <v>205019.17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</row>
    <row r="287" spans="1:126" x14ac:dyDescent="0.25">
      <c r="A287" s="64" t="s">
        <v>502</v>
      </c>
      <c r="B287" s="64"/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1:126" s="26" customFormat="1" x14ac:dyDescent="0.25">
      <c r="A288" s="45" t="s">
        <v>47</v>
      </c>
      <c r="B288" s="45" t="s">
        <v>48</v>
      </c>
      <c r="C288" s="46" t="s">
        <v>523</v>
      </c>
      <c r="D288" s="45" t="s">
        <v>340</v>
      </c>
      <c r="E288" s="47">
        <v>91000</v>
      </c>
      <c r="F288" s="47">
        <f>E288*0.0287</f>
        <v>2611.6999999999998</v>
      </c>
      <c r="G288" s="47">
        <v>9988.34</v>
      </c>
      <c r="H288" s="47">
        <f>E288*0.0304</f>
        <v>2766.4</v>
      </c>
      <c r="I288" s="47">
        <v>25</v>
      </c>
      <c r="J288" s="47">
        <f>F288+G288+H288+I288</f>
        <v>15391.44</v>
      </c>
      <c r="K288" s="47">
        <f>E288-J288</f>
        <v>75608.56</v>
      </c>
    </row>
    <row r="289" spans="1:126" s="2" customFormat="1" x14ac:dyDescent="0.25">
      <c r="A289" s="3" t="s">
        <v>13</v>
      </c>
      <c r="B289" s="3">
        <v>2</v>
      </c>
      <c r="C289" s="35"/>
      <c r="D289" s="3"/>
      <c r="E289" s="4">
        <f t="shared" ref="E289:K289" si="128">SUM(E288:E288)</f>
        <v>91000</v>
      </c>
      <c r="F289" s="4">
        <f t="shared" si="128"/>
        <v>2611.6999999999998</v>
      </c>
      <c r="G289" s="4">
        <f t="shared" si="128"/>
        <v>9988.34</v>
      </c>
      <c r="H289" s="4">
        <f t="shared" si="128"/>
        <v>2766.4</v>
      </c>
      <c r="I289" s="4">
        <f t="shared" si="128"/>
        <v>25</v>
      </c>
      <c r="J289" s="4">
        <f t="shared" si="128"/>
        <v>15391.44</v>
      </c>
      <c r="K289" s="4">
        <f t="shared" si="128"/>
        <v>75608.56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1" spans="1:126" x14ac:dyDescent="0.25">
      <c r="A291" s="64" t="s">
        <v>503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1:126" x14ac:dyDescent="0.25">
      <c r="A292" s="5" t="s">
        <v>39</v>
      </c>
      <c r="B292" t="s">
        <v>40</v>
      </c>
      <c r="C292" s="33" t="s">
        <v>523</v>
      </c>
      <c r="D292" t="s">
        <v>337</v>
      </c>
      <c r="E292" s="1">
        <v>91000</v>
      </c>
      <c r="F292" s="1">
        <f>E292*0.0287</f>
        <v>2611.6999999999998</v>
      </c>
      <c r="G292" s="1">
        <v>2766.4</v>
      </c>
      <c r="H292" s="1">
        <v>2766.4</v>
      </c>
      <c r="I292" s="1">
        <v>2757.74</v>
      </c>
      <c r="J292" s="31">
        <v>17529.12</v>
      </c>
      <c r="K292" s="1">
        <f t="shared" ref="K292" si="129">E292-J292</f>
        <v>73470.880000000005</v>
      </c>
    </row>
    <row r="293" spans="1:126" x14ac:dyDescent="0.25">
      <c r="A293" s="30" t="s">
        <v>41</v>
      </c>
      <c r="B293" t="s">
        <v>46</v>
      </c>
      <c r="C293" s="33" t="s">
        <v>523</v>
      </c>
      <c r="D293" t="s">
        <v>337</v>
      </c>
      <c r="E293" s="1">
        <v>45000</v>
      </c>
      <c r="F293" s="1">
        <f t="shared" ref="F293:F294" si="130">E293*0.0287</f>
        <v>1291.5</v>
      </c>
      <c r="G293" s="1">
        <v>1291.5</v>
      </c>
      <c r="H293" s="1">
        <v>1368</v>
      </c>
      <c r="I293" s="1">
        <v>1215.1199999999999</v>
      </c>
      <c r="J293" s="31">
        <v>4844.43</v>
      </c>
      <c r="K293" s="1">
        <v>40155.57</v>
      </c>
    </row>
    <row r="294" spans="1:126" x14ac:dyDescent="0.25">
      <c r="A294" s="5" t="s">
        <v>43</v>
      </c>
      <c r="B294" t="s">
        <v>44</v>
      </c>
      <c r="C294" s="33" t="s">
        <v>523</v>
      </c>
      <c r="D294" t="s">
        <v>337</v>
      </c>
      <c r="E294" s="1">
        <v>45000</v>
      </c>
      <c r="F294" s="1">
        <f t="shared" si="130"/>
        <v>1291.5</v>
      </c>
      <c r="G294" s="1">
        <v>1148.33</v>
      </c>
      <c r="H294" s="1">
        <f t="shared" ref="H294:H296" si="131">E294*0.0304</f>
        <v>1368</v>
      </c>
      <c r="I294" s="1">
        <v>1020.2</v>
      </c>
      <c r="J294" s="31">
        <v>4828.03</v>
      </c>
      <c r="K294" s="1">
        <v>40171.97</v>
      </c>
    </row>
    <row r="295" spans="1:126" x14ac:dyDescent="0.25">
      <c r="A295" s="5" t="s">
        <v>400</v>
      </c>
      <c r="B295" s="11" t="s">
        <v>422</v>
      </c>
      <c r="C295" s="34" t="s">
        <v>523</v>
      </c>
      <c r="D295" s="16" t="s">
        <v>340</v>
      </c>
      <c r="E295" s="1">
        <v>44000</v>
      </c>
      <c r="F295" s="1">
        <f>E295*0.0287</f>
        <v>1262.8</v>
      </c>
      <c r="G295" s="1">
        <v>0</v>
      </c>
      <c r="H295" s="1">
        <f>E295*0.0304</f>
        <v>1337.6</v>
      </c>
      <c r="I295" s="1">
        <v>1697.4</v>
      </c>
      <c r="J295" s="31">
        <v>5304.99</v>
      </c>
      <c r="K295" s="1">
        <v>38695.01</v>
      </c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</row>
    <row r="296" spans="1:126" s="2" customFormat="1" x14ac:dyDescent="0.25">
      <c r="A296" t="s">
        <v>45</v>
      </c>
      <c r="B296" t="s">
        <v>46</v>
      </c>
      <c r="C296" s="33" t="s">
        <v>523</v>
      </c>
      <c r="D296" t="s">
        <v>340</v>
      </c>
      <c r="E296" s="1">
        <v>45000</v>
      </c>
      <c r="F296" s="1">
        <v>1291.5</v>
      </c>
      <c r="G296" s="1">
        <v>1148.33</v>
      </c>
      <c r="H296" s="1">
        <f t="shared" si="131"/>
        <v>1368</v>
      </c>
      <c r="I296" s="1">
        <v>25</v>
      </c>
      <c r="J296" s="31">
        <f t="shared" ref="J296" si="132">F296+G296+H296+I296</f>
        <v>3832.83</v>
      </c>
      <c r="K296" s="1">
        <f>E296-J296</f>
        <v>41167.17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2" customFormat="1" x14ac:dyDescent="0.25">
      <c r="A297" s="3" t="s">
        <v>13</v>
      </c>
      <c r="B297" s="3">
        <v>5</v>
      </c>
      <c r="C297" s="35"/>
      <c r="D297" s="3"/>
      <c r="E297" s="4">
        <f>SUM(E292:E296)</f>
        <v>270000</v>
      </c>
      <c r="F297" s="4">
        <f t="shared" ref="F297:H297" si="133">SUM(F292:F296)</f>
        <v>7749</v>
      </c>
      <c r="G297" s="4">
        <f t="shared" si="133"/>
        <v>6354.56</v>
      </c>
      <c r="H297" s="4">
        <f t="shared" si="133"/>
        <v>8208</v>
      </c>
      <c r="I297" s="4">
        <f>SUM(I292:I296)</f>
        <v>6715.46</v>
      </c>
      <c r="J297" s="4">
        <f>SUM(J292:J296)</f>
        <v>36339.4</v>
      </c>
      <c r="K297" s="4">
        <f>SUM(K292:K296)</f>
        <v>233660.6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2" customFormat="1" x14ac:dyDescent="0.25">
      <c r="A298"/>
      <c r="B298"/>
      <c r="C298" s="33"/>
      <c r="D298"/>
      <c r="E298" s="1"/>
      <c r="F298" s="1"/>
      <c r="G298" s="1"/>
      <c r="H298" s="1"/>
      <c r="I298" s="1"/>
      <c r="J298" s="1"/>
      <c r="K298" s="1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299" spans="1:126" s="2" customFormat="1" x14ac:dyDescent="0.25">
      <c r="A299" s="64" t="s">
        <v>504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14" customFormat="1" x14ac:dyDescent="0.25">
      <c r="A300" s="17" t="s">
        <v>52</v>
      </c>
      <c r="B300" s="17" t="s">
        <v>413</v>
      </c>
      <c r="C300" s="38" t="s">
        <v>523</v>
      </c>
      <c r="D300" s="19" t="s">
        <v>340</v>
      </c>
      <c r="E300" s="1">
        <v>81000</v>
      </c>
      <c r="F300" s="1">
        <f>E300*0.0287</f>
        <v>2324.6999999999998</v>
      </c>
      <c r="G300" s="1">
        <v>7041.03</v>
      </c>
      <c r="H300" s="31">
        <f>E300*0.0304</f>
        <v>2462.4</v>
      </c>
      <c r="I300" s="31">
        <v>2575.2399999999998</v>
      </c>
      <c r="J300" s="31">
        <f>F300+G300+H300+I300</f>
        <v>14403.37</v>
      </c>
      <c r="K300" s="31">
        <f>E300-J300</f>
        <v>66596.63</v>
      </c>
    </row>
    <row r="301" spans="1:126" x14ac:dyDescent="0.25">
      <c r="A301" t="s">
        <v>164</v>
      </c>
      <c r="B301" t="s">
        <v>24</v>
      </c>
      <c r="C301" s="33" t="s">
        <v>522</v>
      </c>
      <c r="D301" t="s">
        <v>337</v>
      </c>
      <c r="E301" s="1">
        <v>26250</v>
      </c>
      <c r="F301" s="1">
        <f>E301*0.0287</f>
        <v>753.38</v>
      </c>
      <c r="G301" s="1">
        <v>0</v>
      </c>
      <c r="H301" s="31">
        <f>E301*0.0304</f>
        <v>798</v>
      </c>
      <c r="I301" s="31">
        <v>5984.81</v>
      </c>
      <c r="J301" s="31">
        <v>7495.38</v>
      </c>
      <c r="K301" s="31">
        <v>18754.62</v>
      </c>
    </row>
    <row r="302" spans="1:126" x14ac:dyDescent="0.25">
      <c r="A302" t="s">
        <v>433</v>
      </c>
      <c r="B302" s="23" t="s">
        <v>16</v>
      </c>
      <c r="C302" s="33" t="s">
        <v>523</v>
      </c>
      <c r="D302" s="20" t="s">
        <v>340</v>
      </c>
      <c r="E302" s="1">
        <v>44000</v>
      </c>
      <c r="F302" s="1">
        <f>E302*0.0287</f>
        <v>1262.8</v>
      </c>
      <c r="G302" s="1">
        <v>0</v>
      </c>
      <c r="H302" s="31">
        <f>E302*0.0304</f>
        <v>1337.6</v>
      </c>
      <c r="I302" s="31">
        <v>1434</v>
      </c>
      <c r="J302" s="31">
        <v>6254.19</v>
      </c>
      <c r="K302" s="31">
        <v>37745.81</v>
      </c>
    </row>
    <row r="303" spans="1:126" s="2" customFormat="1" x14ac:dyDescent="0.25">
      <c r="A303" t="s">
        <v>53</v>
      </c>
      <c r="B303" t="s">
        <v>16</v>
      </c>
      <c r="C303" s="33" t="s">
        <v>522</v>
      </c>
      <c r="D303" t="s">
        <v>337</v>
      </c>
      <c r="E303" s="1">
        <v>46000</v>
      </c>
      <c r="F303" s="1">
        <f t="shared" ref="F303:F308" si="134">E303*0.0287</f>
        <v>1320.2</v>
      </c>
      <c r="G303" s="1">
        <v>1110.94</v>
      </c>
      <c r="H303" s="31">
        <f t="shared" ref="H303:H308" si="135">E303*0.0304</f>
        <v>1398.4</v>
      </c>
      <c r="I303" s="31">
        <v>1607.62</v>
      </c>
      <c r="J303" s="31">
        <f t="shared" ref="J303:J308" si="136">F303+G303+H303+I303</f>
        <v>5437.16</v>
      </c>
      <c r="K303" s="31">
        <v>40562.839999999997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s="2" customFormat="1" x14ac:dyDescent="0.25">
      <c r="A304" t="s">
        <v>543</v>
      </c>
      <c r="B304" t="s">
        <v>544</v>
      </c>
      <c r="C304" s="33" t="s">
        <v>523</v>
      </c>
      <c r="D304" t="s">
        <v>541</v>
      </c>
      <c r="E304" s="1">
        <v>115000</v>
      </c>
      <c r="F304" s="1">
        <f t="shared" si="134"/>
        <v>3300.5</v>
      </c>
      <c r="G304" s="1">
        <v>3496</v>
      </c>
      <c r="H304" s="31">
        <f t="shared" si="135"/>
        <v>3496</v>
      </c>
      <c r="I304" s="31">
        <v>2657.74</v>
      </c>
      <c r="J304" s="31">
        <v>24492.92</v>
      </c>
      <c r="K304" s="31">
        <v>90507.08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2" customFormat="1" x14ac:dyDescent="0.25">
      <c r="A305" t="s">
        <v>54</v>
      </c>
      <c r="B305" t="s">
        <v>24</v>
      </c>
      <c r="C305" s="33" t="s">
        <v>522</v>
      </c>
      <c r="D305" t="s">
        <v>337</v>
      </c>
      <c r="E305" s="1">
        <v>31500</v>
      </c>
      <c r="F305" s="1">
        <f t="shared" si="134"/>
        <v>904.05</v>
      </c>
      <c r="G305" s="1">
        <v>0</v>
      </c>
      <c r="H305" s="31">
        <f t="shared" si="135"/>
        <v>957.6</v>
      </c>
      <c r="I305" s="31">
        <v>195</v>
      </c>
      <c r="J305" s="31">
        <v>3478.05</v>
      </c>
      <c r="K305" s="31">
        <v>28021.95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t="s">
        <v>55</v>
      </c>
      <c r="B306" t="s">
        <v>24</v>
      </c>
      <c r="C306" s="33" t="s">
        <v>522</v>
      </c>
      <c r="D306" t="s">
        <v>337</v>
      </c>
      <c r="E306" s="1">
        <v>26250</v>
      </c>
      <c r="F306" s="1">
        <f t="shared" si="134"/>
        <v>753.38</v>
      </c>
      <c r="G306" s="1">
        <v>0</v>
      </c>
      <c r="H306" s="31">
        <f t="shared" si="135"/>
        <v>798</v>
      </c>
      <c r="I306" s="31">
        <v>627.5</v>
      </c>
      <c r="J306" s="31">
        <v>3429.68</v>
      </c>
      <c r="K306" s="31">
        <v>22820.32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t="s">
        <v>56</v>
      </c>
      <c r="B307" t="s">
        <v>24</v>
      </c>
      <c r="C307" s="33" t="s">
        <v>522</v>
      </c>
      <c r="D307" t="s">
        <v>337</v>
      </c>
      <c r="E307" s="1">
        <v>32000</v>
      </c>
      <c r="F307" s="1">
        <f t="shared" si="134"/>
        <v>918.4</v>
      </c>
      <c r="G307" s="1">
        <v>0</v>
      </c>
      <c r="H307" s="31">
        <f t="shared" si="135"/>
        <v>972.8</v>
      </c>
      <c r="I307" s="31">
        <v>3294.17</v>
      </c>
      <c r="J307" s="31">
        <f t="shared" si="136"/>
        <v>5185.37</v>
      </c>
      <c r="K307" s="31">
        <f t="shared" ref="K307:K308" si="137">E307-J307</f>
        <v>26814.63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s="2" customFormat="1" x14ac:dyDescent="0.25">
      <c r="A308" t="s">
        <v>57</v>
      </c>
      <c r="B308" t="s">
        <v>24</v>
      </c>
      <c r="C308" s="33" t="s">
        <v>522</v>
      </c>
      <c r="D308" t="s">
        <v>337</v>
      </c>
      <c r="E308" s="1">
        <v>32000</v>
      </c>
      <c r="F308" s="1">
        <f t="shared" si="134"/>
        <v>918.4</v>
      </c>
      <c r="G308" s="1">
        <v>0</v>
      </c>
      <c r="H308" s="31">
        <f t="shared" si="135"/>
        <v>972.8</v>
      </c>
      <c r="I308" s="31">
        <v>1315.12</v>
      </c>
      <c r="J308" s="31">
        <f t="shared" si="136"/>
        <v>3206.32</v>
      </c>
      <c r="K308" s="31">
        <f t="shared" si="137"/>
        <v>28793.68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</row>
    <row r="309" spans="1:126" s="2" customFormat="1" x14ac:dyDescent="0.25">
      <c r="A309" s="3" t="s">
        <v>13</v>
      </c>
      <c r="B309" s="3">
        <v>9</v>
      </c>
      <c r="C309" s="35"/>
      <c r="D309" s="3"/>
      <c r="E309" s="4">
        <f t="shared" ref="E309:K309" si="138">SUM(E300:E308)</f>
        <v>434000</v>
      </c>
      <c r="F309" s="4">
        <f t="shared" si="138"/>
        <v>12455.81</v>
      </c>
      <c r="G309" s="4">
        <f t="shared" si="138"/>
        <v>11647.97</v>
      </c>
      <c r="H309" s="51">
        <f t="shared" si="138"/>
        <v>13193.6</v>
      </c>
      <c r="I309" s="51">
        <f t="shared" si="138"/>
        <v>19691.2</v>
      </c>
      <c r="J309" s="51">
        <f t="shared" si="138"/>
        <v>73382.44</v>
      </c>
      <c r="K309" s="51">
        <f t="shared" si="138"/>
        <v>360617.56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</row>
    <row r="311" spans="1:126" x14ac:dyDescent="0.25">
      <c r="A311" s="64" t="s">
        <v>112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1:126" x14ac:dyDescent="0.25">
      <c r="A312" t="s">
        <v>110</v>
      </c>
      <c r="B312" t="s">
        <v>111</v>
      </c>
      <c r="C312" s="33" t="s">
        <v>523</v>
      </c>
      <c r="D312" t="s">
        <v>337</v>
      </c>
      <c r="E312" s="1">
        <v>165000</v>
      </c>
      <c r="F312" s="1">
        <v>4735.5</v>
      </c>
      <c r="G312" s="1">
        <v>27624.36</v>
      </c>
      <c r="H312" s="1">
        <v>4098.53</v>
      </c>
      <c r="I312" s="1">
        <v>25</v>
      </c>
      <c r="J312" s="1">
        <f>F312+G312+H312+I312</f>
        <v>36483.39</v>
      </c>
      <c r="K312" s="1">
        <v>128033.71</v>
      </c>
    </row>
    <row r="313" spans="1:126" x14ac:dyDescent="0.25">
      <c r="A313" t="s">
        <v>113</v>
      </c>
      <c r="B313" t="s">
        <v>114</v>
      </c>
      <c r="C313" s="33" t="s">
        <v>523</v>
      </c>
      <c r="D313" t="s">
        <v>340</v>
      </c>
      <c r="E313" s="1">
        <v>41000</v>
      </c>
      <c r="F313" s="1">
        <f t="shared" ref="F313:F314" si="139">E313*0.0287</f>
        <v>1176.7</v>
      </c>
      <c r="G313" s="1">
        <v>583.79</v>
      </c>
      <c r="H313" s="1">
        <f t="shared" ref="H313:H314" si="140">E313*0.0304</f>
        <v>1246.4000000000001</v>
      </c>
      <c r="I313" s="1">
        <v>727</v>
      </c>
      <c r="J313" s="1">
        <f>F313+G313+H313+I313</f>
        <v>3733.89</v>
      </c>
      <c r="K313" s="1">
        <f>E313-J313</f>
        <v>37266.11</v>
      </c>
    </row>
    <row r="314" spans="1:126" x14ac:dyDescent="0.25">
      <c r="A314" t="s">
        <v>370</v>
      </c>
      <c r="B314" t="s">
        <v>343</v>
      </c>
      <c r="C314" s="33" t="s">
        <v>522</v>
      </c>
      <c r="D314" t="s">
        <v>340</v>
      </c>
      <c r="E314" s="1">
        <v>33000</v>
      </c>
      <c r="F314" s="1">
        <f t="shared" si="139"/>
        <v>947.1</v>
      </c>
      <c r="G314" s="1">
        <v>0</v>
      </c>
      <c r="H314" s="1">
        <f t="shared" si="140"/>
        <v>1003.2</v>
      </c>
      <c r="I314" s="1">
        <v>1377.12</v>
      </c>
      <c r="J314" s="1">
        <f>F314+G314+H314+I314</f>
        <v>3327.42</v>
      </c>
      <c r="K314" s="1">
        <f>E314-J314</f>
        <v>29672.58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26" x14ac:dyDescent="0.25">
      <c r="A315" s="3" t="s">
        <v>13</v>
      </c>
      <c r="B315" s="3">
        <v>3</v>
      </c>
      <c r="C315" s="35"/>
      <c r="D315" s="3"/>
      <c r="E315" s="4">
        <f>SUM(E312:E314)</f>
        <v>239000</v>
      </c>
      <c r="F315" s="4">
        <f t="shared" ref="F315:K315" si="141">SUM(F312:F314)</f>
        <v>6859.3</v>
      </c>
      <c r="G315" s="4">
        <f t="shared" si="141"/>
        <v>28208.15</v>
      </c>
      <c r="H315" s="4">
        <f t="shared" si="141"/>
        <v>6348.13</v>
      </c>
      <c r="I315" s="4">
        <f t="shared" si="141"/>
        <v>2129.12</v>
      </c>
      <c r="J315" s="4">
        <f t="shared" si="141"/>
        <v>43544.7</v>
      </c>
      <c r="K315" s="4">
        <f t="shared" si="141"/>
        <v>194972.4</v>
      </c>
    </row>
    <row r="317" spans="1:126" x14ac:dyDescent="0.25">
      <c r="A317" s="64" t="s">
        <v>115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1:126" x14ac:dyDescent="0.25">
      <c r="A318" t="s">
        <v>116</v>
      </c>
      <c r="B318" t="s">
        <v>117</v>
      </c>
      <c r="C318" s="33" t="s">
        <v>523</v>
      </c>
      <c r="D318" t="s">
        <v>340</v>
      </c>
      <c r="E318" s="1">
        <v>32272.44</v>
      </c>
      <c r="F318" s="1">
        <f>E318*0.0287</f>
        <v>926.22</v>
      </c>
      <c r="G318" s="1">
        <v>0</v>
      </c>
      <c r="H318" s="1">
        <f t="shared" ref="H318:H329" si="142">E318*0.0304</f>
        <v>981.08</v>
      </c>
      <c r="I318" s="1">
        <v>25</v>
      </c>
      <c r="J318" s="1">
        <f t="shared" ref="J318:J319" si="143">F318+G318+H318+I318</f>
        <v>1932.3</v>
      </c>
      <c r="K318" s="1">
        <f t="shared" ref="K318:K320" si="144">E318-J318</f>
        <v>30340.14</v>
      </c>
    </row>
    <row r="319" spans="1:126" x14ac:dyDescent="0.25">
      <c r="A319" t="s">
        <v>118</v>
      </c>
      <c r="B319" t="s">
        <v>16</v>
      </c>
      <c r="C319" s="33" t="s">
        <v>523</v>
      </c>
      <c r="D319" t="s">
        <v>340</v>
      </c>
      <c r="E319" s="1">
        <v>21338.85</v>
      </c>
      <c r="F319" s="1">
        <f t="shared" ref="F319:F329" si="145">E319*0.0287</f>
        <v>612.41999999999996</v>
      </c>
      <c r="G319" s="1">
        <v>0</v>
      </c>
      <c r="H319" s="1">
        <f t="shared" si="142"/>
        <v>648.70000000000005</v>
      </c>
      <c r="I319" s="1">
        <v>25</v>
      </c>
      <c r="J319" s="1">
        <f t="shared" si="143"/>
        <v>1286.1199999999999</v>
      </c>
      <c r="K319" s="1">
        <f t="shared" si="144"/>
        <v>20052.73</v>
      </c>
    </row>
    <row r="320" spans="1:126" x14ac:dyDescent="0.25">
      <c r="A320" t="s">
        <v>119</v>
      </c>
      <c r="B320" t="s">
        <v>20</v>
      </c>
      <c r="C320" s="33" t="s">
        <v>522</v>
      </c>
      <c r="D320" t="s">
        <v>340</v>
      </c>
      <c r="E320" s="1">
        <v>41000</v>
      </c>
      <c r="F320" s="1">
        <f t="shared" si="145"/>
        <v>1176.7</v>
      </c>
      <c r="G320" s="1">
        <v>583.79</v>
      </c>
      <c r="H320" s="1">
        <f t="shared" si="142"/>
        <v>1246.4000000000001</v>
      </c>
      <c r="I320" s="1">
        <v>25</v>
      </c>
      <c r="J320" s="1">
        <f>F320+G320+H320+I320</f>
        <v>3031.89</v>
      </c>
      <c r="K320" s="1">
        <f t="shared" si="144"/>
        <v>37968.11</v>
      </c>
    </row>
    <row r="321" spans="1:126" x14ac:dyDescent="0.25">
      <c r="A321" t="s">
        <v>120</v>
      </c>
      <c r="B321" t="s">
        <v>121</v>
      </c>
      <c r="C321" s="33" t="s">
        <v>522</v>
      </c>
      <c r="D321" t="s">
        <v>337</v>
      </c>
      <c r="E321" s="1">
        <v>86000</v>
      </c>
      <c r="F321" s="1">
        <f t="shared" si="145"/>
        <v>2468.1999999999998</v>
      </c>
      <c r="G321" s="1">
        <v>8812.2199999999993</v>
      </c>
      <c r="H321" s="1">
        <f t="shared" si="142"/>
        <v>2614.4</v>
      </c>
      <c r="I321" s="1">
        <v>195</v>
      </c>
      <c r="J321" s="1">
        <f t="shared" ref="J321:J328" si="146">F321+G321+H321+I321</f>
        <v>14089.82</v>
      </c>
      <c r="K321" s="1">
        <f t="shared" ref="K321:K329" si="147">E321-J321</f>
        <v>71910.179999999993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t="s">
        <v>372</v>
      </c>
      <c r="B322" t="s">
        <v>371</v>
      </c>
      <c r="C322" s="33" t="s">
        <v>523</v>
      </c>
      <c r="D322" t="s">
        <v>340</v>
      </c>
      <c r="E322" s="1">
        <v>41000</v>
      </c>
      <c r="F322" s="1">
        <f t="shared" si="145"/>
        <v>1176.7</v>
      </c>
      <c r="G322" s="1">
        <v>583.79</v>
      </c>
      <c r="H322" s="1">
        <f t="shared" si="142"/>
        <v>1246.4000000000001</v>
      </c>
      <c r="I322" s="1">
        <v>3278.33</v>
      </c>
      <c r="J322" s="1">
        <v>6285.22</v>
      </c>
      <c r="K322" s="1">
        <v>34714.78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t="s">
        <v>319</v>
      </c>
      <c r="B323" t="s">
        <v>318</v>
      </c>
      <c r="C323" s="33" t="s">
        <v>522</v>
      </c>
      <c r="D323" t="s">
        <v>340</v>
      </c>
      <c r="E323" s="1">
        <v>41000</v>
      </c>
      <c r="F323" s="1">
        <f t="shared" si="145"/>
        <v>1176.7</v>
      </c>
      <c r="G323" s="1">
        <v>583.79</v>
      </c>
      <c r="H323" s="1">
        <f t="shared" si="142"/>
        <v>1246.4000000000001</v>
      </c>
      <c r="I323" s="1">
        <v>25</v>
      </c>
      <c r="J323" s="1">
        <f t="shared" si="146"/>
        <v>3031.89</v>
      </c>
      <c r="K323" s="1">
        <f t="shared" si="147"/>
        <v>37968.11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t="s">
        <v>346</v>
      </c>
      <c r="B324" t="s">
        <v>125</v>
      </c>
      <c r="C324" s="33" t="s">
        <v>522</v>
      </c>
      <c r="D324" t="s">
        <v>340</v>
      </c>
      <c r="E324" s="1">
        <v>41000</v>
      </c>
      <c r="F324" s="1">
        <f t="shared" si="145"/>
        <v>1176.7</v>
      </c>
      <c r="G324" s="1">
        <v>583.79</v>
      </c>
      <c r="H324" s="1">
        <f t="shared" si="142"/>
        <v>1246.4000000000001</v>
      </c>
      <c r="I324" s="1">
        <v>277.5</v>
      </c>
      <c r="J324" s="1">
        <f t="shared" si="146"/>
        <v>3284.39</v>
      </c>
      <c r="K324" s="1">
        <f t="shared" si="147"/>
        <v>37715.61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</row>
    <row r="325" spans="1:126" x14ac:dyDescent="0.25">
      <c r="A325" t="s">
        <v>374</v>
      </c>
      <c r="B325" t="s">
        <v>65</v>
      </c>
      <c r="C325" s="33" t="s">
        <v>522</v>
      </c>
      <c r="D325" t="s">
        <v>340</v>
      </c>
      <c r="E325" s="1">
        <v>41000</v>
      </c>
      <c r="F325" s="1">
        <f t="shared" si="145"/>
        <v>1176.7</v>
      </c>
      <c r="G325" s="1">
        <v>583.79</v>
      </c>
      <c r="H325" s="1">
        <f t="shared" si="142"/>
        <v>1246.4000000000001</v>
      </c>
      <c r="I325" s="1">
        <v>125</v>
      </c>
      <c r="J325" s="1">
        <f t="shared" si="146"/>
        <v>3131.89</v>
      </c>
      <c r="K325" s="1">
        <f t="shared" si="147"/>
        <v>37868.11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</row>
    <row r="326" spans="1:126" x14ac:dyDescent="0.25">
      <c r="A326" t="s">
        <v>373</v>
      </c>
      <c r="B326" t="s">
        <v>65</v>
      </c>
      <c r="C326" s="33" t="s">
        <v>522</v>
      </c>
      <c r="D326" t="s">
        <v>340</v>
      </c>
      <c r="E326" s="15">
        <v>36000</v>
      </c>
      <c r="F326" s="1">
        <f t="shared" si="145"/>
        <v>1033.2</v>
      </c>
      <c r="G326" s="1">
        <v>0</v>
      </c>
      <c r="H326" s="1">
        <f t="shared" si="142"/>
        <v>1094.4000000000001</v>
      </c>
      <c r="I326" s="1">
        <v>25</v>
      </c>
      <c r="J326" s="1">
        <f t="shared" si="146"/>
        <v>2152.6</v>
      </c>
      <c r="K326" s="1">
        <f t="shared" si="147"/>
        <v>33847.4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</row>
    <row r="327" spans="1:126" x14ac:dyDescent="0.25">
      <c r="A327" t="s">
        <v>407</v>
      </c>
      <c r="B327" s="11" t="s">
        <v>296</v>
      </c>
      <c r="C327" s="34" t="s">
        <v>522</v>
      </c>
      <c r="D327" s="16" t="s">
        <v>340</v>
      </c>
      <c r="E327" s="1">
        <v>20400</v>
      </c>
      <c r="F327" s="1">
        <f t="shared" si="145"/>
        <v>585.48</v>
      </c>
      <c r="G327" s="1">
        <v>1995.14</v>
      </c>
      <c r="H327" s="1">
        <f t="shared" si="142"/>
        <v>620.16</v>
      </c>
      <c r="I327" s="1">
        <v>25</v>
      </c>
      <c r="J327" s="1">
        <f>F327+G327+H327+I327</f>
        <v>3225.78</v>
      </c>
      <c r="K327" s="1">
        <v>19169.36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</row>
    <row r="328" spans="1:126" x14ac:dyDescent="0.25">
      <c r="A328" t="s">
        <v>294</v>
      </c>
      <c r="B328" t="s">
        <v>304</v>
      </c>
      <c r="C328" s="33" t="s">
        <v>522</v>
      </c>
      <c r="D328" t="s">
        <v>340</v>
      </c>
      <c r="E328" s="1">
        <v>39000</v>
      </c>
      <c r="F328" s="1">
        <f t="shared" si="145"/>
        <v>1119.3</v>
      </c>
      <c r="G328" s="1">
        <v>301.52</v>
      </c>
      <c r="H328" s="1">
        <f t="shared" si="142"/>
        <v>1185.5999999999999</v>
      </c>
      <c r="I328" s="1">
        <v>187</v>
      </c>
      <c r="J328" s="1">
        <f t="shared" si="146"/>
        <v>2793.42</v>
      </c>
      <c r="K328" s="1">
        <f t="shared" si="147"/>
        <v>36206.58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</row>
    <row r="329" spans="1:126" x14ac:dyDescent="0.25">
      <c r="A329" t="s">
        <v>293</v>
      </c>
      <c r="B329" t="s">
        <v>155</v>
      </c>
      <c r="C329" s="33" t="s">
        <v>522</v>
      </c>
      <c r="D329" t="s">
        <v>340</v>
      </c>
      <c r="E329" s="1">
        <v>41000</v>
      </c>
      <c r="F329" s="1">
        <f t="shared" si="145"/>
        <v>1176.7</v>
      </c>
      <c r="G329" s="1">
        <v>405.27</v>
      </c>
      <c r="H329" s="1">
        <f t="shared" si="142"/>
        <v>1246.4000000000001</v>
      </c>
      <c r="I329" s="1">
        <v>1215.1199999999999</v>
      </c>
      <c r="J329" s="1">
        <f>+F329+G329+H329+I329</f>
        <v>4043.49</v>
      </c>
      <c r="K329" s="1">
        <f t="shared" si="147"/>
        <v>36956.51</v>
      </c>
    </row>
    <row r="330" spans="1:126" x14ac:dyDescent="0.25">
      <c r="A330" s="3" t="s">
        <v>13</v>
      </c>
      <c r="B330" s="3">
        <v>12</v>
      </c>
      <c r="C330" s="35"/>
      <c r="D330" s="3"/>
      <c r="E330" s="4">
        <f t="shared" ref="E330:K330" si="148">SUM(E318:E329)</f>
        <v>481011.29</v>
      </c>
      <c r="F330" s="4">
        <f t="shared" si="148"/>
        <v>13805.02</v>
      </c>
      <c r="G330" s="4">
        <f t="shared" si="148"/>
        <v>14433.1</v>
      </c>
      <c r="H330" s="4">
        <f t="shared" si="148"/>
        <v>14622.74</v>
      </c>
      <c r="I330" s="4">
        <f t="shared" si="148"/>
        <v>5427.95</v>
      </c>
      <c r="J330" s="4">
        <f t="shared" si="148"/>
        <v>48288.81</v>
      </c>
      <c r="K330" s="4">
        <f t="shared" si="148"/>
        <v>434717.62</v>
      </c>
    </row>
    <row r="332" spans="1:126" x14ac:dyDescent="0.25">
      <c r="A332" s="10" t="s">
        <v>122</v>
      </c>
      <c r="B332" s="10"/>
      <c r="C332" s="37" t="s">
        <v>522</v>
      </c>
      <c r="D332" s="12"/>
      <c r="E332" s="10"/>
      <c r="F332" s="10"/>
      <c r="G332" s="10"/>
      <c r="H332" s="10"/>
      <c r="I332" s="10"/>
      <c r="J332" s="10"/>
      <c r="K332" s="10"/>
    </row>
    <row r="333" spans="1:126" x14ac:dyDescent="0.25">
      <c r="A333" t="s">
        <v>123</v>
      </c>
      <c r="B333" t="s">
        <v>124</v>
      </c>
      <c r="D333" t="s">
        <v>337</v>
      </c>
      <c r="E333" s="1">
        <v>61000</v>
      </c>
      <c r="F333" s="1">
        <f>E333*0.0287</f>
        <v>1750.7</v>
      </c>
      <c r="G333" s="1">
        <v>3674.86</v>
      </c>
      <c r="H333" s="1">
        <v>2006.4</v>
      </c>
      <c r="I333" s="1">
        <v>2405.2399999999998</v>
      </c>
      <c r="J333" s="1">
        <v>8441.6299999999992</v>
      </c>
      <c r="K333" s="1">
        <f t="shared" ref="K333" si="149">E333-J333</f>
        <v>52558.37</v>
      </c>
    </row>
    <row r="334" spans="1:126" x14ac:dyDescent="0.25">
      <c r="A334" s="3" t="s">
        <v>13</v>
      </c>
      <c r="B334" s="3">
        <v>1</v>
      </c>
      <c r="C334" s="35"/>
      <c r="D334" s="3"/>
      <c r="E334" s="4">
        <f t="shared" ref="E334:K334" si="150">SUM(E333:E333)</f>
        <v>61000</v>
      </c>
      <c r="F334" s="4">
        <f t="shared" si="150"/>
        <v>1750.7</v>
      </c>
      <c r="G334" s="4">
        <f t="shared" si="150"/>
        <v>3674.86</v>
      </c>
      <c r="H334" s="4">
        <f t="shared" si="150"/>
        <v>2006.4</v>
      </c>
      <c r="I334" s="4">
        <f t="shared" si="150"/>
        <v>2405.2399999999998</v>
      </c>
      <c r="J334" s="4">
        <f t="shared" si="150"/>
        <v>8441.6299999999992</v>
      </c>
      <c r="K334" s="4">
        <f t="shared" si="150"/>
        <v>52558.37</v>
      </c>
    </row>
    <row r="336" spans="1:126" x14ac:dyDescent="0.25">
      <c r="A336" s="32" t="s">
        <v>126</v>
      </c>
      <c r="B336" s="32"/>
      <c r="C336" s="41"/>
      <c r="D336" s="32"/>
      <c r="E336" s="32"/>
      <c r="F336" s="32"/>
      <c r="G336" s="32"/>
      <c r="H336" s="32"/>
      <c r="I336" s="32"/>
      <c r="J336" s="32"/>
      <c r="K336" s="32"/>
    </row>
    <row r="337" spans="1:126" x14ac:dyDescent="0.25">
      <c r="A337" s="5" t="s">
        <v>127</v>
      </c>
      <c r="B337" s="5" t="s">
        <v>114</v>
      </c>
      <c r="C337" s="40" t="s">
        <v>522</v>
      </c>
      <c r="D337" s="5" t="s">
        <v>337</v>
      </c>
      <c r="E337" s="31">
        <v>66000</v>
      </c>
      <c r="F337" s="31">
        <f>E337*0.0287</f>
        <v>1894.2</v>
      </c>
      <c r="G337" s="31">
        <v>0</v>
      </c>
      <c r="H337" s="31">
        <f>E337*0.0304</f>
        <v>2006.4</v>
      </c>
      <c r="I337" s="31">
        <v>2405.2399999999998</v>
      </c>
      <c r="J337" s="31">
        <v>10445.549999999999</v>
      </c>
      <c r="K337" s="31">
        <f>E337-J337</f>
        <v>55554.45</v>
      </c>
    </row>
    <row r="338" spans="1:126" x14ac:dyDescent="0.25">
      <c r="A338" s="6" t="s">
        <v>13</v>
      </c>
      <c r="B338" s="6">
        <v>1</v>
      </c>
      <c r="C338" s="41"/>
      <c r="D338" s="6"/>
      <c r="E338" s="51">
        <f t="shared" ref="E338:K338" si="151">SUM(E337)</f>
        <v>66000</v>
      </c>
      <c r="F338" s="51">
        <f t="shared" si="151"/>
        <v>1894.2</v>
      </c>
      <c r="G338" s="51">
        <f t="shared" si="151"/>
        <v>0</v>
      </c>
      <c r="H338" s="51">
        <f t="shared" si="151"/>
        <v>2006.4</v>
      </c>
      <c r="I338" s="51">
        <f t="shared" si="151"/>
        <v>2405.2399999999998</v>
      </c>
      <c r="J338" s="51">
        <f t="shared" si="151"/>
        <v>10445.549999999999</v>
      </c>
      <c r="K338" s="51">
        <f t="shared" si="151"/>
        <v>55554.45</v>
      </c>
    </row>
    <row r="340" spans="1:126" x14ac:dyDescent="0.25">
      <c r="A340" s="10" t="s">
        <v>128</v>
      </c>
      <c r="B340" s="10"/>
      <c r="C340" s="37"/>
      <c r="D340" s="12"/>
      <c r="E340" s="10"/>
      <c r="F340" s="10"/>
      <c r="G340" s="10"/>
      <c r="H340" s="10"/>
      <c r="I340" s="10"/>
      <c r="J340" s="10"/>
      <c r="K340" s="10"/>
    </row>
    <row r="341" spans="1:126" x14ac:dyDescent="0.25">
      <c r="A341" t="s">
        <v>295</v>
      </c>
      <c r="B341" t="s">
        <v>140</v>
      </c>
      <c r="C341" s="33" t="s">
        <v>523</v>
      </c>
      <c r="D341" t="s">
        <v>340</v>
      </c>
      <c r="E341" s="1">
        <v>76000</v>
      </c>
      <c r="F341" s="1">
        <f>E341*0.0287</f>
        <v>2181.1999999999998</v>
      </c>
      <c r="G341" s="1">
        <v>6497.56</v>
      </c>
      <c r="H341" s="1">
        <f>E341*0.0304</f>
        <v>2310.4</v>
      </c>
      <c r="I341" s="1">
        <v>195</v>
      </c>
      <c r="J341" s="1">
        <f>F341+G341+H341+I341</f>
        <v>11184.16</v>
      </c>
      <c r="K341" s="1">
        <f>E341-J341</f>
        <v>64815.839999999997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A342" t="s">
        <v>129</v>
      </c>
      <c r="B342" t="s">
        <v>130</v>
      </c>
      <c r="C342" s="33" t="s">
        <v>522</v>
      </c>
      <c r="D342" t="s">
        <v>337</v>
      </c>
      <c r="E342" s="1">
        <v>81000</v>
      </c>
      <c r="F342" s="1">
        <f t="shared" ref="F342:F350" si="152">E342*0.0287</f>
        <v>2324.6999999999998</v>
      </c>
      <c r="G342" s="1">
        <v>7636.09</v>
      </c>
      <c r="H342" s="1">
        <f t="shared" ref="H342:H350" si="153">E342*0.0304</f>
        <v>2462.4</v>
      </c>
      <c r="I342" s="1">
        <v>187</v>
      </c>
      <c r="J342" s="1">
        <v>12610.19</v>
      </c>
      <c r="K342" s="1">
        <v>68389.81</v>
      </c>
    </row>
    <row r="343" spans="1:126" x14ac:dyDescent="0.25">
      <c r="A343" t="s">
        <v>131</v>
      </c>
      <c r="B343" t="s">
        <v>59</v>
      </c>
      <c r="C343" s="33" t="s">
        <v>523</v>
      </c>
      <c r="D343" t="s">
        <v>340</v>
      </c>
      <c r="E343" s="1">
        <v>24150</v>
      </c>
      <c r="F343" s="1">
        <f t="shared" si="152"/>
        <v>693.11</v>
      </c>
      <c r="G343" s="1">
        <v>0</v>
      </c>
      <c r="H343" s="1">
        <f t="shared" si="153"/>
        <v>734.16</v>
      </c>
      <c r="I343" s="1">
        <v>271</v>
      </c>
      <c r="J343" s="1">
        <f t="shared" ref="J343:J345" si="154">F343+G343+H343+I343</f>
        <v>1698.27</v>
      </c>
      <c r="K343" s="1">
        <f t="shared" ref="K343:K345" si="155">E343-J343</f>
        <v>22451.73</v>
      </c>
    </row>
    <row r="344" spans="1:126" x14ac:dyDescent="0.25">
      <c r="A344" t="s">
        <v>132</v>
      </c>
      <c r="B344" t="s">
        <v>133</v>
      </c>
      <c r="C344" s="33" t="s">
        <v>522</v>
      </c>
      <c r="D344" t="s">
        <v>340</v>
      </c>
      <c r="E344" s="1">
        <v>81000</v>
      </c>
      <c r="F344" s="1">
        <f t="shared" si="152"/>
        <v>2324.6999999999998</v>
      </c>
      <c r="G344" s="1">
        <v>7338.56</v>
      </c>
      <c r="H344" s="1">
        <f t="shared" si="153"/>
        <v>2462.4</v>
      </c>
      <c r="I344" s="1">
        <v>1755.12</v>
      </c>
      <c r="J344" s="1">
        <f t="shared" si="154"/>
        <v>13880.78</v>
      </c>
      <c r="K344" s="1">
        <f t="shared" si="155"/>
        <v>67119.22</v>
      </c>
    </row>
    <row r="345" spans="1:126" x14ac:dyDescent="0.25">
      <c r="A345" t="s">
        <v>134</v>
      </c>
      <c r="B345" t="s">
        <v>287</v>
      </c>
      <c r="C345" s="33" t="s">
        <v>522</v>
      </c>
      <c r="D345" t="s">
        <v>337</v>
      </c>
      <c r="E345" s="1">
        <v>41000</v>
      </c>
      <c r="F345" s="1">
        <f t="shared" si="152"/>
        <v>1176.7</v>
      </c>
      <c r="G345" s="1">
        <v>583.79</v>
      </c>
      <c r="H345" s="1">
        <f t="shared" si="153"/>
        <v>1246.4000000000001</v>
      </c>
      <c r="I345" s="1">
        <v>665</v>
      </c>
      <c r="J345" s="1">
        <f t="shared" si="154"/>
        <v>3671.89</v>
      </c>
      <c r="K345" s="1">
        <f t="shared" si="155"/>
        <v>37328.11</v>
      </c>
    </row>
    <row r="346" spans="1:126" x14ac:dyDescent="0.25">
      <c r="A346" t="s">
        <v>322</v>
      </c>
      <c r="B346" t="s">
        <v>137</v>
      </c>
      <c r="C346" s="33" t="s">
        <v>522</v>
      </c>
      <c r="D346" t="s">
        <v>340</v>
      </c>
      <c r="E346" s="1">
        <v>41000</v>
      </c>
      <c r="F346" s="1">
        <f t="shared" si="152"/>
        <v>1176.7</v>
      </c>
      <c r="G346" s="1">
        <v>583.79</v>
      </c>
      <c r="H346" s="1">
        <f t="shared" si="153"/>
        <v>1246.4000000000001</v>
      </c>
      <c r="I346" s="1">
        <v>925</v>
      </c>
      <c r="J346" s="1">
        <f t="shared" ref="J346:J350" si="156">F346+G346+H346+I346</f>
        <v>3931.89</v>
      </c>
      <c r="K346" s="1">
        <f t="shared" ref="K346:K350" si="157">E346-J346</f>
        <v>37068.11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</row>
    <row r="347" spans="1:126" x14ac:dyDescent="0.25">
      <c r="A347" t="s">
        <v>321</v>
      </c>
      <c r="B347" t="s">
        <v>320</v>
      </c>
      <c r="C347" s="33" t="s">
        <v>523</v>
      </c>
      <c r="D347" t="s">
        <v>340</v>
      </c>
      <c r="E347" s="1">
        <v>59000</v>
      </c>
      <c r="F347" s="1">
        <f t="shared" si="152"/>
        <v>1693.3</v>
      </c>
      <c r="G347" s="1">
        <v>3298.5</v>
      </c>
      <c r="H347" s="1">
        <f t="shared" si="153"/>
        <v>1793.6</v>
      </c>
      <c r="I347" s="1">
        <v>187</v>
      </c>
      <c r="J347" s="1">
        <f t="shared" si="156"/>
        <v>6972.4</v>
      </c>
      <c r="K347" s="1">
        <f t="shared" si="157"/>
        <v>52027.6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</row>
    <row r="348" spans="1:126" x14ac:dyDescent="0.25">
      <c r="A348" t="s">
        <v>478</v>
      </c>
      <c r="B348" t="s">
        <v>417</v>
      </c>
      <c r="C348" s="33" t="s">
        <v>522</v>
      </c>
      <c r="D348" t="s">
        <v>340</v>
      </c>
      <c r="E348" s="1">
        <v>32000</v>
      </c>
      <c r="F348" s="1">
        <f t="shared" ref="F348" si="158">E348*0.0287</f>
        <v>918.4</v>
      </c>
      <c r="G348" s="1">
        <v>0</v>
      </c>
      <c r="H348" s="1">
        <f t="shared" ref="H348" si="159">E348*0.0304</f>
        <v>972.8</v>
      </c>
      <c r="I348" s="1">
        <v>25</v>
      </c>
      <c r="J348" s="1">
        <f t="shared" ref="J348" si="160">F348+G348+H348+I348</f>
        <v>1916.2</v>
      </c>
      <c r="K348" s="1">
        <f t="shared" ref="K348" si="161">E348-J348</f>
        <v>30083.8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t="s">
        <v>135</v>
      </c>
      <c r="B349" t="s">
        <v>18</v>
      </c>
      <c r="C349" s="33" t="s">
        <v>523</v>
      </c>
      <c r="D349" t="s">
        <v>340</v>
      </c>
      <c r="E349" s="1">
        <v>125000</v>
      </c>
      <c r="F349" s="1">
        <f t="shared" si="152"/>
        <v>3587.5</v>
      </c>
      <c r="G349" s="1">
        <v>17985.990000000002</v>
      </c>
      <c r="H349" s="1">
        <v>3800</v>
      </c>
      <c r="I349" s="1">
        <v>277.5</v>
      </c>
      <c r="J349" s="1">
        <f t="shared" si="156"/>
        <v>25650.99</v>
      </c>
      <c r="K349" s="1">
        <f t="shared" si="157"/>
        <v>99349.01</v>
      </c>
    </row>
    <row r="350" spans="1:126" x14ac:dyDescent="0.25">
      <c r="A350" t="s">
        <v>323</v>
      </c>
      <c r="B350" t="s">
        <v>65</v>
      </c>
      <c r="C350" s="33" t="s">
        <v>522</v>
      </c>
      <c r="D350" t="s">
        <v>340</v>
      </c>
      <c r="E350" s="1">
        <v>27500</v>
      </c>
      <c r="F350" s="1">
        <f t="shared" si="152"/>
        <v>789.25</v>
      </c>
      <c r="G350" s="1">
        <v>0</v>
      </c>
      <c r="H350" s="1">
        <f t="shared" si="153"/>
        <v>836</v>
      </c>
      <c r="I350" s="1">
        <v>277.5</v>
      </c>
      <c r="J350" s="1">
        <f t="shared" si="156"/>
        <v>1902.75</v>
      </c>
      <c r="K350" s="1">
        <f t="shared" si="157"/>
        <v>25597.25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s="3" t="s">
        <v>13</v>
      </c>
      <c r="B351" s="3">
        <v>10</v>
      </c>
      <c r="C351" s="35"/>
      <c r="D351" s="3"/>
      <c r="E351" s="4">
        <f t="shared" ref="E351:K351" si="162">SUM(E341:E350)</f>
        <v>587650</v>
      </c>
      <c r="F351" s="4">
        <f t="shared" si="162"/>
        <v>16865.560000000001</v>
      </c>
      <c r="G351" s="4">
        <f t="shared" si="162"/>
        <v>43924.28</v>
      </c>
      <c r="H351" s="4">
        <f t="shared" si="162"/>
        <v>17864.560000000001</v>
      </c>
      <c r="I351" s="4">
        <f t="shared" si="162"/>
        <v>4765.12</v>
      </c>
      <c r="J351" s="4">
        <f t="shared" si="162"/>
        <v>83419.520000000004</v>
      </c>
      <c r="K351" s="4">
        <f t="shared" si="162"/>
        <v>504230.48</v>
      </c>
    </row>
    <row r="353" spans="1:126" x14ac:dyDescent="0.25">
      <c r="A353" s="10" t="s">
        <v>445</v>
      </c>
      <c r="B353" s="10"/>
      <c r="C353" s="37"/>
      <c r="D353" s="12"/>
      <c r="E353" s="10"/>
      <c r="F353" s="10"/>
      <c r="G353" s="10"/>
      <c r="H353" s="10"/>
      <c r="I353" s="10"/>
      <c r="J353" s="10"/>
      <c r="K353" s="10"/>
    </row>
    <row r="354" spans="1:126" x14ac:dyDescent="0.25">
      <c r="A354" t="s">
        <v>136</v>
      </c>
      <c r="B354" t="s">
        <v>137</v>
      </c>
      <c r="C354" s="33" t="s">
        <v>522</v>
      </c>
      <c r="D354" t="s">
        <v>337</v>
      </c>
      <c r="E354" s="1">
        <v>66000</v>
      </c>
      <c r="F354" s="1">
        <f>E354*0.0287</f>
        <v>1894.2</v>
      </c>
      <c r="G354" s="1">
        <v>4615.76</v>
      </c>
      <c r="H354" s="1">
        <f>E354*0.0304</f>
        <v>2006.4</v>
      </c>
      <c r="I354" s="1">
        <v>377.5</v>
      </c>
      <c r="J354" s="1">
        <f t="shared" ref="J354:J360" si="163">F354+G354+H354+I354</f>
        <v>8893.86</v>
      </c>
      <c r="K354" s="1">
        <f t="shared" ref="K354:K360" si="164">E354-J354</f>
        <v>57106.14</v>
      </c>
    </row>
    <row r="355" spans="1:126" x14ac:dyDescent="0.25">
      <c r="A355" t="s">
        <v>138</v>
      </c>
      <c r="B355" t="s">
        <v>296</v>
      </c>
      <c r="C355" s="33" t="s">
        <v>522</v>
      </c>
      <c r="D355" t="s">
        <v>337</v>
      </c>
      <c r="E355" s="1">
        <v>66000</v>
      </c>
      <c r="F355" s="1">
        <f t="shared" ref="F355:F357" si="165">E355*0.0287</f>
        <v>1894.2</v>
      </c>
      <c r="G355" s="1">
        <v>4377.7299999999996</v>
      </c>
      <c r="H355" s="1">
        <f t="shared" ref="H355:H357" si="166">E355*0.0304</f>
        <v>2006.4</v>
      </c>
      <c r="I355" s="1">
        <v>1467.62</v>
      </c>
      <c r="J355" s="1">
        <f t="shared" si="163"/>
        <v>9745.9500000000007</v>
      </c>
      <c r="K355" s="1">
        <f t="shared" si="164"/>
        <v>56254.05</v>
      </c>
    </row>
    <row r="356" spans="1:126" x14ac:dyDescent="0.25">
      <c r="A356" t="s">
        <v>139</v>
      </c>
      <c r="B356" t="s">
        <v>140</v>
      </c>
      <c r="C356" s="33" t="s">
        <v>523</v>
      </c>
      <c r="D356" t="s">
        <v>337</v>
      </c>
      <c r="E356" s="1">
        <v>56000</v>
      </c>
      <c r="F356" s="1">
        <f t="shared" si="165"/>
        <v>1607.2</v>
      </c>
      <c r="G356" s="1">
        <v>0</v>
      </c>
      <c r="H356" s="1">
        <f t="shared" si="166"/>
        <v>1702.4</v>
      </c>
      <c r="I356" s="1">
        <v>195</v>
      </c>
      <c r="J356" s="1">
        <v>6238.56</v>
      </c>
      <c r="K356" s="1">
        <v>49761.440000000002</v>
      </c>
    </row>
    <row r="357" spans="1:126" x14ac:dyDescent="0.25">
      <c r="A357" t="s">
        <v>141</v>
      </c>
      <c r="B357" t="s">
        <v>18</v>
      </c>
      <c r="C357" s="33" t="s">
        <v>522</v>
      </c>
      <c r="D357" t="s">
        <v>337</v>
      </c>
      <c r="E357" s="1">
        <v>81000</v>
      </c>
      <c r="F357" s="1">
        <f t="shared" si="165"/>
        <v>2324.6999999999998</v>
      </c>
      <c r="G357" s="1">
        <v>7636.09</v>
      </c>
      <c r="H357" s="1">
        <f t="shared" si="166"/>
        <v>2462.4</v>
      </c>
      <c r="I357" s="1">
        <v>417.5</v>
      </c>
      <c r="J357" s="1">
        <f t="shared" si="163"/>
        <v>12840.69</v>
      </c>
      <c r="K357" s="1">
        <f t="shared" si="164"/>
        <v>68159.31</v>
      </c>
    </row>
    <row r="358" spans="1:126" x14ac:dyDescent="0.25">
      <c r="A358" t="s">
        <v>449</v>
      </c>
      <c r="B358" s="23" t="s">
        <v>137</v>
      </c>
      <c r="C358" s="33" t="s">
        <v>522</v>
      </c>
      <c r="D358" t="s">
        <v>340</v>
      </c>
      <c r="E358" s="1">
        <v>60000</v>
      </c>
      <c r="F358" s="1">
        <f>E358*0.0287</f>
        <v>1722</v>
      </c>
      <c r="G358" s="1">
        <v>3486.68</v>
      </c>
      <c r="H358" s="1">
        <f>E358*0.0304</f>
        <v>1824</v>
      </c>
      <c r="I358" s="1">
        <v>25</v>
      </c>
      <c r="J358" s="1">
        <f>F358+G358+H358+I358</f>
        <v>7057.68</v>
      </c>
      <c r="K358" s="1">
        <f>E358-J358</f>
        <v>52942.32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</row>
    <row r="359" spans="1:126" x14ac:dyDescent="0.25">
      <c r="A359" t="s">
        <v>446</v>
      </c>
      <c r="B359" t="s">
        <v>18</v>
      </c>
      <c r="C359" s="33" t="s">
        <v>522</v>
      </c>
      <c r="D359" t="s">
        <v>340</v>
      </c>
      <c r="E359" s="1">
        <v>90000</v>
      </c>
      <c r="F359" s="1">
        <f t="shared" ref="F359" si="167">E359*0.0287</f>
        <v>2583</v>
      </c>
      <c r="G359" s="1">
        <v>9753.1200000000008</v>
      </c>
      <c r="H359" s="1">
        <f t="shared" ref="H359" si="168">E359*0.0304</f>
        <v>2736</v>
      </c>
      <c r="I359" s="1">
        <v>277.5</v>
      </c>
      <c r="J359" s="1">
        <f t="shared" ref="J359" si="169">F359+G359+H359+I359</f>
        <v>15349.62</v>
      </c>
      <c r="K359" s="1">
        <f t="shared" ref="K359" si="170">E359-J359</f>
        <v>74650.38</v>
      </c>
    </row>
    <row r="360" spans="1:126" x14ac:dyDescent="0.25">
      <c r="A360" t="s">
        <v>455</v>
      </c>
      <c r="B360" t="s">
        <v>137</v>
      </c>
      <c r="C360" s="33" t="s">
        <v>522</v>
      </c>
      <c r="D360" t="s">
        <v>340</v>
      </c>
      <c r="E360" s="1">
        <v>45000</v>
      </c>
      <c r="F360" s="1">
        <v>1291.5</v>
      </c>
      <c r="G360" s="1">
        <v>1148.33</v>
      </c>
      <c r="H360" s="1">
        <v>1368</v>
      </c>
      <c r="I360" s="1">
        <v>25</v>
      </c>
      <c r="J360" s="1">
        <f t="shared" si="163"/>
        <v>3832.83</v>
      </c>
      <c r="K360" s="1">
        <f t="shared" si="164"/>
        <v>41167.17</v>
      </c>
    </row>
    <row r="361" spans="1:126" x14ac:dyDescent="0.25">
      <c r="A361" s="3" t="s">
        <v>13</v>
      </c>
      <c r="B361" s="3">
        <v>7</v>
      </c>
      <c r="C361" s="35"/>
      <c r="D361" s="3"/>
      <c r="E361" s="4">
        <f>SUM(E354:E360)</f>
        <v>464000</v>
      </c>
      <c r="F361" s="4">
        <f t="shared" ref="F361:K361" si="171">SUM(F354:F360)</f>
        <v>13316.8</v>
      </c>
      <c r="G361" s="4">
        <f t="shared" si="171"/>
        <v>31017.71</v>
      </c>
      <c r="H361" s="4">
        <f t="shared" si="171"/>
        <v>14105.6</v>
      </c>
      <c r="I361" s="4">
        <f t="shared" si="171"/>
        <v>2785.12</v>
      </c>
      <c r="J361" s="4">
        <f t="shared" si="171"/>
        <v>63959.19</v>
      </c>
      <c r="K361" s="4">
        <f t="shared" si="171"/>
        <v>400040.81</v>
      </c>
    </row>
    <row r="363" spans="1:126" x14ac:dyDescent="0.25">
      <c r="A363" s="10" t="s">
        <v>142</v>
      </c>
      <c r="B363" s="10"/>
      <c r="C363" s="37"/>
      <c r="D363" s="12"/>
      <c r="E363" s="10"/>
      <c r="F363" s="10"/>
      <c r="G363" s="10"/>
      <c r="H363" s="10"/>
      <c r="I363" s="10"/>
      <c r="J363" s="10"/>
      <c r="K363" s="10"/>
    </row>
    <row r="364" spans="1:126" x14ac:dyDescent="0.25">
      <c r="A364" t="s">
        <v>143</v>
      </c>
      <c r="B364" t="s">
        <v>288</v>
      </c>
      <c r="C364" s="33" t="s">
        <v>522</v>
      </c>
      <c r="D364" t="s">
        <v>337</v>
      </c>
      <c r="E364" s="1">
        <v>41000</v>
      </c>
      <c r="F364" s="1">
        <f>E364*0.0287</f>
        <v>1176.7</v>
      </c>
      <c r="G364" s="1">
        <v>583.79</v>
      </c>
      <c r="H364" s="1">
        <f>E364*0.0304</f>
        <v>1246.4000000000001</v>
      </c>
      <c r="I364" s="1">
        <v>377.5</v>
      </c>
      <c r="J364" s="1">
        <f t="shared" ref="J364:J366" si="172">F364+G364+H364+I364</f>
        <v>3384.39</v>
      </c>
      <c r="K364" s="1">
        <f t="shared" ref="K364:K366" si="173">E364-J364</f>
        <v>37615.61</v>
      </c>
    </row>
    <row r="365" spans="1:126" x14ac:dyDescent="0.25">
      <c r="A365" t="s">
        <v>145</v>
      </c>
      <c r="B365" t="s">
        <v>289</v>
      </c>
      <c r="C365" s="33" t="s">
        <v>523</v>
      </c>
      <c r="D365" t="s">
        <v>337</v>
      </c>
      <c r="E365" s="1">
        <v>41000</v>
      </c>
      <c r="F365" s="1">
        <f t="shared" ref="F365:F366" si="174">E365*0.0287</f>
        <v>1176.7</v>
      </c>
      <c r="G365" s="1">
        <v>583.79</v>
      </c>
      <c r="H365" s="1">
        <f t="shared" ref="H365:H366" si="175">E365*0.0304</f>
        <v>1246.4000000000001</v>
      </c>
      <c r="I365" s="1">
        <v>307</v>
      </c>
      <c r="J365" s="1">
        <f t="shared" si="172"/>
        <v>3313.89</v>
      </c>
      <c r="K365" s="1">
        <f t="shared" si="173"/>
        <v>37686.11</v>
      </c>
    </row>
    <row r="366" spans="1:126" x14ac:dyDescent="0.25">
      <c r="A366" t="s">
        <v>146</v>
      </c>
      <c r="B366" t="s">
        <v>289</v>
      </c>
      <c r="C366" s="33" t="s">
        <v>523</v>
      </c>
      <c r="D366" t="s">
        <v>337</v>
      </c>
      <c r="E366" s="1">
        <v>41000</v>
      </c>
      <c r="F366" s="1">
        <f t="shared" si="174"/>
        <v>1176.7</v>
      </c>
      <c r="G366" s="1">
        <v>583.79</v>
      </c>
      <c r="H366" s="1">
        <f t="shared" si="175"/>
        <v>1246.4000000000001</v>
      </c>
      <c r="I366" s="1">
        <v>25</v>
      </c>
      <c r="J366" s="1">
        <f t="shared" si="172"/>
        <v>3031.89</v>
      </c>
      <c r="K366" s="1">
        <f t="shared" si="173"/>
        <v>37968.11</v>
      </c>
    </row>
    <row r="367" spans="1:126" x14ac:dyDescent="0.25">
      <c r="A367" s="3" t="s">
        <v>13</v>
      </c>
      <c r="B367" s="3">
        <v>3</v>
      </c>
      <c r="C367" s="35"/>
      <c r="D367" s="3"/>
      <c r="E367" s="4">
        <f t="shared" ref="E367:K367" si="176">SUM(E364:E366)</f>
        <v>123000</v>
      </c>
      <c r="F367" s="4">
        <f t="shared" si="176"/>
        <v>3530.1</v>
      </c>
      <c r="G367" s="4">
        <f t="shared" si="176"/>
        <v>1751.37</v>
      </c>
      <c r="H367" s="4">
        <f t="shared" si="176"/>
        <v>3739.2</v>
      </c>
      <c r="I367" s="4">
        <f t="shared" si="176"/>
        <v>709.5</v>
      </c>
      <c r="J367" s="4">
        <f t="shared" si="176"/>
        <v>9730.17</v>
      </c>
      <c r="K367" s="4">
        <f t="shared" si="176"/>
        <v>113269.83</v>
      </c>
    </row>
    <row r="369" spans="1:126" x14ac:dyDescent="0.25">
      <c r="A369" s="2" t="s">
        <v>505</v>
      </c>
    </row>
    <row r="370" spans="1:126" s="3" customFormat="1" x14ac:dyDescent="0.25">
      <c r="A370" t="s">
        <v>188</v>
      </c>
      <c r="B370" t="s">
        <v>479</v>
      </c>
      <c r="C370" s="33" t="s">
        <v>523</v>
      </c>
      <c r="D370" t="s">
        <v>337</v>
      </c>
      <c r="E370" s="1">
        <v>44000</v>
      </c>
      <c r="F370" s="1">
        <f t="shared" ref="F370" si="177">E370*0.0287</f>
        <v>1262.8</v>
      </c>
      <c r="G370" s="1">
        <v>1007.19</v>
      </c>
      <c r="H370" s="1">
        <f t="shared" ref="H370" si="178">E370*0.0304</f>
        <v>1337.6</v>
      </c>
      <c r="I370" s="1">
        <v>377.5</v>
      </c>
      <c r="J370" s="1">
        <f t="shared" ref="J370" si="179">F370+G370+H370+I370</f>
        <v>3985.09</v>
      </c>
      <c r="K370" s="1">
        <f t="shared" ref="K370" si="180">E370-J370</f>
        <v>40014.910000000003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</row>
    <row r="371" spans="1:126" x14ac:dyDescent="0.25">
      <c r="A371" t="s">
        <v>200</v>
      </c>
      <c r="B371" t="s">
        <v>22</v>
      </c>
      <c r="C371" s="33" t="s">
        <v>522</v>
      </c>
      <c r="D371" t="s">
        <v>337</v>
      </c>
      <c r="E371" s="1">
        <v>32000</v>
      </c>
      <c r="F371" s="1">
        <f>E371*0.0287</f>
        <v>918.4</v>
      </c>
      <c r="G371" s="1">
        <v>0</v>
      </c>
      <c r="H371" s="1">
        <f>E371*0.0304</f>
        <v>972.8</v>
      </c>
      <c r="I371" s="1">
        <v>125</v>
      </c>
      <c r="J371" s="1">
        <f>F371+G371+H371+I371</f>
        <v>2016.2</v>
      </c>
      <c r="K371" s="1">
        <f>E371-J371</f>
        <v>29983.8</v>
      </c>
    </row>
    <row r="372" spans="1:126" x14ac:dyDescent="0.25">
      <c r="A372" s="3" t="s">
        <v>13</v>
      </c>
      <c r="B372" s="3">
        <v>2</v>
      </c>
      <c r="C372" s="35"/>
      <c r="D372" s="3"/>
      <c r="E372" s="4">
        <f>SUM(E370:E371)</f>
        <v>76000</v>
      </c>
      <c r="F372" s="4">
        <f t="shared" ref="F372:K372" si="181">SUM(F370:F371)</f>
        <v>2181.1999999999998</v>
      </c>
      <c r="G372" s="4">
        <f t="shared" si="181"/>
        <v>1007.19</v>
      </c>
      <c r="H372" s="4">
        <f t="shared" si="181"/>
        <v>2310.4</v>
      </c>
      <c r="I372" s="4">
        <f t="shared" si="181"/>
        <v>502.5</v>
      </c>
      <c r="J372" s="4">
        <f t="shared" si="181"/>
        <v>6001.29</v>
      </c>
      <c r="K372" s="4">
        <f t="shared" si="181"/>
        <v>69998.710000000006</v>
      </c>
    </row>
    <row r="374" spans="1:126" x14ac:dyDescent="0.25">
      <c r="A374" s="2" t="s">
        <v>506</v>
      </c>
    </row>
    <row r="375" spans="1:126" x14ac:dyDescent="0.25">
      <c r="A375" t="s">
        <v>507</v>
      </c>
      <c r="B375" t="s">
        <v>16</v>
      </c>
      <c r="C375" s="33" t="s">
        <v>522</v>
      </c>
      <c r="D375" t="s">
        <v>340</v>
      </c>
      <c r="E375" s="1">
        <v>44000</v>
      </c>
      <c r="F375" s="1">
        <f>E375*0.0287</f>
        <v>1262.8</v>
      </c>
      <c r="G375" s="1">
        <v>0</v>
      </c>
      <c r="H375" s="1">
        <f>E375*0.0304</f>
        <v>1337.6</v>
      </c>
      <c r="I375" s="1">
        <v>187</v>
      </c>
      <c r="J375" s="1">
        <v>3794.59</v>
      </c>
      <c r="K375" s="1">
        <f>E375-J375</f>
        <v>40205.410000000003</v>
      </c>
    </row>
    <row r="376" spans="1:126" x14ac:dyDescent="0.25">
      <c r="A376" s="3" t="s">
        <v>13</v>
      </c>
      <c r="B376" s="3">
        <v>1</v>
      </c>
      <c r="C376" s="35"/>
      <c r="D376" s="3"/>
      <c r="E376" s="4">
        <f t="shared" ref="E376:K376" si="182">SUM(E375:E375)</f>
        <v>44000</v>
      </c>
      <c r="F376" s="4">
        <f t="shared" si="182"/>
        <v>1262.8</v>
      </c>
      <c r="G376" s="4">
        <f t="shared" si="182"/>
        <v>0</v>
      </c>
      <c r="H376" s="4">
        <f t="shared" si="182"/>
        <v>1337.6</v>
      </c>
      <c r="I376" s="4">
        <f t="shared" si="182"/>
        <v>187</v>
      </c>
      <c r="J376" s="4">
        <f t="shared" si="182"/>
        <v>3794.59</v>
      </c>
      <c r="K376" s="4">
        <f t="shared" si="182"/>
        <v>40205.410000000003</v>
      </c>
    </row>
    <row r="378" spans="1:126" x14ac:dyDescent="0.25">
      <c r="A378" s="2" t="s">
        <v>508</v>
      </c>
    </row>
    <row r="379" spans="1:126" x14ac:dyDescent="0.25">
      <c r="A379" t="s">
        <v>177</v>
      </c>
      <c r="B379" t="s">
        <v>18</v>
      </c>
      <c r="C379" s="33" t="s">
        <v>523</v>
      </c>
      <c r="D379" t="s">
        <v>337</v>
      </c>
      <c r="E379" s="1">
        <v>96000</v>
      </c>
      <c r="F379" s="1">
        <f>E379*0.0287</f>
        <v>2755.2</v>
      </c>
      <c r="G379" s="1">
        <v>11164.47</v>
      </c>
      <c r="H379" s="1">
        <f>E379*0.0304</f>
        <v>2918.4</v>
      </c>
      <c r="I379" s="1">
        <v>25</v>
      </c>
      <c r="J379" s="1">
        <f>F379+G379+H379+I379</f>
        <v>16863.07</v>
      </c>
      <c r="K379" s="1">
        <f>E379-J379</f>
        <v>79136.929999999993</v>
      </c>
    </row>
    <row r="380" spans="1:126" x14ac:dyDescent="0.25">
      <c r="A380" s="3" t="s">
        <v>13</v>
      </c>
      <c r="B380" s="3">
        <v>1</v>
      </c>
      <c r="C380" s="35"/>
      <c r="D380" s="3"/>
      <c r="E380" s="4">
        <f>SUM(E379)</f>
        <v>96000</v>
      </c>
      <c r="F380" s="4">
        <f t="shared" ref="F380:K380" si="183">SUM(F379)</f>
        <v>2755.2</v>
      </c>
      <c r="G380" s="4">
        <f t="shared" si="183"/>
        <v>11164.47</v>
      </c>
      <c r="H380" s="4">
        <f t="shared" si="183"/>
        <v>2918.4</v>
      </c>
      <c r="I380" s="4">
        <f t="shared" si="183"/>
        <v>25</v>
      </c>
      <c r="J380" s="4">
        <f t="shared" si="183"/>
        <v>16863.07</v>
      </c>
      <c r="K380" s="4">
        <f t="shared" si="183"/>
        <v>79136.929999999993</v>
      </c>
    </row>
    <row r="382" spans="1:126" s="2" customFormat="1" x14ac:dyDescent="0.25">
      <c r="A382" s="25" t="s">
        <v>509</v>
      </c>
      <c r="B382" s="25"/>
      <c r="C382" s="37"/>
      <c r="D382" s="25"/>
      <c r="E382" s="25"/>
      <c r="F382" s="25"/>
      <c r="G382" s="25"/>
      <c r="H382" s="25"/>
      <c r="I382" s="25"/>
      <c r="J382" s="25"/>
      <c r="K382" s="2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</row>
    <row r="383" spans="1:126" s="2" customFormat="1" x14ac:dyDescent="0.25">
      <c r="A383" t="s">
        <v>175</v>
      </c>
      <c r="B383" t="s">
        <v>176</v>
      </c>
      <c r="C383" s="33" t="s">
        <v>522</v>
      </c>
      <c r="D383" t="s">
        <v>340</v>
      </c>
      <c r="E383" s="1">
        <v>11000</v>
      </c>
      <c r="F383" s="1">
        <f>E383*0.0287</f>
        <v>315.7</v>
      </c>
      <c r="G383" s="1">
        <v>0</v>
      </c>
      <c r="H383" s="1">
        <f>E383*0.0304</f>
        <v>334.4</v>
      </c>
      <c r="I383" s="1">
        <v>75</v>
      </c>
      <c r="J383" s="1">
        <f t="shared" ref="J383" si="184">F383+G383+H383+I383</f>
        <v>725.1</v>
      </c>
      <c r="K383" s="1">
        <f t="shared" ref="K383" si="185">E383-J383</f>
        <v>10274.9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</row>
    <row r="384" spans="1:126" s="3" customFormat="1" x14ac:dyDescent="0.25">
      <c r="A384" t="s">
        <v>180</v>
      </c>
      <c r="B384" t="s">
        <v>181</v>
      </c>
      <c r="C384" s="33" t="s">
        <v>523</v>
      </c>
      <c r="D384" t="s">
        <v>337</v>
      </c>
      <c r="E384" s="1">
        <v>32000</v>
      </c>
      <c r="F384" s="1">
        <f t="shared" ref="F384:F388" si="186">E384*0.0287</f>
        <v>918.4</v>
      </c>
      <c r="G384" s="1">
        <v>0</v>
      </c>
      <c r="H384" s="1">
        <f t="shared" ref="H384:H388" si="187">E384*0.0304</f>
        <v>972.8</v>
      </c>
      <c r="I384" s="1">
        <v>125</v>
      </c>
      <c r="J384" s="1">
        <f t="shared" ref="J384:J387" si="188">F384+G384+H384+I384</f>
        <v>2016.2</v>
      </c>
      <c r="K384" s="1">
        <f t="shared" ref="K384:K387" si="189">E384-J384</f>
        <v>29983.8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</row>
    <row r="385" spans="1:126" s="3" customFormat="1" x14ac:dyDescent="0.25">
      <c r="A385" t="s">
        <v>272</v>
      </c>
      <c r="B385" t="s">
        <v>290</v>
      </c>
      <c r="C385" s="33" t="s">
        <v>522</v>
      </c>
      <c r="D385" t="s">
        <v>337</v>
      </c>
      <c r="E385" s="1">
        <v>75000</v>
      </c>
      <c r="F385" s="1">
        <f t="shared" si="186"/>
        <v>2152.5</v>
      </c>
      <c r="G385" s="1">
        <v>5833.33</v>
      </c>
      <c r="H385" s="1">
        <f t="shared" si="187"/>
        <v>2280</v>
      </c>
      <c r="I385" s="1">
        <v>2757.74</v>
      </c>
      <c r="J385" s="1">
        <f t="shared" si="188"/>
        <v>13023.57</v>
      </c>
      <c r="K385" s="1">
        <f t="shared" si="189"/>
        <v>61976.43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</row>
    <row r="386" spans="1:126" s="3" customFormat="1" x14ac:dyDescent="0.25">
      <c r="A386" t="s">
        <v>182</v>
      </c>
      <c r="B386" t="s">
        <v>181</v>
      </c>
      <c r="C386" s="33" t="s">
        <v>522</v>
      </c>
      <c r="D386" t="s">
        <v>340</v>
      </c>
      <c r="E386" s="1">
        <v>32000</v>
      </c>
      <c r="F386" s="1">
        <f t="shared" si="186"/>
        <v>918.4</v>
      </c>
      <c r="G386" s="1">
        <v>0</v>
      </c>
      <c r="H386" s="1">
        <f t="shared" si="187"/>
        <v>972.8</v>
      </c>
      <c r="I386" s="1">
        <v>165</v>
      </c>
      <c r="J386" s="1">
        <f t="shared" si="188"/>
        <v>2056.1999999999998</v>
      </c>
      <c r="K386" s="1">
        <f t="shared" si="189"/>
        <v>29943.8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</row>
    <row r="387" spans="1:126" s="3" customFormat="1" x14ac:dyDescent="0.25">
      <c r="A387" t="s">
        <v>183</v>
      </c>
      <c r="B387" t="s">
        <v>176</v>
      </c>
      <c r="C387" s="33" t="s">
        <v>522</v>
      </c>
      <c r="D387" t="s">
        <v>340</v>
      </c>
      <c r="E387" s="1">
        <v>32000</v>
      </c>
      <c r="F387" s="1">
        <f t="shared" si="186"/>
        <v>918.4</v>
      </c>
      <c r="G387" s="1">
        <v>0</v>
      </c>
      <c r="H387" s="1">
        <f t="shared" si="187"/>
        <v>972.8</v>
      </c>
      <c r="I387" s="1">
        <v>165</v>
      </c>
      <c r="J387" s="1">
        <f t="shared" si="188"/>
        <v>2056.1999999999998</v>
      </c>
      <c r="K387" s="1">
        <f t="shared" si="189"/>
        <v>29943.8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</row>
    <row r="388" spans="1:126" s="3" customFormat="1" x14ac:dyDescent="0.25">
      <c r="A388" t="s">
        <v>184</v>
      </c>
      <c r="B388" t="s">
        <v>176</v>
      </c>
      <c r="C388" s="33" t="s">
        <v>522</v>
      </c>
      <c r="D388" t="s">
        <v>340</v>
      </c>
      <c r="E388" s="1">
        <v>13420</v>
      </c>
      <c r="F388" s="1">
        <f t="shared" si="186"/>
        <v>385.15</v>
      </c>
      <c r="G388" s="1">
        <v>0</v>
      </c>
      <c r="H388" s="1">
        <f t="shared" si="187"/>
        <v>407.97</v>
      </c>
      <c r="I388" s="1">
        <v>125</v>
      </c>
      <c r="J388" s="1">
        <f>F388+G388+H388+I388</f>
        <v>918.12</v>
      </c>
      <c r="K388" s="1">
        <f>E388-J388</f>
        <v>12501.88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</row>
    <row r="389" spans="1:126" s="3" customFormat="1" x14ac:dyDescent="0.25">
      <c r="A389" s="3" t="s">
        <v>13</v>
      </c>
      <c r="B389" s="3">
        <v>6</v>
      </c>
      <c r="C389" s="35"/>
      <c r="E389" s="4">
        <f t="shared" ref="E389:K389" si="190">SUM(E383:E388)</f>
        <v>195420</v>
      </c>
      <c r="F389" s="4">
        <f t="shared" si="190"/>
        <v>5608.55</v>
      </c>
      <c r="G389" s="4">
        <f t="shared" si="190"/>
        <v>5833.33</v>
      </c>
      <c r="H389" s="4">
        <f t="shared" si="190"/>
        <v>5940.77</v>
      </c>
      <c r="I389" s="4">
        <f t="shared" si="190"/>
        <v>3412.74</v>
      </c>
      <c r="J389" s="4">
        <f t="shared" si="190"/>
        <v>20795.39</v>
      </c>
      <c r="K389" s="4">
        <f t="shared" si="190"/>
        <v>174624.61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</row>
    <row r="390" spans="1:126" s="3" customFormat="1" x14ac:dyDescent="0.25">
      <c r="A390"/>
      <c r="B390"/>
      <c r="C390" s="33"/>
      <c r="D390"/>
      <c r="E390" s="1"/>
      <c r="F390" s="1"/>
      <c r="G390" s="1"/>
      <c r="H390" s="1"/>
      <c r="I390" s="1"/>
      <c r="J390" s="1"/>
      <c r="K390" s="1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</row>
    <row r="391" spans="1:126" s="3" customFormat="1" x14ac:dyDescent="0.25">
      <c r="A391" s="10" t="s">
        <v>185</v>
      </c>
      <c r="B391" s="10"/>
      <c r="C391" s="37"/>
      <c r="D391" s="12"/>
      <c r="E391" s="10"/>
      <c r="F391" s="10"/>
      <c r="G391" s="10"/>
      <c r="H391" s="10"/>
      <c r="I391" s="10"/>
      <c r="J391" s="10"/>
      <c r="K391" s="10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</row>
    <row r="392" spans="1:126" s="3" customFormat="1" x14ac:dyDescent="0.25">
      <c r="A392" t="s">
        <v>189</v>
      </c>
      <c r="B392" t="s">
        <v>18</v>
      </c>
      <c r="C392" s="33" t="s">
        <v>523</v>
      </c>
      <c r="D392" t="s">
        <v>337</v>
      </c>
      <c r="E392" s="1">
        <v>71000</v>
      </c>
      <c r="F392" s="1">
        <f t="shared" ref="F392" si="191">E392*0.0287</f>
        <v>2037.7</v>
      </c>
      <c r="G392" s="1">
        <v>5080.6099999999997</v>
      </c>
      <c r="H392" s="1">
        <f t="shared" ref="H392" si="192">E392*0.0304</f>
        <v>2158.4</v>
      </c>
      <c r="I392" s="1">
        <v>2525.2399999999998</v>
      </c>
      <c r="J392" s="1">
        <v>10829.85</v>
      </c>
      <c r="K392" s="1">
        <f>E392-J392</f>
        <v>60170.15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</row>
    <row r="393" spans="1:126" s="3" customFormat="1" x14ac:dyDescent="0.25">
      <c r="A393" t="s">
        <v>186</v>
      </c>
      <c r="B393" t="s">
        <v>190</v>
      </c>
      <c r="C393" s="33" t="s">
        <v>522</v>
      </c>
      <c r="D393" t="s">
        <v>337</v>
      </c>
      <c r="E393" s="1">
        <v>44000</v>
      </c>
      <c r="F393" s="1">
        <f>E393*0.0287</f>
        <v>1262.8</v>
      </c>
      <c r="G393" s="1">
        <v>1007.19</v>
      </c>
      <c r="H393" s="1">
        <f>E393*0.0304</f>
        <v>1337.6</v>
      </c>
      <c r="I393" s="1">
        <v>165</v>
      </c>
      <c r="J393" s="1">
        <f>F393+G393+H393+I393</f>
        <v>3772.59</v>
      </c>
      <c r="K393" s="1">
        <f>E393-J393</f>
        <v>40227.410000000003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</row>
    <row r="394" spans="1:126" x14ac:dyDescent="0.25">
      <c r="A394" t="s">
        <v>178</v>
      </c>
      <c r="B394" t="s">
        <v>125</v>
      </c>
      <c r="C394" s="33" t="s">
        <v>522</v>
      </c>
      <c r="D394" t="s">
        <v>337</v>
      </c>
      <c r="E394" s="1">
        <v>31682.5</v>
      </c>
      <c r="F394" s="1">
        <f>E394*0.0287</f>
        <v>909.29</v>
      </c>
      <c r="G394" s="1">
        <v>0</v>
      </c>
      <c r="H394" s="1">
        <f>E394*0.0304</f>
        <v>963.15</v>
      </c>
      <c r="I394" s="1">
        <v>2797.74</v>
      </c>
      <c r="J394" s="1">
        <f>F394+G394+H394+I394</f>
        <v>4670.18</v>
      </c>
      <c r="K394" s="1">
        <f>E394-J394</f>
        <v>27012.32</v>
      </c>
    </row>
    <row r="395" spans="1:126" x14ac:dyDescent="0.25">
      <c r="A395" t="s">
        <v>179</v>
      </c>
      <c r="B395" t="s">
        <v>290</v>
      </c>
      <c r="C395" s="33" t="s">
        <v>522</v>
      </c>
      <c r="D395" t="s">
        <v>337</v>
      </c>
      <c r="E395" s="1">
        <v>47000</v>
      </c>
      <c r="F395" s="1">
        <f>E395*0.0287</f>
        <v>1348.9</v>
      </c>
      <c r="G395" s="1">
        <v>1430.6</v>
      </c>
      <c r="H395" s="1">
        <f>E395*0.0304</f>
        <v>1428.8</v>
      </c>
      <c r="I395" s="1">
        <v>125</v>
      </c>
      <c r="J395" s="1">
        <f>F395+G395+H395+I395</f>
        <v>4333.3</v>
      </c>
      <c r="K395" s="1">
        <f>E395-J395</f>
        <v>42666.7</v>
      </c>
    </row>
    <row r="396" spans="1:126" s="3" customFormat="1" x14ac:dyDescent="0.25">
      <c r="A396" s="3" t="s">
        <v>13</v>
      </c>
      <c r="B396" s="3">
        <v>4</v>
      </c>
      <c r="C396" s="35"/>
      <c r="E396" s="4">
        <f>SUM(E392:E395)</f>
        <v>193682.5</v>
      </c>
      <c r="F396" s="4">
        <f t="shared" ref="F396:K396" si="193">SUM(F392:F395)</f>
        <v>5558.69</v>
      </c>
      <c r="G396" s="4">
        <f t="shared" si="193"/>
        <v>7518.4</v>
      </c>
      <c r="H396" s="4">
        <f t="shared" si="193"/>
        <v>5887.95</v>
      </c>
      <c r="I396" s="4">
        <f t="shared" si="193"/>
        <v>5612.98</v>
      </c>
      <c r="J396" s="4">
        <f t="shared" si="193"/>
        <v>23605.919999999998</v>
      </c>
      <c r="K396" s="4">
        <f t="shared" si="193"/>
        <v>170076.58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</row>
    <row r="398" spans="1:126" x14ac:dyDescent="0.25">
      <c r="A398" s="2" t="s">
        <v>305</v>
      </c>
    </row>
    <row r="399" spans="1:126" x14ac:dyDescent="0.25">
      <c r="A399" s="17" t="s">
        <v>461</v>
      </c>
      <c r="B399" s="17" t="s">
        <v>462</v>
      </c>
      <c r="C399" s="38" t="s">
        <v>522</v>
      </c>
      <c r="D399" s="22" t="s">
        <v>340</v>
      </c>
      <c r="E399" s="1">
        <v>23000</v>
      </c>
      <c r="F399" s="1">
        <f>E399*0.0287</f>
        <v>660.1</v>
      </c>
      <c r="G399" s="1">
        <v>0</v>
      </c>
      <c r="H399" s="1">
        <f>E399*0.0304</f>
        <v>699.2</v>
      </c>
      <c r="I399" s="1">
        <v>995</v>
      </c>
      <c r="J399" s="1">
        <v>2354.3000000000002</v>
      </c>
      <c r="K399" s="1">
        <f t="shared" ref="K399" si="194">E399-J399</f>
        <v>20645.7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</row>
    <row r="400" spans="1:126" x14ac:dyDescent="0.25">
      <c r="A400" s="17" t="s">
        <v>434</v>
      </c>
      <c r="B400" s="17" t="s">
        <v>435</v>
      </c>
      <c r="C400" s="38" t="s">
        <v>523</v>
      </c>
      <c r="D400" s="20" t="s">
        <v>340</v>
      </c>
      <c r="E400" s="1">
        <v>50000</v>
      </c>
      <c r="F400" s="1">
        <f>E400*0.0287</f>
        <v>1435</v>
      </c>
      <c r="G400" s="1">
        <v>0</v>
      </c>
      <c r="H400" s="1">
        <f>E400*0.0304</f>
        <v>1520</v>
      </c>
      <c r="I400" s="1">
        <v>187</v>
      </c>
      <c r="J400" s="1">
        <v>4996</v>
      </c>
      <c r="K400" s="1">
        <f>+E400-J400</f>
        <v>45004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</row>
    <row r="401" spans="1:126" x14ac:dyDescent="0.25">
      <c r="A401" s="3" t="s">
        <v>13</v>
      </c>
      <c r="B401" s="3">
        <v>2</v>
      </c>
      <c r="C401" s="35"/>
      <c r="D401" s="3"/>
      <c r="E401" s="4">
        <f>SUM(E399:E400)</f>
        <v>73000</v>
      </c>
      <c r="F401" s="4">
        <f t="shared" ref="F401:K401" si="195">SUM(F399:F400)</f>
        <v>2095.1</v>
      </c>
      <c r="G401" s="4">
        <f t="shared" si="195"/>
        <v>0</v>
      </c>
      <c r="H401" s="4">
        <f t="shared" si="195"/>
        <v>2219.1999999999998</v>
      </c>
      <c r="I401" s="4">
        <f t="shared" si="195"/>
        <v>1182</v>
      </c>
      <c r="J401" s="4">
        <f t="shared" si="195"/>
        <v>7350.3</v>
      </c>
      <c r="K401" s="4">
        <f t="shared" si="195"/>
        <v>65649.7</v>
      </c>
    </row>
    <row r="403" spans="1:126" x14ac:dyDescent="0.25">
      <c r="A403" s="10" t="s">
        <v>510</v>
      </c>
      <c r="B403" s="10"/>
      <c r="C403" s="37"/>
      <c r="D403" s="12"/>
      <c r="E403" s="10"/>
      <c r="F403" s="10"/>
      <c r="G403" s="10"/>
      <c r="H403" s="10"/>
      <c r="I403" s="10"/>
      <c r="J403" s="10"/>
      <c r="K403" s="10"/>
    </row>
    <row r="404" spans="1:126" x14ac:dyDescent="0.25">
      <c r="A404" s="5" t="s">
        <v>348</v>
      </c>
      <c r="B404" t="s">
        <v>16</v>
      </c>
      <c r="C404" s="33" t="s">
        <v>523</v>
      </c>
      <c r="D404" s="11" t="s">
        <v>340</v>
      </c>
      <c r="E404" s="1">
        <v>44000</v>
      </c>
      <c r="F404" s="1">
        <f t="shared" ref="F404:F410" si="196">E404*0.0287</f>
        <v>1262.8</v>
      </c>
      <c r="G404" s="1">
        <v>1007.19</v>
      </c>
      <c r="H404" s="1">
        <f t="shared" ref="H404:H410" si="197">E404*0.0304</f>
        <v>1337.6</v>
      </c>
      <c r="I404" s="1">
        <v>195</v>
      </c>
      <c r="J404" s="1">
        <v>3802.59</v>
      </c>
      <c r="K404" s="1">
        <v>40197.410000000003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</row>
    <row r="405" spans="1:126" x14ac:dyDescent="0.25">
      <c r="A405" s="5" t="s">
        <v>150</v>
      </c>
      <c r="B405" t="s">
        <v>151</v>
      </c>
      <c r="C405" s="33" t="s">
        <v>522</v>
      </c>
      <c r="D405" t="s">
        <v>340</v>
      </c>
      <c r="E405" s="1">
        <v>45000</v>
      </c>
      <c r="F405" s="1">
        <f t="shared" si="196"/>
        <v>1291.5</v>
      </c>
      <c r="G405" s="1">
        <v>1148.33</v>
      </c>
      <c r="H405" s="1">
        <f t="shared" si="197"/>
        <v>1368</v>
      </c>
      <c r="I405" s="1">
        <v>277.5</v>
      </c>
      <c r="J405" s="1">
        <v>4085.33</v>
      </c>
      <c r="K405" s="1">
        <v>40914.67</v>
      </c>
    </row>
    <row r="406" spans="1:126" x14ac:dyDescent="0.25">
      <c r="A406" s="5" t="s">
        <v>166</v>
      </c>
      <c r="B406" t="s">
        <v>18</v>
      </c>
      <c r="C406" s="33" t="s">
        <v>523</v>
      </c>
      <c r="D406" t="s">
        <v>340</v>
      </c>
      <c r="E406" s="1">
        <v>41000</v>
      </c>
      <c r="F406" s="1">
        <f t="shared" si="196"/>
        <v>1176.7</v>
      </c>
      <c r="G406" s="1">
        <v>583.79</v>
      </c>
      <c r="H406" s="1">
        <f t="shared" si="197"/>
        <v>1246.4000000000001</v>
      </c>
      <c r="I406" s="1">
        <v>377.5</v>
      </c>
      <c r="J406" s="1">
        <v>3384.39</v>
      </c>
      <c r="K406" s="1">
        <v>37615.61</v>
      </c>
    </row>
    <row r="407" spans="1:126" x14ac:dyDescent="0.25">
      <c r="A407" s="5" t="s">
        <v>378</v>
      </c>
      <c r="B407" t="s">
        <v>377</v>
      </c>
      <c r="C407" s="33" t="s">
        <v>523</v>
      </c>
      <c r="D407" t="s">
        <v>340</v>
      </c>
      <c r="E407" s="1">
        <v>26000</v>
      </c>
      <c r="F407" s="1">
        <f t="shared" si="196"/>
        <v>746.2</v>
      </c>
      <c r="G407" s="1">
        <v>0</v>
      </c>
      <c r="H407" s="1">
        <f t="shared" si="197"/>
        <v>790.4</v>
      </c>
      <c r="I407" s="1">
        <v>25</v>
      </c>
      <c r="J407" s="1">
        <v>1561.6</v>
      </c>
      <c r="K407" s="1">
        <v>24438.400000000001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</row>
    <row r="408" spans="1:126" x14ac:dyDescent="0.25">
      <c r="A408" s="5" t="s">
        <v>351</v>
      </c>
      <c r="B408" t="s">
        <v>16</v>
      </c>
      <c r="C408" s="33" t="s">
        <v>523</v>
      </c>
      <c r="D408" t="s">
        <v>340</v>
      </c>
      <c r="E408" s="1">
        <v>28000</v>
      </c>
      <c r="F408" s="1">
        <f t="shared" si="196"/>
        <v>803.6</v>
      </c>
      <c r="G408" s="1">
        <v>0</v>
      </c>
      <c r="H408" s="1">
        <f t="shared" si="197"/>
        <v>851.2</v>
      </c>
      <c r="I408" s="1">
        <v>1215.1199999999999</v>
      </c>
      <c r="J408" s="1">
        <f t="shared" ref="J408:J411" si="198">F408+G408+H408+I408</f>
        <v>2869.92</v>
      </c>
      <c r="K408" s="1">
        <f>E408-J408</f>
        <v>25130.080000000002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</row>
    <row r="409" spans="1:126" x14ac:dyDescent="0.25">
      <c r="A409" s="5" t="s">
        <v>383</v>
      </c>
      <c r="B409" t="s">
        <v>174</v>
      </c>
      <c r="C409" s="33" t="s">
        <v>522</v>
      </c>
      <c r="D409" s="11" t="s">
        <v>340</v>
      </c>
      <c r="E409" s="1">
        <v>26000</v>
      </c>
      <c r="F409" s="1">
        <f t="shared" si="196"/>
        <v>746.2</v>
      </c>
      <c r="G409" s="1">
        <v>0</v>
      </c>
      <c r="H409" s="1">
        <f t="shared" si="197"/>
        <v>790.4</v>
      </c>
      <c r="I409" s="1">
        <v>187</v>
      </c>
      <c r="J409" s="1">
        <v>1723.6</v>
      </c>
      <c r="K409" s="1">
        <v>24276.400000000001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s="5" t="s">
        <v>416</v>
      </c>
      <c r="B410" s="21" t="s">
        <v>144</v>
      </c>
      <c r="C410" s="33" t="s">
        <v>523</v>
      </c>
      <c r="D410" s="16" t="s">
        <v>340</v>
      </c>
      <c r="E410" s="1">
        <v>26000</v>
      </c>
      <c r="F410" s="1">
        <f t="shared" si="196"/>
        <v>746.2</v>
      </c>
      <c r="G410" s="1">
        <v>0</v>
      </c>
      <c r="H410" s="1">
        <f t="shared" si="197"/>
        <v>790.4</v>
      </c>
      <c r="I410" s="1">
        <v>25</v>
      </c>
      <c r="J410" s="1">
        <v>1561.6</v>
      </c>
      <c r="K410" s="1">
        <f>E410-J410</f>
        <v>24438.400000000001</v>
      </c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s="48" t="s">
        <v>382</v>
      </c>
      <c r="B411" s="13" t="s">
        <v>137</v>
      </c>
      <c r="C411" s="39" t="s">
        <v>522</v>
      </c>
      <c r="D411" t="s">
        <v>340</v>
      </c>
      <c r="E411" s="1">
        <v>76000</v>
      </c>
      <c r="F411" s="1">
        <f t="shared" ref="F411:F414" si="199">E411*0.0287</f>
        <v>2181.1999999999998</v>
      </c>
      <c r="G411" s="1">
        <v>6497.56</v>
      </c>
      <c r="H411" s="1">
        <f t="shared" ref="H411:H414" si="200">E411*0.0304</f>
        <v>2310.4</v>
      </c>
      <c r="I411" s="1">
        <v>195</v>
      </c>
      <c r="J411" s="1">
        <f t="shared" si="198"/>
        <v>11184.16</v>
      </c>
      <c r="K411" s="1">
        <f t="shared" ref="K411" si="201">E411-J411</f>
        <v>64815.839999999997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s="48" t="s">
        <v>381</v>
      </c>
      <c r="B412" s="13" t="s">
        <v>137</v>
      </c>
      <c r="C412" s="39" t="s">
        <v>522</v>
      </c>
      <c r="D412" t="s">
        <v>340</v>
      </c>
      <c r="E412" s="1">
        <v>39500</v>
      </c>
      <c r="F412" s="1">
        <f t="shared" si="199"/>
        <v>1133.6500000000001</v>
      </c>
      <c r="G412" s="1">
        <v>372.08</v>
      </c>
      <c r="H412" s="1">
        <f t="shared" si="200"/>
        <v>1200.8</v>
      </c>
      <c r="I412" s="1">
        <v>25</v>
      </c>
      <c r="J412" s="1">
        <v>2731.53</v>
      </c>
      <c r="K412" s="1">
        <v>36768.47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s="5" t="s">
        <v>326</v>
      </c>
      <c r="B413" s="11" t="s">
        <v>16</v>
      </c>
      <c r="C413" s="34" t="s">
        <v>522</v>
      </c>
      <c r="D413" s="11" t="s">
        <v>340</v>
      </c>
      <c r="E413" s="1">
        <v>42000</v>
      </c>
      <c r="F413" s="1">
        <f t="shared" si="199"/>
        <v>1205.4000000000001</v>
      </c>
      <c r="G413" s="1">
        <v>724</v>
      </c>
      <c r="H413" s="1">
        <f t="shared" si="200"/>
        <v>1276.8</v>
      </c>
      <c r="I413" s="1">
        <v>25</v>
      </c>
      <c r="J413" s="1">
        <v>3232.12</v>
      </c>
      <c r="K413" s="1">
        <v>38767.879999999997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s="5" t="s">
        <v>386</v>
      </c>
      <c r="B414" t="s">
        <v>181</v>
      </c>
      <c r="C414" s="33" t="s">
        <v>522</v>
      </c>
      <c r="D414" s="11" t="s">
        <v>340</v>
      </c>
      <c r="E414" s="1">
        <v>44000</v>
      </c>
      <c r="F414" s="1">
        <f t="shared" si="199"/>
        <v>1262.8</v>
      </c>
      <c r="G414" s="1">
        <v>0</v>
      </c>
      <c r="H414" s="1">
        <f t="shared" si="200"/>
        <v>1337.6</v>
      </c>
      <c r="I414" s="1">
        <v>25</v>
      </c>
      <c r="J414" s="1">
        <v>3632.59</v>
      </c>
      <c r="K414" s="1">
        <f t="shared" ref="K414" si="202">E414-J414</f>
        <v>40367.410000000003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s="3" t="s">
        <v>13</v>
      </c>
      <c r="B415" s="3">
        <v>11</v>
      </c>
      <c r="C415" s="35"/>
      <c r="D415" s="3"/>
      <c r="E415" s="4">
        <f t="shared" ref="E415:K415" si="203">SUM(E404:E414)</f>
        <v>437500</v>
      </c>
      <c r="F415" s="4">
        <f t="shared" si="203"/>
        <v>12556.25</v>
      </c>
      <c r="G415" s="4">
        <f t="shared" si="203"/>
        <v>10332.950000000001</v>
      </c>
      <c r="H415" s="4">
        <f t="shared" si="203"/>
        <v>13300</v>
      </c>
      <c r="I415" s="4">
        <f t="shared" si="203"/>
        <v>2572.12</v>
      </c>
      <c r="J415" s="4">
        <f t="shared" si="203"/>
        <v>39769.43</v>
      </c>
      <c r="K415" s="4">
        <f t="shared" si="203"/>
        <v>397730.57</v>
      </c>
    </row>
    <row r="417" spans="1:126" x14ac:dyDescent="0.25">
      <c r="A417" s="25" t="s">
        <v>511</v>
      </c>
      <c r="B417" s="25"/>
      <c r="C417" s="37"/>
      <c r="D417" s="25"/>
      <c r="E417" s="25"/>
      <c r="F417" s="25"/>
      <c r="G417" s="25"/>
      <c r="H417" s="25"/>
      <c r="I417" s="25"/>
      <c r="J417" s="25"/>
      <c r="K417" s="25"/>
    </row>
    <row r="418" spans="1:126" x14ac:dyDescent="0.25">
      <c r="A418" t="s">
        <v>349</v>
      </c>
      <c r="B418" t="s">
        <v>155</v>
      </c>
      <c r="C418" s="33" t="s">
        <v>522</v>
      </c>
      <c r="D418" t="s">
        <v>340</v>
      </c>
      <c r="E418" s="1">
        <v>40000</v>
      </c>
      <c r="F418" s="1">
        <f>E418*0.0287</f>
        <v>1148</v>
      </c>
      <c r="G418" s="1">
        <v>0</v>
      </c>
      <c r="H418" s="1">
        <f>E418*0.0304</f>
        <v>1216</v>
      </c>
      <c r="I418" s="1">
        <v>25</v>
      </c>
      <c r="J418" s="1">
        <v>2831.65</v>
      </c>
      <c r="K418" s="1">
        <f>E418-J418</f>
        <v>37168.35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s="2" customFormat="1" x14ac:dyDescent="0.25">
      <c r="A419" t="s">
        <v>152</v>
      </c>
      <c r="B419" t="s">
        <v>151</v>
      </c>
      <c r="C419" s="33" t="s">
        <v>522</v>
      </c>
      <c r="D419" t="s">
        <v>340</v>
      </c>
      <c r="E419" s="1">
        <v>40000</v>
      </c>
      <c r="F419" s="1">
        <f>E419*0.0287</f>
        <v>1148</v>
      </c>
      <c r="G419" s="1">
        <v>0</v>
      </c>
      <c r="H419" s="1">
        <f>E419*0.0304</f>
        <v>1216</v>
      </c>
      <c r="I419" s="1">
        <v>1445</v>
      </c>
      <c r="J419" s="1">
        <v>4251.6499999999996</v>
      </c>
      <c r="K419" s="1">
        <v>35748.35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</row>
    <row r="420" spans="1:126" x14ac:dyDescent="0.25">
      <c r="A420" t="s">
        <v>457</v>
      </c>
      <c r="B420" s="17" t="s">
        <v>435</v>
      </c>
      <c r="C420" s="38" t="s">
        <v>522</v>
      </c>
      <c r="D420" t="s">
        <v>340</v>
      </c>
      <c r="E420" s="1">
        <v>64000</v>
      </c>
      <c r="F420" s="1">
        <v>1291.5</v>
      </c>
      <c r="G420" s="1">
        <v>1148.33</v>
      </c>
      <c r="H420" s="1">
        <v>1368</v>
      </c>
      <c r="I420" s="1">
        <v>25</v>
      </c>
      <c r="J420" s="1">
        <v>8046.8</v>
      </c>
      <c r="K420" s="1">
        <v>55953.2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s="3" t="s">
        <v>13</v>
      </c>
      <c r="B421" s="3">
        <v>3</v>
      </c>
      <c r="C421" s="35"/>
      <c r="D421" s="3"/>
      <c r="E421" s="4">
        <f>SUM(E418:E420)</f>
        <v>144000</v>
      </c>
      <c r="F421" s="4">
        <f t="shared" ref="F421:K421" si="204">SUM(F418:F420)</f>
        <v>3587.5</v>
      </c>
      <c r="G421" s="4">
        <f t="shared" si="204"/>
        <v>1148.33</v>
      </c>
      <c r="H421" s="4">
        <f t="shared" si="204"/>
        <v>3800</v>
      </c>
      <c r="I421" s="4">
        <f t="shared" si="204"/>
        <v>1495</v>
      </c>
      <c r="J421" s="4">
        <f t="shared" si="204"/>
        <v>15130.1</v>
      </c>
      <c r="K421" s="4">
        <f t="shared" si="204"/>
        <v>128869.9</v>
      </c>
    </row>
    <row r="423" spans="1:126" x14ac:dyDescent="0.25">
      <c r="A423" s="25" t="s">
        <v>512</v>
      </c>
      <c r="B423" s="25"/>
      <c r="C423" s="37"/>
      <c r="D423" s="25"/>
      <c r="E423" s="25"/>
      <c r="F423" s="25"/>
      <c r="G423" s="25"/>
      <c r="H423" s="25"/>
      <c r="I423" s="25"/>
      <c r="J423" s="25"/>
      <c r="K423" s="25"/>
    </row>
    <row r="424" spans="1:126" x14ac:dyDescent="0.25">
      <c r="A424" t="s">
        <v>454</v>
      </c>
      <c r="B424" t="s">
        <v>130</v>
      </c>
      <c r="C424" s="33" t="s">
        <v>523</v>
      </c>
      <c r="D424" t="s">
        <v>340</v>
      </c>
      <c r="E424" s="1">
        <v>85000</v>
      </c>
      <c r="F424" s="1">
        <f>E424*0.0287</f>
        <v>2439.5</v>
      </c>
      <c r="G424" s="1">
        <v>5368.48</v>
      </c>
      <c r="H424" s="1">
        <f>E424*0.0304</f>
        <v>2584</v>
      </c>
      <c r="I424" s="1">
        <v>195</v>
      </c>
      <c r="J424" s="1">
        <v>13795.49</v>
      </c>
      <c r="K424" s="1">
        <v>71204.509999999995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376</v>
      </c>
      <c r="B425" t="s">
        <v>155</v>
      </c>
      <c r="C425" s="33" t="s">
        <v>522</v>
      </c>
      <c r="D425" t="s">
        <v>340</v>
      </c>
      <c r="E425" s="1">
        <v>26000</v>
      </c>
      <c r="F425" s="1">
        <f>E425*0.0287</f>
        <v>746.2</v>
      </c>
      <c r="G425" s="1">
        <v>0</v>
      </c>
      <c r="H425" s="1">
        <f>E425*0.0304</f>
        <v>790.4</v>
      </c>
      <c r="I425" s="1">
        <v>25</v>
      </c>
      <c r="J425" s="1">
        <v>1561.6</v>
      </c>
      <c r="K425" s="1">
        <v>24438.400000000001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347</v>
      </c>
      <c r="B426" t="s">
        <v>181</v>
      </c>
      <c r="C426" s="33" t="s">
        <v>522</v>
      </c>
      <c r="D426" t="s">
        <v>340</v>
      </c>
      <c r="E426" s="1">
        <v>27000</v>
      </c>
      <c r="F426" s="1">
        <f>E426*0.0287</f>
        <v>774.9</v>
      </c>
      <c r="G426" s="1">
        <v>0</v>
      </c>
      <c r="H426" s="1">
        <f>E426*0.0304</f>
        <v>820.8</v>
      </c>
      <c r="I426" s="1">
        <v>287</v>
      </c>
      <c r="J426" s="1">
        <v>1882.7</v>
      </c>
      <c r="K426" s="1">
        <v>25117.3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301</v>
      </c>
      <c r="B427" t="s">
        <v>16</v>
      </c>
      <c r="C427" s="33" t="s">
        <v>522</v>
      </c>
      <c r="D427" t="s">
        <v>340</v>
      </c>
      <c r="E427" s="1">
        <v>33000</v>
      </c>
      <c r="F427" s="1">
        <f t="shared" ref="F427" si="205">E427*0.0287</f>
        <v>947.1</v>
      </c>
      <c r="G427" s="1">
        <v>0</v>
      </c>
      <c r="H427" s="1">
        <f t="shared" ref="H427" si="206">E427*0.0304</f>
        <v>1003.2</v>
      </c>
      <c r="I427" s="1">
        <v>187</v>
      </c>
      <c r="J427" s="1">
        <v>2137.3000000000002</v>
      </c>
      <c r="K427" s="1">
        <v>30862.7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387</v>
      </c>
      <c r="B428" t="s">
        <v>155</v>
      </c>
      <c r="C428" s="33" t="s">
        <v>522</v>
      </c>
      <c r="D428" s="11" t="s">
        <v>340</v>
      </c>
      <c r="E428" s="1">
        <v>26000</v>
      </c>
      <c r="F428" s="1">
        <f t="shared" ref="F428" si="207">E428*0.0287</f>
        <v>746.2</v>
      </c>
      <c r="G428" s="1">
        <v>0</v>
      </c>
      <c r="H428" s="1">
        <f t="shared" ref="H428" si="208">E428*0.0304</f>
        <v>790.4</v>
      </c>
      <c r="I428" s="1">
        <v>25</v>
      </c>
      <c r="J428" s="1">
        <v>1561.6</v>
      </c>
      <c r="K428" s="1">
        <v>24438.400000000001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</row>
    <row r="429" spans="1:126" x14ac:dyDescent="0.25">
      <c r="A429" t="s">
        <v>398</v>
      </c>
      <c r="B429" t="s">
        <v>16</v>
      </c>
      <c r="C429" s="33" t="s">
        <v>522</v>
      </c>
      <c r="D429" t="s">
        <v>340</v>
      </c>
      <c r="E429" s="1">
        <v>38500</v>
      </c>
      <c r="F429" s="1">
        <f t="shared" ref="F429:F434" si="209">E429*0.0287</f>
        <v>1104.95</v>
      </c>
      <c r="G429" s="1">
        <v>0</v>
      </c>
      <c r="H429" s="1">
        <f t="shared" ref="H429:H434" si="210">E429*0.0304</f>
        <v>1170.4000000000001</v>
      </c>
      <c r="I429" s="1">
        <v>277.5</v>
      </c>
      <c r="J429" s="1">
        <v>2783.8</v>
      </c>
      <c r="K429" s="1">
        <v>35716.199999999997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</row>
    <row r="430" spans="1:126" x14ac:dyDescent="0.25">
      <c r="A430" t="s">
        <v>160</v>
      </c>
      <c r="B430" t="s">
        <v>147</v>
      </c>
      <c r="C430" s="33" t="s">
        <v>522</v>
      </c>
      <c r="D430" t="s">
        <v>340</v>
      </c>
      <c r="E430" s="1">
        <v>25000</v>
      </c>
      <c r="F430" s="1">
        <f t="shared" si="209"/>
        <v>717.5</v>
      </c>
      <c r="G430" s="1">
        <v>0</v>
      </c>
      <c r="H430" s="1">
        <v>760</v>
      </c>
      <c r="I430" s="1">
        <v>1517.12</v>
      </c>
      <c r="J430" s="1">
        <v>2994.62</v>
      </c>
      <c r="K430" s="1">
        <v>22118.33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</row>
    <row r="431" spans="1:126" x14ac:dyDescent="0.25">
      <c r="A431" t="s">
        <v>173</v>
      </c>
      <c r="B431" t="s">
        <v>147</v>
      </c>
      <c r="C431" s="33" t="s">
        <v>523</v>
      </c>
      <c r="D431" t="s">
        <v>337</v>
      </c>
      <c r="E431" s="1">
        <v>25000</v>
      </c>
      <c r="F431" s="1">
        <f t="shared" si="209"/>
        <v>717.5</v>
      </c>
      <c r="G431" s="1">
        <v>0</v>
      </c>
      <c r="H431" s="1">
        <f t="shared" si="210"/>
        <v>760</v>
      </c>
      <c r="I431" s="1">
        <v>1404.17</v>
      </c>
      <c r="J431" s="1">
        <v>2881.67</v>
      </c>
      <c r="K431" s="1">
        <v>23337.5</v>
      </c>
    </row>
    <row r="432" spans="1:126" x14ac:dyDescent="0.25">
      <c r="A432" t="s">
        <v>159</v>
      </c>
      <c r="B432" t="s">
        <v>65</v>
      </c>
      <c r="C432" s="33" t="s">
        <v>522</v>
      </c>
      <c r="D432" t="s">
        <v>337</v>
      </c>
      <c r="E432" s="1">
        <v>25000</v>
      </c>
      <c r="F432" s="1">
        <f t="shared" si="209"/>
        <v>717.5</v>
      </c>
      <c r="G432" s="1">
        <v>0</v>
      </c>
      <c r="H432" s="1">
        <f t="shared" si="210"/>
        <v>760</v>
      </c>
      <c r="I432" s="1">
        <v>185</v>
      </c>
      <c r="J432" s="1">
        <v>1662.5</v>
      </c>
      <c r="K432" s="1">
        <v>18277.82</v>
      </c>
    </row>
    <row r="433" spans="1:126" x14ac:dyDescent="0.25">
      <c r="A433" t="s">
        <v>170</v>
      </c>
      <c r="B433" t="s">
        <v>171</v>
      </c>
      <c r="C433" s="33" t="s">
        <v>523</v>
      </c>
      <c r="D433" t="s">
        <v>340</v>
      </c>
      <c r="E433" s="1">
        <v>19580</v>
      </c>
      <c r="F433" s="1">
        <f t="shared" si="209"/>
        <v>561.95000000000005</v>
      </c>
      <c r="G433" s="1">
        <v>0</v>
      </c>
      <c r="H433" s="1">
        <f t="shared" si="210"/>
        <v>595.23</v>
      </c>
      <c r="I433" s="1">
        <v>145</v>
      </c>
      <c r="J433" s="1">
        <f>F433+G433+H433+I433</f>
        <v>1302.18</v>
      </c>
      <c r="K433" s="1">
        <v>18604.82</v>
      </c>
    </row>
    <row r="434" spans="1:126" x14ac:dyDescent="0.25">
      <c r="A434" t="s">
        <v>172</v>
      </c>
      <c r="B434" t="s">
        <v>65</v>
      </c>
      <c r="C434" s="33" t="s">
        <v>522</v>
      </c>
      <c r="D434" t="s">
        <v>340</v>
      </c>
      <c r="E434" s="1">
        <v>19800</v>
      </c>
      <c r="F434" s="1">
        <f t="shared" si="209"/>
        <v>568.26</v>
      </c>
      <c r="G434" s="1">
        <v>0</v>
      </c>
      <c r="H434" s="1">
        <f t="shared" si="210"/>
        <v>601.91999999999996</v>
      </c>
      <c r="I434" s="1">
        <v>25</v>
      </c>
      <c r="J434" s="1">
        <v>1195.18</v>
      </c>
      <c r="K434" s="1">
        <v>22005.360000000001</v>
      </c>
    </row>
    <row r="435" spans="1:126" x14ac:dyDescent="0.25">
      <c r="A435" s="3" t="s">
        <v>13</v>
      </c>
      <c r="B435" s="3">
        <v>11</v>
      </c>
      <c r="C435" s="35"/>
      <c r="D435" s="3"/>
      <c r="E435" s="4">
        <f t="shared" ref="E435:J435" si="211">SUM(E424:E434)</f>
        <v>349880</v>
      </c>
      <c r="F435" s="4">
        <f t="shared" si="211"/>
        <v>10041.56</v>
      </c>
      <c r="G435" s="4">
        <f t="shared" si="211"/>
        <v>5368.48</v>
      </c>
      <c r="H435" s="4">
        <f t="shared" si="211"/>
        <v>10636.35</v>
      </c>
      <c r="I435" s="4">
        <f t="shared" si="211"/>
        <v>4272.79</v>
      </c>
      <c r="J435" s="4">
        <f t="shared" si="211"/>
        <v>33758.639999999999</v>
      </c>
      <c r="K435" s="4">
        <f>SUM(K424:K434)</f>
        <v>316121.34000000003</v>
      </c>
    </row>
    <row r="436" spans="1:126" x14ac:dyDescent="0.25">
      <c r="A436" s="5"/>
      <c r="B436" s="5"/>
      <c r="C436" s="40"/>
      <c r="D436" s="5"/>
      <c r="E436" s="31"/>
      <c r="F436" s="31"/>
      <c r="G436" s="31"/>
      <c r="H436" s="31"/>
      <c r="I436" s="31"/>
      <c r="J436" s="31"/>
      <c r="K436" s="31"/>
    </row>
    <row r="437" spans="1:126" x14ac:dyDescent="0.25">
      <c r="A437" s="32" t="s">
        <v>513</v>
      </c>
      <c r="B437" s="32"/>
      <c r="C437" s="41"/>
      <c r="D437" s="32"/>
      <c r="E437" s="32"/>
      <c r="F437" s="32"/>
      <c r="G437" s="32"/>
      <c r="H437" s="32"/>
      <c r="I437" s="32"/>
      <c r="J437" s="32"/>
      <c r="K437" s="32"/>
    </row>
    <row r="438" spans="1:126" x14ac:dyDescent="0.25">
      <c r="A438" t="s">
        <v>157</v>
      </c>
      <c r="B438" t="s">
        <v>130</v>
      </c>
      <c r="C438" s="33" t="s">
        <v>523</v>
      </c>
      <c r="D438" t="s">
        <v>340</v>
      </c>
      <c r="E438" s="1">
        <v>76000</v>
      </c>
      <c r="F438" s="1">
        <f t="shared" ref="F438:F444" si="212">E438*0.0287</f>
        <v>2181.1999999999998</v>
      </c>
      <c r="G438" s="1">
        <v>6497.56</v>
      </c>
      <c r="H438" s="1">
        <f t="shared" ref="H438:H444" si="213">E438*0.0304</f>
        <v>2310.4</v>
      </c>
      <c r="I438" s="1">
        <v>277.5</v>
      </c>
      <c r="J438" s="1">
        <f t="shared" ref="J438:J439" si="214">F438+G438+H438+I438</f>
        <v>11266.66</v>
      </c>
      <c r="K438" s="1">
        <f t="shared" ref="K438:K439" si="215">E438-J438</f>
        <v>64733.34</v>
      </c>
    </row>
    <row r="439" spans="1:126" x14ac:dyDescent="0.25">
      <c r="A439" t="s">
        <v>158</v>
      </c>
      <c r="B439" t="s">
        <v>151</v>
      </c>
      <c r="C439" s="33" t="s">
        <v>522</v>
      </c>
      <c r="D439" t="s">
        <v>340</v>
      </c>
      <c r="E439" s="1">
        <v>41000</v>
      </c>
      <c r="F439" s="1">
        <f t="shared" si="212"/>
        <v>1176.7</v>
      </c>
      <c r="G439" s="1">
        <v>583.79</v>
      </c>
      <c r="H439" s="1">
        <f t="shared" si="213"/>
        <v>1246.4000000000001</v>
      </c>
      <c r="I439" s="1">
        <v>25</v>
      </c>
      <c r="J439" s="1">
        <f t="shared" si="214"/>
        <v>3031.89</v>
      </c>
      <c r="K439" s="1">
        <f t="shared" si="215"/>
        <v>37968.11</v>
      </c>
    </row>
    <row r="440" spans="1:126" x14ac:dyDescent="0.25">
      <c r="A440" t="s">
        <v>156</v>
      </c>
      <c r="B440" t="s">
        <v>16</v>
      </c>
      <c r="C440" s="33" t="s">
        <v>523</v>
      </c>
      <c r="D440" t="s">
        <v>337</v>
      </c>
      <c r="E440" s="1">
        <v>38500</v>
      </c>
      <c r="F440" s="1">
        <f t="shared" si="212"/>
        <v>1104.95</v>
      </c>
      <c r="G440" s="1">
        <v>230.95</v>
      </c>
      <c r="H440" s="1">
        <f t="shared" si="213"/>
        <v>1170.4000000000001</v>
      </c>
      <c r="I440" s="1">
        <v>377.5</v>
      </c>
      <c r="J440" s="1">
        <v>2883.8</v>
      </c>
      <c r="K440" s="1">
        <v>35616.199999999997</v>
      </c>
    </row>
    <row r="441" spans="1:126" x14ac:dyDescent="0.25">
      <c r="A441" t="s">
        <v>324</v>
      </c>
      <c r="B441" t="s">
        <v>137</v>
      </c>
      <c r="C441" s="33" t="s">
        <v>523</v>
      </c>
      <c r="D441" t="s">
        <v>340</v>
      </c>
      <c r="E441" s="1">
        <v>38000</v>
      </c>
      <c r="F441" s="1">
        <f t="shared" si="212"/>
        <v>1090.5999999999999</v>
      </c>
      <c r="G441" s="1">
        <v>160.38</v>
      </c>
      <c r="H441" s="1">
        <f t="shared" si="213"/>
        <v>1155.2</v>
      </c>
      <c r="I441" s="1">
        <v>2075</v>
      </c>
      <c r="J441" s="1">
        <v>4481.18</v>
      </c>
      <c r="K441" s="1">
        <v>33518.22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</row>
    <row r="442" spans="1:126" x14ac:dyDescent="0.25">
      <c r="A442" t="s">
        <v>302</v>
      </c>
      <c r="B442" t="s">
        <v>151</v>
      </c>
      <c r="C442" s="33" t="s">
        <v>522</v>
      </c>
      <c r="D442" t="s">
        <v>340</v>
      </c>
      <c r="E442" s="1">
        <v>38000</v>
      </c>
      <c r="F442" s="1">
        <f t="shared" si="212"/>
        <v>1090.5999999999999</v>
      </c>
      <c r="G442" s="1">
        <v>160.38</v>
      </c>
      <c r="H442" s="1">
        <f t="shared" si="213"/>
        <v>1155.2</v>
      </c>
      <c r="I442" s="1">
        <v>25</v>
      </c>
      <c r="J442" s="1">
        <v>2431.1799999999998</v>
      </c>
      <c r="K442" s="1">
        <v>35568.82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</row>
    <row r="443" spans="1:126" x14ac:dyDescent="0.25">
      <c r="A443" t="s">
        <v>154</v>
      </c>
      <c r="B443" t="s">
        <v>147</v>
      </c>
      <c r="C443" s="33" t="s">
        <v>523</v>
      </c>
      <c r="D443" t="s">
        <v>340</v>
      </c>
      <c r="E443" s="1">
        <v>38000</v>
      </c>
      <c r="F443" s="1">
        <f t="shared" si="212"/>
        <v>1090.5999999999999</v>
      </c>
      <c r="G443" s="1">
        <v>0</v>
      </c>
      <c r="H443" s="1">
        <f t="shared" si="213"/>
        <v>1155.2</v>
      </c>
      <c r="I443" s="1">
        <v>1385.12</v>
      </c>
      <c r="J443" s="1">
        <v>3630.92</v>
      </c>
      <c r="K443" s="1">
        <v>34369.08</v>
      </c>
    </row>
    <row r="444" spans="1:126" x14ac:dyDescent="0.25">
      <c r="A444" t="s">
        <v>161</v>
      </c>
      <c r="B444" t="s">
        <v>147</v>
      </c>
      <c r="C444" s="33" t="s">
        <v>522</v>
      </c>
      <c r="D444" t="s">
        <v>337</v>
      </c>
      <c r="E444" s="1">
        <v>25000</v>
      </c>
      <c r="F444" s="1">
        <f t="shared" si="212"/>
        <v>717.5</v>
      </c>
      <c r="G444" s="1">
        <v>0</v>
      </c>
      <c r="H444" s="1">
        <f t="shared" si="213"/>
        <v>760</v>
      </c>
      <c r="I444" s="1">
        <v>287</v>
      </c>
      <c r="J444" s="1">
        <v>1764.5</v>
      </c>
      <c r="K444" s="1">
        <v>23235.5</v>
      </c>
    </row>
    <row r="445" spans="1:126" s="2" customFormat="1" x14ac:dyDescent="0.25">
      <c r="A445" t="s">
        <v>153</v>
      </c>
      <c r="B445" t="s">
        <v>65</v>
      </c>
      <c r="C445" s="33" t="s">
        <v>522</v>
      </c>
      <c r="D445" t="s">
        <v>337</v>
      </c>
      <c r="E445" s="1">
        <v>31500</v>
      </c>
      <c r="F445" s="1">
        <f t="shared" ref="F445:F449" si="216">E445*0.0287</f>
        <v>904.05</v>
      </c>
      <c r="G445" s="1">
        <v>0</v>
      </c>
      <c r="H445" s="1">
        <f t="shared" ref="H445:H449" si="217">E445*0.0304</f>
        <v>957.6</v>
      </c>
      <c r="I445" s="1">
        <v>377.5</v>
      </c>
      <c r="J445" s="1">
        <f t="shared" ref="J445" si="218">F445+G445+H445+I445</f>
        <v>2239.15</v>
      </c>
      <c r="K445" s="1">
        <f t="shared" ref="K445:K447" si="219">E445-J445</f>
        <v>29260.85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</row>
    <row r="446" spans="1:126" x14ac:dyDescent="0.25">
      <c r="A446" t="s">
        <v>385</v>
      </c>
      <c r="B446" t="s">
        <v>174</v>
      </c>
      <c r="C446" s="33" t="s">
        <v>522</v>
      </c>
      <c r="D446" s="11" t="s">
        <v>340</v>
      </c>
      <c r="E446" s="1">
        <v>26000</v>
      </c>
      <c r="F446" s="1">
        <f t="shared" si="216"/>
        <v>746.2</v>
      </c>
      <c r="G446" s="1">
        <v>0</v>
      </c>
      <c r="H446" s="1">
        <f t="shared" si="217"/>
        <v>790.4</v>
      </c>
      <c r="I446" s="1">
        <v>25</v>
      </c>
      <c r="J446" s="1">
        <v>1561.6</v>
      </c>
      <c r="K446" s="1">
        <v>24438.400000000001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</row>
    <row r="447" spans="1:126" x14ac:dyDescent="0.25">
      <c r="A447" t="s">
        <v>379</v>
      </c>
      <c r="B447" t="s">
        <v>174</v>
      </c>
      <c r="C447" s="33" t="s">
        <v>522</v>
      </c>
      <c r="D447" t="s">
        <v>340</v>
      </c>
      <c r="E447" s="1">
        <v>26000</v>
      </c>
      <c r="F447" s="1">
        <f t="shared" si="216"/>
        <v>746.2</v>
      </c>
      <c r="G447" s="1">
        <v>0</v>
      </c>
      <c r="H447" s="1">
        <f t="shared" si="217"/>
        <v>790.4</v>
      </c>
      <c r="I447" s="1">
        <v>287</v>
      </c>
      <c r="J447" s="1">
        <v>1823.6</v>
      </c>
      <c r="K447" s="1">
        <f t="shared" si="219"/>
        <v>24176.400000000001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</row>
    <row r="448" spans="1:126" x14ac:dyDescent="0.25">
      <c r="A448" t="s">
        <v>384</v>
      </c>
      <c r="B448" t="s">
        <v>24</v>
      </c>
      <c r="C448" s="33" t="s">
        <v>522</v>
      </c>
      <c r="D448" s="11" t="s">
        <v>340</v>
      </c>
      <c r="E448" s="1">
        <v>26000</v>
      </c>
      <c r="F448" s="1">
        <f t="shared" si="216"/>
        <v>746.2</v>
      </c>
      <c r="G448" s="1">
        <v>0</v>
      </c>
      <c r="H448" s="1">
        <f t="shared" si="217"/>
        <v>790.4</v>
      </c>
      <c r="I448" s="1">
        <v>307</v>
      </c>
      <c r="J448" s="1">
        <v>1843.6</v>
      </c>
      <c r="K448" s="1">
        <v>24156.400000000001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</row>
    <row r="449" spans="1:126" x14ac:dyDescent="0.25">
      <c r="A449" t="s">
        <v>380</v>
      </c>
      <c r="B449" t="s">
        <v>377</v>
      </c>
      <c r="C449" s="33" t="s">
        <v>523</v>
      </c>
      <c r="D449" t="s">
        <v>340</v>
      </c>
      <c r="E449" s="1">
        <v>33000</v>
      </c>
      <c r="F449" s="1">
        <f t="shared" si="216"/>
        <v>947.1</v>
      </c>
      <c r="G449" s="1">
        <v>0</v>
      </c>
      <c r="H449" s="1">
        <f t="shared" si="217"/>
        <v>1003.2</v>
      </c>
      <c r="I449" s="1">
        <v>375.8</v>
      </c>
      <c r="J449" s="1">
        <v>2326.1</v>
      </c>
      <c r="K449" s="1">
        <v>30673.9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</row>
    <row r="450" spans="1:126" x14ac:dyDescent="0.25">
      <c r="A450" s="3" t="s">
        <v>13</v>
      </c>
      <c r="B450" s="3">
        <v>12</v>
      </c>
      <c r="C450" s="35"/>
      <c r="D450" s="3"/>
      <c r="E450" s="4">
        <f>SUM(E438:E449)</f>
        <v>437000</v>
      </c>
      <c r="F450" s="4">
        <f t="shared" ref="F450:K450" si="220">SUM(F438:F449)</f>
        <v>12541.9</v>
      </c>
      <c r="G450" s="4">
        <f t="shared" si="220"/>
        <v>7633.06</v>
      </c>
      <c r="H450" s="4">
        <f t="shared" si="220"/>
        <v>13284.8</v>
      </c>
      <c r="I450" s="4">
        <f t="shared" si="220"/>
        <v>5824.42</v>
      </c>
      <c r="J450" s="4">
        <f t="shared" si="220"/>
        <v>39284.18</v>
      </c>
      <c r="K450" s="4">
        <f t="shared" si="220"/>
        <v>397715.22</v>
      </c>
    </row>
    <row r="452" spans="1:126" x14ac:dyDescent="0.25">
      <c r="A452" s="2" t="s">
        <v>514</v>
      </c>
    </row>
    <row r="453" spans="1:126" x14ac:dyDescent="0.25">
      <c r="A453" t="s">
        <v>167</v>
      </c>
      <c r="B453" t="s">
        <v>18</v>
      </c>
      <c r="C453" s="33" t="s">
        <v>523</v>
      </c>
      <c r="D453" t="s">
        <v>337</v>
      </c>
      <c r="E453" s="1">
        <v>110000</v>
      </c>
      <c r="F453" s="1">
        <f>E453*0.0287</f>
        <v>3157</v>
      </c>
      <c r="G453" s="1">
        <v>14457.62</v>
      </c>
      <c r="H453" s="1">
        <f>E453*0.0304</f>
        <v>3344</v>
      </c>
      <c r="I453" s="1">
        <v>165</v>
      </c>
      <c r="J453" s="1">
        <f>F453+G453+H453+I453</f>
        <v>21123.62</v>
      </c>
      <c r="K453" s="1">
        <f>E453-J453</f>
        <v>88876.38</v>
      </c>
    </row>
    <row r="454" spans="1:126" x14ac:dyDescent="0.25">
      <c r="A454" s="3" t="s">
        <v>13</v>
      </c>
      <c r="B454" s="3">
        <v>1</v>
      </c>
      <c r="C454" s="35"/>
      <c r="D454" s="3"/>
      <c r="E454" s="4">
        <f>SUM(E453:E453)</f>
        <v>110000</v>
      </c>
      <c r="F454" s="4">
        <f>SUM(F453:F453)</f>
        <v>3157</v>
      </c>
      <c r="G454" s="4">
        <f>SUM(G453:G453)</f>
        <v>14457.62</v>
      </c>
      <c r="H454" s="4">
        <f>SUM(H453:H453)</f>
        <v>3344</v>
      </c>
      <c r="I454" s="4">
        <f>SUM(I453:I453)</f>
        <v>165</v>
      </c>
      <c r="J454" s="4">
        <f>SUM(J453:J453)</f>
        <v>21123.62</v>
      </c>
      <c r="K454" s="4">
        <f>SUM(K453:K453)</f>
        <v>88876.38</v>
      </c>
    </row>
    <row r="456" spans="1:126" s="2" customFormat="1" x14ac:dyDescent="0.25">
      <c r="A456" s="10" t="s">
        <v>515</v>
      </c>
      <c r="B456" s="10"/>
      <c r="C456" s="37"/>
      <c r="D456" s="12"/>
      <c r="E456" s="10"/>
      <c r="F456" s="10"/>
      <c r="G456" s="10"/>
      <c r="H456" s="10"/>
      <c r="I456" s="10"/>
      <c r="J456" s="10"/>
      <c r="K456" s="10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</row>
    <row r="457" spans="1:126" x14ac:dyDescent="0.25">
      <c r="A457" t="s">
        <v>273</v>
      </c>
      <c r="B457" t="s">
        <v>130</v>
      </c>
      <c r="C457" s="33" t="s">
        <v>523</v>
      </c>
      <c r="D457" t="s">
        <v>340</v>
      </c>
      <c r="E457" s="1">
        <v>100000</v>
      </c>
      <c r="F457" s="1">
        <f>E457*0.0287</f>
        <v>2870</v>
      </c>
      <c r="G457" s="1">
        <v>12105.37</v>
      </c>
      <c r="H457" s="1">
        <f>E457*0.0304</f>
        <v>3040</v>
      </c>
      <c r="I457" s="1">
        <v>187</v>
      </c>
      <c r="J457" s="1">
        <f>F457+G457+H457+I457</f>
        <v>18202.37</v>
      </c>
      <c r="K457" s="1">
        <f>E457-J457</f>
        <v>81797.63</v>
      </c>
    </row>
    <row r="458" spans="1:126" x14ac:dyDescent="0.25">
      <c r="A458" t="s">
        <v>169</v>
      </c>
      <c r="B458" t="s">
        <v>307</v>
      </c>
      <c r="C458" s="33" t="s">
        <v>522</v>
      </c>
      <c r="D458" t="s">
        <v>337</v>
      </c>
      <c r="E458" s="1">
        <v>38000</v>
      </c>
      <c r="F458" s="1">
        <f>E458*0.0287</f>
        <v>1090.5999999999999</v>
      </c>
      <c r="G458" s="1">
        <v>0</v>
      </c>
      <c r="H458" s="1">
        <f>E458*0.0304</f>
        <v>1155.2</v>
      </c>
      <c r="I458" s="1">
        <v>327</v>
      </c>
      <c r="J458" s="1">
        <v>2733.18</v>
      </c>
      <c r="K458" s="1">
        <v>35266.82</v>
      </c>
    </row>
    <row r="459" spans="1:126" x14ac:dyDescent="0.25">
      <c r="A459" t="s">
        <v>350</v>
      </c>
      <c r="B459" t="s">
        <v>65</v>
      </c>
      <c r="C459" s="33" t="s">
        <v>523</v>
      </c>
      <c r="D459" t="s">
        <v>340</v>
      </c>
      <c r="E459" s="1">
        <v>25333.33</v>
      </c>
      <c r="F459" s="1">
        <f t="shared" ref="F459" si="221">E459*0.0287</f>
        <v>727.07</v>
      </c>
      <c r="G459" s="1">
        <v>0</v>
      </c>
      <c r="H459" s="1">
        <f t="shared" ref="H459" si="222">E459*0.0304</f>
        <v>770.13</v>
      </c>
      <c r="I459" s="1">
        <v>187</v>
      </c>
      <c r="J459" s="1">
        <v>1684.2</v>
      </c>
      <c r="K459" s="1">
        <v>23649.13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</row>
    <row r="460" spans="1:126" s="3" customFormat="1" x14ac:dyDescent="0.25">
      <c r="A460" s="3" t="s">
        <v>13</v>
      </c>
      <c r="B460" s="3">
        <v>3</v>
      </c>
      <c r="C460" s="35"/>
      <c r="E460" s="4">
        <f>SUM(E457:E459)</f>
        <v>163333.32999999999</v>
      </c>
      <c r="F460" s="4">
        <f>SUM(F457:F459)</f>
        <v>4687.67</v>
      </c>
      <c r="G460" s="4">
        <f>SUM(G457:G459)</f>
        <v>12105.37</v>
      </c>
      <c r="H460" s="4">
        <f>SUM(H457:H459)</f>
        <v>4965.33</v>
      </c>
      <c r="I460" s="4">
        <f>SUM(I457:I459)</f>
        <v>701</v>
      </c>
      <c r="J460" s="4">
        <f>SUM(J457:J459)</f>
        <v>22619.75</v>
      </c>
      <c r="K460" s="4">
        <f>SUM(K457:K459)</f>
        <v>140713.57999999999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</row>
    <row r="461" spans="1:126" s="26" customFormat="1" x14ac:dyDescent="0.25">
      <c r="C461" s="36"/>
      <c r="E461" s="27"/>
      <c r="F461" s="27"/>
      <c r="G461" s="27"/>
      <c r="H461" s="27"/>
      <c r="I461" s="27"/>
      <c r="J461" s="27"/>
      <c r="K461" s="27"/>
    </row>
    <row r="462" spans="1:126" s="26" customFormat="1" x14ac:dyDescent="0.25">
      <c r="C462" s="36"/>
      <c r="E462" s="27"/>
      <c r="F462" s="27"/>
      <c r="G462" s="27"/>
      <c r="H462" s="27"/>
      <c r="I462" s="27"/>
      <c r="J462" s="27"/>
      <c r="K462" s="27"/>
    </row>
    <row r="463" spans="1:126" s="26" customFormat="1" x14ac:dyDescent="0.25">
      <c r="A463" s="10" t="s">
        <v>516</v>
      </c>
      <c r="C463" s="36"/>
      <c r="E463" s="27"/>
      <c r="F463" s="27"/>
      <c r="G463" s="27"/>
      <c r="H463" s="27"/>
      <c r="I463" s="27"/>
      <c r="J463" s="27"/>
      <c r="K463" s="27"/>
    </row>
    <row r="464" spans="1:126" x14ac:dyDescent="0.25">
      <c r="A464" t="s">
        <v>517</v>
      </c>
      <c r="B464" s="17" t="s">
        <v>16</v>
      </c>
      <c r="C464" s="38" t="s">
        <v>523</v>
      </c>
      <c r="D464" t="s">
        <v>340</v>
      </c>
      <c r="E464" s="1">
        <v>35000</v>
      </c>
      <c r="F464" s="1">
        <v>1004.5</v>
      </c>
      <c r="G464" s="1">
        <v>0</v>
      </c>
      <c r="H464" s="1">
        <v>1064</v>
      </c>
      <c r="I464" s="1">
        <v>25</v>
      </c>
      <c r="J464" s="1">
        <f>F464+G464+H464+I464</f>
        <v>2093.5</v>
      </c>
      <c r="K464" s="1">
        <f>E464-J464</f>
        <v>32906.5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</row>
    <row r="465" spans="1:126" x14ac:dyDescent="0.25">
      <c r="A465" t="s">
        <v>148</v>
      </c>
      <c r="B465" t="s">
        <v>130</v>
      </c>
      <c r="C465" s="33" t="s">
        <v>522</v>
      </c>
      <c r="D465" t="s">
        <v>340</v>
      </c>
      <c r="E465" s="1">
        <v>100000</v>
      </c>
      <c r="F465" s="1">
        <f>E465*0.0287</f>
        <v>2870</v>
      </c>
      <c r="G465" s="1">
        <v>12105.37</v>
      </c>
      <c r="H465" s="1">
        <f>E465*0.0304</f>
        <v>3040</v>
      </c>
      <c r="I465" s="1">
        <v>1357.5</v>
      </c>
      <c r="J465" s="1">
        <f>F465+G465+H465+I465</f>
        <v>19372.87</v>
      </c>
      <c r="K465" s="1">
        <f>E465-J465</f>
        <v>80627.13</v>
      </c>
    </row>
    <row r="466" spans="1:126" x14ac:dyDescent="0.25">
      <c r="A466" t="s">
        <v>300</v>
      </c>
      <c r="B466" t="s">
        <v>137</v>
      </c>
      <c r="C466" s="33" t="s">
        <v>523</v>
      </c>
      <c r="D466" t="s">
        <v>340</v>
      </c>
      <c r="E466" s="1">
        <v>65000</v>
      </c>
      <c r="F466" s="1">
        <f>E466*0.0287</f>
        <v>1865.5</v>
      </c>
      <c r="G466" s="1">
        <v>4427.58</v>
      </c>
      <c r="H466" s="1">
        <f>E466*0.0304</f>
        <v>1976</v>
      </c>
      <c r="I466" s="1">
        <v>187</v>
      </c>
      <c r="J466" s="1">
        <f>F466+G466+H466+I466</f>
        <v>8456.08</v>
      </c>
      <c r="K466" s="1">
        <f>E466-J466</f>
        <v>56543.92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</row>
    <row r="467" spans="1:126" x14ac:dyDescent="0.25">
      <c r="A467" t="s">
        <v>165</v>
      </c>
      <c r="B467" t="s">
        <v>16</v>
      </c>
      <c r="C467" s="33" t="s">
        <v>522</v>
      </c>
      <c r="D467" t="s">
        <v>337</v>
      </c>
      <c r="E467" s="1">
        <v>32500</v>
      </c>
      <c r="F467" s="1">
        <f>E467*0.0287</f>
        <v>932.75</v>
      </c>
      <c r="G467" s="1">
        <v>0</v>
      </c>
      <c r="H467" s="1">
        <f>E467*0.0304</f>
        <v>988</v>
      </c>
      <c r="I467" s="1">
        <v>125</v>
      </c>
      <c r="J467" s="1">
        <f>+F467+G467+H467+I467</f>
        <v>2045.75</v>
      </c>
      <c r="K467" s="1">
        <f>+E467-J467</f>
        <v>30454.25</v>
      </c>
    </row>
    <row r="468" spans="1:126" x14ac:dyDescent="0.25">
      <c r="A468" t="s">
        <v>168</v>
      </c>
      <c r="B468" t="s">
        <v>163</v>
      </c>
      <c r="C468" s="33" t="s">
        <v>522</v>
      </c>
      <c r="D468" t="s">
        <v>340</v>
      </c>
      <c r="E468" s="1">
        <v>32500</v>
      </c>
      <c r="F468" s="1">
        <f>E468*0.0287</f>
        <v>932.75</v>
      </c>
      <c r="G468" s="1">
        <v>0</v>
      </c>
      <c r="H468" s="1">
        <f>E468*0.0304</f>
        <v>988</v>
      </c>
      <c r="I468" s="1">
        <v>327.5</v>
      </c>
      <c r="J468" s="1">
        <f>+F468+G468+H468+I468</f>
        <v>2248.25</v>
      </c>
      <c r="K468" s="1">
        <f>+E468-J468</f>
        <v>30251.75</v>
      </c>
    </row>
    <row r="469" spans="1:126" x14ac:dyDescent="0.25">
      <c r="A469" t="s">
        <v>530</v>
      </c>
      <c r="B469" t="s">
        <v>137</v>
      </c>
      <c r="C469" s="33" t="s">
        <v>523</v>
      </c>
      <c r="D469" t="s">
        <v>340</v>
      </c>
      <c r="E469" s="1">
        <v>58000</v>
      </c>
      <c r="F469" s="1">
        <f>E469*0.0287</f>
        <v>1664.6</v>
      </c>
      <c r="G469" s="1">
        <v>3110.32</v>
      </c>
      <c r="H469" s="1">
        <f>E469*0.0304</f>
        <v>1763.2</v>
      </c>
      <c r="I469" s="1">
        <v>25</v>
      </c>
      <c r="J469" s="1">
        <v>6563.12</v>
      </c>
      <c r="K469" s="1">
        <v>51436.88</v>
      </c>
    </row>
    <row r="470" spans="1:126" x14ac:dyDescent="0.25">
      <c r="A470" s="3" t="s">
        <v>13</v>
      </c>
      <c r="B470" s="3">
        <v>6</v>
      </c>
      <c r="C470" s="35"/>
      <c r="D470" s="3"/>
      <c r="E470" s="4">
        <f>SUM(E464:E469)</f>
        <v>323000</v>
      </c>
      <c r="F470" s="4">
        <f>SUM(F464:F469)</f>
        <v>9270.1</v>
      </c>
      <c r="G470" s="4">
        <f>SUM(G464:G469)</f>
        <v>19643.27</v>
      </c>
      <c r="H470" s="4">
        <f>SUM(H464:H469)</f>
        <v>9819.2000000000007</v>
      </c>
      <c r="I470" s="4">
        <f>SUM(I464:I469)</f>
        <v>2047</v>
      </c>
      <c r="J470" s="4">
        <f>SUM(J464:J468)+J469</f>
        <v>40779.57</v>
      </c>
      <c r="K470" s="4">
        <f>SUM(K464:K468)+K469</f>
        <v>282220.43</v>
      </c>
    </row>
    <row r="472" spans="1:126" s="3" customFormat="1" x14ac:dyDescent="0.25">
      <c r="A472"/>
      <c r="B472"/>
      <c r="C472" s="33"/>
      <c r="D472"/>
      <c r="E472" s="1"/>
      <c r="F472" s="1"/>
      <c r="G472" s="1"/>
      <c r="H472" s="1"/>
      <c r="I472" s="1"/>
      <c r="J472" s="1"/>
      <c r="K472" s="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x14ac:dyDescent="0.25">
      <c r="A473" s="10" t="s">
        <v>191</v>
      </c>
      <c r="B473" s="10"/>
      <c r="C473" s="37"/>
      <c r="D473" s="12"/>
      <c r="E473" s="10"/>
      <c r="F473" s="10"/>
      <c r="G473" s="10"/>
      <c r="H473" s="10"/>
      <c r="I473" s="10"/>
      <c r="J473" s="10"/>
      <c r="K473" s="10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x14ac:dyDescent="0.25">
      <c r="A474" s="5" t="s">
        <v>447</v>
      </c>
      <c r="B474" s="23" t="s">
        <v>16</v>
      </c>
      <c r="C474" s="33" t="s">
        <v>523</v>
      </c>
      <c r="D474" t="s">
        <v>340</v>
      </c>
      <c r="E474" s="1">
        <v>35000</v>
      </c>
      <c r="F474" s="1">
        <f t="shared" ref="F474:F479" si="223">E474*0.0287</f>
        <v>1004.5</v>
      </c>
      <c r="G474" s="1">
        <v>0</v>
      </c>
      <c r="H474" s="1">
        <f t="shared" ref="H474:H479" si="224">E474*0.0304</f>
        <v>1064</v>
      </c>
      <c r="I474" s="1">
        <v>187</v>
      </c>
      <c r="J474" s="1">
        <v>2255.5</v>
      </c>
      <c r="K474" s="1">
        <v>32744.5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</row>
    <row r="475" spans="1:126" x14ac:dyDescent="0.25">
      <c r="A475" s="5" t="s">
        <v>448</v>
      </c>
      <c r="B475" s="23" t="s">
        <v>16</v>
      </c>
      <c r="C475" s="33" t="s">
        <v>522</v>
      </c>
      <c r="D475" t="s">
        <v>340</v>
      </c>
      <c r="E475" s="1">
        <v>44000</v>
      </c>
      <c r="F475" s="1">
        <f t="shared" si="223"/>
        <v>1262.8</v>
      </c>
      <c r="G475" s="1">
        <v>1007.19</v>
      </c>
      <c r="H475" s="1">
        <f t="shared" si="224"/>
        <v>1337.6</v>
      </c>
      <c r="I475" s="1">
        <v>195</v>
      </c>
      <c r="J475" s="1">
        <v>3802.59</v>
      </c>
      <c r="K475" s="1">
        <v>40197.410000000003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</row>
    <row r="476" spans="1:126" x14ac:dyDescent="0.25">
      <c r="A476" s="5" t="s">
        <v>450</v>
      </c>
      <c r="B476" s="23" t="s">
        <v>16</v>
      </c>
      <c r="C476" s="33" t="s">
        <v>523</v>
      </c>
      <c r="D476" t="s">
        <v>340</v>
      </c>
      <c r="E476" s="1">
        <v>44000</v>
      </c>
      <c r="F476" s="1">
        <f t="shared" si="223"/>
        <v>1262.8</v>
      </c>
      <c r="G476" s="1">
        <v>1007.19</v>
      </c>
      <c r="H476" s="1">
        <f t="shared" si="224"/>
        <v>1337.6</v>
      </c>
      <c r="I476" s="1">
        <v>25</v>
      </c>
      <c r="J476" s="1">
        <f t="shared" ref="J476:J481" si="225">F476+G476+H476+I476</f>
        <v>3632.59</v>
      </c>
      <c r="K476" s="1">
        <f t="shared" ref="K476:K479" si="226">E476-J476</f>
        <v>40367.410000000003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</row>
    <row r="477" spans="1:126" x14ac:dyDescent="0.25">
      <c r="A477" s="5" t="s">
        <v>451</v>
      </c>
      <c r="B477" s="23" t="s">
        <v>16</v>
      </c>
      <c r="C477" s="33" t="s">
        <v>522</v>
      </c>
      <c r="D477" t="s">
        <v>340</v>
      </c>
      <c r="E477" s="1">
        <v>35000</v>
      </c>
      <c r="F477" s="1">
        <f t="shared" si="223"/>
        <v>1004.5</v>
      </c>
      <c r="G477" s="1">
        <v>0</v>
      </c>
      <c r="H477" s="1">
        <f t="shared" si="224"/>
        <v>1064</v>
      </c>
      <c r="I477" s="1">
        <v>25</v>
      </c>
      <c r="J477" s="1">
        <f t="shared" si="225"/>
        <v>2093.5</v>
      </c>
      <c r="K477" s="1">
        <v>32906.5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</row>
    <row r="478" spans="1:126" s="3" customFormat="1" x14ac:dyDescent="0.25">
      <c r="A478" s="5" t="s">
        <v>452</v>
      </c>
      <c r="B478" s="23" t="s">
        <v>16</v>
      </c>
      <c r="C478" s="33" t="s">
        <v>523</v>
      </c>
      <c r="D478" t="s">
        <v>340</v>
      </c>
      <c r="E478" s="1">
        <v>38500</v>
      </c>
      <c r="F478" s="1">
        <f t="shared" si="223"/>
        <v>1104.95</v>
      </c>
      <c r="G478" s="1">
        <v>230.95</v>
      </c>
      <c r="H478" s="1">
        <f t="shared" si="224"/>
        <v>1170.4000000000001</v>
      </c>
      <c r="I478" s="1">
        <v>25</v>
      </c>
      <c r="J478" s="1">
        <v>2531.3000000000002</v>
      </c>
      <c r="K478" s="1">
        <v>35968.699999999997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x14ac:dyDescent="0.25">
      <c r="A479" s="5" t="s">
        <v>453</v>
      </c>
      <c r="B479" s="23" t="s">
        <v>16</v>
      </c>
      <c r="C479" s="33" t="s">
        <v>522</v>
      </c>
      <c r="D479" t="s">
        <v>340</v>
      </c>
      <c r="E479" s="1">
        <v>44000</v>
      </c>
      <c r="F479" s="1">
        <f t="shared" si="223"/>
        <v>1262.8</v>
      </c>
      <c r="G479" s="1">
        <v>1007.19</v>
      </c>
      <c r="H479" s="1">
        <f t="shared" si="224"/>
        <v>1337.6</v>
      </c>
      <c r="I479" s="1">
        <v>25</v>
      </c>
      <c r="J479" s="1">
        <f t="shared" si="225"/>
        <v>3632.59</v>
      </c>
      <c r="K479" s="1">
        <f t="shared" si="226"/>
        <v>40367.410000000003</v>
      </c>
    </row>
    <row r="480" spans="1:126" x14ac:dyDescent="0.25">
      <c r="A480" s="5" t="s">
        <v>327</v>
      </c>
      <c r="B480" t="s">
        <v>137</v>
      </c>
      <c r="C480" s="33" t="s">
        <v>523</v>
      </c>
      <c r="D480" t="s">
        <v>340</v>
      </c>
      <c r="E480" s="1">
        <v>56000</v>
      </c>
      <c r="F480" s="1">
        <f t="shared" ref="F480" si="227">E480*0.0287</f>
        <v>1607.2</v>
      </c>
      <c r="G480" s="1">
        <v>2343.77</v>
      </c>
      <c r="H480" s="1">
        <f t="shared" ref="H480" si="228">E480*0.0304</f>
        <v>1702.4</v>
      </c>
      <c r="I480" s="1">
        <v>2405.2399999999998</v>
      </c>
      <c r="J480" s="1">
        <v>8058.61</v>
      </c>
      <c r="K480" s="1">
        <v>47941.39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</row>
    <row r="481" spans="1:126" x14ac:dyDescent="0.25">
      <c r="A481" s="5" t="s">
        <v>458</v>
      </c>
      <c r="B481" t="s">
        <v>325</v>
      </c>
      <c r="C481" s="33" t="s">
        <v>522</v>
      </c>
      <c r="D481" t="s">
        <v>340</v>
      </c>
      <c r="E481" s="1">
        <v>45000</v>
      </c>
      <c r="F481" s="1">
        <v>1291.5</v>
      </c>
      <c r="G481" s="1">
        <v>1148.33</v>
      </c>
      <c r="H481" s="1">
        <v>1368</v>
      </c>
      <c r="I481" s="1">
        <v>195</v>
      </c>
      <c r="J481" s="1">
        <f t="shared" si="225"/>
        <v>4002.83</v>
      </c>
      <c r="K481" s="1">
        <v>40997.17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 s="5" t="s">
        <v>531</v>
      </c>
      <c r="B482" s="23" t="s">
        <v>532</v>
      </c>
      <c r="C482" s="33" t="s">
        <v>523</v>
      </c>
      <c r="D482" t="s">
        <v>340</v>
      </c>
      <c r="E482" s="1">
        <v>44000</v>
      </c>
      <c r="F482" s="1">
        <v>1262.8</v>
      </c>
      <c r="G482" s="1">
        <v>1007.19</v>
      </c>
      <c r="H482" s="1">
        <v>1337.6</v>
      </c>
      <c r="I482" s="1">
        <v>187</v>
      </c>
      <c r="J482" s="1">
        <v>3794.59</v>
      </c>
      <c r="K482" s="1">
        <v>40205.410000000003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s="3" customFormat="1" x14ac:dyDescent="0.25">
      <c r="A483" s="3" t="s">
        <v>13</v>
      </c>
      <c r="B483" s="3">
        <v>9</v>
      </c>
      <c r="C483" s="35"/>
      <c r="E483" s="4">
        <f>SUM(E474:E482)</f>
        <v>385500</v>
      </c>
      <c r="F483" s="4">
        <f>SUM(F474:F481)</f>
        <v>9801.0499999999993</v>
      </c>
      <c r="G483" s="4">
        <f>SUM(G474:G482)</f>
        <v>7751.81</v>
      </c>
      <c r="H483" s="4">
        <f>SUM(H474:H481)+H482</f>
        <v>11719.2</v>
      </c>
      <c r="I483" s="4">
        <f>SUM(I474:I482)</f>
        <v>3269.24</v>
      </c>
      <c r="J483" s="4">
        <f>SUM(J474:J481)+J482</f>
        <v>33804.1</v>
      </c>
      <c r="K483" s="4">
        <f>SUM(K474:K481)+K482</f>
        <v>351695.9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/>
      <c r="B484"/>
      <c r="C484" s="33"/>
      <c r="D484"/>
      <c r="E484" s="1"/>
      <c r="F484" s="1"/>
      <c r="G484" s="1"/>
      <c r="H484" s="1"/>
      <c r="I484" s="1"/>
      <c r="J484" s="1"/>
      <c r="K484" s="1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10" t="s">
        <v>518</v>
      </c>
      <c r="B485" s="10"/>
      <c r="C485" s="37"/>
      <c r="D485" s="12"/>
      <c r="E485" s="10"/>
      <c r="F485" s="10"/>
      <c r="G485" s="10"/>
      <c r="H485" s="10"/>
      <c r="I485" s="10"/>
      <c r="J485" s="10"/>
      <c r="K485" s="10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s="3" customFormat="1" x14ac:dyDescent="0.25">
      <c r="A486" t="s">
        <v>193</v>
      </c>
      <c r="B486" t="s">
        <v>470</v>
      </c>
      <c r="C486" s="33" t="s">
        <v>522</v>
      </c>
      <c r="D486" t="s">
        <v>339</v>
      </c>
      <c r="E486" s="1">
        <v>45000</v>
      </c>
      <c r="F486" s="1">
        <v>1291.5</v>
      </c>
      <c r="G486" s="1">
        <v>1148.33</v>
      </c>
      <c r="H486" s="1">
        <v>1368</v>
      </c>
      <c r="I486" s="1">
        <v>25</v>
      </c>
      <c r="J486" s="1">
        <f t="shared" ref="J486" si="229">F486+G486+H486+I486</f>
        <v>3832.83</v>
      </c>
      <c r="K486" s="1">
        <f t="shared" ref="K486" si="230">E486-J486</f>
        <v>41167.17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</row>
    <row r="487" spans="1:126" x14ac:dyDescent="0.25">
      <c r="A487" t="s">
        <v>353</v>
      </c>
      <c r="B487" t="s">
        <v>352</v>
      </c>
      <c r="C487" s="33" t="s">
        <v>522</v>
      </c>
      <c r="D487" t="s">
        <v>340</v>
      </c>
      <c r="E487" s="1">
        <v>39433.33</v>
      </c>
      <c r="F487" s="1">
        <v>2611.6999999999998</v>
      </c>
      <c r="G487" s="1">
        <v>9988.34</v>
      </c>
      <c r="H487" s="1">
        <v>2766.4</v>
      </c>
      <c r="I487" s="1">
        <v>277.5</v>
      </c>
      <c r="J487" s="1">
        <v>2970.68</v>
      </c>
      <c r="K487" s="1">
        <f>E487-J487</f>
        <v>36462.65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</row>
    <row r="488" spans="1:126" x14ac:dyDescent="0.25">
      <c r="A488" t="s">
        <v>459</v>
      </c>
      <c r="B488" s="21" t="s">
        <v>137</v>
      </c>
      <c r="C488" s="33" t="s">
        <v>523</v>
      </c>
      <c r="D488" s="16" t="s">
        <v>340</v>
      </c>
      <c r="E488" s="1">
        <v>45000</v>
      </c>
      <c r="F488" s="1">
        <v>1291.5</v>
      </c>
      <c r="G488" s="1">
        <v>1148.33</v>
      </c>
      <c r="H488" s="1">
        <v>1368</v>
      </c>
      <c r="I488" s="1">
        <v>25</v>
      </c>
      <c r="J488" s="1">
        <f>+F488+G488+H488+I488</f>
        <v>3832.83</v>
      </c>
      <c r="K488" s="1">
        <f>+E488-J488</f>
        <v>41167.17</v>
      </c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</row>
    <row r="489" spans="1:126" s="3" customFormat="1" x14ac:dyDescent="0.25">
      <c r="A489" s="3" t="s">
        <v>13</v>
      </c>
      <c r="B489" s="3">
        <v>3</v>
      </c>
      <c r="C489" s="35"/>
      <c r="E489" s="4">
        <f t="shared" ref="E489:K489" si="231">SUM(E486:E488)</f>
        <v>129433.33</v>
      </c>
      <c r="F489" s="4">
        <f t="shared" si="231"/>
        <v>5194.7</v>
      </c>
      <c r="G489" s="4">
        <f t="shared" si="231"/>
        <v>12285</v>
      </c>
      <c r="H489" s="4">
        <f t="shared" si="231"/>
        <v>5502.4</v>
      </c>
      <c r="I489" s="4">
        <f t="shared" si="231"/>
        <v>327.5</v>
      </c>
      <c r="J489" s="4">
        <f t="shared" si="231"/>
        <v>10636.34</v>
      </c>
      <c r="K489" s="4">
        <f t="shared" si="231"/>
        <v>118796.99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/>
      <c r="B490"/>
      <c r="C490" s="33"/>
      <c r="D490"/>
      <c r="E490" s="1"/>
      <c r="F490" s="1"/>
      <c r="G490" s="1"/>
      <c r="H490" s="1"/>
      <c r="I490" s="1"/>
      <c r="J490" s="1"/>
      <c r="K490" s="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x14ac:dyDescent="0.25">
      <c r="A491" s="10" t="s">
        <v>194</v>
      </c>
      <c r="B491" s="10"/>
      <c r="C491" s="37"/>
      <c r="D491" s="12"/>
      <c r="E491" s="10"/>
      <c r="F491" s="10"/>
      <c r="G491" s="10"/>
      <c r="H491" s="10"/>
      <c r="I491" s="10"/>
      <c r="J491" s="10"/>
      <c r="K491" s="10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s="3" customFormat="1" x14ac:dyDescent="0.25">
      <c r="A492" t="s">
        <v>195</v>
      </c>
      <c r="B492" t="s">
        <v>196</v>
      </c>
      <c r="C492" s="33" t="s">
        <v>523</v>
      </c>
      <c r="D492" t="s">
        <v>340</v>
      </c>
      <c r="E492" s="1">
        <v>51000</v>
      </c>
      <c r="F492" s="1">
        <f>E492*0.0287</f>
        <v>1463.7</v>
      </c>
      <c r="G492" s="1">
        <v>1995.14</v>
      </c>
      <c r="H492" s="1">
        <f>E492*0.0304</f>
        <v>1550.4</v>
      </c>
      <c r="I492" s="1">
        <v>187</v>
      </c>
      <c r="J492" s="1">
        <f t="shared" ref="J492" si="232">F492+G492+H492+I492</f>
        <v>5196.24</v>
      </c>
      <c r="K492" s="1">
        <f>+E492-J492</f>
        <v>45803.76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3" spans="1:126" x14ac:dyDescent="0.25">
      <c r="A493" t="s">
        <v>328</v>
      </c>
      <c r="B493" s="11" t="s">
        <v>325</v>
      </c>
      <c r="C493" s="34" t="s">
        <v>523</v>
      </c>
      <c r="D493" s="11" t="s">
        <v>340</v>
      </c>
      <c r="E493" s="1">
        <v>61000</v>
      </c>
      <c r="F493" s="1">
        <f t="shared" ref="F493:F498" si="233">E493*0.0287</f>
        <v>1750.7</v>
      </c>
      <c r="G493" s="1">
        <v>3674.86</v>
      </c>
      <c r="H493" s="1">
        <f t="shared" ref="H493:H498" si="234">E493*0.0304</f>
        <v>1854.4</v>
      </c>
      <c r="I493" s="1">
        <v>25</v>
      </c>
      <c r="J493" s="1">
        <f>+F493+G493+H493+I493</f>
        <v>7304.96</v>
      </c>
      <c r="K493" s="1">
        <f t="shared" ref="K493:K498" si="235">+E493-J493</f>
        <v>53695.040000000001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x14ac:dyDescent="0.25">
      <c r="A494" t="s">
        <v>15</v>
      </c>
      <c r="B494" t="s">
        <v>22</v>
      </c>
      <c r="C494" s="33" t="s">
        <v>522</v>
      </c>
      <c r="D494" t="s">
        <v>337</v>
      </c>
      <c r="E494" s="1">
        <v>36000</v>
      </c>
      <c r="F494" s="1">
        <f t="shared" si="233"/>
        <v>1033.2</v>
      </c>
      <c r="G494" s="1">
        <v>0</v>
      </c>
      <c r="H494" s="1">
        <f t="shared" si="234"/>
        <v>1094.4000000000001</v>
      </c>
      <c r="I494" s="1">
        <v>3975.24</v>
      </c>
      <c r="J494" s="1">
        <v>6102.84</v>
      </c>
      <c r="K494" s="1">
        <v>29897.16</v>
      </c>
    </row>
    <row r="495" spans="1:126" x14ac:dyDescent="0.25">
      <c r="A495" t="s">
        <v>375</v>
      </c>
      <c r="B495" t="s">
        <v>343</v>
      </c>
      <c r="C495" s="33" t="s">
        <v>522</v>
      </c>
      <c r="D495" t="s">
        <v>340</v>
      </c>
      <c r="E495" s="1">
        <v>26000</v>
      </c>
      <c r="F495" s="1">
        <f t="shared" si="233"/>
        <v>746.2</v>
      </c>
      <c r="G495" s="1">
        <v>0</v>
      </c>
      <c r="H495" s="1">
        <f t="shared" si="234"/>
        <v>790.4</v>
      </c>
      <c r="I495" s="1">
        <v>295</v>
      </c>
      <c r="J495" s="1">
        <f>F495+G495+H495+I495</f>
        <v>1831.6</v>
      </c>
      <c r="K495" s="1">
        <f>E495-J495</f>
        <v>24168.400000000001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</row>
    <row r="496" spans="1:126" x14ac:dyDescent="0.25">
      <c r="A496" t="s">
        <v>329</v>
      </c>
      <c r="B496" t="s">
        <v>16</v>
      </c>
      <c r="C496" s="33" t="s">
        <v>522</v>
      </c>
      <c r="D496" s="11" t="s">
        <v>340</v>
      </c>
      <c r="E496" s="1">
        <v>9200</v>
      </c>
      <c r="F496" s="1">
        <f t="shared" si="233"/>
        <v>264.04000000000002</v>
      </c>
      <c r="H496" s="1">
        <f t="shared" si="234"/>
        <v>279.68</v>
      </c>
      <c r="I496" s="1">
        <v>25</v>
      </c>
      <c r="J496" s="1">
        <f t="shared" ref="J496:J498" si="236">+F496+G496+H496+I496</f>
        <v>568.72</v>
      </c>
      <c r="K496" s="1">
        <f t="shared" si="235"/>
        <v>8631.2800000000007</v>
      </c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</row>
    <row r="497" spans="1:126" x14ac:dyDescent="0.25">
      <c r="A497" t="s">
        <v>388</v>
      </c>
      <c r="B497" t="s">
        <v>287</v>
      </c>
      <c r="C497" s="33" t="s">
        <v>522</v>
      </c>
      <c r="D497" s="11" t="s">
        <v>340</v>
      </c>
      <c r="E497" s="1">
        <v>56000</v>
      </c>
      <c r="F497" s="1">
        <f t="shared" si="233"/>
        <v>1607.2</v>
      </c>
      <c r="G497" s="1">
        <v>2733.96</v>
      </c>
      <c r="H497" s="1">
        <f t="shared" si="234"/>
        <v>1702.4</v>
      </c>
      <c r="I497" s="1">
        <v>195</v>
      </c>
      <c r="J497" s="1">
        <f>F497+G497+H497+I497</f>
        <v>6238.56</v>
      </c>
      <c r="K497" s="1">
        <f>E497-J497</f>
        <v>49761.440000000002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1:126" x14ac:dyDescent="0.25">
      <c r="A498" t="s">
        <v>354</v>
      </c>
      <c r="B498" t="s">
        <v>325</v>
      </c>
      <c r="C498" s="33" t="s">
        <v>522</v>
      </c>
      <c r="D498" s="11" t="s">
        <v>340</v>
      </c>
      <c r="E498" s="1">
        <v>51000</v>
      </c>
      <c r="F498" s="1">
        <f t="shared" si="233"/>
        <v>1463.7</v>
      </c>
      <c r="G498" s="1">
        <v>1995.14</v>
      </c>
      <c r="H498" s="1">
        <f t="shared" si="234"/>
        <v>1550.4</v>
      </c>
      <c r="I498" s="1">
        <v>187</v>
      </c>
      <c r="J498" s="1">
        <f t="shared" si="236"/>
        <v>5196.24</v>
      </c>
      <c r="K498" s="1">
        <f t="shared" si="235"/>
        <v>45803.76</v>
      </c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</row>
    <row r="499" spans="1:126" s="3" customFormat="1" x14ac:dyDescent="0.25">
      <c r="A499" s="3" t="s">
        <v>13</v>
      </c>
      <c r="B499" s="3">
        <v>7</v>
      </c>
      <c r="C499" s="35"/>
      <c r="E499" s="4">
        <f t="shared" ref="E499:K499" si="237">SUM(E492:E498)</f>
        <v>290200</v>
      </c>
      <c r="F499" s="4">
        <f t="shared" si="237"/>
        <v>8328.74</v>
      </c>
      <c r="G499" s="4">
        <f t="shared" si="237"/>
        <v>10399.1</v>
      </c>
      <c r="H499" s="4">
        <f t="shared" si="237"/>
        <v>8822.08</v>
      </c>
      <c r="I499" s="4">
        <f t="shared" si="237"/>
        <v>4889.24</v>
      </c>
      <c r="J499" s="4">
        <f t="shared" si="237"/>
        <v>32439.16</v>
      </c>
      <c r="K499" s="4">
        <f t="shared" si="237"/>
        <v>257760.84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</row>
    <row r="500" spans="1:126" s="3" customFormat="1" x14ac:dyDescent="0.25">
      <c r="A500"/>
      <c r="B500"/>
      <c r="C500" s="33"/>
      <c r="D500"/>
      <c r="E500" s="1"/>
      <c r="F500" s="1"/>
      <c r="G500" s="1"/>
      <c r="H500" s="1"/>
      <c r="I500" s="1"/>
      <c r="J500" s="1"/>
      <c r="K500" s="1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</row>
    <row r="501" spans="1:126" s="3" customFormat="1" x14ac:dyDescent="0.25">
      <c r="A501" s="10" t="s">
        <v>519</v>
      </c>
      <c r="B501" s="10"/>
      <c r="C501" s="37"/>
      <c r="D501" s="12"/>
      <c r="E501" s="10"/>
      <c r="F501" s="10"/>
      <c r="G501" s="10"/>
      <c r="H501" s="10"/>
      <c r="I501" s="10"/>
      <c r="J501" s="10"/>
      <c r="K501" s="10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</row>
    <row r="502" spans="1:126" x14ac:dyDescent="0.25">
      <c r="A502" s="5" t="s">
        <v>389</v>
      </c>
      <c r="B502" t="s">
        <v>65</v>
      </c>
      <c r="C502" s="33" t="s">
        <v>522</v>
      </c>
      <c r="D502" t="s">
        <v>340</v>
      </c>
      <c r="E502" s="1">
        <v>25200</v>
      </c>
      <c r="F502" s="1">
        <f t="shared" ref="F502:F509" si="238">E502*0.0287</f>
        <v>723.24</v>
      </c>
      <c r="G502" s="1">
        <v>0</v>
      </c>
      <c r="H502" s="1">
        <f t="shared" ref="H502:H509" si="239">E502*0.0304</f>
        <v>766.08</v>
      </c>
      <c r="I502" s="1">
        <v>25</v>
      </c>
      <c r="J502" s="1">
        <f t="shared" ref="J502:J509" si="240">+F502+G502+H502+I502</f>
        <v>1514.32</v>
      </c>
      <c r="K502" s="1">
        <f t="shared" ref="K502:K509" si="241">+E502-J502</f>
        <v>23685.68</v>
      </c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1:126" x14ac:dyDescent="0.25">
      <c r="A503" s="5" t="s">
        <v>330</v>
      </c>
      <c r="B503" t="s">
        <v>291</v>
      </c>
      <c r="C503" s="33" t="s">
        <v>523</v>
      </c>
      <c r="D503" t="s">
        <v>340</v>
      </c>
      <c r="E503" s="1">
        <v>44000</v>
      </c>
      <c r="F503" s="1">
        <f t="shared" si="238"/>
        <v>1262.8</v>
      </c>
      <c r="G503" s="1">
        <v>828.67</v>
      </c>
      <c r="H503" s="1">
        <f t="shared" si="239"/>
        <v>1337.6</v>
      </c>
      <c r="I503" s="1">
        <v>1215.1199999999999</v>
      </c>
      <c r="J503" s="1">
        <f t="shared" si="240"/>
        <v>4644.1899999999996</v>
      </c>
      <c r="K503" s="1">
        <f t="shared" si="241"/>
        <v>39355.81</v>
      </c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s="3" customFormat="1" x14ac:dyDescent="0.25">
      <c r="A504" s="5" t="s">
        <v>198</v>
      </c>
      <c r="B504" t="s">
        <v>65</v>
      </c>
      <c r="C504" s="33" t="s">
        <v>522</v>
      </c>
      <c r="D504" t="s">
        <v>340</v>
      </c>
      <c r="E504" s="1">
        <v>10000</v>
      </c>
      <c r="F504" s="1">
        <f t="shared" si="238"/>
        <v>287</v>
      </c>
      <c r="G504" s="1">
        <v>0</v>
      </c>
      <c r="H504" s="1">
        <f t="shared" si="239"/>
        <v>304</v>
      </c>
      <c r="I504" s="1">
        <v>25</v>
      </c>
      <c r="J504" s="1">
        <f t="shared" si="240"/>
        <v>616</v>
      </c>
      <c r="K504" s="1">
        <f t="shared" si="241"/>
        <v>9384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</row>
    <row r="505" spans="1:126" x14ac:dyDescent="0.25">
      <c r="A505" s="5" t="s">
        <v>199</v>
      </c>
      <c r="B505" t="s">
        <v>197</v>
      </c>
      <c r="C505" s="33" t="s">
        <v>522</v>
      </c>
      <c r="D505" t="s">
        <v>337</v>
      </c>
      <c r="E505" s="1">
        <v>20900</v>
      </c>
      <c r="F505" s="1">
        <f t="shared" si="238"/>
        <v>599.83000000000004</v>
      </c>
      <c r="G505" s="1">
        <v>0</v>
      </c>
      <c r="H505" s="1">
        <f t="shared" si="239"/>
        <v>635.36</v>
      </c>
      <c r="I505" s="1">
        <v>1315.12</v>
      </c>
      <c r="J505" s="1">
        <f t="shared" si="240"/>
        <v>2550.31</v>
      </c>
      <c r="K505" s="1">
        <f t="shared" si="241"/>
        <v>18349.689999999999</v>
      </c>
    </row>
    <row r="506" spans="1:126" x14ac:dyDescent="0.25">
      <c r="A506" s="5" t="s">
        <v>201</v>
      </c>
      <c r="B506" t="s">
        <v>291</v>
      </c>
      <c r="C506" s="33" t="s">
        <v>522</v>
      </c>
      <c r="D506" t="s">
        <v>337</v>
      </c>
      <c r="E506" s="1">
        <v>35750</v>
      </c>
      <c r="F506" s="1">
        <f t="shared" si="238"/>
        <v>1026.03</v>
      </c>
      <c r="G506" s="1">
        <v>0</v>
      </c>
      <c r="H506" s="1">
        <f t="shared" si="239"/>
        <v>1086.8</v>
      </c>
      <c r="I506" s="1">
        <v>125</v>
      </c>
      <c r="J506" s="1">
        <f t="shared" si="240"/>
        <v>2237.83</v>
      </c>
      <c r="K506" s="1">
        <f t="shared" si="241"/>
        <v>33512.17</v>
      </c>
    </row>
    <row r="507" spans="1:126" x14ac:dyDescent="0.25">
      <c r="A507" s="5" t="s">
        <v>202</v>
      </c>
      <c r="B507" t="s">
        <v>18</v>
      </c>
      <c r="C507" s="33" t="s">
        <v>522</v>
      </c>
      <c r="D507" t="s">
        <v>340</v>
      </c>
      <c r="E507" s="1">
        <v>22000</v>
      </c>
      <c r="F507" s="1">
        <f t="shared" si="238"/>
        <v>631.4</v>
      </c>
      <c r="G507" s="1">
        <v>0</v>
      </c>
      <c r="H507" s="1">
        <f t="shared" si="239"/>
        <v>668.8</v>
      </c>
      <c r="I507" s="1">
        <v>25</v>
      </c>
      <c r="J507" s="1">
        <f t="shared" si="240"/>
        <v>1325.2</v>
      </c>
      <c r="K507" s="1">
        <f t="shared" si="241"/>
        <v>20674.8</v>
      </c>
    </row>
    <row r="508" spans="1:126" x14ac:dyDescent="0.25">
      <c r="A508" s="5" t="s">
        <v>203</v>
      </c>
      <c r="B508" t="s">
        <v>86</v>
      </c>
      <c r="C508" s="33" t="s">
        <v>523</v>
      </c>
      <c r="D508" t="s">
        <v>337</v>
      </c>
      <c r="E508" s="1">
        <v>10000</v>
      </c>
      <c r="F508" s="1">
        <f t="shared" si="238"/>
        <v>287</v>
      </c>
      <c r="G508" s="1">
        <v>0</v>
      </c>
      <c r="H508" s="1">
        <f t="shared" si="239"/>
        <v>304</v>
      </c>
      <c r="I508" s="1">
        <v>25</v>
      </c>
      <c r="J508" s="1">
        <f t="shared" si="240"/>
        <v>616</v>
      </c>
      <c r="K508" s="1">
        <f t="shared" si="241"/>
        <v>9384</v>
      </c>
    </row>
    <row r="509" spans="1:126" x14ac:dyDescent="0.25">
      <c r="A509" s="5" t="s">
        <v>204</v>
      </c>
      <c r="B509" t="s">
        <v>18</v>
      </c>
      <c r="C509" s="33" t="s">
        <v>522</v>
      </c>
      <c r="D509" t="s">
        <v>337</v>
      </c>
      <c r="E509" s="1">
        <v>60000</v>
      </c>
      <c r="F509" s="1">
        <f t="shared" si="238"/>
        <v>1722</v>
      </c>
      <c r="G509" s="1">
        <v>3486.68</v>
      </c>
      <c r="H509" s="1">
        <f t="shared" si="239"/>
        <v>1824</v>
      </c>
      <c r="I509" s="1">
        <v>277.5</v>
      </c>
      <c r="J509" s="1">
        <f t="shared" si="240"/>
        <v>7310.18</v>
      </c>
      <c r="K509" s="1">
        <f t="shared" si="241"/>
        <v>52689.82</v>
      </c>
    </row>
    <row r="510" spans="1:126" x14ac:dyDescent="0.25">
      <c r="A510" s="3" t="s">
        <v>13</v>
      </c>
      <c r="B510" s="3">
        <v>8</v>
      </c>
      <c r="C510" s="35"/>
      <c r="D510" s="3"/>
      <c r="E510" s="4">
        <f>SUM(E502:E509)</f>
        <v>227850</v>
      </c>
      <c r="F510" s="4">
        <f>SUM(F502:F509)</f>
        <v>6539.3</v>
      </c>
      <c r="G510" s="4">
        <f>SUM(G502:G509)</f>
        <v>4315.3500000000004</v>
      </c>
      <c r="H510" s="4">
        <f>SUM(H502:H509)</f>
        <v>6926.64</v>
      </c>
      <c r="I510" s="4">
        <f>SUM(I502:I509)</f>
        <v>3032.74</v>
      </c>
      <c r="J510" s="4">
        <f>SUM(J502:J509)</f>
        <v>20814.03</v>
      </c>
      <c r="K510" s="4">
        <f>SUM(K502:K509)</f>
        <v>207035.97</v>
      </c>
    </row>
    <row r="512" spans="1:126" x14ac:dyDescent="0.25">
      <c r="A512" s="65" t="s">
        <v>192</v>
      </c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</row>
    <row r="513" spans="1:126" x14ac:dyDescent="0.25">
      <c r="A513" t="s">
        <v>421</v>
      </c>
      <c r="B513" s="21" t="s">
        <v>137</v>
      </c>
      <c r="C513" s="33" t="s">
        <v>522</v>
      </c>
      <c r="D513" s="16" t="s">
        <v>340</v>
      </c>
      <c r="E513" s="1">
        <v>45000</v>
      </c>
      <c r="F513" s="1">
        <v>1291.5</v>
      </c>
      <c r="G513" s="1">
        <v>1148.33</v>
      </c>
      <c r="H513" s="1">
        <v>1368</v>
      </c>
      <c r="I513" s="1">
        <v>25</v>
      </c>
      <c r="J513" s="1">
        <f>+F513+G513+H513+I513</f>
        <v>3832.83</v>
      </c>
      <c r="K513" s="1">
        <f>+E513-J513</f>
        <v>41167.17</v>
      </c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</row>
    <row r="514" spans="1:126" x14ac:dyDescent="0.25">
      <c r="A514" t="s">
        <v>419</v>
      </c>
      <c r="B514" s="21" t="s">
        <v>137</v>
      </c>
      <c r="C514" s="33" t="s">
        <v>522</v>
      </c>
      <c r="D514" s="16" t="s">
        <v>340</v>
      </c>
      <c r="E514" s="1">
        <v>45000</v>
      </c>
      <c r="F514" s="1">
        <v>1291.5</v>
      </c>
      <c r="G514" s="1">
        <v>1148.33</v>
      </c>
      <c r="H514" s="1">
        <v>1368</v>
      </c>
      <c r="I514" s="1">
        <v>25</v>
      </c>
      <c r="J514" s="1">
        <f>+F514+G514+H514+I514</f>
        <v>3832.83</v>
      </c>
      <c r="K514" s="1">
        <f>+E514-J514</f>
        <v>41167.17</v>
      </c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</row>
    <row r="515" spans="1:126" x14ac:dyDescent="0.25">
      <c r="A515" s="3" t="s">
        <v>13</v>
      </c>
      <c r="B515" s="3">
        <v>2</v>
      </c>
      <c r="C515" s="35"/>
      <c r="D515" s="3"/>
      <c r="E515" s="4">
        <f>SUM(E513:E514)</f>
        <v>90000</v>
      </c>
      <c r="F515" s="4">
        <f t="shared" ref="F515:K515" si="242">SUM(F513:F514)</f>
        <v>2583</v>
      </c>
      <c r="G515" s="4">
        <f t="shared" si="242"/>
        <v>2296.66</v>
      </c>
      <c r="H515" s="4">
        <f t="shared" si="242"/>
        <v>2736</v>
      </c>
      <c r="I515" s="4">
        <f t="shared" si="242"/>
        <v>50</v>
      </c>
      <c r="J515" s="4">
        <f t="shared" si="242"/>
        <v>7665.66</v>
      </c>
      <c r="K515" s="4">
        <f t="shared" si="242"/>
        <v>82334.34</v>
      </c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</row>
    <row r="517" spans="1:126" ht="24.95" customHeight="1" x14ac:dyDescent="0.25">
      <c r="A517" s="7" t="s">
        <v>265</v>
      </c>
      <c r="B517" s="7">
        <f>+B515+B510+B499+B489+B483+B470+B460+B454+B450+B435+B421+B415+B401+B396+B389+B380+B376+B372+B367+B361+B351+B338+B334+B330+B315+B309+B297+B289+B285+B279+B270+B265+B258+B254+B249+B242+B235+B200+B196+B186+B179+B174+B173+B163+B138+B116+B111+B106+B100+B94+B88+B80+B71+B57+B50+B46+B41+B36+B32+B26</f>
        <v>327</v>
      </c>
      <c r="C517" s="42"/>
      <c r="D517" s="7"/>
      <c r="E517" s="24">
        <f>+E515+E510+E499+E489+E483+E470+E460+E454+E450+E435+E421+E415+E401+E396+E389+E380+E376+E372+E367+E361+E351+E338+E334+E330+E315+E309+E297+E289+E285+E279+E270+E265+E258+E254+E249+E242+E235+E200+E196+E186+E179+E173+E163+E138+E116+E111+E106+E100+E94+E88+E80+E71+E57+E50+E46+E41+E36+E32+E26</f>
        <v>15530655.949999999</v>
      </c>
      <c r="F517" s="24">
        <f>+F515+F510+F499+F489+F483+F470+F460+F454+F450+F435+F421+F415+F401+F396+F389+F380+F376+F372+F367+F361+F351+F338+F334+F330+F315+F309+F297+F289+F285+F279+F270+F265+F258+F254+F249+F242+F235+F200+F196+F186+F179+F173+F163+F138+F116+F111+F106+F100+F94+F88+F80+F71+F57+F50+F46+F41+F36+F32+F26</f>
        <v>445148.61</v>
      </c>
      <c r="G517" s="24">
        <f>+G515+G510+G499+G489+G483+G470+G460+G454+G450+G435+G421+G415+G401+G396+G389+G380+G376+G372+G367+G361+G351+G338+G334+G330+G315+G309+G297+G289+G285+G279+G270+G265+G258+G254+G249+G242+G235+G200+G196+G186+G179+G173+G163+G138+G116+G111+G106+G100+G94+G88+G80+G71+G57+G50+G46+G41+G36+G32+G26</f>
        <v>819806.68</v>
      </c>
      <c r="H517" s="24">
        <f>+H515+H510+H499+H489+H483+H470+H460+H454+H450+H435+H421+H415+H401+H396+H389+H380+H376+H372+H367+H361+H351+H338+H334+H330+H315+H309+H297+H289+H285+H279+H270+H265+H258+H254+H249+H242+H235+H200+H196+H186+H179+H173+H163+H138+H116+H111+H106+H100+H94+H88+H80+H71+H57+H50+H46+H41+H36+H32+H26</f>
        <v>468018.14</v>
      </c>
      <c r="I517" s="24">
        <f>+I515+I510+I499+I489+I483+I470+I460+I454+I450+I435+I421+I415+I401+I396+I389+I380+I376+I372+I367+I361+I351+I338+I334+I330+I315+I309+I297+I289+I285+I279+I270+I265+I258+I254+I249+I242+I235+I200+I196+I186+I179+I173+I163+I138+I116+I111+I106+I100+I94+I88+I80+I71+I57+I50+I46+I41+I36+I32+I26</f>
        <v>221340.7</v>
      </c>
      <c r="J517" s="24">
        <f>+J515+J510+J499+J489+J483+J470+J460+J454+J450+J435+J421+J415+J401+J396+J389+J380+J376+J372+J367+J361+J351+J338+J334+J330+J315+J309+J297+J289+J285+J279+J270+J265+J258+J254+J249+J242+J235+J200+J196+J186+J179+J173+J163+J138+J116+J111+J106+J100+J94+J88+J80+J71+J57+J50+J46+J41+J36+J32+J26</f>
        <v>2000406.56</v>
      </c>
      <c r="K517" s="24">
        <f>+K515+K510+K499+K489+K483+K470+K460+K454+K450+K435+K421+K415+K401+K396+K389+K380+K376+K372+K367+K361+K351+K338+K334+K330+K315+K309+K297+K289+K285+K279+K270+K265+K258+K254+K249+K242+K235+K200+K196+K186+K179+K173+K163+K138+K116+K111+K106+K100+K94+K88+K80+K71+K57+K50+K46+K41+K36+K32+K26</f>
        <v>13531933.27</v>
      </c>
    </row>
    <row r="518" spans="1:126" s="5" customFormat="1" ht="15.75" x14ac:dyDescent="0.25">
      <c r="A518" s="8"/>
      <c r="B518" s="8"/>
      <c r="C518" s="43"/>
      <c r="D518" s="8"/>
      <c r="E518" s="9"/>
      <c r="F518" s="9"/>
      <c r="G518" s="9"/>
      <c r="H518" s="9"/>
      <c r="I518" s="9"/>
      <c r="J518" s="9"/>
      <c r="K518" s="9"/>
    </row>
    <row r="519" spans="1:126" s="5" customFormat="1" ht="15.75" x14ac:dyDescent="0.25">
      <c r="A519" s="8"/>
      <c r="B519" s="8"/>
      <c r="C519" s="43"/>
      <c r="D519" s="8"/>
      <c r="E519" s="9"/>
      <c r="F519" s="9"/>
      <c r="G519" s="9"/>
      <c r="H519" s="9"/>
      <c r="I519" s="9"/>
      <c r="J519" s="9"/>
      <c r="K519" s="9"/>
    </row>
    <row r="520" spans="1:126" s="5" customFormat="1" ht="15.75" x14ac:dyDescent="0.25">
      <c r="A520" s="8"/>
      <c r="B520" s="8"/>
      <c r="C520" s="43"/>
      <c r="D520" s="8"/>
      <c r="E520" s="9"/>
      <c r="F520" s="9"/>
      <c r="G520" s="9"/>
      <c r="H520" s="9"/>
      <c r="I520" s="9"/>
      <c r="J520" s="9"/>
      <c r="K520" s="9"/>
    </row>
    <row r="521" spans="1:126" x14ac:dyDescent="0.25">
      <c r="DV521"/>
    </row>
  </sheetData>
  <mergeCells count="48">
    <mergeCell ref="A512:L512"/>
    <mergeCell ref="A281:K281"/>
    <mergeCell ref="A299:K299"/>
    <mergeCell ref="A256:K256"/>
    <mergeCell ref="A244:K244"/>
    <mergeCell ref="A311:K311"/>
    <mergeCell ref="A260:K260"/>
    <mergeCell ref="A251:K251"/>
    <mergeCell ref="A317:K317"/>
    <mergeCell ref="A291:K291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13:K113"/>
    <mergeCell ref="A287:K287"/>
    <mergeCell ref="A237:K237"/>
    <mergeCell ref="A96:K96"/>
    <mergeCell ref="A181:K181"/>
    <mergeCell ref="A188:K188"/>
    <mergeCell ref="A198:K198"/>
    <mergeCell ref="A202:K202"/>
    <mergeCell ref="A175:K175"/>
    <mergeCell ref="A272:K272"/>
    <mergeCell ref="A267:K267"/>
    <mergeCell ref="A10:K10"/>
    <mergeCell ref="A52:K52"/>
    <mergeCell ref="A38:K38"/>
    <mergeCell ref="A43:K43"/>
    <mergeCell ref="A109:K109"/>
    <mergeCell ref="A102:K102"/>
    <mergeCell ref="A28:K28"/>
    <mergeCell ref="A34:K34"/>
    <mergeCell ref="A48:K48"/>
    <mergeCell ref="A90:K90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9" manualBreakCount="9">
    <brk id="71" max="9" man="1"/>
    <brk id="27" max="9" man="1"/>
    <brk id="304" max="9" man="1"/>
    <brk id="180" max="9" man="1"/>
    <brk id="228" max="9" man="1"/>
    <brk id="334" max="9" man="1"/>
    <brk id="483" max="9" man="1"/>
    <brk id="511" max="9" man="1"/>
    <brk id="540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2021-08-30T13:11:11Z</cp:lastPrinted>
  <dcterms:created xsi:type="dcterms:W3CDTF">2017-02-23T14:23:40Z</dcterms:created>
  <dcterms:modified xsi:type="dcterms:W3CDTF">2021-08-30T14:25:42Z</dcterms:modified>
</cp:coreProperties>
</file>