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0" windowWidth="10460" windowHeight="9720"/>
  </bookViews>
  <sheets>
    <sheet name="New Text Document" sheetId="1" r:id="rId1"/>
  </sheets>
  <definedNames>
    <definedName name="_xlnm._FilterDatabase" localSheetId="0" hidden="1">'New Text Document'!$A$9:$I$297</definedName>
  </definedNames>
  <calcPr calcId="124519"/>
</workbook>
</file>

<file path=xl/calcChain.xml><?xml version="1.0" encoding="utf-8"?>
<calcChain xmlns="http://schemas.openxmlformats.org/spreadsheetml/2006/main">
  <c r="I252" i="1"/>
  <c r="H252"/>
  <c r="G252"/>
  <c r="F252"/>
  <c r="E252"/>
  <c r="D252"/>
  <c r="C252"/>
  <c r="B252"/>
  <c r="C243"/>
  <c r="C204"/>
  <c r="D204"/>
  <c r="E204"/>
  <c r="F204"/>
  <c r="G204"/>
  <c r="H204"/>
  <c r="I204"/>
  <c r="C163"/>
  <c r="H148"/>
  <c r="I148" s="1"/>
  <c r="I119"/>
  <c r="H119"/>
  <c r="G119"/>
  <c r="F119"/>
  <c r="E119"/>
  <c r="D119"/>
  <c r="C119"/>
  <c r="D81"/>
  <c r="E81"/>
  <c r="F81"/>
  <c r="G81"/>
  <c r="H81"/>
  <c r="I81"/>
  <c r="C81"/>
  <c r="I77"/>
  <c r="H77"/>
  <c r="G77"/>
  <c r="F77"/>
  <c r="E77"/>
  <c r="D77"/>
  <c r="C77"/>
  <c r="I73"/>
  <c r="H73"/>
  <c r="G73"/>
  <c r="F73"/>
  <c r="E73"/>
  <c r="D73"/>
  <c r="C73"/>
  <c r="I29"/>
  <c r="H29"/>
  <c r="G29"/>
  <c r="F29"/>
  <c r="E29"/>
  <c r="D29"/>
  <c r="C29"/>
  <c r="C13"/>
  <c r="F13"/>
  <c r="E13"/>
  <c r="D13"/>
  <c r="H63"/>
  <c r="C181"/>
  <c r="G200"/>
  <c r="I199"/>
  <c r="F200"/>
  <c r="E200"/>
  <c r="D200"/>
  <c r="C200"/>
  <c r="I63"/>
  <c r="G63"/>
  <c r="F63"/>
  <c r="E63"/>
  <c r="D63"/>
  <c r="C63"/>
  <c r="C250"/>
  <c r="D250"/>
  <c r="E250"/>
  <c r="F250"/>
  <c r="G250"/>
  <c r="D243"/>
  <c r="E243"/>
  <c r="F243"/>
  <c r="G243"/>
  <c r="C236"/>
  <c r="D236"/>
  <c r="E236"/>
  <c r="F236"/>
  <c r="G236"/>
  <c r="C229"/>
  <c r="D229"/>
  <c r="E229"/>
  <c r="F229"/>
  <c r="G229"/>
  <c r="C190"/>
  <c r="D190"/>
  <c r="E190"/>
  <c r="F190"/>
  <c r="G190"/>
  <c r="D181"/>
  <c r="E181"/>
  <c r="F181"/>
  <c r="G181"/>
  <c r="C177"/>
  <c r="D177"/>
  <c r="E177"/>
  <c r="F177"/>
  <c r="G177"/>
  <c r="C170"/>
  <c r="D170"/>
  <c r="E170"/>
  <c r="F170"/>
  <c r="G170"/>
  <c r="D163"/>
  <c r="E163"/>
  <c r="F163"/>
  <c r="G163"/>
  <c r="C141"/>
  <c r="D141"/>
  <c r="E141"/>
  <c r="F141"/>
  <c r="G141"/>
  <c r="C137"/>
  <c r="D137"/>
  <c r="E137"/>
  <c r="F137"/>
  <c r="G137"/>
  <c r="C126"/>
  <c r="D126"/>
  <c r="E126"/>
  <c r="F126"/>
  <c r="G126"/>
  <c r="C115"/>
  <c r="D115"/>
  <c r="E115"/>
  <c r="F115"/>
  <c r="G115"/>
  <c r="C111"/>
  <c r="D111"/>
  <c r="E111"/>
  <c r="F111"/>
  <c r="G111"/>
  <c r="C105"/>
  <c r="D105"/>
  <c r="E105"/>
  <c r="F105"/>
  <c r="G105"/>
  <c r="C99"/>
  <c r="D99"/>
  <c r="E99"/>
  <c r="F99"/>
  <c r="G99"/>
  <c r="C94"/>
  <c r="D94"/>
  <c r="E94"/>
  <c r="F94"/>
  <c r="G94"/>
  <c r="C90"/>
  <c r="D90"/>
  <c r="E90"/>
  <c r="F90"/>
  <c r="G90"/>
  <c r="C69"/>
  <c r="D69"/>
  <c r="E69"/>
  <c r="F69"/>
  <c r="G69"/>
  <c r="C59"/>
  <c r="D59"/>
  <c r="E59"/>
  <c r="F59"/>
  <c r="G59"/>
  <c r="C53"/>
  <c r="D53"/>
  <c r="E53"/>
  <c r="F53"/>
  <c r="G53"/>
  <c r="C49"/>
  <c r="D49"/>
  <c r="E49"/>
  <c r="F49"/>
  <c r="G49"/>
  <c r="C45"/>
  <c r="D45"/>
  <c r="E45"/>
  <c r="F45"/>
  <c r="G45"/>
  <c r="C40"/>
  <c r="D40"/>
  <c r="E40"/>
  <c r="F40"/>
  <c r="G40"/>
  <c r="C33"/>
  <c r="D33"/>
  <c r="E33"/>
  <c r="F33"/>
  <c r="G33"/>
  <c r="C25"/>
  <c r="D25"/>
  <c r="E25"/>
  <c r="F25"/>
  <c r="G25"/>
  <c r="C21"/>
  <c r="D21"/>
  <c r="E21"/>
  <c r="F21"/>
  <c r="G21"/>
  <c r="G13"/>
  <c r="H246"/>
  <c r="I246" s="1"/>
  <c r="H248"/>
  <c r="I248" s="1"/>
  <c r="H247"/>
  <c r="I247" s="1"/>
  <c r="H242"/>
  <c r="I242" s="1"/>
  <c r="H241"/>
  <c r="I241" s="1"/>
  <c r="H240"/>
  <c r="I240" s="1"/>
  <c r="H239"/>
  <c r="I239" s="1"/>
  <c r="H235"/>
  <c r="I235" s="1"/>
  <c r="H234"/>
  <c r="I234" s="1"/>
  <c r="H233"/>
  <c r="I233" s="1"/>
  <c r="H232"/>
  <c r="I232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109"/>
  <c r="I109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198"/>
  <c r="I198" s="1"/>
  <c r="H197"/>
  <c r="I197" s="1"/>
  <c r="H196"/>
  <c r="I196" s="1"/>
  <c r="H195"/>
  <c r="I195" s="1"/>
  <c r="H194"/>
  <c r="I194" s="1"/>
  <c r="H193"/>
  <c r="I193" s="1"/>
  <c r="H186"/>
  <c r="I186" s="1"/>
  <c r="H185"/>
  <c r="I185" s="1"/>
  <c r="H184"/>
  <c r="I184" s="1"/>
  <c r="H180"/>
  <c r="I180" s="1"/>
  <c r="H176"/>
  <c r="I176" s="1"/>
  <c r="H175"/>
  <c r="H174"/>
  <c r="I174" s="1"/>
  <c r="H173"/>
  <c r="I173" s="1"/>
  <c r="H169"/>
  <c r="I169" s="1"/>
  <c r="H168"/>
  <c r="I168" s="1"/>
  <c r="H167"/>
  <c r="I167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7"/>
  <c r="I147" s="1"/>
  <c r="H146"/>
  <c r="I146" s="1"/>
  <c r="H145"/>
  <c r="I145" s="1"/>
  <c r="H144"/>
  <c r="I144" s="1"/>
  <c r="H140"/>
  <c r="I140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5"/>
  <c r="I125" s="1"/>
  <c r="H124"/>
  <c r="I124" s="1"/>
  <c r="H123"/>
  <c r="I123" s="1"/>
  <c r="H122"/>
  <c r="I122" s="1"/>
  <c r="H114"/>
  <c r="I114" s="1"/>
  <c r="H110"/>
  <c r="I110" s="1"/>
  <c r="H108"/>
  <c r="I108" s="1"/>
  <c r="H104"/>
  <c r="I104" s="1"/>
  <c r="H103"/>
  <c r="I103" s="1"/>
  <c r="H102"/>
  <c r="I102" s="1"/>
  <c r="H98"/>
  <c r="I98" s="1"/>
  <c r="H97"/>
  <c r="I97" s="1"/>
  <c r="H93"/>
  <c r="I93" s="1"/>
  <c r="I94" s="1"/>
  <c r="H89"/>
  <c r="I89" s="1"/>
  <c r="H88"/>
  <c r="I88" s="1"/>
  <c r="H87"/>
  <c r="I87" s="1"/>
  <c r="H86"/>
  <c r="I86" s="1"/>
  <c r="H85"/>
  <c r="I85" s="1"/>
  <c r="H84"/>
  <c r="I84" s="1"/>
  <c r="H68"/>
  <c r="I68" s="1"/>
  <c r="H67"/>
  <c r="H66"/>
  <c r="I66" s="1"/>
  <c r="H58"/>
  <c r="I58" s="1"/>
  <c r="H57"/>
  <c r="I57" s="1"/>
  <c r="H56"/>
  <c r="I56" s="1"/>
  <c r="H52"/>
  <c r="I52" s="1"/>
  <c r="I53" s="1"/>
  <c r="H48"/>
  <c r="I48" s="1"/>
  <c r="H44"/>
  <c r="H43"/>
  <c r="I43" s="1"/>
  <c r="H39"/>
  <c r="I39" s="1"/>
  <c r="H38"/>
  <c r="I38" s="1"/>
  <c r="H37"/>
  <c r="I37" s="1"/>
  <c r="H36"/>
  <c r="I36" s="1"/>
  <c r="H32"/>
  <c r="I32" s="1"/>
  <c r="I33" s="1"/>
  <c r="H24"/>
  <c r="I24" s="1"/>
  <c r="I25" s="1"/>
  <c r="H20"/>
  <c r="I20" s="1"/>
  <c r="H16"/>
  <c r="I16" s="1"/>
  <c r="H11"/>
  <c r="I11" s="1"/>
  <c r="I13" s="1"/>
  <c r="H13" l="1"/>
  <c r="H21"/>
  <c r="H45"/>
  <c r="H69"/>
  <c r="H105"/>
  <c r="H126"/>
  <c r="H163"/>
  <c r="H177"/>
  <c r="H190"/>
  <c r="H229"/>
  <c r="H243"/>
  <c r="H33"/>
  <c r="H53"/>
  <c r="H40"/>
  <c r="H59"/>
  <c r="H90"/>
  <c r="H111"/>
  <c r="H137"/>
  <c r="H170"/>
  <c r="H181"/>
  <c r="H200"/>
  <c r="H236"/>
  <c r="H250"/>
  <c r="H25"/>
  <c r="H49"/>
  <c r="I59"/>
  <c r="I90"/>
  <c r="I99"/>
  <c r="I115"/>
  <c r="I137"/>
  <c r="I141"/>
  <c r="I163"/>
  <c r="I190"/>
  <c r="I229"/>
  <c r="I236"/>
  <c r="I243"/>
  <c r="I200"/>
  <c r="I40"/>
  <c r="I250"/>
  <c r="I21"/>
  <c r="I105"/>
  <c r="I111"/>
  <c r="I126"/>
  <c r="I170"/>
  <c r="I181"/>
  <c r="H94"/>
  <c r="H141"/>
  <c r="H99"/>
  <c r="H115"/>
  <c r="I44"/>
  <c r="I45" s="1"/>
  <c r="I175"/>
  <c r="I177" s="1"/>
  <c r="I67"/>
  <c r="I69" s="1"/>
  <c r="I49"/>
</calcChain>
</file>

<file path=xl/sharedStrings.xml><?xml version="1.0" encoding="utf-8"?>
<sst xmlns="http://schemas.openxmlformats.org/spreadsheetml/2006/main" count="353" uniqueCount="236">
  <si>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</si>
  <si>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</si>
  <si>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</si>
  <si>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</si>
  <si>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</si>
  <si>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</si>
  <si>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</si>
  <si>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</si>
  <si>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</si>
  <si>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</si>
  <si>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</si>
  <si>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</si>
  <si>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</si>
  <si>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</si>
  <si>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DIVISION DE RELACIONES INTERNACIONALES - ONE</t>
  </si>
  <si>
    <t>JEIMY ALEXANDRA BAUTISTA PAREDES</t>
  </si>
  <si>
    <t>ANALISTA II</t>
  </si>
  <si>
    <t>MARIA NAIROBIS ROSARIO MAYI</t>
  </si>
  <si>
    <t>ANALISTA</t>
  </si>
  <si>
    <t>DEPARTAMENTO DE PLANIFICACION Y DESARROLLO- ONE</t>
  </si>
  <si>
    <t>DULCE MARIA CARLOTA MAC DOUGALL PIN</t>
  </si>
  <si>
    <t>ENC. DPTO. PLANIFICACION Y DE</t>
  </si>
  <si>
    <t>ENCARGADO (A)</t>
  </si>
  <si>
    <t>DIVISION DE ADMINISTRACION DE RECURSOS HUMANOS- ONE</t>
  </si>
  <si>
    <t>DELFIA MELADYS DE JESUS TORIBIO MEZ</t>
  </si>
  <si>
    <t>DEPARTAMENTO DE TECNOLOGIA DE LA INFORMACION- ONE</t>
  </si>
  <si>
    <t>CESAR TOBIAS ROSARIO BRADOR</t>
  </si>
  <si>
    <t>SOPORTE TECNICO</t>
  </si>
  <si>
    <t>JUAN MIGUEL TAVAREZ MATEO</t>
  </si>
  <si>
    <t>JADISON ENMANUEL ABREU BELVERE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</si>
  <si>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</si>
  <si>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</si>
  <si>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</si>
  <si>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</si>
  <si>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</si>
  <si>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</si>
  <si>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ADAN EMMANUEL PEREZ QUESADA</t>
  </si>
  <si>
    <t>DIVISION DE DESARROLLO E IMPLEMENTACION DE SISTEMAS- ONE</t>
  </si>
  <si>
    <t>JUAN FRANCISCO DE LEON</t>
  </si>
  <si>
    <t>DESARROLLADOR DE SISTEMAS I</t>
  </si>
  <si>
    <t>DIVISION DE PROCESAMIENTO DE DATOS- ONE</t>
  </si>
  <si>
    <t>DIMAS YAEL MATIAS APONTE</t>
  </si>
  <si>
    <t>TECNICO</t>
  </si>
  <si>
    <t>COORDINADORA ADMINISTRATIVA</t>
  </si>
  <si>
    <t>DIVISION DE COMPRAS Y CONTRATACIONES- ONE</t>
  </si>
  <si>
    <t>TECNICO DE COMPRAS</t>
  </si>
  <si>
    <t>WANDY TEJADA DISLA</t>
  </si>
  <si>
    <t>NATHALY JOSEFINA GUILLEN MOLINA</t>
  </si>
  <si>
    <t>SECCION DE CONTABILIDAD- ONE</t>
  </si>
  <si>
    <t>MARIEN YNES MENDEZ RODRIGUEZ</t>
  </si>
  <si>
    <t>AUXILIAR DE CONTABILIDAD</t>
  </si>
  <si>
    <t>YINNY YOSCART TRONCOSO TRONCOSO</t>
  </si>
  <si>
    <t>AIDA LUZ BATISTA ESPINAL</t>
  </si>
  <si>
    <t>SECCION DE SERVICIOS GENERALES- ONE</t>
  </si>
  <si>
    <t>TOMMY ALCIBIADES PEREZ FELIZ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</si>
  <si>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</si>
  <si>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</si>
  <si>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</si>
  <si>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</si>
  <si>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</si>
  <si>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CARLOS WILSON SANTANA TRINIDAD</t>
  </si>
  <si>
    <t>JEORGE LEONARDO SANCHEZ BONILLA</t>
  </si>
  <si>
    <t>ESCUELA NACIONAL DE ESTADISTICA- ONE</t>
  </si>
  <si>
    <t>ROSARIO CHAPUSEAUX CRUZ</t>
  </si>
  <si>
    <t>ANALISTA CAPACITACION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</si>
  <si>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</si>
  <si>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</si>
  <si>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</si>
  <si>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</si>
  <si>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</si>
  <si>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</si>
  <si>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NANCY MERCEDES</t>
  </si>
  <si>
    <t>AUXILIAR ESTADISTICA</t>
  </si>
  <si>
    <t>YINEIRI GONZALEZ PEREZ</t>
  </si>
  <si>
    <t>SUPERVISORA</t>
  </si>
  <si>
    <t>DEPARTAMENTO DE ENCUESTAS- ONE</t>
  </si>
  <si>
    <t>MARLEN DE ARMAS HILTON</t>
  </si>
  <si>
    <t>JESSANIN DIOSMERY FRIAS PEÑA</t>
  </si>
  <si>
    <t>DIVISION DE OFICINAS TERRITORIALES- ONE</t>
  </si>
  <si>
    <t>RAFAEL DE JESUS CAMINERO CASTILLO</t>
  </si>
  <si>
    <t>DEPARTAMENTO DE ESTADISTICAS ECONOMICAS- ONE</t>
  </si>
  <si>
    <t>CARLOS JOSE MONTERO GIL</t>
  </si>
  <si>
    <t>DIVISION DE INFRAESTRUCTURA ESTADISTICA Y ENCUESTA ECONOMICA- ONE</t>
  </si>
  <si>
    <t>MARITZA ALEXANDRA PEREZ DOMINGUEZ</t>
  </si>
  <si>
    <t>MILCIADES ALEJANDRO SILVEN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</si>
  <si>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</si>
  <si>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</si>
  <si>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</si>
  <si>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</si>
  <si>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</si>
  <si>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</si>
  <si>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</si>
  <si>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</si>
  <si>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</si>
  <si>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</si>
  <si>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</si>
  <si>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</si>
  <si>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</si>
  <si>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</si>
  <si>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DANIEL ALEJANDRO HERNANDEZ RAMOS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</si>
  <si>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</si>
  <si>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</si>
  <si>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</si>
  <si>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</si>
  <si>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</si>
  <si>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</si>
  <si>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</si>
  <si>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</si>
  <si>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</si>
  <si>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</si>
  <si>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</si>
  <si>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</si>
  <si>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</si>
  <si>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</si>
  <si>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</si>
  <si>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</si>
  <si>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</si>
  <si>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</si>
  <si>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</si>
  <si>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</si>
  <si>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</si>
  <si>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ROSINA YOLANDA UBIERA ORTEGA</t>
  </si>
  <si>
    <t>AUXILIAR DE RECEPCION Y ARCHI</t>
  </si>
  <si>
    <t>MERCEDES INES DE LOS SANTOS DIAZ</t>
  </si>
  <si>
    <t>SOPORTE ADMINISTRATIVO</t>
  </si>
  <si>
    <t>DALI JOSE RAMOS DISLA</t>
  </si>
  <si>
    <t>CRISMAIRY MARLENNY JIMENEZ MENA</t>
  </si>
  <si>
    <t>DEPARTAMENTO DE METODOLOGIA E INVESTIGACIONES- ONE</t>
  </si>
  <si>
    <t>TERESA MARIA GUERRERO NUÑEZ</t>
  </si>
  <si>
    <t>ANALISTA DE INVESTIGACION</t>
  </si>
  <si>
    <t>DIVISION ARTICULACION DEL SISTEMA ESTADISTICO NACIONAL- ONE</t>
  </si>
  <si>
    <t>ARLENY DENIS MARTE MONTERO</t>
  </si>
  <si>
    <t>ANALISTA SECTORIAL</t>
  </si>
  <si>
    <t>JOEL LOPEZ JIMENEZ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</si>
  <si>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</si>
  <si>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</si>
  <si>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</si>
  <si>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</si>
  <si>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</si>
  <si>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</si>
  <si>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MANUEL YUHERY JIMENEZ</t>
  </si>
  <si>
    <t>CONSERJE</t>
  </si>
  <si>
    <t>MARCELO NYFFELER TEJADA</t>
  </si>
  <si>
    <t>WANDAR SOCORRO HERASME DIAZ</t>
  </si>
  <si>
    <t>DIVISION DE OPERACIONES CARTOGRAFICAS- ONE</t>
  </si>
  <si>
    <t>HOLY LEIDY GARCIA CASTILLO</t>
  </si>
  <si>
    <t>ROBERT ANTONIO LEON RODRIGUEZ</t>
  </si>
  <si>
    <t>TECNICO ACTUALIZACION CARTOGR</t>
  </si>
  <si>
    <t>ELIZABETH MERCEDES CASTRO LOPEZ</t>
  </si>
  <si>
    <t>JOSE ANTONIO CAMPAÑA MARTIN BOUGH</t>
  </si>
  <si>
    <t>ANGELA CRISTINA STAKEMAN RAMIREZ</t>
  </si>
  <si>
    <t>CAROL OVALLES MEJIA</t>
  </si>
  <si>
    <t>CLENDIS PAULINO BRITO</t>
  </si>
  <si>
    <t>DENNIS CHRISTOPHER POLANCO</t>
  </si>
  <si>
    <t>ACTUALIZADOR CARTOGRAFICO</t>
  </si>
  <si>
    <t>EDISON MARTIRES ARIAS TEJEDA</t>
  </si>
  <si>
    <t xml:space="preserve">COORDINADOR DE ACTUALIZACION </t>
  </si>
  <si>
    <t>FRANCISCA ARCADIA DISLA ACOSTA</t>
  </si>
  <si>
    <t>JHONNY RAFAEL PERDOMO BASILIO</t>
  </si>
  <si>
    <t>JOHAN MARCOS SEGURA CHARLES</t>
  </si>
  <si>
    <t>JULIO CESAR DEL CARMEN SORIANO</t>
  </si>
  <si>
    <t>LEIDY NATHALI SOTO CASTILLO</t>
  </si>
  <si>
    <t>EDITOR DE PLANOS</t>
  </si>
  <si>
    <t>MARIANELA BELTRE GARCES</t>
  </si>
  <si>
    <t>PERLA EVALINA ROSARIO GUERRERO</t>
  </si>
  <si>
    <t>ROBERT IVAN PEREZ RODRIGUEZ</t>
  </si>
  <si>
    <t>ROBERTO ANTONIO CASTILLO BRITO</t>
  </si>
  <si>
    <t>RUBEN ALBERTO GELL PEREZ</t>
  </si>
  <si>
    <t>SILENNY PAYAN ABREU</t>
  </si>
  <si>
    <t>SUGEIDY PACHECO</t>
  </si>
  <si>
    <t>WILMA ALEXANDER ARIAS CASTRO</t>
  </si>
  <si>
    <t>YBELICE YVON ANDUJAR PEREZ</t>
  </si>
  <si>
    <t>DIGITALIZADOR</t>
  </si>
  <si>
    <t>DEPARTAMENTO DE COMUNICACIONES- ONE</t>
  </si>
  <si>
    <t>MARIA DEL PILAR BERROA SANCHEZ</t>
  </si>
  <si>
    <t>LISMARY VANESSA SANTELISES CONTRERA</t>
  </si>
  <si>
    <t>ALAN ALFONSECA DUNCAN</t>
  </si>
  <si>
    <t>PERIODISTA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</si>
  <si>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</si>
  <si>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</si>
  <si>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</si>
  <si>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</si>
  <si>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</si>
  <si>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</si>
  <si>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MARIANNY ANTONIA OLLER LOPEZ</t>
  </si>
  <si>
    <t>RAIMY RAFAEL PEROZO RODRIGUEZ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</si>
  <si>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</si>
  <si>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</si>
  <si>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</si>
  <si>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</si>
  <si>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</si>
  <si>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</si>
  <si>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ANALISTA DE RECLUTAMIENTO Y S</t>
  </si>
  <si>
    <t>VERONICA ALEXANDRA CARMONA</t>
  </si>
  <si>
    <t>ANALISTA DE COMPRAS Y CONTRAT</t>
  </si>
  <si>
    <t>AUXILIAR CONTABILIDAD</t>
  </si>
  <si>
    <t>ISAAC EMMANUEL GUERRA SALAZAR</t>
  </si>
  <si>
    <t>ANALISTA DE ESTADISTICA SECTO</t>
  </si>
  <si>
    <t>FELVIN LEANDRO TEJEDA DE LOS SANTOS</t>
  </si>
  <si>
    <t>SHNEIDDER DIEUDONNE RODRIGUEZ</t>
  </si>
  <si>
    <t>VIVIAN NATHALY SANCHEZ</t>
  </si>
  <si>
    <t>FIORDALIZA MATEO LANDA</t>
  </si>
  <si>
    <t>JULIO ALBERTO ALVAREZ DE MAIO</t>
  </si>
  <si>
    <t>COORDINADOR ADMINISTRATIVO</t>
  </si>
  <si>
    <t>ORLANDO ANTONIO HERNANDEZ MEJIA</t>
  </si>
  <si>
    <t>JOSE MARIA DIAZ CACEREZ</t>
  </si>
  <si>
    <t>ENCARGADO DE LOGISTICA</t>
  </si>
  <si>
    <t>LILIANA ESTEFANY LEO ROSA</t>
  </si>
  <si>
    <t xml:space="preserve">ANALISTA  </t>
  </si>
  <si>
    <t>CAMILA MICHEL ALCANTARA FERNANDEZ</t>
  </si>
  <si>
    <t>DIVISION FINANCIERA- ONE</t>
  </si>
  <si>
    <t>DOMINGO ANTONIO REYNOSO CRUZ</t>
  </si>
  <si>
    <t>SECCION DE CORRESPONDENCIA- ONE</t>
  </si>
  <si>
    <t>GUILLERMO MARTINEZ VASQUEZ</t>
  </si>
  <si>
    <t>MENSAJERO EXTERNO</t>
  </si>
  <si>
    <t>CORNELIO ANTONIO POLANCO ACOSTA</t>
  </si>
  <si>
    <t>SANDY GERVACIA ALMANZAR TAVERAS</t>
  </si>
  <si>
    <t>FELIPE HUMBERTO VALLEJO MELLADO</t>
  </si>
  <si>
    <t>ASESOR</t>
  </si>
  <si>
    <t xml:space="preserve">GLORIA ALEXANDRA MARGARITA SANCHEZ </t>
  </si>
  <si>
    <t>DEPARTAMENTO DE RECURSOS HUMANOS - ONE</t>
  </si>
  <si>
    <t>ADELA NIKAURY PIÑEIRO MATOS</t>
  </si>
  <si>
    <t>SECCION DE NOMINAS- ONE</t>
  </si>
  <si>
    <t>JOSE IVAN RODRIGUEZ RAY</t>
  </si>
  <si>
    <t>DIVISION ADMINISTRATIVA- ONE</t>
  </si>
  <si>
    <t>RUTH NAOMI MATEO ABREU</t>
  </si>
  <si>
    <t>RECEPCIONISTA</t>
  </si>
  <si>
    <t>DIRECCION DE ESTADISTICAS CONTINUAS- ONE</t>
  </si>
  <si>
    <t>CECILIA MARIA GONZALEZ FERNANDEZ</t>
  </si>
  <si>
    <t>DIRECTOR (A)</t>
  </si>
  <si>
    <t>ADRIANA MORA RESTREPO</t>
  </si>
  <si>
    <t>LESLIE MARIE ALMONTE PAEZ</t>
  </si>
  <si>
    <t>DEPARTAMENTO DE CARTOGRAFIA- ONE</t>
  </si>
  <si>
    <t>EDDIE AMABLE CARVAJAR OVIEDO</t>
  </si>
  <si>
    <t>MINISTERIO DE ECONOMÍA, PLANIFICACIÓN Y DESARROLLO</t>
  </si>
  <si>
    <t>Mes de junio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</si>
</sst>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4" fontId="16" fillId="37" borderId="0" xfId="0" applyNumberFormat="1" applyFont="1" applyFill="1"/>
    <xf numFmtId="0" fontId="16" fillId="0" borderId="0" xfId="0" applyFont="1"/>
    <xf numFmtId="4" fontId="16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showGridLines="0" tabSelected="1" zoomScale="80" zoomScaleNormal="80" workbookViewId="0">
      <pane ySplit="8" topLeftCell="A241" activePane="bottomLeft" state="frozen"/>
      <selection pane="bottomLeft" activeCell="A7" sqref="A7:A8"/>
    </sheetView>
  </sheetViews>
  <sheetFormatPr baseColWidth="10" defaultRowHeight="14.5"/>
  <cols>
    <col min="1" max="1" width="40.7265625" customWidth="1"/>
    <col min="2" max="2" width="40.7265625" style="3" customWidth="1"/>
    <col min="3" max="5" width="18.7265625" style="1" customWidth="1"/>
    <col min="6" max="6" width="18.1796875" style="1" customWidth="1"/>
    <col min="7" max="7" width="17.1796875" style="1" customWidth="1"/>
    <col min="8" max="9" width="18.7265625" style="1" customWidth="1"/>
  </cols>
  <sheetData>
    <row r="1" spans="1:9">
      <c r="A1" s="14"/>
      <c r="B1" s="14"/>
      <c r="C1" s="14"/>
      <c r="D1" s="14"/>
      <c r="E1" s="14"/>
      <c r="F1" s="14"/>
      <c r="G1" s="14"/>
      <c r="H1" s="14"/>
      <c r="I1" s="14"/>
    </row>
    <row r="2" spans="1:9" ht="25">
      <c r="A2" s="15" t="s">
        <v>234</v>
      </c>
      <c r="B2" s="16"/>
      <c r="C2" s="16"/>
      <c r="D2" s="16"/>
      <c r="E2" s="16"/>
      <c r="F2" s="16"/>
      <c r="G2" s="16"/>
      <c r="H2" s="16"/>
      <c r="I2" s="16"/>
    </row>
    <row r="3" spans="1:9" ht="25">
      <c r="A3" s="15" t="s">
        <v>187</v>
      </c>
      <c r="B3" s="16"/>
      <c r="C3" s="16"/>
      <c r="D3" s="16"/>
      <c r="E3" s="16"/>
      <c r="F3" s="16"/>
      <c r="G3" s="16"/>
      <c r="H3" s="16"/>
      <c r="I3" s="16"/>
    </row>
    <row r="4" spans="1:9" ht="20">
      <c r="A4" s="17" t="s">
        <v>188</v>
      </c>
      <c r="B4" s="18"/>
      <c r="C4" s="18"/>
      <c r="D4" s="18"/>
      <c r="E4" s="18"/>
      <c r="F4" s="18"/>
      <c r="G4" s="18"/>
      <c r="H4" s="18"/>
      <c r="I4" s="18"/>
    </row>
    <row r="5" spans="1:9" ht="20">
      <c r="A5" s="17" t="s">
        <v>190</v>
      </c>
      <c r="B5" s="18"/>
      <c r="C5" s="18"/>
      <c r="D5" s="18"/>
      <c r="E5" s="18"/>
      <c r="F5" s="18"/>
      <c r="G5" s="18"/>
      <c r="H5" s="18"/>
      <c r="I5" s="18"/>
    </row>
    <row r="6" spans="1:9" ht="20.5" thickBot="1">
      <c r="A6" s="17" t="s">
        <v>235</v>
      </c>
      <c r="B6" s="18"/>
      <c r="C6" s="18"/>
      <c r="D6" s="18"/>
      <c r="E6" s="18"/>
      <c r="F6" s="18"/>
      <c r="G6" s="18"/>
      <c r="H6" s="18"/>
      <c r="I6" s="18"/>
    </row>
    <row r="7" spans="1:9">
      <c r="A7" s="19" t="s">
        <v>189</v>
      </c>
      <c r="B7" s="21" t="s">
        <v>0</v>
      </c>
      <c r="C7" s="23" t="s">
        <v>186</v>
      </c>
      <c r="D7" s="25" t="s">
        <v>1</v>
      </c>
      <c r="E7" s="23" t="s">
        <v>2</v>
      </c>
      <c r="F7" s="25" t="s">
        <v>3</v>
      </c>
      <c r="G7" s="23" t="s">
        <v>4</v>
      </c>
      <c r="H7" s="23" t="s">
        <v>5</v>
      </c>
      <c r="I7" s="27" t="s">
        <v>6</v>
      </c>
    </row>
    <row r="8" spans="1:9" ht="15" thickBot="1">
      <c r="A8" s="20"/>
      <c r="B8" s="22"/>
      <c r="C8" s="24"/>
      <c r="D8" s="26"/>
      <c r="E8" s="24"/>
      <c r="F8" s="26"/>
      <c r="G8" s="24"/>
      <c r="H8" s="24"/>
      <c r="I8" s="28"/>
    </row>
    <row r="10" spans="1:9">
      <c r="A10" s="13" t="s">
        <v>7</v>
      </c>
      <c r="B10" s="13"/>
      <c r="C10" s="13"/>
      <c r="D10" s="13"/>
      <c r="E10" s="13"/>
      <c r="F10" s="13"/>
      <c r="G10" s="13"/>
      <c r="H10" s="13"/>
      <c r="I10" s="13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t="s">
        <v>217</v>
      </c>
      <c r="B12" s="3" t="s">
        <v>218</v>
      </c>
      <c r="C12" s="1">
        <v>50000</v>
      </c>
      <c r="D12" s="1">
        <v>1435</v>
      </c>
      <c r="E12" s="1">
        <v>1854</v>
      </c>
      <c r="F12" s="1">
        <v>1520</v>
      </c>
      <c r="G12" s="1">
        <v>0</v>
      </c>
      <c r="H12" s="1">
        <v>4809</v>
      </c>
      <c r="I12" s="1">
        <v>45191</v>
      </c>
    </row>
    <row r="13" spans="1:9">
      <c r="A13" s="7" t="s">
        <v>13</v>
      </c>
      <c r="B13" s="7">
        <v>2</v>
      </c>
      <c r="C13" s="2">
        <f>SUM(C11:C12)</f>
        <v>73000</v>
      </c>
      <c r="D13" s="2">
        <f>SUM(D11:D12)</f>
        <v>2095.1</v>
      </c>
      <c r="E13" s="2">
        <f>SUM(E11:E12)</f>
        <v>1854</v>
      </c>
      <c r="F13" s="2">
        <f>SUM(F11:F12)</f>
        <v>2219.1999999999998</v>
      </c>
      <c r="G13" s="2">
        <f>SUM(G11)</f>
        <v>0</v>
      </c>
      <c r="H13" s="2">
        <f>SUM(H11:H12)</f>
        <v>6168.3</v>
      </c>
      <c r="I13" s="2">
        <f>SUM(I11:I12)</f>
        <v>66831.7</v>
      </c>
    </row>
    <row r="14" spans="1:9">
      <c r="B14"/>
    </row>
    <row r="15" spans="1:9">
      <c r="A15" s="13" t="s">
        <v>14</v>
      </c>
      <c r="B15" s="13"/>
      <c r="C15" s="13"/>
      <c r="D15" s="13"/>
      <c r="E15" s="13"/>
      <c r="F15" s="13"/>
      <c r="G15" s="13"/>
      <c r="H15" s="13"/>
      <c r="I15" s="13"/>
    </row>
    <row r="16" spans="1:9">
      <c r="A16" t="s">
        <v>15</v>
      </c>
      <c r="B16" t="s">
        <v>16</v>
      </c>
      <c r="C16" s="1">
        <v>45000</v>
      </c>
      <c r="D16" s="1">
        <v>1291.5</v>
      </c>
      <c r="E16" s="1">
        <v>1148.33</v>
      </c>
      <c r="F16" s="1">
        <v>1368</v>
      </c>
      <c r="G16" s="1">
        <v>0</v>
      </c>
      <c r="H16" s="1">
        <f t="shared" ref="H16:H20" si="0">D16+E16+F16+G16</f>
        <v>3807.83</v>
      </c>
      <c r="I16" s="1">
        <f t="shared" ref="I16:I20" si="1">C16-H16</f>
        <v>41192.17</v>
      </c>
    </row>
    <row r="17" spans="1:10">
      <c r="A17" t="s">
        <v>219</v>
      </c>
      <c r="B17" t="s">
        <v>18</v>
      </c>
      <c r="C17" s="1">
        <v>45000</v>
      </c>
      <c r="D17" s="1">
        <v>1291.5</v>
      </c>
      <c r="E17" s="1">
        <v>1148.33</v>
      </c>
      <c r="F17" s="1">
        <v>1368</v>
      </c>
      <c r="G17" s="1">
        <v>0</v>
      </c>
      <c r="H17" s="1">
        <v>3807.83</v>
      </c>
      <c r="I17" s="1">
        <v>41192.17</v>
      </c>
    </row>
    <row r="18" spans="1:10">
      <c r="A18" t="s">
        <v>207</v>
      </c>
      <c r="B18" t="s">
        <v>208</v>
      </c>
      <c r="C18" s="1">
        <v>60000</v>
      </c>
      <c r="D18" s="1">
        <v>1722</v>
      </c>
      <c r="E18" s="1">
        <v>3486.68</v>
      </c>
      <c r="F18" s="1">
        <v>1824</v>
      </c>
      <c r="G18" s="1">
        <v>0</v>
      </c>
      <c r="H18" s="1">
        <v>7032.68</v>
      </c>
      <c r="I18" s="1">
        <v>52967.32</v>
      </c>
    </row>
    <row r="19" spans="1:10">
      <c r="A19" t="s">
        <v>209</v>
      </c>
      <c r="B19" t="s">
        <v>11</v>
      </c>
      <c r="C19" s="1">
        <v>20000</v>
      </c>
      <c r="D19" s="1">
        <v>574</v>
      </c>
      <c r="E19" s="1">
        <v>0</v>
      </c>
      <c r="F19" s="1">
        <v>608</v>
      </c>
      <c r="G19" s="1">
        <v>0</v>
      </c>
      <c r="H19" s="1">
        <v>1182</v>
      </c>
      <c r="I19" s="1">
        <v>18818</v>
      </c>
    </row>
    <row r="20" spans="1:10">
      <c r="A20" t="s">
        <v>17</v>
      </c>
      <c r="B20" t="s">
        <v>18</v>
      </c>
      <c r="C20" s="1">
        <v>54000</v>
      </c>
      <c r="D20" s="1">
        <v>1549.8</v>
      </c>
      <c r="E20" s="1">
        <v>2418.54</v>
      </c>
      <c r="F20" s="1">
        <v>1641.6</v>
      </c>
      <c r="G20" s="1">
        <v>0</v>
      </c>
      <c r="H20" s="1">
        <f t="shared" si="0"/>
        <v>5609.9400000000005</v>
      </c>
      <c r="I20" s="1">
        <f t="shared" si="1"/>
        <v>48390.06</v>
      </c>
    </row>
    <row r="21" spans="1:10">
      <c r="A21" s="7" t="s">
        <v>13</v>
      </c>
      <c r="B21" s="7">
        <v>5</v>
      </c>
      <c r="C21" s="2">
        <f t="shared" ref="C21:I21" si="2">SUM(C16:C20)</f>
        <v>224000</v>
      </c>
      <c r="D21" s="2">
        <f t="shared" si="2"/>
        <v>6428.8</v>
      </c>
      <c r="E21" s="2">
        <f t="shared" si="2"/>
        <v>8201.880000000001</v>
      </c>
      <c r="F21" s="2">
        <f t="shared" si="2"/>
        <v>6809.6</v>
      </c>
      <c r="G21" s="2">
        <f t="shared" si="2"/>
        <v>0</v>
      </c>
      <c r="H21" s="2">
        <f>SUM(H16:H20)</f>
        <v>21440.28</v>
      </c>
      <c r="I21" s="2">
        <f t="shared" si="2"/>
        <v>202559.72</v>
      </c>
    </row>
    <row r="22" spans="1:10">
      <c r="B22"/>
    </row>
    <row r="23" spans="1:10">
      <c r="A23" s="13" t="s">
        <v>19</v>
      </c>
      <c r="B23" s="13"/>
      <c r="C23" s="13"/>
      <c r="D23" s="13"/>
      <c r="E23" s="13"/>
      <c r="F23" s="13"/>
      <c r="G23" s="13"/>
      <c r="H23" s="13"/>
      <c r="I23" s="13"/>
    </row>
    <row r="24" spans="1:10">
      <c r="A24" t="s">
        <v>20</v>
      </c>
      <c r="B24" t="s">
        <v>21</v>
      </c>
      <c r="C24" s="1">
        <v>125000</v>
      </c>
      <c r="D24" s="1">
        <v>3587.5</v>
      </c>
      <c r="E24" s="1">
        <v>17623.2</v>
      </c>
      <c r="F24" s="1">
        <v>3385.65</v>
      </c>
      <c r="G24" s="1">
        <v>1865.52</v>
      </c>
      <c r="H24" s="1">
        <f>D24+E24+F24+G24</f>
        <v>26461.870000000003</v>
      </c>
      <c r="I24" s="1">
        <f>C24-H24</f>
        <v>98538.13</v>
      </c>
    </row>
    <row r="25" spans="1:10">
      <c r="A25" s="7" t="s">
        <v>13</v>
      </c>
      <c r="B25" s="7">
        <v>1</v>
      </c>
      <c r="C25" s="2">
        <f t="shared" ref="C25:I25" si="3">SUM(C24)</f>
        <v>125000</v>
      </c>
      <c r="D25" s="2">
        <f t="shared" si="3"/>
        <v>3587.5</v>
      </c>
      <c r="E25" s="2">
        <f t="shared" si="3"/>
        <v>17623.2</v>
      </c>
      <c r="F25" s="2">
        <f t="shared" si="3"/>
        <v>3385.65</v>
      </c>
      <c r="G25" s="2">
        <f t="shared" si="3"/>
        <v>1865.52</v>
      </c>
      <c r="H25" s="2">
        <f>SUM(H24)</f>
        <v>26461.870000000003</v>
      </c>
      <c r="I25" s="2">
        <f t="shared" si="3"/>
        <v>98538.13</v>
      </c>
      <c r="J25" s="10"/>
    </row>
    <row r="26" spans="1:10">
      <c r="B26"/>
    </row>
    <row r="27" spans="1:10" s="11" customFormat="1">
      <c r="A27" s="11" t="s">
        <v>220</v>
      </c>
      <c r="C27" s="12"/>
      <c r="D27" s="12"/>
      <c r="E27" s="12"/>
      <c r="F27" s="12"/>
      <c r="G27" s="12"/>
      <c r="H27" s="12"/>
      <c r="I27" s="12"/>
    </row>
    <row r="28" spans="1:10">
      <c r="A28" t="s">
        <v>221</v>
      </c>
      <c r="B28" t="s">
        <v>18</v>
      </c>
      <c r="C28" s="1">
        <v>40000</v>
      </c>
      <c r="D28" s="1">
        <v>1148</v>
      </c>
      <c r="E28" s="1">
        <v>442.65</v>
      </c>
      <c r="F28" s="1">
        <v>1216</v>
      </c>
      <c r="G28" s="1">
        <v>0</v>
      </c>
      <c r="H28" s="1">
        <v>2806.65</v>
      </c>
      <c r="I28" s="1">
        <v>37193.35</v>
      </c>
    </row>
    <row r="29" spans="1:10">
      <c r="A29" s="7" t="s">
        <v>13</v>
      </c>
      <c r="B29" s="7">
        <v>1</v>
      </c>
      <c r="C29" s="2">
        <f t="shared" ref="C29:I29" si="4">SUM(C28)</f>
        <v>40000</v>
      </c>
      <c r="D29" s="2">
        <f t="shared" si="4"/>
        <v>1148</v>
      </c>
      <c r="E29" s="2">
        <f t="shared" si="4"/>
        <v>442.65</v>
      </c>
      <c r="F29" s="2">
        <f t="shared" si="4"/>
        <v>1216</v>
      </c>
      <c r="G29" s="2">
        <f t="shared" si="4"/>
        <v>0</v>
      </c>
      <c r="H29" s="2">
        <f>SUM(H28)</f>
        <v>2806.65</v>
      </c>
      <c r="I29" s="2">
        <f t="shared" si="4"/>
        <v>37193.35</v>
      </c>
      <c r="J29" s="10"/>
    </row>
    <row r="30" spans="1:10">
      <c r="B30"/>
    </row>
    <row r="31" spans="1:10">
      <c r="A31" s="13" t="s">
        <v>23</v>
      </c>
      <c r="B31" s="13"/>
      <c r="C31" s="13"/>
      <c r="D31" s="13"/>
      <c r="E31" s="13"/>
      <c r="F31" s="13"/>
      <c r="G31" s="13"/>
      <c r="H31" s="13"/>
      <c r="I31" s="13"/>
    </row>
    <row r="32" spans="1:10">
      <c r="A32" t="s">
        <v>24</v>
      </c>
      <c r="B32" t="s">
        <v>192</v>
      </c>
      <c r="C32" s="1">
        <v>40000</v>
      </c>
      <c r="D32" s="1">
        <v>1148</v>
      </c>
      <c r="E32" s="1">
        <v>442.65</v>
      </c>
      <c r="F32" s="1">
        <v>1216</v>
      </c>
      <c r="G32" s="1">
        <v>0</v>
      </c>
      <c r="H32" s="1">
        <f>D32+E32+F32+G32</f>
        <v>2806.65</v>
      </c>
      <c r="I32" s="1">
        <f>C32-H32</f>
        <v>37193.35</v>
      </c>
    </row>
    <row r="33" spans="1:9">
      <c r="A33" s="7" t="s">
        <v>13</v>
      </c>
      <c r="B33" s="7">
        <v>1</v>
      </c>
      <c r="C33" s="2">
        <f t="shared" ref="C33:I33" si="5">SUM(C32)</f>
        <v>40000</v>
      </c>
      <c r="D33" s="2">
        <f t="shared" si="5"/>
        <v>1148</v>
      </c>
      <c r="E33" s="2">
        <f t="shared" si="5"/>
        <v>442.65</v>
      </c>
      <c r="F33" s="2">
        <f t="shared" si="5"/>
        <v>1216</v>
      </c>
      <c r="G33" s="2">
        <f t="shared" si="5"/>
        <v>0</v>
      </c>
      <c r="H33" s="2">
        <f>SUM(H32)</f>
        <v>2806.65</v>
      </c>
      <c r="I33" s="2">
        <f t="shared" si="5"/>
        <v>37193.35</v>
      </c>
    </row>
    <row r="34" spans="1:9">
      <c r="B34"/>
    </row>
    <row r="35" spans="1:9">
      <c r="A35" s="13" t="s">
        <v>25</v>
      </c>
      <c r="B35" s="13"/>
      <c r="C35" s="13"/>
      <c r="D35" s="13"/>
      <c r="E35" s="13"/>
      <c r="F35" s="13"/>
      <c r="G35" s="13"/>
      <c r="H35" s="13"/>
      <c r="I35" s="13"/>
    </row>
    <row r="36" spans="1:9">
      <c r="A36" t="s">
        <v>26</v>
      </c>
      <c r="B36" t="s">
        <v>18</v>
      </c>
      <c r="C36" s="1">
        <v>55000</v>
      </c>
      <c r="D36" s="1">
        <v>1578.5</v>
      </c>
      <c r="E36" s="1">
        <v>2559.6799999999998</v>
      </c>
      <c r="F36" s="1">
        <v>1672</v>
      </c>
      <c r="G36" s="1">
        <v>0</v>
      </c>
      <c r="H36" s="1">
        <f t="shared" ref="H36:H39" si="6">D36+E36+F36+G36</f>
        <v>5810.18</v>
      </c>
      <c r="I36" s="1">
        <f t="shared" ref="I36:I39" si="7">C36-H36</f>
        <v>49189.82</v>
      </c>
    </row>
    <row r="37" spans="1:9">
      <c r="A37" t="s">
        <v>28</v>
      </c>
      <c r="B37" t="s">
        <v>27</v>
      </c>
      <c r="C37" s="1">
        <v>22000</v>
      </c>
      <c r="D37" s="1">
        <v>631.4</v>
      </c>
      <c r="E37" s="1">
        <v>0</v>
      </c>
      <c r="F37" s="1">
        <v>668.8</v>
      </c>
      <c r="G37" s="1">
        <v>0</v>
      </c>
      <c r="H37" s="1">
        <f t="shared" si="6"/>
        <v>1300.1999999999998</v>
      </c>
      <c r="I37" s="1">
        <f t="shared" si="7"/>
        <v>20699.8</v>
      </c>
    </row>
    <row r="38" spans="1:9">
      <c r="A38" t="s">
        <v>29</v>
      </c>
      <c r="B38" t="s">
        <v>27</v>
      </c>
      <c r="C38" s="1">
        <v>22000</v>
      </c>
      <c r="D38" s="1">
        <v>631.4</v>
      </c>
      <c r="E38" s="1">
        <v>0</v>
      </c>
      <c r="F38" s="1">
        <v>668.8</v>
      </c>
      <c r="G38" s="1">
        <v>932.76</v>
      </c>
      <c r="H38" s="1">
        <f t="shared" si="6"/>
        <v>2232.96</v>
      </c>
      <c r="I38" s="1">
        <f t="shared" si="7"/>
        <v>19767.04</v>
      </c>
    </row>
    <row r="39" spans="1:9">
      <c r="A39" t="s">
        <v>30</v>
      </c>
      <c r="B39" t="s">
        <v>31</v>
      </c>
      <c r="C39" s="1">
        <v>17000</v>
      </c>
      <c r="D39" s="1">
        <v>487.9</v>
      </c>
      <c r="E39" s="1">
        <v>0</v>
      </c>
      <c r="F39" s="1">
        <v>516.79999999999995</v>
      </c>
      <c r="G39" s="1">
        <v>0</v>
      </c>
      <c r="H39" s="1">
        <f t="shared" si="6"/>
        <v>1004.6999999999999</v>
      </c>
      <c r="I39" s="1">
        <f t="shared" si="7"/>
        <v>15995.3</v>
      </c>
    </row>
    <row r="40" spans="1:9">
      <c r="A40" s="7" t="s">
        <v>13</v>
      </c>
      <c r="B40" s="7">
        <v>4</v>
      </c>
      <c r="C40" s="2">
        <f t="shared" ref="C40:I40" si="8">SUM(C36:C39)</f>
        <v>116000</v>
      </c>
      <c r="D40" s="2">
        <f t="shared" si="8"/>
        <v>3329.2000000000003</v>
      </c>
      <c r="E40" s="2">
        <f t="shared" si="8"/>
        <v>2559.6799999999998</v>
      </c>
      <c r="F40" s="2">
        <f t="shared" si="8"/>
        <v>3526.4000000000005</v>
      </c>
      <c r="G40" s="2">
        <f t="shared" si="8"/>
        <v>932.76</v>
      </c>
      <c r="H40" s="2">
        <f>SUM(H36:H39)</f>
        <v>10348.040000000001</v>
      </c>
      <c r="I40" s="2">
        <f t="shared" si="8"/>
        <v>105651.96</v>
      </c>
    </row>
    <row r="41" spans="1:9">
      <c r="B41"/>
    </row>
    <row r="42" spans="1:9">
      <c r="A42" s="13" t="s">
        <v>33</v>
      </c>
      <c r="B42" s="13"/>
      <c r="C42" s="13"/>
      <c r="D42" s="13"/>
      <c r="E42" s="13"/>
      <c r="F42" s="13"/>
      <c r="G42" s="13"/>
      <c r="H42" s="13"/>
      <c r="I42" s="13"/>
    </row>
    <row r="43" spans="1:9">
      <c r="A43" t="s">
        <v>34</v>
      </c>
      <c r="B43" t="s">
        <v>35</v>
      </c>
      <c r="C43" s="1">
        <v>19000</v>
      </c>
      <c r="D43" s="1">
        <v>545.29999999999995</v>
      </c>
      <c r="E43" s="1">
        <v>0</v>
      </c>
      <c r="F43" s="1">
        <v>577.6</v>
      </c>
      <c r="G43" s="1">
        <v>0</v>
      </c>
      <c r="H43" s="1">
        <f t="shared" ref="H43:H44" si="9">D43+E43+F43+G43</f>
        <v>1122.9000000000001</v>
      </c>
      <c r="I43" s="1">
        <f t="shared" ref="I43:I44" si="10">C43-H43</f>
        <v>17877.099999999999</v>
      </c>
    </row>
    <row r="44" spans="1:9">
      <c r="A44" t="s">
        <v>36</v>
      </c>
      <c r="B44" t="s">
        <v>27</v>
      </c>
      <c r="C44" s="1">
        <v>18000</v>
      </c>
      <c r="D44" s="1">
        <v>516.6</v>
      </c>
      <c r="E44" s="1">
        <v>0</v>
      </c>
      <c r="F44" s="1">
        <v>547.20000000000005</v>
      </c>
      <c r="G44" s="1">
        <v>0</v>
      </c>
      <c r="H44" s="1">
        <f t="shared" si="9"/>
        <v>1063.8000000000002</v>
      </c>
      <c r="I44" s="1">
        <f t="shared" si="10"/>
        <v>16936.2</v>
      </c>
    </row>
    <row r="45" spans="1:9">
      <c r="A45" s="7" t="s">
        <v>13</v>
      </c>
      <c r="B45" s="7">
        <v>2</v>
      </c>
      <c r="C45" s="2">
        <f t="shared" ref="C45:I45" si="11">SUM(C43:C44)</f>
        <v>37000</v>
      </c>
      <c r="D45" s="2">
        <f t="shared" si="11"/>
        <v>1061.9000000000001</v>
      </c>
      <c r="E45" s="2">
        <f t="shared" si="11"/>
        <v>0</v>
      </c>
      <c r="F45" s="2">
        <f t="shared" si="11"/>
        <v>1124.8000000000002</v>
      </c>
      <c r="G45" s="2">
        <f t="shared" si="11"/>
        <v>0</v>
      </c>
      <c r="H45" s="2">
        <f>SUM(H43:H44)</f>
        <v>2186.7000000000003</v>
      </c>
      <c r="I45" s="2">
        <f t="shared" si="11"/>
        <v>34813.300000000003</v>
      </c>
    </row>
    <row r="46" spans="1:9">
      <c r="B46"/>
    </row>
    <row r="47" spans="1:9">
      <c r="A47" s="13" t="s">
        <v>37</v>
      </c>
      <c r="B47" s="13"/>
      <c r="C47" s="13"/>
      <c r="D47" s="13"/>
      <c r="E47" s="13"/>
      <c r="F47" s="13"/>
      <c r="G47" s="13"/>
      <c r="H47" s="13"/>
      <c r="I47" s="13"/>
    </row>
    <row r="48" spans="1:9">
      <c r="A48" t="s">
        <v>38</v>
      </c>
      <c r="B48" t="s">
        <v>39</v>
      </c>
      <c r="C48" s="1">
        <v>60000</v>
      </c>
      <c r="D48" s="1">
        <v>1722</v>
      </c>
      <c r="E48" s="1">
        <v>3486.68</v>
      </c>
      <c r="F48" s="1">
        <v>1824</v>
      </c>
      <c r="G48" s="1">
        <v>0</v>
      </c>
      <c r="H48" s="1">
        <f>D48+E48+F48+G48</f>
        <v>7032.68</v>
      </c>
      <c r="I48" s="1">
        <f>C48-H48</f>
        <v>52967.32</v>
      </c>
    </row>
    <row r="49" spans="1:9">
      <c r="A49" s="7" t="s">
        <v>13</v>
      </c>
      <c r="B49" s="7">
        <v>1</v>
      </c>
      <c r="C49" s="2">
        <f t="shared" ref="C49:I49" si="12">SUM(C48:C48)</f>
        <v>60000</v>
      </c>
      <c r="D49" s="2">
        <f t="shared" si="12"/>
        <v>1722</v>
      </c>
      <c r="E49" s="2">
        <f t="shared" si="12"/>
        <v>3486.68</v>
      </c>
      <c r="F49" s="2">
        <f t="shared" si="12"/>
        <v>1824</v>
      </c>
      <c r="G49" s="2">
        <f t="shared" si="12"/>
        <v>0</v>
      </c>
      <c r="H49" s="2">
        <f>SUM(H48)</f>
        <v>7032.68</v>
      </c>
      <c r="I49" s="2">
        <f t="shared" si="12"/>
        <v>52967.32</v>
      </c>
    </row>
    <row r="50" spans="1:9">
      <c r="B50"/>
    </row>
    <row r="51" spans="1:9">
      <c r="A51" s="13" t="s">
        <v>40</v>
      </c>
      <c r="B51" s="13"/>
      <c r="C51" s="13"/>
      <c r="D51" s="13"/>
      <c r="E51" s="13"/>
      <c r="F51" s="13"/>
      <c r="G51" s="13"/>
      <c r="H51" s="13"/>
      <c r="I51" s="13"/>
    </row>
    <row r="52" spans="1:9">
      <c r="A52" t="s">
        <v>41</v>
      </c>
      <c r="B52" t="s">
        <v>42</v>
      </c>
      <c r="C52" s="1">
        <v>35000</v>
      </c>
      <c r="D52" s="1">
        <v>1004.5</v>
      </c>
      <c r="E52" s="1">
        <v>0</v>
      </c>
      <c r="F52" s="1">
        <v>1064</v>
      </c>
      <c r="G52" s="1">
        <v>0</v>
      </c>
      <c r="H52" s="1">
        <f>D52+E52+F52+G52</f>
        <v>2068.5</v>
      </c>
      <c r="I52" s="1">
        <f>C52-H52</f>
        <v>32931.5</v>
      </c>
    </row>
    <row r="53" spans="1:9">
      <c r="A53" s="7" t="s">
        <v>13</v>
      </c>
      <c r="B53" s="7">
        <v>1</v>
      </c>
      <c r="C53" s="2">
        <f t="shared" ref="C53:I53" si="13">SUM(C52)</f>
        <v>35000</v>
      </c>
      <c r="D53" s="2">
        <f t="shared" si="13"/>
        <v>1004.5</v>
      </c>
      <c r="E53" s="2">
        <f t="shared" si="13"/>
        <v>0</v>
      </c>
      <c r="F53" s="2">
        <f t="shared" si="13"/>
        <v>1064</v>
      </c>
      <c r="G53" s="2">
        <f t="shared" si="13"/>
        <v>0</v>
      </c>
      <c r="H53" s="2">
        <f>SUM(H52)</f>
        <v>2068.5</v>
      </c>
      <c r="I53" s="2">
        <f t="shared" si="13"/>
        <v>32931.5</v>
      </c>
    </row>
    <row r="54" spans="1:9">
      <c r="B54"/>
    </row>
    <row r="55" spans="1:9">
      <c r="A55" s="13" t="s">
        <v>44</v>
      </c>
      <c r="B55" s="13"/>
      <c r="C55" s="13"/>
      <c r="D55" s="13"/>
      <c r="E55" s="13"/>
      <c r="F55" s="13"/>
      <c r="G55" s="13"/>
      <c r="H55" s="13"/>
      <c r="I55" s="13"/>
    </row>
    <row r="56" spans="1:9">
      <c r="A56" t="s">
        <v>46</v>
      </c>
      <c r="B56" t="s">
        <v>45</v>
      </c>
      <c r="C56" s="1">
        <v>1800</v>
      </c>
      <c r="D56" s="1">
        <v>51.66</v>
      </c>
      <c r="E56" s="1">
        <v>0</v>
      </c>
      <c r="F56" s="1">
        <v>54.72</v>
      </c>
      <c r="G56" s="1">
        <v>0</v>
      </c>
      <c r="H56" s="1">
        <f t="shared" ref="H56:H58" si="14">D56+E56+F56+G56</f>
        <v>106.38</v>
      </c>
      <c r="I56" s="1">
        <f t="shared" ref="I56:I58" si="15">C56-H56</f>
        <v>1693.62</v>
      </c>
    </row>
    <row r="57" spans="1:9">
      <c r="A57" t="s">
        <v>47</v>
      </c>
      <c r="B57" t="s">
        <v>22</v>
      </c>
      <c r="C57" s="1">
        <v>75000</v>
      </c>
      <c r="D57" s="1">
        <v>2152.5</v>
      </c>
      <c r="E57" s="1">
        <v>6309.38</v>
      </c>
      <c r="F57" s="1">
        <v>2280</v>
      </c>
      <c r="G57" s="1">
        <v>0</v>
      </c>
      <c r="H57" s="1">
        <f t="shared" si="14"/>
        <v>10741.880000000001</v>
      </c>
      <c r="I57" s="1">
        <f t="shared" si="15"/>
        <v>64258.119999999995</v>
      </c>
    </row>
    <row r="58" spans="1:9">
      <c r="A58" t="s">
        <v>193</v>
      </c>
      <c r="B58" t="s">
        <v>194</v>
      </c>
      <c r="C58" s="1">
        <v>50000</v>
      </c>
      <c r="D58" s="1">
        <v>1435</v>
      </c>
      <c r="E58" s="1">
        <v>1854</v>
      </c>
      <c r="F58" s="1">
        <v>1520</v>
      </c>
      <c r="G58" s="1">
        <v>0</v>
      </c>
      <c r="H58" s="1">
        <f t="shared" si="14"/>
        <v>4809</v>
      </c>
      <c r="I58" s="1">
        <f t="shared" si="15"/>
        <v>45191</v>
      </c>
    </row>
    <row r="59" spans="1:9">
      <c r="A59" s="7" t="s">
        <v>13</v>
      </c>
      <c r="B59" s="7">
        <v>3</v>
      </c>
      <c r="C59" s="2">
        <f t="shared" ref="C59:I59" si="16">SUM(C56:C58)</f>
        <v>126800</v>
      </c>
      <c r="D59" s="2">
        <f t="shared" si="16"/>
        <v>3639.16</v>
      </c>
      <c r="E59" s="2">
        <f t="shared" si="16"/>
        <v>8163.38</v>
      </c>
      <c r="F59" s="2">
        <f t="shared" si="16"/>
        <v>3854.72</v>
      </c>
      <c r="G59" s="2">
        <f t="shared" si="16"/>
        <v>0</v>
      </c>
      <c r="H59" s="2">
        <f>SUM(H56:H58)</f>
        <v>15657.26</v>
      </c>
      <c r="I59" s="2">
        <f t="shared" si="16"/>
        <v>111142.73999999999</v>
      </c>
    </row>
    <row r="60" spans="1:9">
      <c r="B60"/>
    </row>
    <row r="61" spans="1:9">
      <c r="A61" s="13" t="s">
        <v>210</v>
      </c>
      <c r="B61" s="13"/>
      <c r="C61" s="13"/>
      <c r="D61" s="13"/>
      <c r="E61" s="13"/>
      <c r="F61" s="13"/>
      <c r="G61" s="13"/>
      <c r="H61" s="13"/>
      <c r="I61" s="13"/>
    </row>
    <row r="62" spans="1:9">
      <c r="A62" t="s">
        <v>211</v>
      </c>
      <c r="B62" t="s">
        <v>18</v>
      </c>
      <c r="C62" s="1">
        <v>45000</v>
      </c>
      <c r="D62" s="1">
        <v>1291.5</v>
      </c>
      <c r="E62" s="1">
        <v>1148.33</v>
      </c>
      <c r="F62" s="1">
        <v>1368</v>
      </c>
      <c r="G62" s="1">
        <v>0</v>
      </c>
      <c r="H62" s="1">
        <v>3807.83</v>
      </c>
      <c r="I62" s="1">
        <v>41192.17</v>
      </c>
    </row>
    <row r="63" spans="1:9">
      <c r="A63" s="7" t="s">
        <v>13</v>
      </c>
      <c r="B63" s="7">
        <v>1</v>
      </c>
      <c r="C63" s="2">
        <f t="shared" ref="C63:I63" si="17">SUM(C60:C62)</f>
        <v>45000</v>
      </c>
      <c r="D63" s="2">
        <f t="shared" si="17"/>
        <v>1291.5</v>
      </c>
      <c r="E63" s="2">
        <f t="shared" si="17"/>
        <v>1148.33</v>
      </c>
      <c r="F63" s="2">
        <f t="shared" si="17"/>
        <v>1368</v>
      </c>
      <c r="G63" s="2">
        <f t="shared" si="17"/>
        <v>0</v>
      </c>
      <c r="H63" s="2">
        <f>SUM(H62)</f>
        <v>3807.83</v>
      </c>
      <c r="I63" s="2">
        <f t="shared" si="17"/>
        <v>41192.17</v>
      </c>
    </row>
    <row r="64" spans="1:9">
      <c r="B64"/>
    </row>
    <row r="65" spans="1:9">
      <c r="A65" s="13" t="s">
        <v>48</v>
      </c>
      <c r="B65" s="13"/>
      <c r="C65" s="13"/>
      <c r="D65" s="13"/>
      <c r="E65" s="13"/>
      <c r="F65" s="13"/>
      <c r="G65" s="13"/>
      <c r="H65" s="13"/>
      <c r="I65" s="13"/>
    </row>
    <row r="66" spans="1:9">
      <c r="A66" t="s">
        <v>49</v>
      </c>
      <c r="B66" t="s">
        <v>50</v>
      </c>
      <c r="C66" s="1">
        <v>48000</v>
      </c>
      <c r="D66" s="1">
        <v>1377.6</v>
      </c>
      <c r="E66" s="1">
        <v>0</v>
      </c>
      <c r="F66" s="1">
        <v>1459.2</v>
      </c>
      <c r="G66" s="1">
        <v>0</v>
      </c>
      <c r="H66" s="1">
        <f t="shared" ref="H66:H68" si="18">D66+E66+F66+G66</f>
        <v>2836.8</v>
      </c>
      <c r="I66" s="1">
        <f t="shared" ref="I66:I68" si="19">C66-H66</f>
        <v>45163.199999999997</v>
      </c>
    </row>
    <row r="67" spans="1:9">
      <c r="A67" t="s">
        <v>51</v>
      </c>
      <c r="B67" t="s">
        <v>11</v>
      </c>
      <c r="C67" s="1">
        <v>37000</v>
      </c>
      <c r="D67" s="1">
        <v>1061.9000000000001</v>
      </c>
      <c r="E67" s="1">
        <v>19.25</v>
      </c>
      <c r="F67" s="1">
        <v>1124.8</v>
      </c>
      <c r="G67" s="1">
        <v>0</v>
      </c>
      <c r="H67" s="1">
        <f t="shared" si="18"/>
        <v>2205.9499999999998</v>
      </c>
      <c r="I67" s="1">
        <f t="shared" si="19"/>
        <v>34794.050000000003</v>
      </c>
    </row>
    <row r="68" spans="1:9">
      <c r="A68" t="s">
        <v>52</v>
      </c>
      <c r="B68" t="s">
        <v>195</v>
      </c>
      <c r="C68" s="1">
        <v>60000</v>
      </c>
      <c r="D68" s="1">
        <v>1722</v>
      </c>
      <c r="E68" s="1">
        <v>3486.68</v>
      </c>
      <c r="F68" s="1">
        <v>1824</v>
      </c>
      <c r="G68" s="1">
        <v>0</v>
      </c>
      <c r="H68" s="1">
        <f t="shared" si="18"/>
        <v>7032.68</v>
      </c>
      <c r="I68" s="1">
        <f t="shared" si="19"/>
        <v>52967.32</v>
      </c>
    </row>
    <row r="69" spans="1:9">
      <c r="A69" s="7" t="s">
        <v>13</v>
      </c>
      <c r="B69" s="7">
        <v>3</v>
      </c>
      <c r="C69" s="2">
        <f t="shared" ref="C69:I69" si="20">SUM(C66:C68)</f>
        <v>145000</v>
      </c>
      <c r="D69" s="2">
        <f t="shared" si="20"/>
        <v>4161.5</v>
      </c>
      <c r="E69" s="2">
        <f t="shared" si="20"/>
        <v>3505.93</v>
      </c>
      <c r="F69" s="2">
        <f t="shared" si="20"/>
        <v>4408</v>
      </c>
      <c r="G69" s="2">
        <f t="shared" si="20"/>
        <v>0</v>
      </c>
      <c r="H69" s="2">
        <f>SUM(H66:H68)</f>
        <v>12075.43</v>
      </c>
      <c r="I69" s="2">
        <f t="shared" si="20"/>
        <v>132924.57</v>
      </c>
    </row>
    <row r="70" spans="1:9">
      <c r="B70"/>
    </row>
    <row r="71" spans="1:9" s="11" customFormat="1">
      <c r="A71" s="11" t="s">
        <v>222</v>
      </c>
      <c r="C71" s="12"/>
      <c r="D71" s="12"/>
      <c r="E71" s="12"/>
      <c r="F71" s="12"/>
      <c r="G71" s="12"/>
      <c r="H71" s="12"/>
      <c r="I71" s="12"/>
    </row>
    <row r="72" spans="1:9">
      <c r="A72" t="s">
        <v>223</v>
      </c>
      <c r="B72" t="s">
        <v>11</v>
      </c>
      <c r="C72" s="1">
        <v>30000</v>
      </c>
      <c r="D72" s="1">
        <v>861</v>
      </c>
      <c r="E72" s="1">
        <v>0</v>
      </c>
      <c r="F72" s="1">
        <v>912</v>
      </c>
      <c r="G72" s="1">
        <v>0</v>
      </c>
      <c r="H72" s="1">
        <v>1773</v>
      </c>
      <c r="I72" s="1">
        <v>28227</v>
      </c>
    </row>
    <row r="73" spans="1:9">
      <c r="A73" s="7" t="s">
        <v>13</v>
      </c>
      <c r="B73" s="7">
        <v>1</v>
      </c>
      <c r="C73" s="2">
        <f t="shared" ref="C73:I73" si="21">SUM(C70:C72)</f>
        <v>30000</v>
      </c>
      <c r="D73" s="2">
        <f t="shared" si="21"/>
        <v>861</v>
      </c>
      <c r="E73" s="2">
        <f t="shared" si="21"/>
        <v>0</v>
      </c>
      <c r="F73" s="2">
        <f t="shared" si="21"/>
        <v>912</v>
      </c>
      <c r="G73" s="2">
        <f t="shared" si="21"/>
        <v>0</v>
      </c>
      <c r="H73" s="2">
        <f>SUM(H70:H72)</f>
        <v>1773</v>
      </c>
      <c r="I73" s="2">
        <f t="shared" si="21"/>
        <v>28227</v>
      </c>
    </row>
    <row r="74" spans="1:9">
      <c r="B74"/>
    </row>
    <row r="75" spans="1:9" s="11" customFormat="1">
      <c r="A75" s="11" t="s">
        <v>224</v>
      </c>
      <c r="C75" s="12"/>
      <c r="D75" s="12"/>
      <c r="E75" s="12"/>
      <c r="F75" s="12"/>
      <c r="G75" s="12"/>
      <c r="H75" s="12"/>
      <c r="I75" s="12"/>
    </row>
    <row r="76" spans="1:9">
      <c r="A76" t="s">
        <v>225</v>
      </c>
      <c r="B76" t="s">
        <v>226</v>
      </c>
      <c r="C76" s="1">
        <v>18000</v>
      </c>
      <c r="D76" s="1">
        <v>516.6</v>
      </c>
      <c r="E76" s="1">
        <v>0</v>
      </c>
      <c r="F76" s="1">
        <v>547.20000000000005</v>
      </c>
      <c r="G76" s="1">
        <v>0</v>
      </c>
      <c r="H76" s="1">
        <v>1063.8</v>
      </c>
      <c r="I76" s="1">
        <v>16936.2</v>
      </c>
    </row>
    <row r="77" spans="1:9">
      <c r="A77" s="7" t="s">
        <v>13</v>
      </c>
      <c r="B77" s="7">
        <v>1</v>
      </c>
      <c r="C77" s="2">
        <f t="shared" ref="C77:I77" si="22">SUM(C74:C76)</f>
        <v>18000</v>
      </c>
      <c r="D77" s="2">
        <f t="shared" si="22"/>
        <v>516.6</v>
      </c>
      <c r="E77" s="2">
        <f t="shared" si="22"/>
        <v>0</v>
      </c>
      <c r="F77" s="2">
        <f t="shared" si="22"/>
        <v>547.20000000000005</v>
      </c>
      <c r="G77" s="2">
        <f t="shared" si="22"/>
        <v>0</v>
      </c>
      <c r="H77" s="2">
        <f>SUM(H74:H76)</f>
        <v>1063.8</v>
      </c>
      <c r="I77" s="2">
        <f t="shared" si="22"/>
        <v>16936.2</v>
      </c>
    </row>
    <row r="78" spans="1:9">
      <c r="B78"/>
    </row>
    <row r="79" spans="1:9">
      <c r="A79" s="13" t="s">
        <v>212</v>
      </c>
      <c r="B79" s="13"/>
      <c r="C79" s="13"/>
      <c r="D79" s="13"/>
      <c r="E79" s="13"/>
      <c r="F79" s="13"/>
      <c r="G79" s="13"/>
      <c r="H79" s="13"/>
      <c r="I79" s="13"/>
    </row>
    <row r="80" spans="1:9">
      <c r="A80" t="s">
        <v>213</v>
      </c>
      <c r="B80" t="s">
        <v>214</v>
      </c>
      <c r="C80" s="1">
        <v>20000</v>
      </c>
      <c r="D80" s="1">
        <v>574</v>
      </c>
      <c r="E80" s="1">
        <v>0</v>
      </c>
      <c r="F80" s="1">
        <v>608</v>
      </c>
      <c r="G80" s="1">
        <v>0</v>
      </c>
      <c r="H80" s="1">
        <v>1182</v>
      </c>
      <c r="I80" s="1">
        <v>18818</v>
      </c>
    </row>
    <row r="81" spans="1:9">
      <c r="A81" s="7" t="s">
        <v>13</v>
      </c>
      <c r="B81" s="7">
        <v>1</v>
      </c>
      <c r="C81" s="2">
        <f t="shared" ref="C81:I81" si="23">SUM(C80)</f>
        <v>20000</v>
      </c>
      <c r="D81" s="2">
        <f t="shared" si="23"/>
        <v>574</v>
      </c>
      <c r="E81" s="2">
        <f t="shared" si="23"/>
        <v>0</v>
      </c>
      <c r="F81" s="2">
        <f t="shared" si="23"/>
        <v>608</v>
      </c>
      <c r="G81" s="2">
        <f t="shared" si="23"/>
        <v>0</v>
      </c>
      <c r="H81" s="2">
        <f t="shared" si="23"/>
        <v>1182</v>
      </c>
      <c r="I81" s="2">
        <f t="shared" si="23"/>
        <v>18818</v>
      </c>
    </row>
    <row r="82" spans="1:9">
      <c r="B82"/>
    </row>
    <row r="83" spans="1:9">
      <c r="A83" s="13" t="s">
        <v>53</v>
      </c>
      <c r="B83" s="13"/>
      <c r="C83" s="13"/>
      <c r="D83" s="13"/>
      <c r="E83" s="13"/>
      <c r="F83" s="13"/>
      <c r="G83" s="13"/>
      <c r="H83" s="13"/>
      <c r="I83" s="13"/>
    </row>
    <row r="84" spans="1:9">
      <c r="A84" t="s">
        <v>54</v>
      </c>
      <c r="B84" t="s">
        <v>55</v>
      </c>
      <c r="C84" s="1">
        <v>7583</v>
      </c>
      <c r="D84" s="1">
        <v>217.63</v>
      </c>
      <c r="E84" s="1">
        <v>0</v>
      </c>
      <c r="F84" s="1">
        <v>230.52</v>
      </c>
      <c r="G84" s="1">
        <v>0</v>
      </c>
      <c r="H84" s="1">
        <f t="shared" ref="H84:H89" si="24">D84+E84+F84+G84</f>
        <v>448.15</v>
      </c>
      <c r="I84" s="1">
        <f t="shared" ref="I84:I89" si="25">C84-H84</f>
        <v>7134.85</v>
      </c>
    </row>
    <row r="85" spans="1:9">
      <c r="A85" t="s">
        <v>56</v>
      </c>
      <c r="B85" t="s">
        <v>55</v>
      </c>
      <c r="C85" s="1">
        <v>22000</v>
      </c>
      <c r="D85" s="1">
        <v>631.4</v>
      </c>
      <c r="E85" s="1">
        <v>0</v>
      </c>
      <c r="F85" s="1">
        <v>668.8</v>
      </c>
      <c r="G85" s="1">
        <v>0</v>
      </c>
      <c r="H85" s="1">
        <f t="shared" si="24"/>
        <v>1300.1999999999998</v>
      </c>
      <c r="I85" s="1">
        <f t="shared" si="25"/>
        <v>20699.8</v>
      </c>
    </row>
    <row r="86" spans="1:9">
      <c r="A86" t="s">
        <v>57</v>
      </c>
      <c r="B86" t="s">
        <v>12</v>
      </c>
      <c r="C86" s="1">
        <v>20000</v>
      </c>
      <c r="D86" s="1">
        <v>574</v>
      </c>
      <c r="E86" s="1">
        <v>0</v>
      </c>
      <c r="F86" s="1">
        <v>608</v>
      </c>
      <c r="G86" s="1">
        <v>0</v>
      </c>
      <c r="H86" s="1">
        <f t="shared" si="24"/>
        <v>1182</v>
      </c>
      <c r="I86" s="1">
        <f t="shared" si="25"/>
        <v>18818</v>
      </c>
    </row>
    <row r="87" spans="1:9">
      <c r="A87" t="s">
        <v>58</v>
      </c>
      <c r="B87" t="s">
        <v>59</v>
      </c>
      <c r="C87" s="1">
        <v>13000</v>
      </c>
      <c r="D87" s="1">
        <v>373.1</v>
      </c>
      <c r="E87" s="1">
        <v>0</v>
      </c>
      <c r="F87" s="1">
        <v>395.2</v>
      </c>
      <c r="G87" s="1">
        <v>0</v>
      </c>
      <c r="H87" s="1">
        <f t="shared" si="24"/>
        <v>768.3</v>
      </c>
      <c r="I87" s="1">
        <f t="shared" si="25"/>
        <v>12231.7</v>
      </c>
    </row>
    <row r="88" spans="1:9">
      <c r="A88" t="s">
        <v>60</v>
      </c>
      <c r="B88" t="s">
        <v>12</v>
      </c>
      <c r="C88" s="1">
        <v>20000</v>
      </c>
      <c r="D88" s="1">
        <v>574</v>
      </c>
      <c r="E88" s="1">
        <v>0</v>
      </c>
      <c r="F88" s="1">
        <v>608</v>
      </c>
      <c r="G88" s="1">
        <v>0</v>
      </c>
      <c r="H88" s="1">
        <f t="shared" si="24"/>
        <v>1182</v>
      </c>
      <c r="I88" s="1">
        <f t="shared" si="25"/>
        <v>18818</v>
      </c>
    </row>
    <row r="89" spans="1:9">
      <c r="A89" t="s">
        <v>61</v>
      </c>
      <c r="B89" t="s">
        <v>12</v>
      </c>
      <c r="C89" s="1">
        <v>16700</v>
      </c>
      <c r="D89" s="1">
        <v>479.29</v>
      </c>
      <c r="E89" s="1">
        <v>0</v>
      </c>
      <c r="F89" s="1">
        <v>507.68</v>
      </c>
      <c r="G89" s="1">
        <v>0</v>
      </c>
      <c r="H89" s="1">
        <f t="shared" si="24"/>
        <v>986.97</v>
      </c>
      <c r="I89" s="1">
        <f t="shared" si="25"/>
        <v>15713.03</v>
      </c>
    </row>
    <row r="90" spans="1:9">
      <c r="A90" s="7" t="s">
        <v>13</v>
      </c>
      <c r="B90" s="7">
        <v>6</v>
      </c>
      <c r="C90" s="2">
        <f t="shared" ref="C90:I90" si="26">SUM(C84:C89)</f>
        <v>99283</v>
      </c>
      <c r="D90" s="2">
        <f t="shared" si="26"/>
        <v>2849.42</v>
      </c>
      <c r="E90" s="2">
        <f t="shared" si="26"/>
        <v>0</v>
      </c>
      <c r="F90" s="2">
        <f t="shared" si="26"/>
        <v>3018.2</v>
      </c>
      <c r="G90" s="2">
        <f t="shared" si="26"/>
        <v>0</v>
      </c>
      <c r="H90" s="2">
        <f>SUM(H84:H89)</f>
        <v>5867.62</v>
      </c>
      <c r="I90" s="2">
        <f t="shared" si="26"/>
        <v>93415.38</v>
      </c>
    </row>
    <row r="91" spans="1:9">
      <c r="B91"/>
    </row>
    <row r="92" spans="1:9">
      <c r="A92" s="13" t="s">
        <v>62</v>
      </c>
      <c r="B92" s="13"/>
      <c r="C92" s="13"/>
      <c r="D92" s="13"/>
      <c r="E92" s="13"/>
      <c r="F92" s="13"/>
      <c r="G92" s="13"/>
      <c r="H92" s="13"/>
      <c r="I92" s="13"/>
    </row>
    <row r="93" spans="1:9">
      <c r="A93" t="s">
        <v>63</v>
      </c>
      <c r="B93" t="s">
        <v>64</v>
      </c>
      <c r="C93" s="1">
        <v>30000</v>
      </c>
      <c r="D93" s="1">
        <v>861</v>
      </c>
      <c r="E93" s="1">
        <v>0</v>
      </c>
      <c r="F93" s="1">
        <v>912</v>
      </c>
      <c r="G93" s="1">
        <v>0</v>
      </c>
      <c r="H93" s="1">
        <f>D93+E93+F93+G93</f>
        <v>1773</v>
      </c>
      <c r="I93" s="1">
        <f>C93-H93</f>
        <v>28227</v>
      </c>
    </row>
    <row r="94" spans="1:9">
      <c r="A94" s="7" t="s">
        <v>13</v>
      </c>
      <c r="B94" s="7">
        <v>1</v>
      </c>
      <c r="C94" s="2">
        <f t="shared" ref="C94:I94" si="27">SUM(C93)</f>
        <v>30000</v>
      </c>
      <c r="D94" s="2">
        <f t="shared" si="27"/>
        <v>861</v>
      </c>
      <c r="E94" s="2">
        <f t="shared" si="27"/>
        <v>0</v>
      </c>
      <c r="F94" s="2">
        <f t="shared" si="27"/>
        <v>912</v>
      </c>
      <c r="G94" s="2">
        <f t="shared" si="27"/>
        <v>0</v>
      </c>
      <c r="H94" s="2">
        <f t="shared" si="27"/>
        <v>1773</v>
      </c>
      <c r="I94" s="2">
        <f t="shared" si="27"/>
        <v>28227</v>
      </c>
    </row>
    <row r="95" spans="1:9">
      <c r="B95"/>
    </row>
    <row r="96" spans="1:9">
      <c r="A96" s="13" t="s">
        <v>65</v>
      </c>
      <c r="B96" s="13"/>
      <c r="C96" s="13"/>
      <c r="D96" s="13"/>
      <c r="E96" s="13"/>
      <c r="F96" s="13"/>
      <c r="G96" s="13"/>
      <c r="H96" s="13"/>
      <c r="I96" s="13"/>
    </row>
    <row r="97" spans="1:9">
      <c r="A97" t="s">
        <v>66</v>
      </c>
      <c r="B97" t="s">
        <v>35</v>
      </c>
      <c r="C97" s="1">
        <v>19000</v>
      </c>
      <c r="D97" s="1">
        <v>545.29999999999995</v>
      </c>
      <c r="E97" s="1">
        <v>0</v>
      </c>
      <c r="F97" s="1">
        <v>577.6</v>
      </c>
      <c r="G97" s="1">
        <v>932.76</v>
      </c>
      <c r="H97" s="1">
        <f t="shared" ref="H97:H98" si="28">D97+E97+F97+G97</f>
        <v>2055.66</v>
      </c>
      <c r="I97" s="1">
        <f t="shared" ref="I97:I98" si="29">C97-H97</f>
        <v>16944.34</v>
      </c>
    </row>
    <row r="98" spans="1:9">
      <c r="A98" t="s">
        <v>67</v>
      </c>
      <c r="B98" t="s">
        <v>11</v>
      </c>
      <c r="C98" s="1">
        <v>28000</v>
      </c>
      <c r="D98" s="1">
        <v>803.6</v>
      </c>
      <c r="E98" s="1">
        <v>0</v>
      </c>
      <c r="F98" s="1">
        <v>851.2</v>
      </c>
      <c r="G98" s="1">
        <v>0</v>
      </c>
      <c r="H98" s="1">
        <f t="shared" si="28"/>
        <v>1654.8000000000002</v>
      </c>
      <c r="I98" s="1">
        <f t="shared" si="29"/>
        <v>26345.200000000001</v>
      </c>
    </row>
    <row r="99" spans="1:9">
      <c r="A99" s="7" t="s">
        <v>13</v>
      </c>
      <c r="B99" s="7">
        <v>2</v>
      </c>
      <c r="C99" s="2">
        <f t="shared" ref="C99:I99" si="30">SUM(C97:C98)</f>
        <v>47000</v>
      </c>
      <c r="D99" s="2">
        <f t="shared" si="30"/>
        <v>1348.9</v>
      </c>
      <c r="E99" s="2">
        <f t="shared" si="30"/>
        <v>0</v>
      </c>
      <c r="F99" s="2">
        <f t="shared" si="30"/>
        <v>1428.8000000000002</v>
      </c>
      <c r="G99" s="2">
        <f t="shared" si="30"/>
        <v>932.76</v>
      </c>
      <c r="H99" s="2">
        <f t="shared" si="30"/>
        <v>3710.46</v>
      </c>
      <c r="I99" s="2">
        <f t="shared" si="30"/>
        <v>43289.54</v>
      </c>
    </row>
    <row r="100" spans="1:9">
      <c r="B100"/>
    </row>
    <row r="101" spans="1:9">
      <c r="A101" s="13" t="s">
        <v>68</v>
      </c>
      <c r="B101" s="13"/>
      <c r="C101" s="13"/>
      <c r="D101" s="13"/>
      <c r="E101" s="13"/>
      <c r="F101" s="13"/>
      <c r="G101" s="13"/>
      <c r="H101" s="13"/>
      <c r="I101" s="13"/>
    </row>
    <row r="102" spans="1:9">
      <c r="A102" t="s">
        <v>69</v>
      </c>
      <c r="B102" t="s">
        <v>70</v>
      </c>
      <c r="C102" s="1">
        <v>28000</v>
      </c>
      <c r="D102" s="1">
        <v>803.6</v>
      </c>
      <c r="E102" s="1">
        <v>0</v>
      </c>
      <c r="F102" s="1">
        <v>851.2</v>
      </c>
      <c r="G102" s="1">
        <v>0</v>
      </c>
      <c r="H102" s="1">
        <f>D102+E102+F102+G102</f>
        <v>1654.8000000000002</v>
      </c>
      <c r="I102" s="1">
        <f>C102-H102</f>
        <v>26345.200000000001</v>
      </c>
    </row>
    <row r="103" spans="1:9">
      <c r="A103" t="s">
        <v>71</v>
      </c>
      <c r="B103" t="s">
        <v>122</v>
      </c>
      <c r="C103" s="1">
        <v>26000</v>
      </c>
      <c r="D103" s="1">
        <v>746.2</v>
      </c>
      <c r="E103" s="1">
        <v>0</v>
      </c>
      <c r="F103" s="1">
        <v>790.4</v>
      </c>
      <c r="G103" s="1">
        <v>0</v>
      </c>
      <c r="H103" s="1">
        <f>D103+E103+F103+G103</f>
        <v>1536.6</v>
      </c>
      <c r="I103" s="1">
        <f>C103-H103</f>
        <v>24463.4</v>
      </c>
    </row>
    <row r="104" spans="1:9">
      <c r="A104" t="s">
        <v>73</v>
      </c>
      <c r="B104" t="s">
        <v>72</v>
      </c>
      <c r="C104" s="1">
        <v>26000</v>
      </c>
      <c r="D104" s="1">
        <v>746.2</v>
      </c>
      <c r="E104" s="1">
        <v>0</v>
      </c>
      <c r="F104" s="1">
        <v>790.4</v>
      </c>
      <c r="G104" s="1">
        <v>0</v>
      </c>
      <c r="H104" s="1">
        <f>D104+E104+F104+G104</f>
        <v>1536.6</v>
      </c>
      <c r="I104" s="1">
        <f>C104-H104</f>
        <v>24463.4</v>
      </c>
    </row>
    <row r="105" spans="1:9">
      <c r="A105" s="7" t="s">
        <v>13</v>
      </c>
      <c r="B105" s="7">
        <v>3</v>
      </c>
      <c r="C105" s="2">
        <f t="shared" ref="C105:I105" si="31">SUM(C102:C104)</f>
        <v>80000</v>
      </c>
      <c r="D105" s="2">
        <f t="shared" si="31"/>
        <v>2296</v>
      </c>
      <c r="E105" s="2">
        <f t="shared" si="31"/>
        <v>0</v>
      </c>
      <c r="F105" s="2">
        <f t="shared" si="31"/>
        <v>2432</v>
      </c>
      <c r="G105" s="2">
        <f t="shared" si="31"/>
        <v>0</v>
      </c>
      <c r="H105" s="2">
        <f>SUM(H102:H104)</f>
        <v>4728</v>
      </c>
      <c r="I105" s="2">
        <f t="shared" si="31"/>
        <v>75272</v>
      </c>
    </row>
    <row r="106" spans="1:9">
      <c r="B106"/>
    </row>
    <row r="107" spans="1:9">
      <c r="A107" s="13" t="s">
        <v>75</v>
      </c>
      <c r="B107" s="13"/>
      <c r="C107" s="13"/>
      <c r="D107" s="13"/>
      <c r="E107" s="13"/>
      <c r="F107" s="13"/>
      <c r="G107" s="13"/>
      <c r="H107" s="13"/>
      <c r="I107" s="13"/>
    </row>
    <row r="108" spans="1:9">
      <c r="A108" t="s">
        <v>76</v>
      </c>
      <c r="B108" t="s">
        <v>18</v>
      </c>
      <c r="C108" s="1">
        <v>31300</v>
      </c>
      <c r="D108" s="1">
        <v>898.31</v>
      </c>
      <c r="E108" s="1">
        <v>0</v>
      </c>
      <c r="F108" s="1">
        <v>951.52</v>
      </c>
      <c r="G108" s="1">
        <v>0</v>
      </c>
      <c r="H108" s="1">
        <f>D108+E108+F108+G108</f>
        <v>1849.83</v>
      </c>
      <c r="I108" s="1">
        <f>C108-H108</f>
        <v>29450.17</v>
      </c>
    </row>
    <row r="109" spans="1:9">
      <c r="A109" t="s">
        <v>155</v>
      </c>
      <c r="B109" t="s">
        <v>156</v>
      </c>
      <c r="C109" s="1">
        <v>40000</v>
      </c>
      <c r="D109" s="1">
        <v>1148</v>
      </c>
      <c r="E109" s="1">
        <v>442.65</v>
      </c>
      <c r="F109" s="1">
        <v>1216</v>
      </c>
      <c r="G109" s="1">
        <v>0</v>
      </c>
      <c r="H109" s="1">
        <f>D109+E109+F109+G109</f>
        <v>2806.65</v>
      </c>
      <c r="I109" s="1">
        <f>C109-H109</f>
        <v>37193.35</v>
      </c>
    </row>
    <row r="110" spans="1:9">
      <c r="A110" t="s">
        <v>77</v>
      </c>
      <c r="B110" t="s">
        <v>11</v>
      </c>
      <c r="C110" s="1">
        <v>19000</v>
      </c>
      <c r="D110" s="1">
        <v>545.29999999999995</v>
      </c>
      <c r="E110" s="1">
        <v>0</v>
      </c>
      <c r="F110" s="1">
        <v>577.6</v>
      </c>
      <c r="G110" s="1">
        <v>0</v>
      </c>
      <c r="H110" s="1">
        <f>D110+E110+F110+G110</f>
        <v>1122.9000000000001</v>
      </c>
      <c r="I110" s="1">
        <f>C110-H110</f>
        <v>17877.099999999999</v>
      </c>
    </row>
    <row r="111" spans="1:9">
      <c r="A111" s="7" t="s">
        <v>13</v>
      </c>
      <c r="B111" s="7">
        <v>3</v>
      </c>
      <c r="C111" s="2">
        <f t="shared" ref="C111:I111" si="32">SUM(C108:C110)</f>
        <v>90300</v>
      </c>
      <c r="D111" s="2">
        <f t="shared" si="32"/>
        <v>2591.6099999999997</v>
      </c>
      <c r="E111" s="2">
        <f t="shared" si="32"/>
        <v>442.65</v>
      </c>
      <c r="F111" s="2">
        <f t="shared" si="32"/>
        <v>2745.12</v>
      </c>
      <c r="G111" s="2">
        <f t="shared" si="32"/>
        <v>0</v>
      </c>
      <c r="H111" s="2">
        <f t="shared" si="32"/>
        <v>5779.3799999999992</v>
      </c>
      <c r="I111" s="2">
        <f t="shared" si="32"/>
        <v>84520.62</v>
      </c>
    </row>
    <row r="112" spans="1:9">
      <c r="B112"/>
    </row>
    <row r="113" spans="1:9">
      <c r="A113" s="13" t="s">
        <v>78</v>
      </c>
      <c r="B113" s="13"/>
      <c r="C113" s="13"/>
      <c r="D113" s="13"/>
      <c r="E113" s="13"/>
      <c r="F113" s="13"/>
      <c r="G113" s="13"/>
      <c r="H113" s="13"/>
      <c r="I113" s="13"/>
    </row>
    <row r="114" spans="1:9">
      <c r="A114" t="s">
        <v>79</v>
      </c>
      <c r="B114" t="s">
        <v>42</v>
      </c>
      <c r="C114" s="1">
        <v>26000</v>
      </c>
      <c r="D114" s="1">
        <v>746.2</v>
      </c>
      <c r="E114" s="1">
        <v>0</v>
      </c>
      <c r="F114" s="1">
        <v>790.4</v>
      </c>
      <c r="G114" s="1">
        <v>1865.52</v>
      </c>
      <c r="H114" s="1">
        <f>D114+E114+F114+G114</f>
        <v>3402.12</v>
      </c>
      <c r="I114" s="1">
        <f>C114-H114</f>
        <v>22597.88</v>
      </c>
    </row>
    <row r="115" spans="1:9">
      <c r="A115" s="7" t="s">
        <v>13</v>
      </c>
      <c r="B115" s="7">
        <v>1</v>
      </c>
      <c r="C115" s="2">
        <f t="shared" ref="C115:I115" si="33">SUM(C114:C114)</f>
        <v>26000</v>
      </c>
      <c r="D115" s="2">
        <f t="shared" si="33"/>
        <v>746.2</v>
      </c>
      <c r="E115" s="2">
        <f t="shared" si="33"/>
        <v>0</v>
      </c>
      <c r="F115" s="2">
        <f t="shared" si="33"/>
        <v>790.4</v>
      </c>
      <c r="G115" s="2">
        <f t="shared" si="33"/>
        <v>1865.52</v>
      </c>
      <c r="H115" s="2">
        <f t="shared" si="33"/>
        <v>3402.12</v>
      </c>
      <c r="I115" s="2">
        <f t="shared" si="33"/>
        <v>22597.88</v>
      </c>
    </row>
    <row r="116" spans="1:9">
      <c r="B116"/>
    </row>
    <row r="117" spans="1:9">
      <c r="A117" s="11" t="s">
        <v>227</v>
      </c>
      <c r="B117"/>
    </row>
    <row r="118" spans="1:9">
      <c r="A118" t="s">
        <v>228</v>
      </c>
      <c r="B118" t="s">
        <v>229</v>
      </c>
      <c r="C118" s="1">
        <v>140000</v>
      </c>
      <c r="D118" s="1">
        <v>4018</v>
      </c>
      <c r="E118" s="1">
        <v>21731.96</v>
      </c>
      <c r="F118" s="1">
        <v>3385.65</v>
      </c>
      <c r="G118" s="1">
        <v>0</v>
      </c>
      <c r="H118" s="1">
        <v>29135.61</v>
      </c>
      <c r="I118" s="1">
        <v>110864.39</v>
      </c>
    </row>
    <row r="119" spans="1:9">
      <c r="A119" s="7" t="s">
        <v>13</v>
      </c>
      <c r="B119" s="7">
        <v>1</v>
      </c>
      <c r="C119" s="2">
        <f t="shared" ref="C119:I119" si="34">SUM(C118:C118)</f>
        <v>140000</v>
      </c>
      <c r="D119" s="2">
        <f t="shared" si="34"/>
        <v>4018</v>
      </c>
      <c r="E119" s="2">
        <f t="shared" si="34"/>
        <v>21731.96</v>
      </c>
      <c r="F119" s="2">
        <f t="shared" si="34"/>
        <v>3385.65</v>
      </c>
      <c r="G119" s="2">
        <f t="shared" si="34"/>
        <v>0</v>
      </c>
      <c r="H119" s="2">
        <f t="shared" si="34"/>
        <v>29135.61</v>
      </c>
      <c r="I119" s="2">
        <f t="shared" si="34"/>
        <v>110864.39</v>
      </c>
    </row>
    <row r="120" spans="1:9">
      <c r="B120"/>
    </row>
    <row r="121" spans="1:9">
      <c r="A121" s="13" t="s">
        <v>80</v>
      </c>
      <c r="B121" s="13"/>
      <c r="C121" s="13"/>
      <c r="D121" s="13"/>
      <c r="E121" s="13"/>
      <c r="F121" s="13"/>
      <c r="G121" s="13"/>
      <c r="H121" s="13"/>
      <c r="I121" s="13"/>
    </row>
    <row r="122" spans="1:9">
      <c r="A122" t="s">
        <v>81</v>
      </c>
      <c r="B122" t="s">
        <v>18</v>
      </c>
      <c r="C122" s="1">
        <v>30000</v>
      </c>
      <c r="D122" s="1">
        <v>861</v>
      </c>
      <c r="E122" s="1">
        <v>0</v>
      </c>
      <c r="F122" s="1">
        <v>912</v>
      </c>
      <c r="G122" s="1">
        <v>0</v>
      </c>
      <c r="H122" s="1">
        <f>D122+E122+F122+G122</f>
        <v>1773</v>
      </c>
      <c r="I122" s="1">
        <f>C122-H122</f>
        <v>28227</v>
      </c>
    </row>
    <row r="123" spans="1:9">
      <c r="A123" t="s">
        <v>199</v>
      </c>
      <c r="B123" s="3" t="s">
        <v>42</v>
      </c>
      <c r="C123" s="1">
        <v>20000</v>
      </c>
      <c r="D123" s="1">
        <v>574</v>
      </c>
      <c r="E123" s="1">
        <v>0</v>
      </c>
      <c r="F123" s="1">
        <v>608</v>
      </c>
      <c r="G123" s="1">
        <v>0</v>
      </c>
      <c r="H123" s="1">
        <f>D123+E123+F123+G123</f>
        <v>1182</v>
      </c>
      <c r="I123" s="1">
        <f>C123-H123</f>
        <v>18818</v>
      </c>
    </row>
    <row r="124" spans="1:9">
      <c r="A124" t="s">
        <v>196</v>
      </c>
      <c r="B124" t="s">
        <v>197</v>
      </c>
      <c r="C124" s="1">
        <v>30000</v>
      </c>
      <c r="D124" s="1">
        <v>861</v>
      </c>
      <c r="E124" s="1">
        <v>0</v>
      </c>
      <c r="F124" s="1">
        <v>912</v>
      </c>
      <c r="G124" s="1">
        <v>0</v>
      </c>
      <c r="H124" s="1">
        <f>D124+E124+F124+G124</f>
        <v>1773</v>
      </c>
      <c r="I124" s="1">
        <f>C124-H124</f>
        <v>28227</v>
      </c>
    </row>
    <row r="125" spans="1:9">
      <c r="A125" t="s">
        <v>198</v>
      </c>
      <c r="B125" t="s">
        <v>197</v>
      </c>
      <c r="C125" s="1">
        <v>30000</v>
      </c>
      <c r="D125" s="1">
        <v>861</v>
      </c>
      <c r="E125" s="1">
        <v>0</v>
      </c>
      <c r="F125" s="1">
        <v>912</v>
      </c>
      <c r="G125" s="1">
        <v>0</v>
      </c>
      <c r="H125" s="1">
        <f>D125+E125+F125+G125</f>
        <v>1773</v>
      </c>
      <c r="I125" s="1">
        <f>C125-H125</f>
        <v>28227</v>
      </c>
    </row>
    <row r="126" spans="1:9">
      <c r="A126" s="7" t="s">
        <v>13</v>
      </c>
      <c r="B126" s="7">
        <v>4</v>
      </c>
      <c r="C126" s="2">
        <f t="shared" ref="C126:I126" si="35">SUM(C122:C125)</f>
        <v>110000</v>
      </c>
      <c r="D126" s="2">
        <f t="shared" si="35"/>
        <v>3157</v>
      </c>
      <c r="E126" s="2">
        <f t="shared" si="35"/>
        <v>0</v>
      </c>
      <c r="F126" s="2">
        <f t="shared" si="35"/>
        <v>3344</v>
      </c>
      <c r="G126" s="2">
        <f t="shared" si="35"/>
        <v>0</v>
      </c>
      <c r="H126" s="2">
        <f>SUM(H122:H125)</f>
        <v>6501</v>
      </c>
      <c r="I126" s="2">
        <f t="shared" si="35"/>
        <v>103499</v>
      </c>
    </row>
    <row r="127" spans="1:9">
      <c r="B127"/>
    </row>
    <row r="128" spans="1:9">
      <c r="A128" s="13" t="s">
        <v>82</v>
      </c>
      <c r="B128" s="13"/>
      <c r="C128" s="13"/>
      <c r="D128" s="13"/>
      <c r="E128" s="13"/>
      <c r="F128" s="13"/>
      <c r="G128" s="13"/>
      <c r="H128" s="13"/>
      <c r="I128" s="13"/>
    </row>
    <row r="129" spans="1:9">
      <c r="A129" t="s">
        <v>83</v>
      </c>
      <c r="B129" t="s">
        <v>18</v>
      </c>
      <c r="C129" s="1">
        <v>60000</v>
      </c>
      <c r="D129" s="1">
        <v>1722</v>
      </c>
      <c r="E129" s="1">
        <v>3486.68</v>
      </c>
      <c r="F129" s="1">
        <v>1824</v>
      </c>
      <c r="G129" s="1">
        <v>0</v>
      </c>
      <c r="H129" s="1">
        <f t="shared" ref="H129:H136" si="36">D129+E129+F129+G129</f>
        <v>7032.68</v>
      </c>
      <c r="I129" s="1">
        <f t="shared" ref="I129:I136" si="37">C129-H129</f>
        <v>52967.32</v>
      </c>
    </row>
    <row r="130" spans="1:9">
      <c r="A130" t="s">
        <v>84</v>
      </c>
      <c r="B130" t="s">
        <v>18</v>
      </c>
      <c r="C130" s="1">
        <v>30000</v>
      </c>
      <c r="D130" s="1">
        <v>861</v>
      </c>
      <c r="E130" s="1">
        <v>0</v>
      </c>
      <c r="F130" s="1">
        <v>912</v>
      </c>
      <c r="G130" s="1">
        <v>0</v>
      </c>
      <c r="H130" s="1">
        <f t="shared" si="36"/>
        <v>1773</v>
      </c>
      <c r="I130" s="1">
        <f t="shared" si="37"/>
        <v>28227</v>
      </c>
    </row>
    <row r="131" spans="1:9">
      <c r="A131" t="s">
        <v>85</v>
      </c>
      <c r="B131" t="s">
        <v>86</v>
      </c>
      <c r="C131" s="1">
        <v>24464</v>
      </c>
      <c r="D131" s="1">
        <v>702.12</v>
      </c>
      <c r="E131" s="1">
        <v>0</v>
      </c>
      <c r="F131" s="1">
        <v>743.71</v>
      </c>
      <c r="G131" s="1">
        <v>0</v>
      </c>
      <c r="H131" s="1">
        <f t="shared" si="36"/>
        <v>1445.83</v>
      </c>
      <c r="I131" s="1">
        <f t="shared" si="37"/>
        <v>23018.17</v>
      </c>
    </row>
    <row r="132" spans="1:9">
      <c r="A132" t="s">
        <v>87</v>
      </c>
      <c r="B132" t="s">
        <v>42</v>
      </c>
      <c r="C132" s="1">
        <v>28000</v>
      </c>
      <c r="D132" s="1">
        <v>803.6</v>
      </c>
      <c r="E132" s="1">
        <v>0</v>
      </c>
      <c r="F132" s="1">
        <v>851.2</v>
      </c>
      <c r="G132" s="1">
        <v>0</v>
      </c>
      <c r="H132" s="1">
        <f t="shared" si="36"/>
        <v>1654.8000000000002</v>
      </c>
      <c r="I132" s="1">
        <f t="shared" si="37"/>
        <v>26345.200000000001</v>
      </c>
    </row>
    <row r="133" spans="1:9">
      <c r="A133" t="s">
        <v>88</v>
      </c>
      <c r="B133" t="s">
        <v>89</v>
      </c>
      <c r="C133" s="1">
        <v>23000</v>
      </c>
      <c r="D133" s="1">
        <v>660.1</v>
      </c>
      <c r="E133" s="1">
        <v>0</v>
      </c>
      <c r="F133" s="1">
        <v>699.2</v>
      </c>
      <c r="G133" s="1">
        <v>0</v>
      </c>
      <c r="H133" s="1">
        <f t="shared" si="36"/>
        <v>1359.3000000000002</v>
      </c>
      <c r="I133" s="1">
        <f t="shared" si="37"/>
        <v>21640.7</v>
      </c>
    </row>
    <row r="134" spans="1:9">
      <c r="A134" t="s">
        <v>90</v>
      </c>
      <c r="B134" t="s">
        <v>74</v>
      </c>
      <c r="C134" s="1">
        <v>23000</v>
      </c>
      <c r="D134" s="1">
        <v>660.1</v>
      </c>
      <c r="E134" s="1">
        <v>0</v>
      </c>
      <c r="F134" s="1">
        <v>699.2</v>
      </c>
      <c r="G134" s="1">
        <v>0</v>
      </c>
      <c r="H134" s="1">
        <f t="shared" si="36"/>
        <v>1359.3000000000002</v>
      </c>
      <c r="I134" s="1">
        <f t="shared" si="37"/>
        <v>21640.7</v>
      </c>
    </row>
    <row r="135" spans="1:9">
      <c r="A135" t="s">
        <v>91</v>
      </c>
      <c r="B135" t="s">
        <v>86</v>
      </c>
      <c r="C135" s="1">
        <v>23000</v>
      </c>
      <c r="D135" s="1">
        <v>660.1</v>
      </c>
      <c r="E135" s="1">
        <v>0</v>
      </c>
      <c r="F135" s="1">
        <v>699.2</v>
      </c>
      <c r="G135" s="1">
        <v>0</v>
      </c>
      <c r="H135" s="1">
        <f t="shared" si="36"/>
        <v>1359.3000000000002</v>
      </c>
      <c r="I135" s="1">
        <f t="shared" si="37"/>
        <v>21640.7</v>
      </c>
    </row>
    <row r="136" spans="1:9">
      <c r="A136" t="s">
        <v>92</v>
      </c>
      <c r="B136" t="s">
        <v>93</v>
      </c>
      <c r="C136" s="1">
        <v>15000</v>
      </c>
      <c r="D136" s="1">
        <v>430.5</v>
      </c>
      <c r="E136" s="1">
        <v>0</v>
      </c>
      <c r="F136" s="1">
        <v>456</v>
      </c>
      <c r="G136" s="1">
        <v>0</v>
      </c>
      <c r="H136" s="1">
        <f t="shared" si="36"/>
        <v>886.5</v>
      </c>
      <c r="I136" s="1">
        <f t="shared" si="37"/>
        <v>14113.5</v>
      </c>
    </row>
    <row r="137" spans="1:9">
      <c r="A137" s="7" t="s">
        <v>13</v>
      </c>
      <c r="B137" s="7">
        <v>8</v>
      </c>
      <c r="C137" s="2">
        <f t="shared" ref="C137:I137" si="38">SUM(C129:C136)</f>
        <v>226464</v>
      </c>
      <c r="D137" s="2">
        <f t="shared" si="38"/>
        <v>6499.52</v>
      </c>
      <c r="E137" s="2">
        <f t="shared" si="38"/>
        <v>3486.68</v>
      </c>
      <c r="F137" s="2">
        <f t="shared" si="38"/>
        <v>6884.5099999999993</v>
      </c>
      <c r="G137" s="2">
        <f t="shared" si="38"/>
        <v>0</v>
      </c>
      <c r="H137" s="2">
        <f>SUM(H129:H136)</f>
        <v>16870.71</v>
      </c>
      <c r="I137" s="2">
        <f t="shared" si="38"/>
        <v>209593.29000000004</v>
      </c>
    </row>
    <row r="138" spans="1:9">
      <c r="B138"/>
    </row>
    <row r="139" spans="1:9">
      <c r="A139" s="13" t="s">
        <v>94</v>
      </c>
      <c r="B139" s="13"/>
      <c r="C139" s="13"/>
      <c r="D139" s="13"/>
      <c r="E139" s="13"/>
      <c r="F139" s="13"/>
      <c r="G139" s="13"/>
      <c r="H139" s="13"/>
      <c r="I139" s="13"/>
    </row>
    <row r="140" spans="1:9">
      <c r="A140" t="s">
        <v>95</v>
      </c>
      <c r="B140" t="s">
        <v>42</v>
      </c>
      <c r="C140" s="1">
        <v>23000</v>
      </c>
      <c r="D140" s="1">
        <v>660.1</v>
      </c>
      <c r="E140" s="1">
        <v>0</v>
      </c>
      <c r="F140" s="1">
        <v>699.2</v>
      </c>
      <c r="G140" s="1">
        <v>0</v>
      </c>
      <c r="H140" s="1">
        <f>D140+E140+F140+G140</f>
        <v>1359.3000000000002</v>
      </c>
      <c r="I140" s="1">
        <f>C140-H140</f>
        <v>21640.7</v>
      </c>
    </row>
    <row r="141" spans="1:9">
      <c r="A141" s="7" t="s">
        <v>13</v>
      </c>
      <c r="B141" s="7">
        <v>1</v>
      </c>
      <c r="C141" s="2">
        <f t="shared" ref="C141:I141" si="39">SUM(C140:C140)</f>
        <v>23000</v>
      </c>
      <c r="D141" s="2">
        <f t="shared" si="39"/>
        <v>660.1</v>
      </c>
      <c r="E141" s="2">
        <f t="shared" si="39"/>
        <v>0</v>
      </c>
      <c r="F141" s="2">
        <f t="shared" si="39"/>
        <v>699.2</v>
      </c>
      <c r="G141" s="2">
        <f t="shared" si="39"/>
        <v>0</v>
      </c>
      <c r="H141" s="2">
        <f t="shared" si="39"/>
        <v>1359.3000000000002</v>
      </c>
      <c r="I141" s="2">
        <f t="shared" si="39"/>
        <v>21640.7</v>
      </c>
    </row>
    <row r="142" spans="1:9">
      <c r="B142"/>
    </row>
    <row r="143" spans="1:9">
      <c r="A143" s="13" t="s">
        <v>96</v>
      </c>
      <c r="B143" s="13"/>
      <c r="C143" s="13"/>
      <c r="D143" s="13"/>
      <c r="E143" s="13"/>
      <c r="F143" s="13"/>
      <c r="G143" s="13"/>
      <c r="H143" s="13"/>
      <c r="I143" s="13"/>
    </row>
    <row r="144" spans="1:9">
      <c r="A144" t="s">
        <v>97</v>
      </c>
      <c r="B144" t="s">
        <v>35</v>
      </c>
      <c r="C144" s="1">
        <v>22200</v>
      </c>
      <c r="D144" s="1">
        <v>637.14</v>
      </c>
      <c r="E144" s="1">
        <v>0</v>
      </c>
      <c r="F144" s="1">
        <v>674.88</v>
      </c>
      <c r="G144" s="1">
        <v>0</v>
      </c>
      <c r="H144" s="1">
        <f t="shared" ref="H144:H162" si="40">D144+E144+F144+G144</f>
        <v>1312.02</v>
      </c>
      <c r="I144" s="1">
        <f t="shared" ref="I144:I162" si="41">C144-H144</f>
        <v>20887.98</v>
      </c>
    </row>
    <row r="145" spans="1:9">
      <c r="A145" t="s">
        <v>98</v>
      </c>
      <c r="B145" t="s">
        <v>74</v>
      </c>
      <c r="C145" s="1">
        <v>22200</v>
      </c>
      <c r="D145" s="1">
        <v>637.14</v>
      </c>
      <c r="E145" s="1">
        <v>0</v>
      </c>
      <c r="F145" s="1">
        <v>674.88</v>
      </c>
      <c r="G145" s="1">
        <v>0</v>
      </c>
      <c r="H145" s="1">
        <f t="shared" si="40"/>
        <v>1312.02</v>
      </c>
      <c r="I145" s="1">
        <f t="shared" si="41"/>
        <v>20887.98</v>
      </c>
    </row>
    <row r="146" spans="1:9">
      <c r="A146" t="s">
        <v>99</v>
      </c>
      <c r="B146" t="s">
        <v>42</v>
      </c>
      <c r="C146" s="1">
        <v>25000</v>
      </c>
      <c r="D146" s="1">
        <v>717.5</v>
      </c>
      <c r="E146" s="1">
        <v>0</v>
      </c>
      <c r="F146" s="1">
        <v>760</v>
      </c>
      <c r="G146" s="1">
        <v>0</v>
      </c>
      <c r="H146" s="1">
        <f t="shared" si="40"/>
        <v>1477.5</v>
      </c>
      <c r="I146" s="1">
        <f t="shared" si="41"/>
        <v>23522.5</v>
      </c>
    </row>
    <row r="147" spans="1:9">
      <c r="A147" t="s">
        <v>100</v>
      </c>
      <c r="B147" t="s">
        <v>101</v>
      </c>
      <c r="C147" s="1">
        <v>15000</v>
      </c>
      <c r="D147" s="1">
        <v>430.5</v>
      </c>
      <c r="E147" s="1">
        <v>0</v>
      </c>
      <c r="F147" s="1">
        <v>456</v>
      </c>
      <c r="G147" s="1">
        <v>0</v>
      </c>
      <c r="H147" s="1">
        <f t="shared" si="40"/>
        <v>886.5</v>
      </c>
      <c r="I147" s="1">
        <f t="shared" si="41"/>
        <v>14113.5</v>
      </c>
    </row>
    <row r="148" spans="1:9">
      <c r="A148" t="s">
        <v>230</v>
      </c>
      <c r="B148" t="s">
        <v>10</v>
      </c>
      <c r="C148" s="1">
        <v>60000</v>
      </c>
      <c r="D148" s="1">
        <v>1722</v>
      </c>
      <c r="E148" s="1">
        <v>3486.68</v>
      </c>
      <c r="F148" s="1">
        <v>1824</v>
      </c>
      <c r="G148" s="1">
        <v>0</v>
      </c>
      <c r="H148" s="1">
        <f t="shared" si="40"/>
        <v>7032.68</v>
      </c>
      <c r="I148" s="1">
        <f t="shared" si="41"/>
        <v>52967.32</v>
      </c>
    </row>
    <row r="149" spans="1:9">
      <c r="A149" t="s">
        <v>102</v>
      </c>
      <c r="B149" t="s">
        <v>86</v>
      </c>
      <c r="C149" s="1">
        <v>23000</v>
      </c>
      <c r="D149" s="1">
        <v>660.1</v>
      </c>
      <c r="E149" s="1">
        <v>0</v>
      </c>
      <c r="F149" s="1">
        <v>699.2</v>
      </c>
      <c r="G149" s="1">
        <v>0</v>
      </c>
      <c r="H149" s="1">
        <f t="shared" si="40"/>
        <v>1359.3000000000002</v>
      </c>
      <c r="I149" s="1">
        <f t="shared" si="41"/>
        <v>21640.7</v>
      </c>
    </row>
    <row r="150" spans="1:9">
      <c r="A150" t="s">
        <v>103</v>
      </c>
      <c r="B150" t="s">
        <v>101</v>
      </c>
      <c r="C150" s="1">
        <v>15000</v>
      </c>
      <c r="D150" s="1">
        <v>430.5</v>
      </c>
      <c r="E150" s="1">
        <v>0</v>
      </c>
      <c r="F150" s="1">
        <v>456</v>
      </c>
      <c r="G150" s="1">
        <v>0</v>
      </c>
      <c r="H150" s="1">
        <f t="shared" si="40"/>
        <v>886.5</v>
      </c>
      <c r="I150" s="1">
        <f t="shared" si="41"/>
        <v>14113.5</v>
      </c>
    </row>
    <row r="151" spans="1:9">
      <c r="A151" t="s">
        <v>104</v>
      </c>
      <c r="B151" t="s">
        <v>42</v>
      </c>
      <c r="C151" s="1">
        <v>23000</v>
      </c>
      <c r="D151" s="1">
        <v>660.1</v>
      </c>
      <c r="E151" s="1">
        <v>0</v>
      </c>
      <c r="F151" s="1">
        <v>699.2</v>
      </c>
      <c r="G151" s="1">
        <v>0</v>
      </c>
      <c r="H151" s="1">
        <f t="shared" si="40"/>
        <v>1359.3000000000002</v>
      </c>
      <c r="I151" s="1">
        <f t="shared" si="41"/>
        <v>21640.7</v>
      </c>
    </row>
    <row r="152" spans="1:9">
      <c r="A152" t="s">
        <v>105</v>
      </c>
      <c r="B152" t="s">
        <v>11</v>
      </c>
      <c r="C152" s="1">
        <v>17000</v>
      </c>
      <c r="D152" s="1">
        <v>487.9</v>
      </c>
      <c r="E152" s="1">
        <v>0</v>
      </c>
      <c r="F152" s="1">
        <v>516.79999999999995</v>
      </c>
      <c r="G152" s="1">
        <v>0</v>
      </c>
      <c r="H152" s="1">
        <f t="shared" si="40"/>
        <v>1004.6999999999999</v>
      </c>
      <c r="I152" s="1">
        <f t="shared" si="41"/>
        <v>15995.3</v>
      </c>
    </row>
    <row r="153" spans="1:9">
      <c r="A153" t="s">
        <v>106</v>
      </c>
      <c r="B153" t="s">
        <v>101</v>
      </c>
      <c r="C153" s="1">
        <v>15000</v>
      </c>
      <c r="D153" s="1">
        <v>430.5</v>
      </c>
      <c r="E153" s="1">
        <v>0</v>
      </c>
      <c r="F153" s="1">
        <v>456</v>
      </c>
      <c r="G153" s="1">
        <v>0</v>
      </c>
      <c r="H153" s="1">
        <f t="shared" si="40"/>
        <v>886.5</v>
      </c>
      <c r="I153" s="1">
        <f t="shared" si="41"/>
        <v>14113.5</v>
      </c>
    </row>
    <row r="154" spans="1:9">
      <c r="A154" t="s">
        <v>107</v>
      </c>
      <c r="B154" t="s">
        <v>101</v>
      </c>
      <c r="C154" s="1">
        <v>15000</v>
      </c>
      <c r="D154" s="1">
        <v>430.5</v>
      </c>
      <c r="E154" s="1">
        <v>0</v>
      </c>
      <c r="F154" s="1">
        <v>456</v>
      </c>
      <c r="G154" s="1">
        <v>0</v>
      </c>
      <c r="H154" s="1">
        <f t="shared" si="40"/>
        <v>886.5</v>
      </c>
      <c r="I154" s="1">
        <f t="shared" si="41"/>
        <v>14113.5</v>
      </c>
    </row>
    <row r="155" spans="1:9">
      <c r="A155" t="s">
        <v>108</v>
      </c>
      <c r="B155" t="s">
        <v>31</v>
      </c>
      <c r="C155" s="1">
        <v>20000</v>
      </c>
      <c r="D155" s="1">
        <v>574</v>
      </c>
      <c r="E155" s="1">
        <v>0</v>
      </c>
      <c r="F155" s="1">
        <v>608</v>
      </c>
      <c r="G155" s="1">
        <v>0</v>
      </c>
      <c r="H155" s="1">
        <f t="shared" si="40"/>
        <v>1182</v>
      </c>
      <c r="I155" s="1">
        <f t="shared" si="41"/>
        <v>18818</v>
      </c>
    </row>
    <row r="156" spans="1:9">
      <c r="A156" t="s">
        <v>109</v>
      </c>
      <c r="B156" t="s">
        <v>101</v>
      </c>
      <c r="C156" s="1">
        <v>15000</v>
      </c>
      <c r="D156" s="1">
        <v>430.5</v>
      </c>
      <c r="E156" s="1">
        <v>0</v>
      </c>
      <c r="F156" s="1">
        <v>456</v>
      </c>
      <c r="G156" s="1">
        <v>0</v>
      </c>
      <c r="H156" s="1">
        <f t="shared" si="40"/>
        <v>886.5</v>
      </c>
      <c r="I156" s="1">
        <f t="shared" si="41"/>
        <v>14113.5</v>
      </c>
    </row>
    <row r="157" spans="1:9">
      <c r="A157" t="s">
        <v>110</v>
      </c>
      <c r="B157" t="s">
        <v>93</v>
      </c>
      <c r="C157" s="1">
        <v>22000</v>
      </c>
      <c r="D157" s="1">
        <v>631.4</v>
      </c>
      <c r="E157" s="1">
        <v>0</v>
      </c>
      <c r="F157" s="1">
        <v>668.8</v>
      </c>
      <c r="G157" s="1">
        <v>0</v>
      </c>
      <c r="H157" s="1">
        <f t="shared" si="40"/>
        <v>1300.1999999999998</v>
      </c>
      <c r="I157" s="1">
        <f t="shared" si="41"/>
        <v>20699.8</v>
      </c>
    </row>
    <row r="158" spans="1:9">
      <c r="A158" t="s">
        <v>111</v>
      </c>
      <c r="B158" t="s">
        <v>42</v>
      </c>
      <c r="C158" s="1">
        <v>20000</v>
      </c>
      <c r="D158" s="1">
        <v>574</v>
      </c>
      <c r="E158" s="1">
        <v>0</v>
      </c>
      <c r="F158" s="1">
        <v>608</v>
      </c>
      <c r="G158" s="1">
        <v>0</v>
      </c>
      <c r="H158" s="1">
        <f t="shared" si="40"/>
        <v>1182</v>
      </c>
      <c r="I158" s="1">
        <f t="shared" si="41"/>
        <v>18818</v>
      </c>
    </row>
    <row r="159" spans="1:9">
      <c r="A159" t="s">
        <v>112</v>
      </c>
      <c r="B159" t="s">
        <v>32</v>
      </c>
      <c r="C159" s="1">
        <v>20000</v>
      </c>
      <c r="D159" s="1">
        <v>574</v>
      </c>
      <c r="E159" s="1">
        <v>0</v>
      </c>
      <c r="F159" s="1">
        <v>608</v>
      </c>
      <c r="G159" s="1">
        <v>0</v>
      </c>
      <c r="H159" s="1">
        <f t="shared" si="40"/>
        <v>1182</v>
      </c>
      <c r="I159" s="1">
        <f t="shared" si="41"/>
        <v>18818</v>
      </c>
    </row>
    <row r="160" spans="1:9">
      <c r="A160" t="s">
        <v>113</v>
      </c>
      <c r="B160" t="s">
        <v>18</v>
      </c>
      <c r="C160" s="1">
        <v>35000</v>
      </c>
      <c r="D160" s="1">
        <v>1004.5</v>
      </c>
      <c r="E160" s="1">
        <v>0</v>
      </c>
      <c r="F160" s="1">
        <v>1064</v>
      </c>
      <c r="G160" s="1">
        <v>0</v>
      </c>
      <c r="H160" s="1">
        <f t="shared" si="40"/>
        <v>2068.5</v>
      </c>
      <c r="I160" s="1">
        <f t="shared" si="41"/>
        <v>32931.5</v>
      </c>
    </row>
    <row r="161" spans="1:9">
      <c r="A161" t="s">
        <v>114</v>
      </c>
      <c r="B161" t="s">
        <v>35</v>
      </c>
      <c r="C161" s="1">
        <v>22500</v>
      </c>
      <c r="D161" s="1">
        <v>645.75</v>
      </c>
      <c r="E161" s="1">
        <v>0</v>
      </c>
      <c r="F161" s="1">
        <v>684</v>
      </c>
      <c r="G161" s="1">
        <v>0</v>
      </c>
      <c r="H161" s="1">
        <f t="shared" si="40"/>
        <v>1329.75</v>
      </c>
      <c r="I161" s="1">
        <f t="shared" si="41"/>
        <v>21170.25</v>
      </c>
    </row>
    <row r="162" spans="1:9">
      <c r="A162" t="s">
        <v>115</v>
      </c>
      <c r="B162" t="s">
        <v>74</v>
      </c>
      <c r="C162" s="1">
        <v>23000</v>
      </c>
      <c r="D162" s="1">
        <v>660.1</v>
      </c>
      <c r="E162" s="1">
        <v>0</v>
      </c>
      <c r="F162" s="1">
        <v>699.2</v>
      </c>
      <c r="G162" s="1">
        <v>0</v>
      </c>
      <c r="H162" s="1">
        <f t="shared" si="40"/>
        <v>1359.3000000000002</v>
      </c>
      <c r="I162" s="1">
        <f t="shared" si="41"/>
        <v>21640.7</v>
      </c>
    </row>
    <row r="163" spans="1:9">
      <c r="A163" s="7" t="s">
        <v>13</v>
      </c>
      <c r="B163" s="7">
        <v>19</v>
      </c>
      <c r="C163" s="2">
        <f>SUM(C144:C162)</f>
        <v>429900</v>
      </c>
      <c r="D163" s="2">
        <f t="shared" ref="D163:I163" si="42">SUM(D144:D162)</f>
        <v>12338.130000000001</v>
      </c>
      <c r="E163" s="2">
        <f t="shared" si="42"/>
        <v>3486.68</v>
      </c>
      <c r="F163" s="2">
        <f t="shared" si="42"/>
        <v>13068.96</v>
      </c>
      <c r="G163" s="2">
        <f t="shared" si="42"/>
        <v>0</v>
      </c>
      <c r="H163" s="2">
        <f>SUM(H144:H162)</f>
        <v>28893.77</v>
      </c>
      <c r="I163" s="2">
        <f t="shared" si="42"/>
        <v>401006.23</v>
      </c>
    </row>
    <row r="164" spans="1:9">
      <c r="B164"/>
    </row>
    <row r="165" spans="1:9">
      <c r="B165"/>
    </row>
    <row r="166" spans="1:9">
      <c r="A166" s="13" t="s">
        <v>116</v>
      </c>
      <c r="B166" s="13"/>
      <c r="C166" s="13"/>
      <c r="D166" s="13"/>
      <c r="E166" s="13"/>
      <c r="F166" s="13"/>
      <c r="G166" s="13"/>
      <c r="H166" s="13"/>
      <c r="I166" s="13"/>
    </row>
    <row r="167" spans="1:9">
      <c r="A167" t="s">
        <v>117</v>
      </c>
      <c r="B167" t="s">
        <v>42</v>
      </c>
      <c r="C167" s="1">
        <v>25500</v>
      </c>
      <c r="D167" s="1">
        <v>731.85</v>
      </c>
      <c r="E167" s="1">
        <v>0</v>
      </c>
      <c r="F167" s="1">
        <v>775.2</v>
      </c>
      <c r="G167" s="1">
        <v>0</v>
      </c>
      <c r="H167" s="1">
        <f>D167+E167+F167+G167</f>
        <v>1507.0500000000002</v>
      </c>
      <c r="I167" s="1">
        <f>C167-H167</f>
        <v>23992.95</v>
      </c>
    </row>
    <row r="168" spans="1:9">
      <c r="A168" t="s">
        <v>118</v>
      </c>
      <c r="B168" t="s">
        <v>42</v>
      </c>
      <c r="C168" s="1">
        <v>25500</v>
      </c>
      <c r="D168" s="1">
        <v>731.85</v>
      </c>
      <c r="E168" s="1">
        <v>0</v>
      </c>
      <c r="F168" s="1">
        <v>775.2</v>
      </c>
      <c r="G168" s="1">
        <v>932.76</v>
      </c>
      <c r="H168" s="1">
        <f>D168+E168+F168+G168</f>
        <v>2439.8100000000004</v>
      </c>
      <c r="I168" s="1">
        <f>C168-H168</f>
        <v>23060.19</v>
      </c>
    </row>
    <row r="169" spans="1:9">
      <c r="A169" t="s">
        <v>119</v>
      </c>
      <c r="B169" t="s">
        <v>42</v>
      </c>
      <c r="C169" s="1">
        <v>25500</v>
      </c>
      <c r="D169" s="1">
        <v>731.85</v>
      </c>
      <c r="E169" s="1">
        <v>0</v>
      </c>
      <c r="F169" s="1">
        <v>775.2</v>
      </c>
      <c r="G169" s="1">
        <v>0</v>
      </c>
      <c r="H169" s="1">
        <f>D169+E169+F169+G169</f>
        <v>1507.0500000000002</v>
      </c>
      <c r="I169" s="1">
        <f>C169-H169</f>
        <v>23992.95</v>
      </c>
    </row>
    <row r="170" spans="1:9">
      <c r="A170" s="7" t="s">
        <v>13</v>
      </c>
      <c r="B170" s="7">
        <v>3</v>
      </c>
      <c r="C170" s="2">
        <f t="shared" ref="C170:I170" si="43">SUM(C167:C169)</f>
        <v>76500</v>
      </c>
      <c r="D170" s="2">
        <f t="shared" si="43"/>
        <v>2195.5500000000002</v>
      </c>
      <c r="E170" s="2">
        <f t="shared" si="43"/>
        <v>0</v>
      </c>
      <c r="F170" s="2">
        <f t="shared" si="43"/>
        <v>2325.6000000000004</v>
      </c>
      <c r="G170" s="2">
        <f t="shared" si="43"/>
        <v>932.76</v>
      </c>
      <c r="H170" s="2">
        <f>SUM(H167:H169)</f>
        <v>5453.9100000000008</v>
      </c>
      <c r="I170" s="2">
        <f t="shared" si="43"/>
        <v>71046.09</v>
      </c>
    </row>
    <row r="171" spans="1:9">
      <c r="B171"/>
    </row>
    <row r="172" spans="1:9">
      <c r="A172" s="13" t="s">
        <v>120</v>
      </c>
      <c r="B172" s="13"/>
      <c r="C172" s="13"/>
      <c r="D172" s="13"/>
      <c r="E172" s="13"/>
      <c r="F172" s="13"/>
      <c r="G172" s="13"/>
      <c r="H172" s="13"/>
      <c r="I172" s="13"/>
    </row>
    <row r="173" spans="1:9">
      <c r="A173" t="s">
        <v>121</v>
      </c>
      <c r="B173" t="s">
        <v>122</v>
      </c>
      <c r="C173" s="1">
        <v>27000</v>
      </c>
      <c r="D173" s="1">
        <v>774.9</v>
      </c>
      <c r="E173" s="1">
        <v>0</v>
      </c>
      <c r="F173" s="1">
        <v>820.8</v>
      </c>
      <c r="G173" s="1">
        <v>0</v>
      </c>
      <c r="H173" s="1">
        <f t="shared" ref="H173:H176" si="44">D173+E173+F173+G173</f>
        <v>1595.6999999999998</v>
      </c>
      <c r="I173" s="1">
        <f t="shared" ref="I173:I176" si="45">C173-H173</f>
        <v>25404.3</v>
      </c>
    </row>
    <row r="174" spans="1:9">
      <c r="A174" t="s">
        <v>123</v>
      </c>
      <c r="B174" t="s">
        <v>124</v>
      </c>
      <c r="C174" s="1">
        <v>40000</v>
      </c>
      <c r="D174" s="1">
        <v>1148</v>
      </c>
      <c r="E174" s="1">
        <v>442.65</v>
      </c>
      <c r="F174" s="1">
        <v>1216</v>
      </c>
      <c r="G174" s="1">
        <v>0</v>
      </c>
      <c r="H174" s="1">
        <f t="shared" si="44"/>
        <v>2806.65</v>
      </c>
      <c r="I174" s="1">
        <f t="shared" si="45"/>
        <v>37193.35</v>
      </c>
    </row>
    <row r="175" spans="1:9">
      <c r="A175" t="s">
        <v>125</v>
      </c>
      <c r="B175" t="s">
        <v>18</v>
      </c>
      <c r="C175" s="1">
        <v>40000</v>
      </c>
      <c r="D175" s="1">
        <v>1148</v>
      </c>
      <c r="E175" s="1">
        <v>442.65</v>
      </c>
      <c r="F175" s="1">
        <v>1216</v>
      </c>
      <c r="G175" s="1">
        <v>0</v>
      </c>
      <c r="H175" s="1">
        <f t="shared" si="44"/>
        <v>2806.65</v>
      </c>
      <c r="I175" s="1">
        <f t="shared" si="45"/>
        <v>37193.35</v>
      </c>
    </row>
    <row r="176" spans="1:9">
      <c r="A176" t="s">
        <v>126</v>
      </c>
      <c r="B176" t="s">
        <v>42</v>
      </c>
      <c r="C176" s="1">
        <v>26000</v>
      </c>
      <c r="D176" s="1">
        <v>746.2</v>
      </c>
      <c r="E176" s="1">
        <v>0</v>
      </c>
      <c r="F176" s="1">
        <v>790.4</v>
      </c>
      <c r="G176" s="1">
        <v>0</v>
      </c>
      <c r="H176" s="1">
        <f t="shared" si="44"/>
        <v>1536.6</v>
      </c>
      <c r="I176" s="1">
        <f t="shared" si="45"/>
        <v>24463.4</v>
      </c>
    </row>
    <row r="177" spans="1:9">
      <c r="A177" s="7" t="s">
        <v>13</v>
      </c>
      <c r="B177" s="7">
        <v>4</v>
      </c>
      <c r="C177" s="2">
        <f t="shared" ref="C177:I177" si="46">SUM(C173:C176)</f>
        <v>133000</v>
      </c>
      <c r="D177" s="2">
        <f t="shared" si="46"/>
        <v>3817.1000000000004</v>
      </c>
      <c r="E177" s="2">
        <f t="shared" si="46"/>
        <v>885.3</v>
      </c>
      <c r="F177" s="2">
        <f t="shared" si="46"/>
        <v>4043.2000000000003</v>
      </c>
      <c r="G177" s="2">
        <f t="shared" si="46"/>
        <v>0</v>
      </c>
      <c r="H177" s="2">
        <f>SUM(H173:H176)</f>
        <v>8745.6</v>
      </c>
      <c r="I177" s="2">
        <f t="shared" si="46"/>
        <v>124254.39999999999</v>
      </c>
    </row>
    <row r="178" spans="1:9">
      <c r="B178"/>
    </row>
    <row r="179" spans="1:9">
      <c r="A179" s="13" t="s">
        <v>127</v>
      </c>
      <c r="B179" s="13"/>
      <c r="C179" s="13"/>
      <c r="D179" s="13"/>
      <c r="E179" s="13"/>
      <c r="F179" s="13"/>
      <c r="G179" s="13"/>
      <c r="H179" s="13"/>
      <c r="I179" s="13"/>
    </row>
    <row r="180" spans="1:9">
      <c r="A180" t="s">
        <v>128</v>
      </c>
      <c r="B180" t="s">
        <v>129</v>
      </c>
      <c r="C180" s="1">
        <v>45000</v>
      </c>
      <c r="D180" s="1">
        <v>1291.5</v>
      </c>
      <c r="E180" s="1">
        <v>1148.33</v>
      </c>
      <c r="F180" s="1">
        <v>1368</v>
      </c>
      <c r="G180" s="1">
        <v>0</v>
      </c>
      <c r="H180" s="1">
        <f t="shared" ref="H180" si="47">D180+E180+F180+G180</f>
        <v>3807.83</v>
      </c>
      <c r="I180" s="1">
        <f t="shared" ref="I180" si="48">C180-H180</f>
        <v>41192.17</v>
      </c>
    </row>
    <row r="181" spans="1:9">
      <c r="A181" s="7" t="s">
        <v>13</v>
      </c>
      <c r="B181" s="7">
        <v>1</v>
      </c>
      <c r="C181" s="2">
        <f t="shared" ref="C181:I181" si="49">SUM(C180:C180)</f>
        <v>45000</v>
      </c>
      <c r="D181" s="2">
        <f t="shared" si="49"/>
        <v>1291.5</v>
      </c>
      <c r="E181" s="2">
        <f t="shared" si="49"/>
        <v>1148.33</v>
      </c>
      <c r="F181" s="2">
        <f t="shared" si="49"/>
        <v>1368</v>
      </c>
      <c r="G181" s="2">
        <f t="shared" si="49"/>
        <v>0</v>
      </c>
      <c r="H181" s="2">
        <f t="shared" si="49"/>
        <v>3807.83</v>
      </c>
      <c r="I181" s="2">
        <f t="shared" si="49"/>
        <v>41192.17</v>
      </c>
    </row>
    <row r="182" spans="1:9">
      <c r="B182"/>
    </row>
    <row r="183" spans="1:9">
      <c r="A183" s="13" t="s">
        <v>130</v>
      </c>
      <c r="B183" s="13"/>
      <c r="C183" s="13"/>
      <c r="D183" s="13"/>
      <c r="E183" s="13"/>
      <c r="F183" s="13"/>
      <c r="G183" s="13"/>
      <c r="H183" s="13"/>
      <c r="I183" s="13"/>
    </row>
    <row r="184" spans="1:9">
      <c r="A184" t="s">
        <v>131</v>
      </c>
      <c r="B184" t="s">
        <v>132</v>
      </c>
      <c r="C184" s="1">
        <v>53000</v>
      </c>
      <c r="D184" s="1">
        <v>1521.1</v>
      </c>
      <c r="E184" s="1">
        <v>2277.41</v>
      </c>
      <c r="F184" s="1">
        <v>1611.2</v>
      </c>
      <c r="G184" s="1">
        <v>1080</v>
      </c>
      <c r="H184" s="1">
        <f t="shared" ref="H184:H185" si="50">D184+E184+F184+G184</f>
        <v>6489.71</v>
      </c>
      <c r="I184" s="1">
        <f t="shared" ref="I184:I185" si="51">C184-H184</f>
        <v>46510.29</v>
      </c>
    </row>
    <row r="185" spans="1:9">
      <c r="A185" t="s">
        <v>133</v>
      </c>
      <c r="B185" t="s">
        <v>42</v>
      </c>
      <c r="C185" s="1">
        <v>25000</v>
      </c>
      <c r="D185" s="1">
        <v>717.5</v>
      </c>
      <c r="E185" s="1">
        <v>0</v>
      </c>
      <c r="F185" s="1">
        <v>760</v>
      </c>
      <c r="G185" s="1">
        <v>932.76</v>
      </c>
      <c r="H185" s="1">
        <f t="shared" si="50"/>
        <v>2410.2600000000002</v>
      </c>
      <c r="I185" s="1">
        <f t="shared" si="51"/>
        <v>22589.739999999998</v>
      </c>
    </row>
    <row r="186" spans="1:9">
      <c r="A186" t="s">
        <v>134</v>
      </c>
      <c r="B186" t="s">
        <v>132</v>
      </c>
      <c r="C186" s="1">
        <v>40000</v>
      </c>
      <c r="D186" s="1">
        <v>1148</v>
      </c>
      <c r="E186" s="1">
        <v>442.65</v>
      </c>
      <c r="F186" s="1">
        <v>1216</v>
      </c>
      <c r="G186" s="1">
        <v>0</v>
      </c>
      <c r="H186" s="1">
        <f>D186+E186+F186+G186</f>
        <v>2806.65</v>
      </c>
      <c r="I186" s="1">
        <f>C186-H186</f>
        <v>37193.35</v>
      </c>
    </row>
    <row r="187" spans="1:9">
      <c r="A187" t="s">
        <v>215</v>
      </c>
      <c r="B187" t="s">
        <v>132</v>
      </c>
      <c r="C187" s="1">
        <v>30000</v>
      </c>
      <c r="D187" s="1">
        <v>861</v>
      </c>
      <c r="E187" s="1">
        <v>0</v>
      </c>
      <c r="F187" s="1">
        <v>912</v>
      </c>
      <c r="G187" s="1">
        <v>0</v>
      </c>
      <c r="H187" s="1">
        <v>1773</v>
      </c>
      <c r="I187" s="1">
        <v>28227</v>
      </c>
    </row>
    <row r="188" spans="1:9">
      <c r="A188" t="s">
        <v>231</v>
      </c>
      <c r="B188" t="s">
        <v>42</v>
      </c>
      <c r="C188" s="1">
        <v>25000</v>
      </c>
      <c r="D188" s="1">
        <v>717.5</v>
      </c>
      <c r="E188" s="1">
        <v>0</v>
      </c>
      <c r="F188" s="1">
        <v>760</v>
      </c>
      <c r="G188" s="1">
        <v>0</v>
      </c>
      <c r="H188" s="1">
        <v>1477.5</v>
      </c>
      <c r="I188" s="1">
        <v>23522.5</v>
      </c>
    </row>
    <row r="189" spans="1:9">
      <c r="A189" t="s">
        <v>204</v>
      </c>
      <c r="B189" s="3" t="s">
        <v>132</v>
      </c>
      <c r="C189" s="1">
        <v>54000</v>
      </c>
      <c r="D189" s="1">
        <v>1549.8</v>
      </c>
      <c r="E189" s="1">
        <v>2418.54</v>
      </c>
      <c r="F189" s="1">
        <v>1641.6</v>
      </c>
      <c r="G189" s="1">
        <v>0</v>
      </c>
      <c r="H189" s="1">
        <v>5609.94</v>
      </c>
      <c r="I189" s="1">
        <v>48390.06</v>
      </c>
    </row>
    <row r="190" spans="1:9">
      <c r="A190" s="7" t="s">
        <v>13</v>
      </c>
      <c r="B190" s="7">
        <v>6</v>
      </c>
      <c r="C190" s="2">
        <f t="shared" ref="C190:I190" si="52">SUM(C184:C189)</f>
        <v>227000</v>
      </c>
      <c r="D190" s="2">
        <f t="shared" si="52"/>
        <v>6514.9000000000005</v>
      </c>
      <c r="E190" s="2">
        <f t="shared" si="52"/>
        <v>5138.6000000000004</v>
      </c>
      <c r="F190" s="2">
        <f t="shared" si="52"/>
        <v>6900.7999999999993</v>
      </c>
      <c r="G190" s="2">
        <f t="shared" si="52"/>
        <v>2012.76</v>
      </c>
      <c r="H190" s="2">
        <f>SUM(H184:H189)</f>
        <v>20567.060000000001</v>
      </c>
      <c r="I190" s="2">
        <f t="shared" si="52"/>
        <v>206432.94</v>
      </c>
    </row>
    <row r="191" spans="1:9">
      <c r="B191"/>
    </row>
    <row r="192" spans="1:9">
      <c r="A192" s="13" t="s">
        <v>78</v>
      </c>
      <c r="B192" s="13"/>
      <c r="C192" s="13"/>
      <c r="D192" s="13"/>
      <c r="E192" s="13"/>
      <c r="F192" s="13"/>
      <c r="G192" s="13"/>
      <c r="H192" s="13"/>
      <c r="I192" s="13"/>
    </row>
    <row r="193" spans="1:9">
      <c r="A193" t="s">
        <v>135</v>
      </c>
      <c r="B193" t="s">
        <v>136</v>
      </c>
      <c r="C193" s="1">
        <v>15000</v>
      </c>
      <c r="D193" s="1">
        <v>430.5</v>
      </c>
      <c r="E193" s="1">
        <v>0</v>
      </c>
      <c r="F193" s="1">
        <v>456</v>
      </c>
      <c r="G193" s="1">
        <v>0</v>
      </c>
      <c r="H193" s="1">
        <f t="shared" ref="H193:H197" si="53">D193+E193+F193+G193</f>
        <v>886.5</v>
      </c>
      <c r="I193" s="1">
        <f t="shared" ref="I193:I197" si="54">C193-H193</f>
        <v>14113.5</v>
      </c>
    </row>
    <row r="194" spans="1:9">
      <c r="A194" t="s">
        <v>137</v>
      </c>
      <c r="B194" t="s">
        <v>138</v>
      </c>
      <c r="C194" s="1">
        <v>14000</v>
      </c>
      <c r="D194" s="1">
        <v>401.8</v>
      </c>
      <c r="E194" s="1">
        <v>0</v>
      </c>
      <c r="F194" s="1">
        <v>425.6</v>
      </c>
      <c r="G194" s="1">
        <v>0</v>
      </c>
      <c r="H194" s="1">
        <f t="shared" si="53"/>
        <v>827.40000000000009</v>
      </c>
      <c r="I194" s="1">
        <f t="shared" si="54"/>
        <v>13172.6</v>
      </c>
    </row>
    <row r="195" spans="1:9">
      <c r="A195" t="s">
        <v>139</v>
      </c>
      <c r="B195" t="s">
        <v>11</v>
      </c>
      <c r="C195" s="1">
        <v>24000</v>
      </c>
      <c r="D195" s="1">
        <v>688.8</v>
      </c>
      <c r="E195" s="1">
        <v>0</v>
      </c>
      <c r="F195" s="1">
        <v>729.6</v>
      </c>
      <c r="G195" s="1">
        <v>0</v>
      </c>
      <c r="H195" s="1">
        <f t="shared" si="53"/>
        <v>1418.4</v>
      </c>
      <c r="I195" s="1">
        <f t="shared" si="54"/>
        <v>22581.599999999999</v>
      </c>
    </row>
    <row r="196" spans="1:9">
      <c r="A196" t="s">
        <v>140</v>
      </c>
      <c r="B196" t="s">
        <v>141</v>
      </c>
      <c r="C196" s="1">
        <v>9500</v>
      </c>
      <c r="D196" s="1">
        <v>272.64999999999998</v>
      </c>
      <c r="E196" s="1">
        <v>0</v>
      </c>
      <c r="F196" s="1">
        <v>288.8</v>
      </c>
      <c r="G196" s="1">
        <v>932.76</v>
      </c>
      <c r="H196" s="1">
        <f t="shared" si="53"/>
        <v>1494.21</v>
      </c>
      <c r="I196" s="1">
        <f t="shared" si="54"/>
        <v>8005.79</v>
      </c>
    </row>
    <row r="197" spans="1:9">
      <c r="A197" t="s">
        <v>142</v>
      </c>
      <c r="B197" t="s">
        <v>11</v>
      </c>
      <c r="C197" s="1">
        <v>23000</v>
      </c>
      <c r="D197" s="1">
        <v>660.1</v>
      </c>
      <c r="E197" s="1">
        <v>0</v>
      </c>
      <c r="F197" s="1">
        <v>699.2</v>
      </c>
      <c r="G197" s="1">
        <v>932.76</v>
      </c>
      <c r="H197" s="1">
        <f t="shared" si="53"/>
        <v>2292.0600000000004</v>
      </c>
      <c r="I197" s="1">
        <f t="shared" si="54"/>
        <v>20707.939999999999</v>
      </c>
    </row>
    <row r="198" spans="1:9">
      <c r="A198" t="s">
        <v>143</v>
      </c>
      <c r="B198" t="s">
        <v>136</v>
      </c>
      <c r="C198" s="1">
        <v>13000</v>
      </c>
      <c r="D198" s="1">
        <v>373.1</v>
      </c>
      <c r="E198" s="1">
        <v>0</v>
      </c>
      <c r="F198" s="1">
        <v>395.2</v>
      </c>
      <c r="G198" s="1">
        <v>0</v>
      </c>
      <c r="H198" s="1">
        <f>D198+E198+F198+G198</f>
        <v>768.3</v>
      </c>
      <c r="I198" s="1">
        <f>C198-H198</f>
        <v>12231.7</v>
      </c>
    </row>
    <row r="199" spans="1:9">
      <c r="A199" t="s">
        <v>216</v>
      </c>
      <c r="B199" s="3" t="s">
        <v>136</v>
      </c>
      <c r="C199" s="1">
        <v>12100</v>
      </c>
      <c r="D199" s="1">
        <v>347.27</v>
      </c>
      <c r="E199" s="1">
        <v>0</v>
      </c>
      <c r="F199" s="1">
        <v>367.84</v>
      </c>
      <c r="G199" s="1">
        <v>0</v>
      </c>
      <c r="H199" s="1">
        <v>715.11</v>
      </c>
      <c r="I199" s="1">
        <f>C199-H199</f>
        <v>11384.89</v>
      </c>
    </row>
    <row r="200" spans="1:9">
      <c r="A200" s="7" t="s">
        <v>13</v>
      </c>
      <c r="B200" s="7">
        <v>7</v>
      </c>
      <c r="C200" s="2">
        <f t="shared" ref="C200:I200" si="55">SUM(C193:C199)</f>
        <v>110600</v>
      </c>
      <c r="D200" s="2">
        <f t="shared" si="55"/>
        <v>3174.22</v>
      </c>
      <c r="E200" s="2">
        <f t="shared" si="55"/>
        <v>0</v>
      </c>
      <c r="F200" s="2">
        <f t="shared" si="55"/>
        <v>3362.24</v>
      </c>
      <c r="G200" s="2">
        <f t="shared" si="55"/>
        <v>1865.52</v>
      </c>
      <c r="H200" s="2">
        <f>SUM(H193:H199)</f>
        <v>8401.9800000000014</v>
      </c>
      <c r="I200" s="2">
        <f t="shared" si="55"/>
        <v>102198.01999999999</v>
      </c>
    </row>
    <row r="201" spans="1:9">
      <c r="B201"/>
    </row>
    <row r="202" spans="1:9">
      <c r="A202" s="11" t="s">
        <v>232</v>
      </c>
      <c r="B202"/>
    </row>
    <row r="203" spans="1:9">
      <c r="A203" t="s">
        <v>233</v>
      </c>
      <c r="B203" t="s">
        <v>10</v>
      </c>
      <c r="C203" s="1">
        <v>40000</v>
      </c>
      <c r="D203" s="1">
        <v>1148</v>
      </c>
      <c r="E203" s="1">
        <v>442.65</v>
      </c>
      <c r="F203" s="1">
        <v>1216</v>
      </c>
      <c r="G203" s="1">
        <v>0</v>
      </c>
      <c r="H203" s="1">
        <v>2806.65</v>
      </c>
      <c r="I203" s="1">
        <v>37193.35</v>
      </c>
    </row>
    <row r="204" spans="1:9">
      <c r="A204" s="7" t="s">
        <v>13</v>
      </c>
      <c r="B204" s="7">
        <v>1</v>
      </c>
      <c r="C204" s="2">
        <f t="shared" ref="C204:I204" si="56">SUM(C203)</f>
        <v>40000</v>
      </c>
      <c r="D204" s="2">
        <f t="shared" si="56"/>
        <v>1148</v>
      </c>
      <c r="E204" s="2">
        <f t="shared" si="56"/>
        <v>442.65</v>
      </c>
      <c r="F204" s="2">
        <f t="shared" si="56"/>
        <v>1216</v>
      </c>
      <c r="G204" s="2">
        <f t="shared" si="56"/>
        <v>0</v>
      </c>
      <c r="H204" s="2">
        <f t="shared" si="56"/>
        <v>2806.65</v>
      </c>
      <c r="I204" s="2">
        <f t="shared" si="56"/>
        <v>37193.35</v>
      </c>
    </row>
    <row r="205" spans="1:9">
      <c r="B205"/>
    </row>
    <row r="206" spans="1:9">
      <c r="A206" s="13" t="s">
        <v>144</v>
      </c>
      <c r="B206" s="13"/>
      <c r="C206" s="13"/>
      <c r="D206" s="13"/>
      <c r="E206" s="13"/>
      <c r="F206" s="13"/>
      <c r="G206" s="13"/>
      <c r="H206" s="13"/>
      <c r="I206" s="13"/>
    </row>
    <row r="207" spans="1:9">
      <c r="A207" t="s">
        <v>145</v>
      </c>
      <c r="B207" t="s">
        <v>42</v>
      </c>
      <c r="C207" s="1">
        <v>25000</v>
      </c>
      <c r="D207" s="1">
        <v>717.5</v>
      </c>
      <c r="E207" s="1">
        <v>0</v>
      </c>
      <c r="F207" s="1">
        <v>760</v>
      </c>
      <c r="G207" s="1">
        <v>0</v>
      </c>
      <c r="H207" s="1">
        <f t="shared" ref="H207:H228" si="57">D207+E207+F207+G207</f>
        <v>1477.5</v>
      </c>
      <c r="I207" s="1">
        <f t="shared" ref="I207:I228" si="58">C207-H207</f>
        <v>23522.5</v>
      </c>
    </row>
    <row r="208" spans="1:9">
      <c r="A208" t="s">
        <v>146</v>
      </c>
      <c r="B208" t="s">
        <v>147</v>
      </c>
      <c r="C208" s="1">
        <v>25750</v>
      </c>
      <c r="D208" s="1">
        <v>739.03</v>
      </c>
      <c r="E208" s="1">
        <v>0</v>
      </c>
      <c r="F208" s="1">
        <v>782.8</v>
      </c>
      <c r="G208" s="1">
        <v>540</v>
      </c>
      <c r="H208" s="1">
        <f t="shared" si="57"/>
        <v>2061.83</v>
      </c>
      <c r="I208" s="1">
        <f t="shared" si="58"/>
        <v>23688.17</v>
      </c>
    </row>
    <row r="209" spans="1:9">
      <c r="A209" t="s">
        <v>148</v>
      </c>
      <c r="B209" t="s">
        <v>31</v>
      </c>
      <c r="C209" s="1">
        <v>25000</v>
      </c>
      <c r="D209" s="1">
        <v>717.5</v>
      </c>
      <c r="E209" s="1">
        <v>0</v>
      </c>
      <c r="F209" s="1">
        <v>760</v>
      </c>
      <c r="G209" s="1">
        <v>0</v>
      </c>
      <c r="H209" s="1">
        <f t="shared" si="57"/>
        <v>1477.5</v>
      </c>
      <c r="I209" s="1">
        <f t="shared" si="58"/>
        <v>23522.5</v>
      </c>
    </row>
    <row r="210" spans="1:9">
      <c r="A210" t="s">
        <v>149</v>
      </c>
      <c r="B210" t="s">
        <v>10</v>
      </c>
      <c r="C210" s="1">
        <v>40000</v>
      </c>
      <c r="D210" s="1">
        <v>1148</v>
      </c>
      <c r="E210" s="1">
        <v>442.65</v>
      </c>
      <c r="F210" s="1">
        <v>1216</v>
      </c>
      <c r="G210" s="1">
        <v>0</v>
      </c>
      <c r="H210" s="1">
        <f t="shared" si="57"/>
        <v>2806.65</v>
      </c>
      <c r="I210" s="1">
        <f t="shared" si="58"/>
        <v>37193.35</v>
      </c>
    </row>
    <row r="211" spans="1:9">
      <c r="A211" t="s">
        <v>150</v>
      </c>
      <c r="B211" t="s">
        <v>11</v>
      </c>
      <c r="C211" s="1">
        <v>35000</v>
      </c>
      <c r="D211" s="1">
        <v>1004.5</v>
      </c>
      <c r="E211" s="1">
        <v>0</v>
      </c>
      <c r="F211" s="1">
        <v>1064</v>
      </c>
      <c r="G211" s="1">
        <v>0</v>
      </c>
      <c r="H211" s="1">
        <f t="shared" si="57"/>
        <v>2068.5</v>
      </c>
      <c r="I211" s="1">
        <f t="shared" si="58"/>
        <v>32931.5</v>
      </c>
    </row>
    <row r="212" spans="1:9">
      <c r="A212" t="s">
        <v>151</v>
      </c>
      <c r="B212" t="s">
        <v>22</v>
      </c>
      <c r="C212" s="1">
        <v>45000</v>
      </c>
      <c r="D212" s="1">
        <v>1291.5</v>
      </c>
      <c r="E212" s="1">
        <v>1148.33</v>
      </c>
      <c r="F212" s="1">
        <v>1368</v>
      </c>
      <c r="G212" s="1">
        <v>0</v>
      </c>
      <c r="H212" s="1">
        <f t="shared" si="57"/>
        <v>3807.83</v>
      </c>
      <c r="I212" s="1">
        <f t="shared" si="58"/>
        <v>41192.17</v>
      </c>
    </row>
    <row r="213" spans="1:9">
      <c r="A213" t="s">
        <v>152</v>
      </c>
      <c r="B213" t="s">
        <v>31</v>
      </c>
      <c r="C213" s="1">
        <v>25000</v>
      </c>
      <c r="D213" s="1">
        <v>717.5</v>
      </c>
      <c r="E213" s="1">
        <v>0</v>
      </c>
      <c r="F213" s="1">
        <v>760</v>
      </c>
      <c r="G213" s="1">
        <v>0</v>
      </c>
      <c r="H213" s="1">
        <f t="shared" si="57"/>
        <v>1477.5</v>
      </c>
      <c r="I213" s="1">
        <f t="shared" si="58"/>
        <v>23522.5</v>
      </c>
    </row>
    <row r="214" spans="1:9">
      <c r="A214" t="s">
        <v>153</v>
      </c>
      <c r="B214" t="s">
        <v>154</v>
      </c>
      <c r="C214" s="1">
        <v>35000</v>
      </c>
      <c r="D214" s="1">
        <v>1004.5</v>
      </c>
      <c r="E214" s="1">
        <v>0</v>
      </c>
      <c r="F214" s="1">
        <v>1064</v>
      </c>
      <c r="G214" s="1">
        <v>0</v>
      </c>
      <c r="H214" s="1">
        <f t="shared" si="57"/>
        <v>2068.5</v>
      </c>
      <c r="I214" s="1">
        <f t="shared" si="58"/>
        <v>32931.5</v>
      </c>
    </row>
    <row r="215" spans="1:9">
      <c r="A215" t="s">
        <v>157</v>
      </c>
      <c r="B215" t="s">
        <v>74</v>
      </c>
      <c r="C215" s="1">
        <v>30000</v>
      </c>
      <c r="D215" s="1">
        <v>861</v>
      </c>
      <c r="E215" s="1">
        <v>0</v>
      </c>
      <c r="F215" s="1">
        <v>912</v>
      </c>
      <c r="G215" s="1">
        <v>0</v>
      </c>
      <c r="H215" s="1">
        <f t="shared" si="57"/>
        <v>1773</v>
      </c>
      <c r="I215" s="1">
        <f t="shared" si="58"/>
        <v>28227</v>
      </c>
    </row>
    <row r="216" spans="1:9">
      <c r="A216" t="s">
        <v>158</v>
      </c>
      <c r="B216" t="s">
        <v>31</v>
      </c>
      <c r="C216" s="1">
        <v>25000</v>
      </c>
      <c r="D216" s="1">
        <v>717.5</v>
      </c>
      <c r="E216" s="1">
        <v>0</v>
      </c>
      <c r="F216" s="1">
        <v>760</v>
      </c>
      <c r="G216" s="1">
        <v>932.76</v>
      </c>
      <c r="H216" s="1">
        <f t="shared" si="57"/>
        <v>2410.2600000000002</v>
      </c>
      <c r="I216" s="1">
        <f t="shared" si="58"/>
        <v>22589.739999999998</v>
      </c>
    </row>
    <row r="217" spans="1:9">
      <c r="A217" t="s">
        <v>159</v>
      </c>
      <c r="B217" t="s">
        <v>11</v>
      </c>
      <c r="C217" s="1">
        <v>20000</v>
      </c>
      <c r="D217" s="1">
        <v>574</v>
      </c>
      <c r="E217" s="1">
        <v>0</v>
      </c>
      <c r="F217" s="1">
        <v>608</v>
      </c>
      <c r="G217" s="1">
        <v>0</v>
      </c>
      <c r="H217" s="1">
        <f t="shared" si="57"/>
        <v>1182</v>
      </c>
      <c r="I217" s="1">
        <f t="shared" si="58"/>
        <v>18818</v>
      </c>
    </row>
    <row r="218" spans="1:9">
      <c r="A218" t="s">
        <v>160</v>
      </c>
      <c r="B218" t="s">
        <v>11</v>
      </c>
      <c r="C218" s="1">
        <v>35000</v>
      </c>
      <c r="D218" s="1">
        <v>1004.5</v>
      </c>
      <c r="E218" s="1">
        <v>0</v>
      </c>
      <c r="F218" s="1">
        <v>1064</v>
      </c>
      <c r="G218" s="1">
        <v>0</v>
      </c>
      <c r="H218" s="1">
        <f t="shared" si="57"/>
        <v>2068.5</v>
      </c>
      <c r="I218" s="1">
        <f t="shared" si="58"/>
        <v>32931.5</v>
      </c>
    </row>
    <row r="219" spans="1:9">
      <c r="A219" t="s">
        <v>161</v>
      </c>
      <c r="B219" t="s">
        <v>162</v>
      </c>
      <c r="C219" s="1">
        <v>35000</v>
      </c>
      <c r="D219" s="1">
        <v>1004.5</v>
      </c>
      <c r="E219" s="1">
        <v>0</v>
      </c>
      <c r="F219" s="1">
        <v>1064</v>
      </c>
      <c r="G219" s="1">
        <v>0</v>
      </c>
      <c r="H219" s="1">
        <f t="shared" si="57"/>
        <v>2068.5</v>
      </c>
      <c r="I219" s="1">
        <f t="shared" si="58"/>
        <v>32931.5</v>
      </c>
    </row>
    <row r="220" spans="1:9">
      <c r="A220" t="s">
        <v>163</v>
      </c>
      <c r="B220" t="s">
        <v>172</v>
      </c>
      <c r="C220" s="1">
        <v>25000</v>
      </c>
      <c r="D220" s="1">
        <v>717.5</v>
      </c>
      <c r="E220" s="1">
        <v>0</v>
      </c>
      <c r="F220" s="1">
        <v>760</v>
      </c>
      <c r="G220" s="1">
        <v>100</v>
      </c>
      <c r="H220" s="1">
        <f t="shared" si="57"/>
        <v>1577.5</v>
      </c>
      <c r="I220" s="1">
        <f t="shared" si="58"/>
        <v>23422.5</v>
      </c>
    </row>
    <row r="221" spans="1:9">
      <c r="A221" t="s">
        <v>164</v>
      </c>
      <c r="B221" t="s">
        <v>74</v>
      </c>
      <c r="C221" s="1">
        <v>35000</v>
      </c>
      <c r="D221" s="1">
        <v>1004.5</v>
      </c>
      <c r="E221" s="1">
        <v>0</v>
      </c>
      <c r="F221" s="1">
        <v>1064</v>
      </c>
      <c r="G221" s="1">
        <v>0</v>
      </c>
      <c r="H221" s="1">
        <f t="shared" si="57"/>
        <v>2068.5</v>
      </c>
      <c r="I221" s="1">
        <f t="shared" si="58"/>
        <v>32931.5</v>
      </c>
    </row>
    <row r="222" spans="1:9">
      <c r="A222" t="s">
        <v>165</v>
      </c>
      <c r="B222" t="s">
        <v>32</v>
      </c>
      <c r="C222" s="1">
        <v>25000</v>
      </c>
      <c r="D222" s="1">
        <v>717.5</v>
      </c>
      <c r="E222" s="1">
        <v>0</v>
      </c>
      <c r="F222" s="1">
        <v>760</v>
      </c>
      <c r="G222" s="1">
        <v>0</v>
      </c>
      <c r="H222" s="1">
        <f t="shared" si="57"/>
        <v>1477.5</v>
      </c>
      <c r="I222" s="1">
        <f t="shared" si="58"/>
        <v>23522.5</v>
      </c>
    </row>
    <row r="223" spans="1:9">
      <c r="A223" t="s">
        <v>166</v>
      </c>
      <c r="B223" t="s">
        <v>162</v>
      </c>
      <c r="C223" s="1">
        <v>35000</v>
      </c>
      <c r="D223" s="1">
        <v>1004.5</v>
      </c>
      <c r="E223" s="1">
        <v>0</v>
      </c>
      <c r="F223" s="1">
        <v>1064</v>
      </c>
      <c r="G223" s="1">
        <v>0</v>
      </c>
      <c r="H223" s="1">
        <f t="shared" si="57"/>
        <v>2068.5</v>
      </c>
      <c r="I223" s="1">
        <f t="shared" si="58"/>
        <v>32931.5</v>
      </c>
    </row>
    <row r="224" spans="1:9">
      <c r="A224" t="s">
        <v>167</v>
      </c>
      <c r="B224" t="s">
        <v>42</v>
      </c>
      <c r="C224" s="1">
        <v>7500</v>
      </c>
      <c r="D224" s="1">
        <v>215.25</v>
      </c>
      <c r="E224" s="1">
        <v>0</v>
      </c>
      <c r="F224" s="1">
        <v>228</v>
      </c>
      <c r="G224" s="1">
        <v>0</v>
      </c>
      <c r="H224" s="1">
        <f t="shared" si="57"/>
        <v>443.25</v>
      </c>
      <c r="I224" s="1">
        <f t="shared" si="58"/>
        <v>7056.75</v>
      </c>
    </row>
    <row r="225" spans="1:9">
      <c r="A225" t="s">
        <v>168</v>
      </c>
      <c r="B225" t="s">
        <v>31</v>
      </c>
      <c r="C225" s="1">
        <v>25000</v>
      </c>
      <c r="D225" s="1">
        <v>717.5</v>
      </c>
      <c r="E225" s="1">
        <v>0</v>
      </c>
      <c r="F225" s="1">
        <v>760</v>
      </c>
      <c r="G225" s="1">
        <v>0</v>
      </c>
      <c r="H225" s="1">
        <f t="shared" si="57"/>
        <v>1477.5</v>
      </c>
      <c r="I225" s="1">
        <f t="shared" si="58"/>
        <v>23522.5</v>
      </c>
    </row>
    <row r="226" spans="1:9">
      <c r="A226" t="s">
        <v>169</v>
      </c>
      <c r="B226" t="s">
        <v>11</v>
      </c>
      <c r="C226" s="1">
        <v>25000</v>
      </c>
      <c r="D226" s="1">
        <v>717.5</v>
      </c>
      <c r="E226" s="1">
        <v>0</v>
      </c>
      <c r="F226" s="1">
        <v>760</v>
      </c>
      <c r="G226" s="1">
        <v>1032.76</v>
      </c>
      <c r="H226" s="1">
        <f t="shared" si="57"/>
        <v>2510.2600000000002</v>
      </c>
      <c r="I226" s="1">
        <f t="shared" si="58"/>
        <v>22489.739999999998</v>
      </c>
    </row>
    <row r="227" spans="1:9">
      <c r="A227" t="s">
        <v>170</v>
      </c>
      <c r="B227" t="s">
        <v>162</v>
      </c>
      <c r="C227" s="1">
        <v>35000</v>
      </c>
      <c r="D227" s="1">
        <v>1004.5</v>
      </c>
      <c r="E227" s="1">
        <v>0</v>
      </c>
      <c r="F227" s="1">
        <v>1064</v>
      </c>
      <c r="G227" s="1">
        <v>0</v>
      </c>
      <c r="H227" s="1">
        <f t="shared" si="57"/>
        <v>2068.5</v>
      </c>
      <c r="I227" s="1">
        <f t="shared" si="58"/>
        <v>32931.5</v>
      </c>
    </row>
    <row r="228" spans="1:9">
      <c r="A228" t="s">
        <v>171</v>
      </c>
      <c r="B228" t="s">
        <v>11</v>
      </c>
      <c r="C228" s="1">
        <v>35000</v>
      </c>
      <c r="D228" s="1">
        <v>1004.5</v>
      </c>
      <c r="E228" s="1">
        <v>0</v>
      </c>
      <c r="F228" s="1">
        <v>1064</v>
      </c>
      <c r="G228" s="1">
        <v>0</v>
      </c>
      <c r="H228" s="1">
        <f t="shared" si="57"/>
        <v>2068.5</v>
      </c>
      <c r="I228" s="1">
        <f t="shared" si="58"/>
        <v>32931.5</v>
      </c>
    </row>
    <row r="229" spans="1:9">
      <c r="A229" s="7" t="s">
        <v>13</v>
      </c>
      <c r="B229" s="7">
        <v>22</v>
      </c>
      <c r="C229" s="2">
        <f t="shared" ref="C229:I229" si="59">SUM(C207:C228)</f>
        <v>648250</v>
      </c>
      <c r="D229" s="2">
        <f t="shared" si="59"/>
        <v>18604.78</v>
      </c>
      <c r="E229" s="2">
        <f t="shared" si="59"/>
        <v>1590.98</v>
      </c>
      <c r="F229" s="2">
        <f t="shared" si="59"/>
        <v>19706.8</v>
      </c>
      <c r="G229" s="2">
        <f t="shared" si="59"/>
        <v>2605.52</v>
      </c>
      <c r="H229" s="2">
        <f>SUM(H207:H228)</f>
        <v>42508.08</v>
      </c>
      <c r="I229" s="2">
        <f t="shared" si="59"/>
        <v>605741.92000000004</v>
      </c>
    </row>
    <row r="230" spans="1:9">
      <c r="B230"/>
    </row>
    <row r="231" spans="1:9">
      <c r="A231" s="13" t="s">
        <v>173</v>
      </c>
      <c r="B231" s="13"/>
      <c r="C231" s="13"/>
      <c r="D231" s="13"/>
      <c r="E231" s="13"/>
      <c r="F231" s="13"/>
      <c r="G231" s="13"/>
      <c r="H231" s="13"/>
      <c r="I231" s="13"/>
    </row>
    <row r="232" spans="1:9">
      <c r="A232" t="s">
        <v>174</v>
      </c>
      <c r="B232" t="s">
        <v>43</v>
      </c>
      <c r="C232" s="1">
        <v>64000</v>
      </c>
      <c r="D232" s="1">
        <v>1836.8</v>
      </c>
      <c r="E232" s="1">
        <v>4239.3999999999996</v>
      </c>
      <c r="F232" s="1">
        <v>1945.6</v>
      </c>
      <c r="G232" s="1">
        <v>0</v>
      </c>
      <c r="H232" s="1">
        <f t="shared" ref="H232:H235" si="60">D232+E232+F232+G232</f>
        <v>8021.7999999999993</v>
      </c>
      <c r="I232" s="1">
        <f t="shared" ref="I232:I235" si="61">C232-H232</f>
        <v>55978.2</v>
      </c>
    </row>
    <row r="233" spans="1:9">
      <c r="A233" t="s">
        <v>175</v>
      </c>
      <c r="B233" t="s">
        <v>11</v>
      </c>
      <c r="C233" s="1">
        <v>28000</v>
      </c>
      <c r="D233" s="1">
        <v>803.6</v>
      </c>
      <c r="E233" s="1">
        <v>0</v>
      </c>
      <c r="F233" s="1">
        <v>851.2</v>
      </c>
      <c r="G233" s="1">
        <v>0</v>
      </c>
      <c r="H233" s="1">
        <f t="shared" si="60"/>
        <v>1654.8000000000002</v>
      </c>
      <c r="I233" s="1">
        <f t="shared" si="61"/>
        <v>26345.200000000001</v>
      </c>
    </row>
    <row r="234" spans="1:9">
      <c r="A234" t="s">
        <v>176</v>
      </c>
      <c r="B234" t="s">
        <v>177</v>
      </c>
      <c r="C234" s="1">
        <v>45000</v>
      </c>
      <c r="D234" s="1">
        <v>1291.5</v>
      </c>
      <c r="E234" s="1">
        <v>1148.33</v>
      </c>
      <c r="F234" s="1">
        <v>1368</v>
      </c>
      <c r="G234" s="1">
        <v>0</v>
      </c>
      <c r="H234" s="1">
        <f t="shared" si="60"/>
        <v>3807.83</v>
      </c>
      <c r="I234" s="1">
        <f t="shared" si="61"/>
        <v>41192.17</v>
      </c>
    </row>
    <row r="235" spans="1:9">
      <c r="A235" t="s">
        <v>178</v>
      </c>
      <c r="B235" t="s">
        <v>179</v>
      </c>
      <c r="C235" s="1">
        <v>43500</v>
      </c>
      <c r="D235" s="1">
        <v>1248.45</v>
      </c>
      <c r="E235" s="1">
        <v>936.62</v>
      </c>
      <c r="F235" s="1">
        <v>1322.4</v>
      </c>
      <c r="G235" s="1">
        <v>0</v>
      </c>
      <c r="H235" s="1">
        <f t="shared" si="60"/>
        <v>3507.4700000000003</v>
      </c>
      <c r="I235" s="1">
        <f t="shared" si="61"/>
        <v>39992.53</v>
      </c>
    </row>
    <row r="236" spans="1:9">
      <c r="A236" s="7" t="s">
        <v>13</v>
      </c>
      <c r="B236" s="7">
        <v>4</v>
      </c>
      <c r="C236" s="2">
        <f t="shared" ref="C236:I236" si="62">SUM(C232:C235)</f>
        <v>180500</v>
      </c>
      <c r="D236" s="2">
        <f t="shared" si="62"/>
        <v>5180.3500000000004</v>
      </c>
      <c r="E236" s="2">
        <f t="shared" si="62"/>
        <v>6324.3499999999995</v>
      </c>
      <c r="F236" s="2">
        <f t="shared" si="62"/>
        <v>5487.2000000000007</v>
      </c>
      <c r="G236" s="2">
        <f t="shared" si="62"/>
        <v>0</v>
      </c>
      <c r="H236" s="2">
        <f>SUM(H232:H235)</f>
        <v>16991.899999999998</v>
      </c>
      <c r="I236" s="2">
        <f t="shared" si="62"/>
        <v>163508.09999999998</v>
      </c>
    </row>
    <row r="237" spans="1:9">
      <c r="B237"/>
    </row>
    <row r="238" spans="1:9">
      <c r="A238" s="13" t="s">
        <v>180</v>
      </c>
      <c r="B238" s="13"/>
      <c r="C238" s="13"/>
      <c r="D238" s="13"/>
      <c r="E238" s="13"/>
      <c r="F238" s="13"/>
      <c r="G238" s="13"/>
      <c r="H238" s="13"/>
      <c r="I238" s="13"/>
    </row>
    <row r="239" spans="1:9">
      <c r="A239" t="s">
        <v>181</v>
      </c>
      <c r="B239" t="s">
        <v>182</v>
      </c>
      <c r="C239" s="1">
        <v>22000</v>
      </c>
      <c r="D239" s="1">
        <v>631.4</v>
      </c>
      <c r="E239" s="1">
        <v>0</v>
      </c>
      <c r="F239" s="1">
        <v>668.8</v>
      </c>
      <c r="G239" s="1">
        <v>0</v>
      </c>
      <c r="H239" s="1">
        <f t="shared" ref="H239:H242" si="63">D239+E239+F239+G239</f>
        <v>1300.1999999999998</v>
      </c>
      <c r="I239" s="1">
        <f t="shared" ref="I239:I242" si="64">C239-H239</f>
        <v>20699.8</v>
      </c>
    </row>
    <row r="240" spans="1:9">
      <c r="A240" t="s">
        <v>183</v>
      </c>
      <c r="B240" t="s">
        <v>182</v>
      </c>
      <c r="C240" s="1">
        <v>28000</v>
      </c>
      <c r="D240" s="1">
        <v>803.6</v>
      </c>
      <c r="E240" s="1">
        <v>0</v>
      </c>
      <c r="F240" s="1">
        <v>851.2</v>
      </c>
      <c r="G240" s="1">
        <v>0</v>
      </c>
      <c r="H240" s="1">
        <f t="shared" si="63"/>
        <v>1654.8000000000002</v>
      </c>
      <c r="I240" s="1">
        <f t="shared" si="64"/>
        <v>26345.200000000001</v>
      </c>
    </row>
    <row r="241" spans="1:9">
      <c r="A241" t="s">
        <v>184</v>
      </c>
      <c r="B241" t="s">
        <v>182</v>
      </c>
      <c r="C241" s="1">
        <v>30000</v>
      </c>
      <c r="D241" s="1">
        <v>861</v>
      </c>
      <c r="E241" s="1">
        <v>0</v>
      </c>
      <c r="F241" s="1">
        <v>912</v>
      </c>
      <c r="G241" s="1">
        <v>0</v>
      </c>
      <c r="H241" s="1">
        <f t="shared" si="63"/>
        <v>1773</v>
      </c>
      <c r="I241" s="1">
        <f t="shared" si="64"/>
        <v>28227</v>
      </c>
    </row>
    <row r="242" spans="1:9">
      <c r="A242" t="s">
        <v>185</v>
      </c>
      <c r="B242" t="s">
        <v>182</v>
      </c>
      <c r="C242" s="1">
        <v>30000</v>
      </c>
      <c r="D242" s="1">
        <v>861</v>
      </c>
      <c r="E242" s="1">
        <v>0</v>
      </c>
      <c r="F242" s="1">
        <v>912</v>
      </c>
      <c r="G242" s="1">
        <v>0</v>
      </c>
      <c r="H242" s="1">
        <f t="shared" si="63"/>
        <v>1773</v>
      </c>
      <c r="I242" s="1">
        <f t="shared" si="64"/>
        <v>28227</v>
      </c>
    </row>
    <row r="243" spans="1:9">
      <c r="A243" s="7" t="s">
        <v>13</v>
      </c>
      <c r="B243" s="7">
        <v>4</v>
      </c>
      <c r="C243" s="2">
        <f t="shared" ref="C243:I243" si="65">SUM(C239:C242)</f>
        <v>110000</v>
      </c>
      <c r="D243" s="2">
        <f t="shared" si="65"/>
        <v>3157</v>
      </c>
      <c r="E243" s="2">
        <f t="shared" si="65"/>
        <v>0</v>
      </c>
      <c r="F243" s="2">
        <f t="shared" si="65"/>
        <v>3344</v>
      </c>
      <c r="G243" s="2">
        <f t="shared" si="65"/>
        <v>0</v>
      </c>
      <c r="H243" s="2">
        <f t="shared" si="65"/>
        <v>6501</v>
      </c>
      <c r="I243" s="2">
        <f t="shared" si="65"/>
        <v>103499</v>
      </c>
    </row>
    <row r="244" spans="1:9">
      <c r="B244"/>
    </row>
    <row r="245" spans="1:9">
      <c r="A245" s="13" t="s">
        <v>68</v>
      </c>
      <c r="B245" s="13"/>
      <c r="C245" s="13"/>
      <c r="D245" s="13"/>
      <c r="E245" s="13"/>
      <c r="F245" s="13"/>
      <c r="G245" s="13"/>
      <c r="H245" s="13"/>
      <c r="I245" s="13"/>
    </row>
    <row r="246" spans="1:9">
      <c r="A246" t="s">
        <v>200</v>
      </c>
      <c r="B246" t="s">
        <v>11</v>
      </c>
      <c r="C246" s="9">
        <v>21000</v>
      </c>
      <c r="D246" s="1">
        <v>602.70000000000005</v>
      </c>
      <c r="E246" s="1">
        <v>0</v>
      </c>
      <c r="F246" s="1">
        <v>638.4</v>
      </c>
      <c r="G246" s="1">
        <v>0</v>
      </c>
      <c r="H246" s="1">
        <f>D246+E246+F246+G246</f>
        <v>1241.0999999999999</v>
      </c>
      <c r="I246" s="1">
        <f t="shared" ref="I246:I247" si="66">C246-H246</f>
        <v>19758.900000000001</v>
      </c>
    </row>
    <row r="247" spans="1:9">
      <c r="A247" t="s">
        <v>201</v>
      </c>
      <c r="B247" t="s">
        <v>11</v>
      </c>
      <c r="C247" s="1">
        <v>30000</v>
      </c>
      <c r="D247" s="1">
        <v>861</v>
      </c>
      <c r="E247" s="1">
        <v>0</v>
      </c>
      <c r="F247" s="1">
        <v>912</v>
      </c>
      <c r="G247" s="1">
        <v>0</v>
      </c>
      <c r="H247" s="1">
        <f t="shared" ref="H247" si="67">D247+E247+F247+G247</f>
        <v>1773</v>
      </c>
      <c r="I247" s="1">
        <f t="shared" si="66"/>
        <v>28227</v>
      </c>
    </row>
    <row r="248" spans="1:9">
      <c r="A248" t="s">
        <v>202</v>
      </c>
      <c r="B248" t="s">
        <v>203</v>
      </c>
      <c r="C248" s="1">
        <v>60000</v>
      </c>
      <c r="D248" s="1">
        <v>1722</v>
      </c>
      <c r="E248" s="1">
        <v>3486.68</v>
      </c>
      <c r="F248" s="1">
        <v>1824</v>
      </c>
      <c r="G248" s="1">
        <v>0</v>
      </c>
      <c r="H248" s="1">
        <f>D248+E248+F248+G248</f>
        <v>7032.68</v>
      </c>
      <c r="I248" s="1">
        <f>C248-H248</f>
        <v>52967.32</v>
      </c>
    </row>
    <row r="249" spans="1:9">
      <c r="A249" t="s">
        <v>205</v>
      </c>
      <c r="B249" s="3" t="s">
        <v>206</v>
      </c>
      <c r="C249" s="1">
        <v>85000</v>
      </c>
      <c r="D249" s="1">
        <v>2439.5</v>
      </c>
      <c r="E249" s="1">
        <v>8576.99</v>
      </c>
      <c r="F249" s="1">
        <v>2584</v>
      </c>
      <c r="G249" s="1">
        <v>0</v>
      </c>
      <c r="H249" s="1">
        <v>13600.49</v>
      </c>
      <c r="I249" s="1">
        <v>71399.509999999995</v>
      </c>
    </row>
    <row r="250" spans="1:9">
      <c r="A250" s="7" t="s">
        <v>13</v>
      </c>
      <c r="B250" s="7">
        <v>4</v>
      </c>
      <c r="C250" s="2">
        <f t="shared" ref="C250:I250" si="68">SUM(C246:C249)</f>
        <v>196000</v>
      </c>
      <c r="D250" s="2">
        <f t="shared" si="68"/>
        <v>5625.2</v>
      </c>
      <c r="E250" s="2">
        <f t="shared" si="68"/>
        <v>12063.67</v>
      </c>
      <c r="F250" s="2">
        <f t="shared" si="68"/>
        <v>5958.4</v>
      </c>
      <c r="G250" s="2">
        <f t="shared" si="68"/>
        <v>0</v>
      </c>
      <c r="H250" s="2">
        <f>SUM(H246:H249)</f>
        <v>23647.27</v>
      </c>
      <c r="I250" s="2">
        <f t="shared" si="68"/>
        <v>172352.72999999998</v>
      </c>
    </row>
    <row r="252" spans="1:9" s="4" customFormat="1" ht="25" customHeight="1">
      <c r="A252" s="5" t="s">
        <v>191</v>
      </c>
      <c r="B252" s="8">
        <f t="shared" ref="B252:G252" si="69">+B250+B243+B236+B229+B204+B200+B190+B181+B177+B170+B163+B141+B137+B126+B119+B115+B111+B105+B99+B94+B90+B81+B77+B73+B69+B63+B59+B53+B49+B45+B40+B33+B29+B25+B21+B13</f>
        <v>133</v>
      </c>
      <c r="C252" s="6">
        <f t="shared" si="69"/>
        <v>4203597</v>
      </c>
      <c r="D252" s="6">
        <f t="shared" si="69"/>
        <v>120643.24</v>
      </c>
      <c r="E252" s="6">
        <f t="shared" si="69"/>
        <v>104170.22999999998</v>
      </c>
      <c r="F252" s="6">
        <f t="shared" si="69"/>
        <v>126504.64999999997</v>
      </c>
      <c r="G252" s="6">
        <f t="shared" si="69"/>
        <v>13013.12</v>
      </c>
      <c r="H252" s="6">
        <f>+H250+H243+H236+H229+H204+H200+H190+H181+H177+H170+H163+H141+H137+H126+H119+H115+H111+H105+H99+H94+H90+H81+H77+H73+H69+H63+H59+H53+H49+H45+H40+H33+H29+H25+H21++H13</f>
        <v>364331.24000000005</v>
      </c>
      <c r="I252" s="6">
        <f>+I250+I243+I236+I229+I204+I200+I190+I181+I177++I170+I163+I141+I137+I126+I119+I115+I111+I105+I99+I94+I90+I81+I77+I73+I69+I63+I59+I53+I49++I45+I40+I33+I29+I25+I21+I13</f>
        <v>3839265.76</v>
      </c>
    </row>
  </sheetData>
  <mergeCells count="46">
    <mergeCell ref="A61:I61"/>
    <mergeCell ref="A79:I79"/>
    <mergeCell ref="A143:I143"/>
    <mergeCell ref="A10:I10"/>
    <mergeCell ref="A35:I35"/>
    <mergeCell ref="A15:I15"/>
    <mergeCell ref="A23:I23"/>
    <mergeCell ref="A31:I31"/>
    <mergeCell ref="A42:I42"/>
    <mergeCell ref="A47:I47"/>
    <mergeCell ref="A51:I51"/>
    <mergeCell ref="A55:I55"/>
    <mergeCell ref="A113:I113"/>
    <mergeCell ref="A121:I121"/>
    <mergeCell ref="A128:I128"/>
    <mergeCell ref="A139:I139"/>
    <mergeCell ref="A107:I107"/>
    <mergeCell ref="A65:I6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83:I83"/>
    <mergeCell ref="A92:I92"/>
    <mergeCell ref="A96:I96"/>
    <mergeCell ref="A101:I101"/>
    <mergeCell ref="A1:I1"/>
    <mergeCell ref="A2:I2"/>
    <mergeCell ref="A3:I3"/>
    <mergeCell ref="A4:I4"/>
    <mergeCell ref="A5:I5"/>
    <mergeCell ref="A245:I245"/>
    <mergeCell ref="A166:I166"/>
    <mergeCell ref="A172:I172"/>
    <mergeCell ref="A231:I231"/>
    <mergeCell ref="A206:I206"/>
    <mergeCell ref="A238:I238"/>
    <mergeCell ref="A179:I179"/>
    <mergeCell ref="A183:I183"/>
    <mergeCell ref="A192:I19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victor.valdez</cp:lastModifiedBy>
  <dcterms:created xsi:type="dcterms:W3CDTF">2017-01-31T14:28:02Z</dcterms:created>
  <dcterms:modified xsi:type="dcterms:W3CDTF">2017-06-28T15:50:15Z</dcterms:modified>
</cp:coreProperties>
</file>