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2\MES DE OCTUBRE 2022\"/>
    </mc:Choice>
  </mc:AlternateContent>
  <bookViews>
    <workbookView xWindow="0" yWindow="0" windowWidth="19200" windowHeight="11595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Hoja1!$A$1:$J$44</definedName>
    <definedName name="_xlnm.Print_Titles" localSheetId="0">Hoja1!$1:$8</definedName>
  </definedNames>
  <calcPr calcId="152511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D23" i="1"/>
  <c r="B23" i="1"/>
  <c r="J16" i="1" l="1"/>
  <c r="I16" i="1"/>
  <c r="H16" i="1"/>
  <c r="G16" i="1"/>
  <c r="F16" i="1"/>
  <c r="E16" i="1"/>
  <c r="D16" i="1"/>
  <c r="G11" i="1" l="1"/>
  <c r="E11" i="1"/>
  <c r="G19" i="1"/>
  <c r="G20" i="1"/>
  <c r="E19" i="1"/>
  <c r="I19" i="1" s="1"/>
  <c r="E20" i="1"/>
  <c r="I20" i="1" s="1"/>
  <c r="I11" i="1" l="1"/>
  <c r="G21" i="1"/>
  <c r="D12" i="1" l="1"/>
  <c r="E12" i="1"/>
  <c r="F12" i="1"/>
  <c r="G12" i="1"/>
  <c r="H12" i="1"/>
  <c r="D21" i="1"/>
  <c r="E21" i="1"/>
  <c r="F21" i="1"/>
  <c r="H21" i="1"/>
  <c r="J11" i="1"/>
  <c r="J20" i="1"/>
  <c r="J19" i="1"/>
  <c r="I21" i="1" l="1"/>
  <c r="J12" i="1"/>
  <c r="I12" i="1"/>
  <c r="J21" i="1"/>
</calcChain>
</file>

<file path=xl/sharedStrings.xml><?xml version="1.0" encoding="utf-8"?>
<sst xmlns="http://schemas.openxmlformats.org/spreadsheetml/2006/main" count="34" uniqueCount="29">
  <si>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</si>
  <si>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</si>
  <si>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</si>
  <si>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</si>
  <si>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</si>
  <si>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</si>
  <si>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</si>
  <si>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</si>
  <si>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</si>
  <si>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</si>
  <si>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AUXILIAR</t>
  </si>
  <si>
    <t>CONSERJE</t>
  </si>
  <si>
    <t>LUCINDA VASQUEZ SORIANO</t>
  </si>
  <si>
    <t>ROSA DIAZ MONTES</t>
  </si>
  <si>
    <t>AUXILIAR III</t>
  </si>
  <si>
    <t>GLORIA BINET</t>
  </si>
  <si>
    <t xml:space="preserve">Subtotal </t>
  </si>
  <si>
    <t xml:space="preserve">Total Trámite de Pensión: </t>
  </si>
  <si>
    <t>MINISTERIO DE ECONOMÍA, PLANIFICACIÓN Y DESARROLLO</t>
  </si>
  <si>
    <t>Nombre</t>
  </si>
  <si>
    <t>DEPARTAMENTO DE GEOESTADISTICAS- ONE</t>
  </si>
  <si>
    <t>DIVISION DE SERVICIOS GENERALES- ONE</t>
  </si>
  <si>
    <t>F</t>
  </si>
  <si>
    <t>Genero</t>
  </si>
  <si>
    <t>DEPARTAMENTO DE ESTADISTICAS CONYUNTURALES-ONE</t>
  </si>
  <si>
    <t xml:space="preserve">MARIA MAGDALENA RIVAS DE LA CRUZ </t>
  </si>
  <si>
    <t>ENCUESTADORA</t>
  </si>
  <si>
    <t>Nómina de Empleados en Trámite de Pensión</t>
  </si>
  <si>
    <t>Mes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</si>
</sst>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4" fontId="0" fillId="0" borderId="0" xfId="0" applyNumberFormat="1"/>
    <xf numFmtId="0" fontId="3" fillId="3" borderId="0" xfId="0" applyFont="1" applyFill="1"/>
    <xf numFmtId="4" fontId="3" fillId="3" borderId="0" xfId="0" applyNumberFormat="1" applyFont="1" applyFill="1"/>
    <xf numFmtId="0" fontId="5" fillId="0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4" fontId="4" fillId="4" borderId="0" xfId="0" applyNumberFormat="1" applyFont="1" applyFill="1" applyAlignment="1">
      <alignment vertical="center"/>
    </xf>
    <xf numFmtId="43" fontId="1" fillId="5" borderId="0" xfId="1" applyFont="1" applyFill="1" applyBorder="1" applyAlignment="1">
      <alignment horizontal="center" vertical="center"/>
    </xf>
    <xf numFmtId="4" fontId="1" fillId="5" borderId="0" xfId="1" applyNumberFormat="1" applyFont="1" applyFill="1" applyBorder="1" applyAlignment="1">
      <alignment horizontal="center" vertical="center"/>
    </xf>
    <xf numFmtId="0" fontId="0" fillId="5" borderId="0" xfId="0" applyFill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0" xfId="0" applyAlignment="1">
      <alignment horizontal="center"/>
    </xf>
    <xf numFmtId="43" fontId="4" fillId="4" borderId="0" xfId="1" applyFont="1" applyFill="1" applyAlignment="1">
      <alignment vertical="center"/>
    </xf>
    <xf numFmtId="0" fontId="3" fillId="0" borderId="0" xfId="0" applyFont="1" applyFill="1"/>
    <xf numFmtId="4" fontId="3" fillId="0" borderId="0" xfId="0" applyNumberFormat="1" applyFont="1" applyFill="1"/>
    <xf numFmtId="0" fontId="0" fillId="0" borderId="0" xfId="0" applyFill="1"/>
    <xf numFmtId="0" fontId="0" fillId="0" borderId="0" xfId="0" applyFont="1" applyFill="1"/>
    <xf numFmtId="4" fontId="0" fillId="0" borderId="0" xfId="0" applyNumberFormat="1" applyFont="1" applyFill="1"/>
    <xf numFmtId="0" fontId="9" fillId="3" borderId="0" xfId="1" applyNumberFormat="1" applyFont="1" applyFill="1" applyBorder="1" applyAlignment="1"/>
    <xf numFmtId="0" fontId="2" fillId="3" borderId="0" xfId="0" applyNumberFormat="1" applyFont="1" applyFill="1" applyAlignment="1"/>
    <xf numFmtId="4" fontId="9" fillId="3" borderId="0" xfId="1" applyNumberFormat="1" applyFont="1" applyFill="1" applyBorder="1" applyAlignment="1"/>
    <xf numFmtId="0" fontId="0" fillId="0" borderId="0" xfId="0" applyFont="1" applyFill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4" fontId="1" fillId="2" borderId="1" xfId="1" applyNumberFormat="1" applyFont="1" applyFill="1" applyBorder="1" applyAlignment="1">
      <alignment horizontal="center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4" xfId="1" applyNumberFormat="1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43" fontId="1" fillId="2" borderId="6" xfId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4" fontId="1" fillId="2" borderId="7" xfId="1" applyNumberFormat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/>
    </xf>
    <xf numFmtId="0" fontId="2" fillId="5" borderId="0" xfId="0" applyNumberFormat="1" applyFont="1" applyFill="1" applyAlignme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401588</xdr:colOff>
      <xdr:row>1</xdr:row>
      <xdr:rowOff>40612</xdr:rowOff>
    </xdr:from>
    <xdr:to>
      <xdr:col>0</xdr:col>
      <xdr:colOff>1714500</xdr:colOff>
      <xdr:row>5</xdr:row>
      <xdr:rowOff>153907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588" y="231112"/>
          <a:ext cx="1312912" cy="131072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7</xdr:col>
      <xdr:colOff>939707</xdr:colOff>
      <xdr:row>1</xdr:row>
      <xdr:rowOff>99758</xdr:rowOff>
    </xdr:from>
    <xdr:to>
      <xdr:col>9</xdr:col>
      <xdr:colOff>1264581</xdr:colOff>
      <xdr:row>5</xdr:row>
      <xdr:rowOff>111126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5332" y="290258"/>
          <a:ext cx="2541938" cy="118611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385736</xdr:colOff>
      <xdr:row>24</xdr:row>
      <xdr:rowOff>160421</xdr:rowOff>
    </xdr:from>
    <xdr:to>
      <xdr:col>8</xdr:col>
      <xdr:colOff>705382</xdr:colOff>
      <xdr:row>42</xdr:row>
      <xdr:rowOff>186975</xdr:rowOff>
    </xdr:to>
    <xdr:pic>
      <xdr:nvPicPr>
        <xdr:cNvPr id="20" name="image1.jpe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035315" y="5253789"/>
          <a:ext cx="8801909" cy="3575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"/>
  <sheetViews>
    <sheetView showGridLines="0" tabSelected="1" zoomScale="84" zoomScaleNormal="84" zoomScaleSheetLayoutView="95" zoomScalePageLayoutView="40" workbookViewId="0">
      <selection activeCell="L24" sqref="L24"/>
    </sheetView>
  </sheetViews>
  <sheetFormatPr baseColWidth="10" defaultRowHeight="15" x14ac:dyDescent="0.25"/>
  <cols>
    <col min="1" max="1" width="54.7109375" customWidth="1"/>
    <col min="2" max="2" width="37" customWidth="1"/>
    <col min="3" max="3" width="14.140625" customWidth="1"/>
    <col min="4" max="4" width="16.7109375" bestFit="1" customWidth="1"/>
    <col min="5" max="5" width="15.7109375" bestFit="1" customWidth="1"/>
    <col min="6" max="6" width="13.85546875" bestFit="1" customWidth="1"/>
    <col min="7" max="7" width="15.140625" customWidth="1"/>
    <col min="8" max="8" width="14.5703125" customWidth="1"/>
    <col min="9" max="9" width="15.7109375" customWidth="1"/>
    <col min="10" max="10" width="20.42578125" customWidth="1"/>
  </cols>
  <sheetData>
    <row r="1" spans="1:41" s="10" customFormat="1" x14ac:dyDescent="0.25">
      <c r="A1" s="26"/>
      <c r="B1" s="27"/>
      <c r="C1" s="27"/>
      <c r="D1" s="27"/>
      <c r="E1" s="27"/>
      <c r="F1" s="27"/>
      <c r="G1" s="27"/>
      <c r="H1" s="27"/>
      <c r="I1" s="27"/>
      <c r="J1" s="27"/>
    </row>
    <row r="2" spans="1:41" s="11" customFormat="1" ht="26.25" x14ac:dyDescent="0.4">
      <c r="A2" s="28" t="s">
        <v>18</v>
      </c>
      <c r="B2" s="29"/>
      <c r="C2" s="29"/>
      <c r="D2" s="29"/>
      <c r="E2" s="29"/>
      <c r="F2" s="29"/>
      <c r="G2" s="29"/>
      <c r="H2" s="29"/>
      <c r="I2" s="29"/>
      <c r="J2" s="29"/>
    </row>
    <row r="3" spans="1:41" s="11" customFormat="1" ht="26.25" x14ac:dyDescent="0.4">
      <c r="A3" s="28" t="s">
        <v>0</v>
      </c>
      <c r="B3" s="29"/>
      <c r="C3" s="29"/>
      <c r="D3" s="29"/>
      <c r="E3" s="29"/>
      <c r="F3" s="29"/>
      <c r="G3" s="29"/>
      <c r="H3" s="29"/>
      <c r="I3" s="29"/>
      <c r="J3" s="29"/>
    </row>
    <row r="4" spans="1:41" s="11" customFormat="1" ht="20.25" x14ac:dyDescent="0.3">
      <c r="A4" s="24" t="s">
        <v>1</v>
      </c>
      <c r="B4" s="25"/>
      <c r="C4" s="25"/>
      <c r="D4" s="25"/>
      <c r="E4" s="25"/>
      <c r="F4" s="25"/>
      <c r="G4" s="25"/>
      <c r="H4" s="25"/>
      <c r="I4" s="25"/>
      <c r="J4" s="25"/>
    </row>
    <row r="5" spans="1:41" s="11" customFormat="1" ht="20.25" x14ac:dyDescent="0.3">
      <c r="A5" s="24" t="s">
        <v>27</v>
      </c>
      <c r="B5" s="25"/>
      <c r="C5" s="25"/>
      <c r="D5" s="25"/>
      <c r="E5" s="25"/>
      <c r="F5" s="25"/>
      <c r="G5" s="25"/>
      <c r="H5" s="25"/>
      <c r="I5" s="25"/>
      <c r="J5" s="25"/>
    </row>
    <row r="6" spans="1:41" s="11" customFormat="1" ht="21" thickBot="1" x14ac:dyDescent="0.35">
      <c r="A6" s="24" t="s">
        <v>28</v>
      </c>
      <c r="B6" s="25"/>
      <c r="C6" s="25"/>
      <c r="D6" s="25"/>
      <c r="E6" s="25"/>
      <c r="F6" s="25"/>
      <c r="G6" s="25"/>
      <c r="H6" s="25"/>
      <c r="I6" s="25"/>
      <c r="J6" s="25"/>
    </row>
    <row r="7" spans="1:41" s="11" customFormat="1" x14ac:dyDescent="0.25">
      <c r="A7" s="35" t="s">
        <v>19</v>
      </c>
      <c r="B7" s="37" t="s">
        <v>2</v>
      </c>
      <c r="C7" s="37" t="s">
        <v>23</v>
      </c>
      <c r="D7" s="31" t="s">
        <v>3</v>
      </c>
      <c r="E7" s="39" t="s">
        <v>4</v>
      </c>
      <c r="F7" s="31" t="s">
        <v>5</v>
      </c>
      <c r="G7" s="39" t="s">
        <v>6</v>
      </c>
      <c r="H7" s="31" t="s">
        <v>7</v>
      </c>
      <c r="I7" s="31" t="s">
        <v>8</v>
      </c>
      <c r="J7" s="33" t="s">
        <v>9</v>
      </c>
    </row>
    <row r="8" spans="1:41" s="12" customFormat="1" ht="15.75" thickBot="1" x14ac:dyDescent="0.3">
      <c r="A8" s="36"/>
      <c r="B8" s="38"/>
      <c r="C8" s="38"/>
      <c r="D8" s="32"/>
      <c r="E8" s="40"/>
      <c r="F8" s="32"/>
      <c r="G8" s="40"/>
      <c r="H8" s="32"/>
      <c r="I8" s="32"/>
      <c r="J8" s="34"/>
    </row>
    <row r="9" spans="1:41" s="9" customFormat="1" x14ac:dyDescent="0.25">
      <c r="A9" s="7"/>
      <c r="B9" s="7"/>
      <c r="C9" s="7"/>
      <c r="D9" s="8"/>
      <c r="E9" s="8"/>
      <c r="F9" s="8"/>
      <c r="G9" s="8"/>
      <c r="H9" s="8"/>
      <c r="I9" s="8"/>
      <c r="J9" s="8"/>
    </row>
    <row r="10" spans="1:41" x14ac:dyDescent="0.25">
      <c r="A10" s="30" t="s">
        <v>20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41" x14ac:dyDescent="0.25">
      <c r="A11" t="s">
        <v>15</v>
      </c>
      <c r="B11" t="s">
        <v>10</v>
      </c>
      <c r="C11" s="13" t="s">
        <v>22</v>
      </c>
      <c r="D11" s="1">
        <v>10000</v>
      </c>
      <c r="E11" s="1">
        <f>D11*0.0287</f>
        <v>287</v>
      </c>
      <c r="F11" s="1">
        <v>0</v>
      </c>
      <c r="G11" s="1">
        <f>D11*0.0304</f>
        <v>304</v>
      </c>
      <c r="H11" s="1">
        <v>25</v>
      </c>
      <c r="I11" s="1">
        <f>+E11+F11+G11+H11</f>
        <v>616</v>
      </c>
      <c r="J11" s="1">
        <f>SUM(D11-I11)</f>
        <v>9384</v>
      </c>
    </row>
    <row r="12" spans="1:41" x14ac:dyDescent="0.25">
      <c r="A12" s="2" t="s">
        <v>16</v>
      </c>
      <c r="B12" s="2">
        <v>1</v>
      </c>
      <c r="C12" s="2"/>
      <c r="D12" s="3">
        <f t="shared" ref="D12:J12" si="0">SUM(D11:D11)</f>
        <v>10000</v>
      </c>
      <c r="E12" s="3">
        <f t="shared" si="0"/>
        <v>287</v>
      </c>
      <c r="F12" s="3">
        <f t="shared" si="0"/>
        <v>0</v>
      </c>
      <c r="G12" s="3">
        <f t="shared" si="0"/>
        <v>304</v>
      </c>
      <c r="H12" s="3">
        <f t="shared" si="0"/>
        <v>25</v>
      </c>
      <c r="I12" s="3">
        <f t="shared" si="0"/>
        <v>616</v>
      </c>
      <c r="J12" s="3">
        <f t="shared" si="0"/>
        <v>9384</v>
      </c>
    </row>
    <row r="13" spans="1:41" s="17" customFormat="1" x14ac:dyDescent="0.25">
      <c r="A13" s="15"/>
      <c r="B13" s="15"/>
      <c r="C13" s="15"/>
      <c r="D13" s="16"/>
      <c r="E13" s="16"/>
      <c r="F13" s="16"/>
      <c r="G13" s="16"/>
      <c r="H13" s="16"/>
      <c r="I13" s="16"/>
      <c r="J13" s="16"/>
    </row>
    <row r="14" spans="1:41" s="17" customFormat="1" x14ac:dyDescent="0.25">
      <c r="A14" s="15" t="s">
        <v>24</v>
      </c>
      <c r="B14" s="15"/>
      <c r="C14" s="15"/>
      <c r="D14" s="16"/>
      <c r="E14" s="16"/>
      <c r="F14" s="16"/>
      <c r="G14" s="16"/>
      <c r="H14" s="16"/>
      <c r="I14" s="16"/>
      <c r="J14" s="16"/>
    </row>
    <row r="15" spans="1:41" s="18" customFormat="1" x14ac:dyDescent="0.25">
      <c r="A15" s="18" t="s">
        <v>25</v>
      </c>
      <c r="B15" s="18" t="s">
        <v>26</v>
      </c>
      <c r="C15" s="23" t="s">
        <v>22</v>
      </c>
      <c r="D15" s="19">
        <v>13500</v>
      </c>
      <c r="E15" s="19">
        <v>387.45</v>
      </c>
      <c r="F15" s="19">
        <v>0</v>
      </c>
      <c r="G15" s="19">
        <v>410.4</v>
      </c>
      <c r="H15" s="19">
        <v>25</v>
      </c>
      <c r="I15" s="19">
        <v>822.85</v>
      </c>
      <c r="J15" s="19">
        <v>12677.15</v>
      </c>
    </row>
    <row r="16" spans="1:41" s="21" customFormat="1" x14ac:dyDescent="0.25">
      <c r="A16" s="20" t="s">
        <v>16</v>
      </c>
      <c r="B16" s="20">
        <v>1</v>
      </c>
      <c r="C16" s="20"/>
      <c r="D16" s="22">
        <f t="shared" ref="D16:J16" si="1">D15</f>
        <v>13500</v>
      </c>
      <c r="E16" s="22">
        <f t="shared" si="1"/>
        <v>387.45</v>
      </c>
      <c r="F16" s="22">
        <f t="shared" si="1"/>
        <v>0</v>
      </c>
      <c r="G16" s="22">
        <f t="shared" si="1"/>
        <v>410.4</v>
      </c>
      <c r="H16" s="22">
        <f t="shared" si="1"/>
        <v>25</v>
      </c>
      <c r="I16" s="22">
        <f t="shared" si="1"/>
        <v>822.85</v>
      </c>
      <c r="J16" s="22">
        <f t="shared" si="1"/>
        <v>12677.15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</row>
    <row r="17" spans="1:41" x14ac:dyDescent="0.25"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x14ac:dyDescent="0.25">
      <c r="A18" s="30" t="s">
        <v>21</v>
      </c>
      <c r="B18" s="30"/>
      <c r="C18" s="30"/>
      <c r="D18" s="30"/>
      <c r="E18" s="30"/>
      <c r="F18" s="30"/>
      <c r="G18" s="30"/>
      <c r="H18" s="30"/>
      <c r="I18" s="30"/>
      <c r="J18" s="30"/>
    </row>
    <row r="19" spans="1:41" x14ac:dyDescent="0.25">
      <c r="A19" t="s">
        <v>12</v>
      </c>
      <c r="B19" t="s">
        <v>11</v>
      </c>
      <c r="C19" s="13" t="s">
        <v>22</v>
      </c>
      <c r="D19" s="1">
        <v>10000</v>
      </c>
      <c r="E19" s="1">
        <f t="shared" ref="E19:E20" si="2">D19*0.0287</f>
        <v>287</v>
      </c>
      <c r="F19" s="1">
        <v>0</v>
      </c>
      <c r="G19" s="1">
        <f t="shared" ref="G19:G20" si="3">D19*0.0304</f>
        <v>304</v>
      </c>
      <c r="H19" s="1">
        <v>25</v>
      </c>
      <c r="I19" s="1">
        <f t="shared" ref="I19:I20" si="4">+E19+F19+G19+H19</f>
        <v>616</v>
      </c>
      <c r="J19" s="1">
        <f t="shared" ref="J19:J20" si="5">+D19-I19</f>
        <v>9384</v>
      </c>
    </row>
    <row r="20" spans="1:41" x14ac:dyDescent="0.25">
      <c r="A20" t="s">
        <v>13</v>
      </c>
      <c r="B20" t="s">
        <v>14</v>
      </c>
      <c r="C20" s="13" t="s">
        <v>22</v>
      </c>
      <c r="D20" s="1">
        <v>10000</v>
      </c>
      <c r="E20" s="1">
        <f t="shared" si="2"/>
        <v>287</v>
      </c>
      <c r="F20" s="1">
        <v>0</v>
      </c>
      <c r="G20" s="1">
        <f t="shared" si="3"/>
        <v>304</v>
      </c>
      <c r="H20" s="1">
        <v>25</v>
      </c>
      <c r="I20" s="1">
        <f t="shared" si="4"/>
        <v>616</v>
      </c>
      <c r="J20" s="1">
        <f t="shared" si="5"/>
        <v>9384</v>
      </c>
    </row>
    <row r="21" spans="1:41" x14ac:dyDescent="0.25">
      <c r="A21" s="2" t="s">
        <v>16</v>
      </c>
      <c r="B21" s="2">
        <v>2</v>
      </c>
      <c r="C21" s="2"/>
      <c r="D21" s="3">
        <f t="shared" ref="D21:J21" si="6">SUM(D19:D20)</f>
        <v>20000</v>
      </c>
      <c r="E21" s="3">
        <f t="shared" si="6"/>
        <v>574</v>
      </c>
      <c r="F21" s="3">
        <f t="shared" si="6"/>
        <v>0</v>
      </c>
      <c r="G21" s="3">
        <f t="shared" si="6"/>
        <v>608</v>
      </c>
      <c r="H21" s="3">
        <f t="shared" si="6"/>
        <v>50</v>
      </c>
      <c r="I21" s="3">
        <f t="shared" si="6"/>
        <v>1232</v>
      </c>
      <c r="J21" s="3">
        <f t="shared" si="6"/>
        <v>18768</v>
      </c>
    </row>
    <row r="22" spans="1:41" x14ac:dyDescent="0.25">
      <c r="D22" s="1"/>
      <c r="E22" s="1"/>
      <c r="F22" s="1"/>
      <c r="G22" s="1"/>
      <c r="H22" s="1"/>
      <c r="I22" s="1"/>
      <c r="J22" s="1"/>
    </row>
    <row r="23" spans="1:41" ht="15.75" x14ac:dyDescent="0.25">
      <c r="A23" s="5" t="s">
        <v>17</v>
      </c>
      <c r="B23" s="5">
        <f>B12+B21+B16</f>
        <v>4</v>
      </c>
      <c r="C23" s="5"/>
      <c r="D23" s="14">
        <f>+D12+D21+D16</f>
        <v>43500</v>
      </c>
      <c r="E23" s="14">
        <f>+E12+E21+E16</f>
        <v>1248.45</v>
      </c>
      <c r="F23" s="6">
        <f>++F12+F21+F16</f>
        <v>0</v>
      </c>
      <c r="G23" s="14">
        <f>+G12+G21+G16</f>
        <v>1322.4</v>
      </c>
      <c r="H23" s="6">
        <f>+H21++H12+H16</f>
        <v>100</v>
      </c>
      <c r="I23" s="14">
        <f>+I12+I21+I16</f>
        <v>2670.85</v>
      </c>
      <c r="J23" s="6">
        <f>+J12+J21+J16</f>
        <v>40829.15</v>
      </c>
    </row>
    <row r="27" spans="1:41" s="4" customFormat="1" ht="24.95" customHeight="1" x14ac:dyDescent="0.25">
      <c r="A27"/>
      <c r="B27"/>
      <c r="C27"/>
      <c r="D27"/>
      <c r="E27"/>
      <c r="F27"/>
      <c r="G27"/>
      <c r="H27"/>
      <c r="I27"/>
      <c r="J27"/>
    </row>
  </sheetData>
  <mergeCells count="18">
    <mergeCell ref="A18:J18"/>
    <mergeCell ref="A10:J10"/>
    <mergeCell ref="H7:H8"/>
    <mergeCell ref="I7:I8"/>
    <mergeCell ref="J7:J8"/>
    <mergeCell ref="A7:A8"/>
    <mergeCell ref="B7:B8"/>
    <mergeCell ref="D7:D8"/>
    <mergeCell ref="E7:E8"/>
    <mergeCell ref="F7:F8"/>
    <mergeCell ref="G7:G8"/>
    <mergeCell ref="C7:C8"/>
    <mergeCell ref="A6:J6"/>
    <mergeCell ref="A1:J1"/>
    <mergeCell ref="A2:J2"/>
    <mergeCell ref="A3:J3"/>
    <mergeCell ref="A4:J4"/>
    <mergeCell ref="A5:J5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48" max="9" man="1"/>
    <brk id="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2022-08-25T13:38:17Z</cp:lastPrinted>
  <dcterms:created xsi:type="dcterms:W3CDTF">2016-11-10T20:16:03Z</dcterms:created>
  <dcterms:modified xsi:type="dcterms:W3CDTF">2022-11-15T19:56:43Z</dcterms:modified>
</cp:coreProperties>
</file>