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Relacion de Ingresos y Egresos" sheetId="1" r:id="rId1"/>
  </sheets>
  <definedNames>
    <definedName name="_xlnm.Print_Area" localSheetId="0">'Relacion de Ingresos y Egresos'!$A$1:$E$6</definedName>
    <definedName name="_xlnm.Print_Titles" localSheetId="0">'Relacion de Ingresos y Egresos'!$6:$6</definedName>
  </definedNames>
  <calcPr fullCalcOnLoad="1"/>
</workbook>
</file>

<file path=xl/sharedStrings.xml><?xml version="1.0" encoding="utf-8"?>
<sst xmlns="http://schemas.openxmlformats.org/spreadsheetml/2006/main" count="335" uniqueCount="112">
  <si>
    <t>MINISTERIO DE ECONOMÍA, PLANIFICACIÓN Y DESARROLLO</t>
  </si>
  <si>
    <t>OFICINA NACIONAL DE ESTADISTICA (ONE)</t>
  </si>
  <si>
    <t>Agrupaciones</t>
  </si>
  <si>
    <t>0001-Direccion y Coordinacion Tecnico-Administrativa de la Produccion</t>
  </si>
  <si>
    <t>2.1-REMUNERACIONES Y CONTRIBUCIONES</t>
  </si>
  <si>
    <t>2.2-CONTRATACIÓN DE SERVICIOS</t>
  </si>
  <si>
    <t>2.3-MATERIALES Y SUMINISTROS</t>
  </si>
  <si>
    <t>2.6-BIENES MUEBLES, INMUEBLES E INTANGIBLES</t>
  </si>
  <si>
    <t>0002-Produccion Censos y Encuestas</t>
  </si>
  <si>
    <t>0003-Produccion Estadisticas Economicas,Demograficas,Sociales y Culturales</t>
  </si>
  <si>
    <t>0004-Coordinacion y Fortalecimiento del Sistema Estadistico Nacional (SEN)</t>
  </si>
  <si>
    <t>0005-Produccion Cartografica e Informacion Georreferenciada</t>
  </si>
  <si>
    <t>0006-Difusion de Informacion Estadisticas , Estudios e Investigacion</t>
  </si>
  <si>
    <t>0007-Generación de estadísticas nacionales sensibles al género</t>
  </si>
  <si>
    <t>Presupuesto Inicial</t>
  </si>
  <si>
    <t>Presupuesto Vigente</t>
  </si>
  <si>
    <t>Presupuesto Ejecutado</t>
  </si>
  <si>
    <t>2.1.1.1.01-Sueldos fijos</t>
  </si>
  <si>
    <t>2.1.1.2.01-Sueldos al personal contratado e igualado</t>
  </si>
  <si>
    <t>2.1.1.3.01-Sueldos al personal fijo en trámite de pensiones</t>
  </si>
  <si>
    <t>2.1.1.4.01-Sueldo Anual No. 13</t>
  </si>
  <si>
    <t>2.1.2.2.02-Compensación por horas extraordinarias</t>
  </si>
  <si>
    <t>2.1.2.2.05-Compensación servicios de seguridad</t>
  </si>
  <si>
    <t>2.1.2.2.09-Bono por desempeño</t>
  </si>
  <si>
    <t>2.1.5.1.01-Contribuciones al seguro de salud</t>
  </si>
  <si>
    <t>2.1.5.2.01-Contribuciones al seguro de pensiones</t>
  </si>
  <si>
    <t>2.1.5.3.01-Contribuciones al seguro de riesgo laboral</t>
  </si>
  <si>
    <t>2.2.1.2.01-Servicios telefónico de larga distancia</t>
  </si>
  <si>
    <t>2.2.1.3.01-Teléfono local</t>
  </si>
  <si>
    <t>2.2.1.5.01-Servicio de internet y televisión por cable</t>
  </si>
  <si>
    <t>2.2.1.6.01-Energía eléctrica</t>
  </si>
  <si>
    <t>2.2.1.7.01-Agua</t>
  </si>
  <si>
    <t>2.2.2.2.01-Impresión y encuadernación</t>
  </si>
  <si>
    <t>2.2.3.2.01-Viaticos fuera del país</t>
  </si>
  <si>
    <t>2.2.4.1.01-Pasajes</t>
  </si>
  <si>
    <t>2.2.5.1.01-Alquilleres y rentas de edificios y locales</t>
  </si>
  <si>
    <t>2.2.6.2.01-Seguro de bienes muebles</t>
  </si>
  <si>
    <t>2.2.7.1.01-Obras menores en edificaciones</t>
  </si>
  <si>
    <t>2.2.7.2.01-Mantenimiento y reparación de muebles y equipos de oficina</t>
  </si>
  <si>
    <t>2.2.7.2.06-Mantenimiento y reparación de equipos de transporte, tracción y elevación</t>
  </si>
  <si>
    <t>2.2.8.7.04-Servicios de capacitación</t>
  </si>
  <si>
    <t>2.3.1.1.01-Alimentos y bebidas para personas</t>
  </si>
  <si>
    <t>2.3.1.3.03-Productos forestales</t>
  </si>
  <si>
    <t>2.3.3.1.01-Papel de escritorio</t>
  </si>
  <si>
    <t>2.3.3.2.01-Productos de papel y cartón</t>
  </si>
  <si>
    <t>2.3.5.3.01-Llantas y neumáticos</t>
  </si>
  <si>
    <t>2.3.5.5.01-Artículos de plástico</t>
  </si>
  <si>
    <t>2.3.6.3.01-Productos ferrosos</t>
  </si>
  <si>
    <t>2.3.7.1.01-Gasolina</t>
  </si>
  <si>
    <t>2.3.7.1.02-Gasoil</t>
  </si>
  <si>
    <t>2.3.7.1.06-Lubricantes</t>
  </si>
  <si>
    <t>2.3.7.2.05-Insecticidas, fumigantes y otros</t>
  </si>
  <si>
    <t>2.3.9.1.01-Material para limpieza</t>
  </si>
  <si>
    <t>2.3.9.5.01-Utiles de cocina y comedor</t>
  </si>
  <si>
    <t>2.3.9.6.01-Productos eléctricos y afines</t>
  </si>
  <si>
    <t>2.3.9.9.01-Productos y Utiles Varios  n.i.p</t>
  </si>
  <si>
    <t>2.6.2.1.01-Equipos y Aparatos Audiovisuales</t>
  </si>
  <si>
    <t>2.2.3.1.01-Viáticos dentro del país</t>
  </si>
  <si>
    <t>2.2.8.6.01-Eventos generales</t>
  </si>
  <si>
    <t>2.6.1.3.01-Equipo computacional</t>
  </si>
  <si>
    <t>2.2.8.7.01-Estudios de ingeniería, arquitectura, investigaciones y análisis de factibilidad</t>
  </si>
  <si>
    <t>2.2.8.7.06-Otros servicios técnicos profesionales</t>
  </si>
  <si>
    <t>2.3.2.3.01-Prendas de vestir</t>
  </si>
  <si>
    <t>2.6.2.3.01-Cámaras fotográficas y de video</t>
  </si>
  <si>
    <t>Modificación Presupuestaria</t>
  </si>
  <si>
    <t>2.1.1.2.05-Sueldo al personal nominal en período probatorio</t>
  </si>
  <si>
    <t>2.2.2.1.01-Publicidad y propaganda</t>
  </si>
  <si>
    <t>2.2.5.4.01-Alquileres de equipos de transporte, tracción y elevación</t>
  </si>
  <si>
    <t>2.2.5.8.01-Otros alquileres</t>
  </si>
  <si>
    <t>2.2.7.2.02-Mantenimiento y reparación de equipo para computación</t>
  </si>
  <si>
    <t>2.2.8.5.01-Fumigación</t>
  </si>
  <si>
    <t>2.2.8.6.04-Actuaciones artísticas</t>
  </si>
  <si>
    <t>2.2.8.7.02-Servicios jurídicos</t>
  </si>
  <si>
    <t>2.2.8.7.05-Servicios de informática y sistemas computarizados</t>
  </si>
  <si>
    <t>2.3.2.2.01-Acabados textiles</t>
  </si>
  <si>
    <t>2.3.3.4.01-Libros, revistas y periódicos</t>
  </si>
  <si>
    <t>2.3.7.2.06-Pinturas, lacas, barnices, diluyentes y absorbentes para pinturas</t>
  </si>
  <si>
    <t>2.6.1.4.01-Electrodomésticos</t>
  </si>
  <si>
    <t>2.6.5.5.01-Equipo de comunicación, telecomunicaciones y señalamiento</t>
  </si>
  <si>
    <t>2.6.5.6.01-Equipo de generación eléctrica, aparatos y accesorios eléctricos</t>
  </si>
  <si>
    <t>2.6.8.8.01-Informáticas</t>
  </si>
  <si>
    <t>2.2.6.3.01-Seguros de personas</t>
  </si>
  <si>
    <t>2.2.5.3.02-Alquiler de equipo para computación</t>
  </si>
  <si>
    <t>2.3.7.2.03-Productos químicos de laboratorio y de uso personal</t>
  </si>
  <si>
    <t>2.3.9.2.01-Útiles de escritorio, oficina e informática </t>
  </si>
  <si>
    <t>2.3.4.1.01-Productos medicinales para uso humano</t>
  </si>
  <si>
    <t>2.2.8.2.01-Comisiones y gastos bancarios</t>
  </si>
  <si>
    <t>0009-OFICINA NACIONAL DE ESTADISTICAS</t>
  </si>
  <si>
    <t xml:space="preserve">Relación de Ingresos y Egresos </t>
  </si>
  <si>
    <t>2.3.9.9.02-Bonos para útiles diversos</t>
  </si>
  <si>
    <t>2.2.4.4.01-Peaje</t>
  </si>
  <si>
    <t>"Año de Fomento de las Exportaciones”</t>
  </si>
  <si>
    <t>2.6.1.1.01-Muebles, equipos de oficina y estantería</t>
  </si>
  <si>
    <t>0036-Lineamientos e investigaciones previas al levantamiento de la información principal</t>
  </si>
  <si>
    <t>0037-Diseño</t>
  </si>
  <si>
    <t>0038-Encuestas</t>
  </si>
  <si>
    <t>0039-Análisis de Resultados</t>
  </si>
  <si>
    <t>0040-Equipos</t>
  </si>
  <si>
    <t>0041-Consultorías</t>
  </si>
  <si>
    <t>0042-Sistemas Informáticos</t>
  </si>
  <si>
    <t>0043-Produccion de Informacion Estadistica y coordinacion Intersectorial sobre Indicadores del Cap. B de la CM Embarazo en Adolescentes</t>
  </si>
  <si>
    <t>0045-Levantamiento de la informacion</t>
  </si>
  <si>
    <t>2.1.1.5.03-Prestación laboral por desvinculación</t>
  </si>
  <si>
    <t>2.1.1.5.04-Proporción de vacaciones no disfrutadas</t>
  </si>
  <si>
    <t>2.2.7.1.02-Servicios especiales de mantenimiento y reparación</t>
  </si>
  <si>
    <t>2.2.5.3.04-Alquiler de equipo de oficina y muebles</t>
  </si>
  <si>
    <t>2.2.7.2.08-Servicios de mantenimiento, reparación, desmonte e instalación</t>
  </si>
  <si>
    <t>2.2.1.4.01-Telefax y correos</t>
  </si>
  <si>
    <t>2.6.5.8.01-Otros equipos</t>
  </si>
  <si>
    <t>2.6.4.1.01-Automóviles y camiones</t>
  </si>
  <si>
    <t>2.6.6.2.01-Equipos de seguridad</t>
  </si>
  <si>
    <t>Periodo del 1ro de Enero al 30 de Abril de 2018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</si>
</sst>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_-* #,##0.00\ _€_-;\-* #,##0.00\ _€_-;_-* &quot;-&quot;??\ _€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Liberation Sans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Liberation Sans"/>
      <family val="0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37" fillId="0" borderId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2" fillId="23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3" fillId="2" borderId="10" xfId="0" applyNumberFormat="1" applyFont="1" applyFill="1" applyBorder="1" applyAlignment="1">
      <alignment horizontal="left"/>
    </xf>
    <xf numFmtId="171" fontId="2" fillId="23" borderId="0" xfId="47" applyFont="1" applyFill="1" applyBorder="1" applyAlignment="1">
      <alignment horizontal="center" vertical="center" wrapText="1"/>
    </xf>
    <xf numFmtId="171" fontId="3" fillId="2" borderId="10" xfId="47" applyFont="1" applyFill="1" applyBorder="1" applyAlignment="1">
      <alignment horizontal="right"/>
    </xf>
    <xf numFmtId="171" fontId="0" fillId="0" borderId="0" xfId="47" applyFont="1" applyAlignment="1">
      <alignment/>
    </xf>
    <xf numFmtId="43" fontId="0" fillId="0" borderId="0" xfId="0" applyNumberFormat="1" applyAlignment="1">
      <alignment/>
    </xf>
    <xf numFmtId="0" fontId="2" fillId="8" borderId="0" xfId="0" applyFont="1" applyFill="1" applyAlignment="1">
      <alignment/>
    </xf>
    <xf numFmtId="171" fontId="2" fillId="8" borderId="0" xfId="47" applyFont="1" applyFill="1" applyAlignment="1">
      <alignment/>
    </xf>
    <xf numFmtId="49" fontId="3" fillId="14" borderId="0" xfId="0" applyNumberFormat="1" applyFont="1" applyFill="1" applyBorder="1" applyAlignment="1">
      <alignment/>
    </xf>
    <xf numFmtId="171" fontId="3" fillId="14" borderId="0" xfId="47" applyFont="1" applyFill="1" applyAlignment="1">
      <alignment horizontal="right"/>
    </xf>
    <xf numFmtId="49" fontId="4" fillId="0" borderId="0" xfId="0" applyNumberFormat="1" applyFont="1" applyAlignment="1">
      <alignment horizontal="left" indent="3"/>
    </xf>
    <xf numFmtId="171" fontId="4" fillId="0" borderId="0" xfId="0" applyNumberFormat="1" applyFont="1" applyAlignment="1">
      <alignment horizontal="right"/>
    </xf>
    <xf numFmtId="49" fontId="4" fillId="0" borderId="0" xfId="0" applyNumberFormat="1" applyFont="1" applyFill="1" applyAlignment="1">
      <alignment horizontal="left" indent="3"/>
    </xf>
    <xf numFmtId="49" fontId="5" fillId="8" borderId="0" xfId="0" applyNumberFormat="1" applyFont="1" applyFill="1" applyAlignment="1">
      <alignment horizontal="left" indent="2"/>
    </xf>
    <xf numFmtId="171" fontId="5" fillId="8" borderId="0" xfId="0" applyNumberFormat="1" applyFont="1" applyFill="1" applyAlignment="1">
      <alignment horizontal="right"/>
    </xf>
    <xf numFmtId="49" fontId="5" fillId="14" borderId="0" xfId="0" applyNumberFormat="1" applyFont="1" applyFill="1" applyAlignment="1">
      <alignment horizontal="left" indent="1"/>
    </xf>
    <xf numFmtId="171" fontId="5" fillId="14" borderId="0" xfId="0" applyNumberFormat="1" applyFont="1" applyFill="1" applyAlignment="1">
      <alignment horizontal="right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2 10" xfId="50"/>
    <cellStyle name="Millares 6 3" xfId="51"/>
    <cellStyle name="Currency" xfId="52"/>
    <cellStyle name="Currency [0]" xfId="53"/>
    <cellStyle name="Neutral" xfId="54"/>
    <cellStyle name="Normal 16" xfId="55"/>
    <cellStyle name="Normal 2" xfId="56"/>
    <cellStyle name="Normal 3" xfId="57"/>
    <cellStyle name="Normal 4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152400</xdr:rowOff>
    </xdr:from>
    <xdr:to>
      <xdr:col>0</xdr:col>
      <xdr:colOff>1247775</xdr:colOff>
      <xdr:row>4</xdr:row>
      <xdr:rowOff>76200</xdr:rowOff>
    </xdr:to>
    <xdr:pic>
      <xdr:nvPicPr>
        <xdr:cNvPr id="1" name="Imagen 20" descr="ESCUD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52400"/>
          <a:ext cx="8667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314325</xdr:colOff>
      <xdr:row>1</xdr:row>
      <xdr:rowOff>9525</xdr:rowOff>
    </xdr:from>
    <xdr:to>
      <xdr:col>4</xdr:col>
      <xdr:colOff>1104900</xdr:colOff>
      <xdr:row>4</xdr:row>
      <xdr:rowOff>85725</xdr:rowOff>
    </xdr:to>
    <xdr:pic>
      <xdr:nvPicPr>
        <xdr:cNvPr id="2" name="Imagen 43" descr="logo oficial de la 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63150" y="200025"/>
          <a:ext cx="790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1"/>
  <sheetViews>
    <sheetView showGridLines="0" tabSelected="1" zoomScale="120" zoomScaleNormal="120" zoomScalePageLayoutView="0" workbookViewId="0" topLeftCell="A1">
      <pane ySplit="6" topLeftCell="A7" activePane="bottomLeft" state="frozen"/>
      <selection pane="topLeft" activeCell="A1" sqref="A1"/>
      <selection pane="bottomLeft" activeCell="C8" sqref="C8"/>
    </sheetView>
  </sheetViews>
  <sheetFormatPr defaultColWidth="9.140625" defaultRowHeight="12.75"/>
  <cols>
    <col min="1" max="1" width="80.7109375" style="0" customWidth="1"/>
    <col min="2" max="2" width="23.57421875" style="6" bestFit="1" customWidth="1"/>
    <col min="3" max="3" width="20.00390625" style="6" bestFit="1" customWidth="1"/>
    <col min="4" max="4" width="20.421875" style="6" bestFit="1" customWidth="1"/>
    <col min="5" max="5" width="19.421875" style="6" bestFit="1" customWidth="1"/>
    <col min="6" max="6" width="15.57421875" style="0" bestFit="1" customWidth="1"/>
    <col min="7" max="7" width="15.8515625" style="0" bestFit="1" customWidth="1"/>
    <col min="8" max="8" width="11.00390625" style="0" bestFit="1" customWidth="1"/>
    <col min="9" max="9" width="13.57421875" style="0" customWidth="1"/>
  </cols>
  <sheetData>
    <row r="1" spans="1:5" ht="15">
      <c r="A1" s="19" t="s">
        <v>0</v>
      </c>
      <c r="B1" s="19"/>
      <c r="C1" s="19"/>
      <c r="D1" s="19"/>
      <c r="E1" s="19"/>
    </row>
    <row r="2" spans="1:5" ht="15.75">
      <c r="A2" s="20" t="s">
        <v>1</v>
      </c>
      <c r="B2" s="20"/>
      <c r="C2" s="20"/>
      <c r="D2" s="20"/>
      <c r="E2" s="20"/>
    </row>
    <row r="3" spans="1:5" ht="15">
      <c r="A3" s="21" t="s">
        <v>91</v>
      </c>
      <c r="B3" s="21"/>
      <c r="C3" s="21"/>
      <c r="D3" s="21"/>
      <c r="E3" s="21"/>
    </row>
    <row r="4" spans="1:5" ht="15">
      <c r="A4" s="21" t="s">
        <v>88</v>
      </c>
      <c r="B4" s="21"/>
      <c r="C4" s="21"/>
      <c r="D4" s="21"/>
      <c r="E4" s="21"/>
    </row>
    <row r="5" spans="1:5" ht="19.5" customHeight="1">
      <c r="A5" s="21" t="s">
        <v>111</v>
      </c>
      <c r="B5" s="21"/>
      <c r="C5" s="21"/>
      <c r="D5" s="21"/>
      <c r="E5" s="21"/>
    </row>
    <row r="6" spans="1:5" s="2" customFormat="1" ht="26.25" thickBot="1">
      <c r="A6" s="1" t="s">
        <v>2</v>
      </c>
      <c r="B6" s="4" t="s">
        <v>14</v>
      </c>
      <c r="C6" s="4" t="s">
        <v>64</v>
      </c>
      <c r="D6" s="4" t="s">
        <v>15</v>
      </c>
      <c r="E6" s="4" t="s">
        <v>16</v>
      </c>
    </row>
    <row r="7" spans="1:6" ht="13.5" thickBot="1">
      <c r="A7" s="3" t="s">
        <v>87</v>
      </c>
      <c r="B7" s="5">
        <f>+B8+B84+B116+B155+B174+B189+B218+B245+B273+B300+B303+B306+B311+B314+B318+B329</f>
        <v>624182085</v>
      </c>
      <c r="C7" s="5">
        <f>+C8+C84+C116+C155+C174+C189+C218+C245+C273+C300+C303+C306+C311+C314+C318+C329</f>
        <v>7.674088919884525E-09</v>
      </c>
      <c r="D7" s="5">
        <f>+D8+D84+D116+D155+D174+D189+D218+D245+D273+D300+D303+D306+D311+D314+D318+D329</f>
        <v>624182084.9999999</v>
      </c>
      <c r="E7" s="5">
        <f>+E8+E84+E116+E155+E174+E189+E218+E245+E273+E300+E303+E306+E311+E314+E318+E329</f>
        <v>91623260.61000001</v>
      </c>
      <c r="F7" s="7"/>
    </row>
    <row r="8" spans="1:5" ht="12.75">
      <c r="A8" s="10" t="s">
        <v>3</v>
      </c>
      <c r="B8" s="11">
        <f>+B9+B23+B53+B75</f>
        <v>204189984</v>
      </c>
      <c r="C8" s="11">
        <f>+C9+C23+C53+C75</f>
        <v>-10962100</v>
      </c>
      <c r="D8" s="11">
        <f>+D9+D23+D53+D75</f>
        <v>193227884</v>
      </c>
      <c r="E8" s="11">
        <f>+E9+E23+E53+E75</f>
        <v>38872891.550000004</v>
      </c>
    </row>
    <row r="9" spans="1:5" ht="12.75">
      <c r="A9" s="8" t="s">
        <v>4</v>
      </c>
      <c r="B9" s="9">
        <f>SUM(B10:B22)</f>
        <v>150611162</v>
      </c>
      <c r="C9" s="9">
        <f>SUM(C10:C22)</f>
        <v>-6022857</v>
      </c>
      <c r="D9" s="9">
        <f>SUM(D10:D22)</f>
        <v>144588305</v>
      </c>
      <c r="E9" s="9">
        <f>SUM(E10:E22)</f>
        <v>32660625.01</v>
      </c>
    </row>
    <row r="10" spans="1:5" ht="12.75">
      <c r="A10" s="12" t="s">
        <v>17</v>
      </c>
      <c r="B10" s="13">
        <v>74959080</v>
      </c>
      <c r="C10" s="13">
        <v>0</v>
      </c>
      <c r="D10" s="13">
        <v>74959080</v>
      </c>
      <c r="E10" s="13">
        <v>24455826.67</v>
      </c>
    </row>
    <row r="11" spans="1:5" ht="12.75">
      <c r="A11" s="12" t="s">
        <v>18</v>
      </c>
      <c r="B11" s="13">
        <v>29278152</v>
      </c>
      <c r="C11" s="13">
        <v>-6704041</v>
      </c>
      <c r="D11" s="13">
        <v>22574111</v>
      </c>
      <c r="E11" s="13">
        <v>1306800</v>
      </c>
    </row>
    <row r="12" spans="1:5" ht="12.75">
      <c r="A12" s="12" t="s">
        <v>65</v>
      </c>
      <c r="B12" s="13">
        <v>600000</v>
      </c>
      <c r="C12" s="13">
        <v>0</v>
      </c>
      <c r="D12" s="13">
        <v>600000</v>
      </c>
      <c r="E12" s="13">
        <v>200000</v>
      </c>
    </row>
    <row r="13" spans="1:5" ht="12.75">
      <c r="A13" s="12" t="s">
        <v>19</v>
      </c>
      <c r="B13" s="13">
        <v>4624629</v>
      </c>
      <c r="C13" s="13">
        <v>0</v>
      </c>
      <c r="D13" s="13">
        <v>4624629</v>
      </c>
      <c r="E13" s="13">
        <v>1510452.48</v>
      </c>
    </row>
    <row r="14" spans="1:5" ht="12.75">
      <c r="A14" s="12" t="s">
        <v>20</v>
      </c>
      <c r="B14" s="13">
        <v>8767581</v>
      </c>
      <c r="C14" s="13">
        <v>-62426</v>
      </c>
      <c r="D14" s="13">
        <v>8705155</v>
      </c>
      <c r="E14" s="13">
        <v>0</v>
      </c>
    </row>
    <row r="15" spans="1:5" ht="12.75">
      <c r="A15" s="12" t="s">
        <v>102</v>
      </c>
      <c r="B15" s="13">
        <v>0</v>
      </c>
      <c r="C15" s="13">
        <v>280000</v>
      </c>
      <c r="D15" s="13">
        <v>280000</v>
      </c>
      <c r="E15" s="13">
        <v>280000</v>
      </c>
    </row>
    <row r="16" spans="1:5" ht="12.75">
      <c r="A16" s="12" t="s">
        <v>103</v>
      </c>
      <c r="B16" s="13">
        <v>0</v>
      </c>
      <c r="C16" s="13">
        <v>663610</v>
      </c>
      <c r="D16" s="13">
        <v>663610</v>
      </c>
      <c r="E16" s="13">
        <v>297967.23</v>
      </c>
    </row>
    <row r="17" spans="1:5" ht="12.75">
      <c r="A17" s="12" t="s">
        <v>21</v>
      </c>
      <c r="B17" s="13">
        <v>7481587</v>
      </c>
      <c r="C17" s="13">
        <v>-200000</v>
      </c>
      <c r="D17" s="13">
        <v>7281587</v>
      </c>
      <c r="E17" s="13">
        <v>0</v>
      </c>
    </row>
    <row r="18" spans="1:5" ht="12.75">
      <c r="A18" s="12" t="s">
        <v>22</v>
      </c>
      <c r="B18" s="13">
        <v>1628400</v>
      </c>
      <c r="C18" s="13">
        <v>0</v>
      </c>
      <c r="D18" s="13">
        <v>1628400</v>
      </c>
      <c r="E18" s="13">
        <v>542800</v>
      </c>
    </row>
    <row r="19" spans="1:5" ht="12.75">
      <c r="A19" s="12" t="s">
        <v>23</v>
      </c>
      <c r="B19" s="13">
        <v>7417711</v>
      </c>
      <c r="C19" s="13">
        <v>0</v>
      </c>
      <c r="D19" s="13">
        <v>7417711</v>
      </c>
      <c r="E19" s="13">
        <v>0</v>
      </c>
    </row>
    <row r="20" spans="1:5" ht="12.75">
      <c r="A20" s="12" t="s">
        <v>24</v>
      </c>
      <c r="B20" s="13">
        <v>7829912</v>
      </c>
      <c r="C20" s="13">
        <v>0</v>
      </c>
      <c r="D20" s="13">
        <v>7829912</v>
      </c>
      <c r="E20" s="13">
        <v>1883573.28</v>
      </c>
    </row>
    <row r="21" spans="1:5" ht="12.75">
      <c r="A21" s="12" t="s">
        <v>25</v>
      </c>
      <c r="B21" s="13">
        <v>7214048</v>
      </c>
      <c r="C21" s="13">
        <v>0</v>
      </c>
      <c r="D21" s="13">
        <v>7214048</v>
      </c>
      <c r="E21" s="13">
        <v>1949600.2</v>
      </c>
    </row>
    <row r="22" spans="1:5" ht="12.75">
      <c r="A22" s="12" t="s">
        <v>26</v>
      </c>
      <c r="B22" s="13">
        <v>810062</v>
      </c>
      <c r="C22" s="13">
        <v>0</v>
      </c>
      <c r="D22" s="13">
        <v>810062</v>
      </c>
      <c r="E22" s="13">
        <v>233605.15</v>
      </c>
    </row>
    <row r="23" spans="1:5" ht="12.75">
      <c r="A23" s="15" t="s">
        <v>5</v>
      </c>
      <c r="B23" s="16">
        <f>SUM(B24:B52)</f>
        <v>25352878</v>
      </c>
      <c r="C23" s="16">
        <f>SUM(C24:C52)</f>
        <v>14855030.21</v>
      </c>
      <c r="D23" s="16">
        <f>SUM(D24:D52)</f>
        <v>40207908.21</v>
      </c>
      <c r="E23" s="16">
        <f>SUM(E24:E52)</f>
        <v>5137191.04</v>
      </c>
    </row>
    <row r="24" spans="1:5" ht="12.75">
      <c r="A24" s="12" t="s">
        <v>27</v>
      </c>
      <c r="B24" s="13">
        <v>120000</v>
      </c>
      <c r="C24" s="13">
        <v>0</v>
      </c>
      <c r="D24" s="13">
        <v>120000</v>
      </c>
      <c r="E24" s="13">
        <v>0</v>
      </c>
    </row>
    <row r="25" spans="1:5" ht="12.75">
      <c r="A25" s="12" t="s">
        <v>28</v>
      </c>
      <c r="B25" s="13">
        <v>2730757</v>
      </c>
      <c r="C25" s="13">
        <v>0</v>
      </c>
      <c r="D25" s="13">
        <v>2730757</v>
      </c>
      <c r="E25" s="13">
        <v>752126.4</v>
      </c>
    </row>
    <row r="26" spans="1:5" ht="12.75">
      <c r="A26" s="12" t="s">
        <v>29</v>
      </c>
      <c r="B26" s="13">
        <v>850000</v>
      </c>
      <c r="C26" s="13">
        <v>0</v>
      </c>
      <c r="D26" s="13">
        <v>850000</v>
      </c>
      <c r="E26" s="13">
        <v>440247.43</v>
      </c>
    </row>
    <row r="27" spans="1:5" ht="12.75">
      <c r="A27" s="14" t="s">
        <v>30</v>
      </c>
      <c r="B27" s="13">
        <v>9962100</v>
      </c>
      <c r="C27" s="13">
        <v>0</v>
      </c>
      <c r="D27" s="13">
        <v>9962100</v>
      </c>
      <c r="E27" s="13">
        <v>2232201.15</v>
      </c>
    </row>
    <row r="28" spans="1:5" ht="12.75">
      <c r="A28" s="12" t="s">
        <v>31</v>
      </c>
      <c r="B28" s="13">
        <v>48000</v>
      </c>
      <c r="C28" s="13">
        <v>0</v>
      </c>
      <c r="D28" s="13">
        <v>48000</v>
      </c>
      <c r="E28" s="13">
        <v>15360</v>
      </c>
    </row>
    <row r="29" spans="1:5" ht="12.75">
      <c r="A29" s="12" t="s">
        <v>66</v>
      </c>
      <c r="B29" s="13">
        <v>20000</v>
      </c>
      <c r="C29" s="13">
        <v>6677663</v>
      </c>
      <c r="D29" s="13">
        <v>6697663</v>
      </c>
      <c r="E29" s="13">
        <v>0</v>
      </c>
    </row>
    <row r="30" spans="1:5" ht="12.75">
      <c r="A30" s="12" t="s">
        <v>32</v>
      </c>
      <c r="B30" s="13">
        <v>600000</v>
      </c>
      <c r="C30" s="13">
        <v>-300000</v>
      </c>
      <c r="D30" s="13">
        <v>300000</v>
      </c>
      <c r="E30" s="13">
        <v>0</v>
      </c>
    </row>
    <row r="31" spans="1:5" ht="12.75">
      <c r="A31" s="12" t="s">
        <v>57</v>
      </c>
      <c r="B31" s="13">
        <v>20000</v>
      </c>
      <c r="C31" s="13">
        <v>0</v>
      </c>
      <c r="D31" s="13">
        <v>20000</v>
      </c>
      <c r="E31" s="13">
        <v>0</v>
      </c>
    </row>
    <row r="32" spans="1:5" ht="12.75">
      <c r="A32" s="12" t="s">
        <v>33</v>
      </c>
      <c r="B32" s="13">
        <v>1094043</v>
      </c>
      <c r="C32" s="13">
        <v>-484043</v>
      </c>
      <c r="D32" s="13">
        <v>610000</v>
      </c>
      <c r="E32" s="13">
        <v>153025.7</v>
      </c>
    </row>
    <row r="33" spans="1:5" ht="12.75">
      <c r="A33" s="12" t="s">
        <v>34</v>
      </c>
      <c r="B33" s="13">
        <v>800000</v>
      </c>
      <c r="C33" s="13">
        <v>-260000</v>
      </c>
      <c r="D33" s="13">
        <v>540000</v>
      </c>
      <c r="E33" s="13">
        <v>0</v>
      </c>
    </row>
    <row r="34" spans="1:5" ht="12.75">
      <c r="A34" s="12" t="s">
        <v>35</v>
      </c>
      <c r="B34" s="13">
        <v>708000</v>
      </c>
      <c r="C34" s="13">
        <v>0</v>
      </c>
      <c r="D34" s="13">
        <v>708000</v>
      </c>
      <c r="E34" s="13">
        <v>177000</v>
      </c>
    </row>
    <row r="35" spans="1:5" ht="12.75">
      <c r="A35" s="12" t="s">
        <v>105</v>
      </c>
      <c r="B35" s="13">
        <v>0</v>
      </c>
      <c r="C35" s="13">
        <v>1890028</v>
      </c>
      <c r="D35" s="13">
        <v>1890028</v>
      </c>
      <c r="E35" s="13">
        <v>0</v>
      </c>
    </row>
    <row r="36" spans="1:5" ht="12.75">
      <c r="A36" s="12" t="s">
        <v>67</v>
      </c>
      <c r="B36" s="13">
        <v>0</v>
      </c>
      <c r="C36" s="13">
        <v>35000</v>
      </c>
      <c r="D36" s="13">
        <v>35000</v>
      </c>
      <c r="E36" s="13">
        <v>0</v>
      </c>
    </row>
    <row r="37" spans="1:5" ht="12.75">
      <c r="A37" s="12" t="s">
        <v>68</v>
      </c>
      <c r="B37" s="13">
        <v>336000</v>
      </c>
      <c r="C37" s="13">
        <v>336000</v>
      </c>
      <c r="D37" s="13">
        <v>672000</v>
      </c>
      <c r="E37" s="13">
        <v>280000</v>
      </c>
    </row>
    <row r="38" spans="1:5" ht="12.75">
      <c r="A38" s="12" t="s">
        <v>36</v>
      </c>
      <c r="B38" s="13">
        <v>1500000</v>
      </c>
      <c r="C38" s="13">
        <v>0</v>
      </c>
      <c r="D38" s="13">
        <v>1500000</v>
      </c>
      <c r="E38" s="13">
        <v>80396.36</v>
      </c>
    </row>
    <row r="39" spans="1:5" ht="12.75">
      <c r="A39" s="12" t="s">
        <v>37</v>
      </c>
      <c r="B39" s="13">
        <v>270000</v>
      </c>
      <c r="C39" s="13">
        <v>-120000</v>
      </c>
      <c r="D39" s="13">
        <v>150000</v>
      </c>
      <c r="E39" s="13">
        <v>30000</v>
      </c>
    </row>
    <row r="40" spans="1:5" ht="12.75">
      <c r="A40" s="12" t="s">
        <v>104</v>
      </c>
      <c r="B40" s="13">
        <v>0</v>
      </c>
      <c r="C40" s="13">
        <v>120000</v>
      </c>
      <c r="D40" s="13">
        <v>120000</v>
      </c>
      <c r="E40" s="13">
        <v>30000</v>
      </c>
    </row>
    <row r="41" spans="1:5" ht="12.75">
      <c r="A41" s="12" t="s">
        <v>38</v>
      </c>
      <c r="B41" s="13">
        <v>325000</v>
      </c>
      <c r="C41" s="13">
        <v>0</v>
      </c>
      <c r="D41" s="13">
        <v>325000</v>
      </c>
      <c r="E41" s="13">
        <v>0</v>
      </c>
    </row>
    <row r="42" spans="1:5" ht="12.75">
      <c r="A42" s="12" t="s">
        <v>69</v>
      </c>
      <c r="B42" s="13">
        <v>100000</v>
      </c>
      <c r="C42" s="13">
        <v>-100000</v>
      </c>
      <c r="D42" s="13">
        <v>0</v>
      </c>
      <c r="E42" s="13">
        <v>0</v>
      </c>
    </row>
    <row r="43" spans="1:5" ht="12.75">
      <c r="A43" s="12" t="s">
        <v>39</v>
      </c>
      <c r="B43" s="13">
        <v>461406</v>
      </c>
      <c r="C43" s="13">
        <v>38594</v>
      </c>
      <c r="D43" s="13">
        <v>500000</v>
      </c>
      <c r="E43" s="13">
        <v>0</v>
      </c>
    </row>
    <row r="44" spans="1:5" ht="12.75">
      <c r="A44" s="12" t="s">
        <v>106</v>
      </c>
      <c r="B44" s="13">
        <v>0</v>
      </c>
      <c r="C44" s="13">
        <v>90000</v>
      </c>
      <c r="D44" s="13">
        <v>90000</v>
      </c>
      <c r="E44" s="13">
        <v>0</v>
      </c>
    </row>
    <row r="45" spans="1:5" ht="12.75">
      <c r="A45" s="12" t="s">
        <v>86</v>
      </c>
      <c r="B45" s="13">
        <v>20000</v>
      </c>
      <c r="C45" s="13">
        <v>0</v>
      </c>
      <c r="D45" s="13">
        <v>20000</v>
      </c>
      <c r="E45" s="13">
        <v>0</v>
      </c>
    </row>
    <row r="46" spans="1:5" ht="12.75">
      <c r="A46" s="12" t="s">
        <v>70</v>
      </c>
      <c r="B46" s="13">
        <v>100000</v>
      </c>
      <c r="C46" s="13">
        <v>30000</v>
      </c>
      <c r="D46" s="13">
        <v>130000</v>
      </c>
      <c r="E46" s="13">
        <v>0</v>
      </c>
    </row>
    <row r="47" spans="1:5" ht="12.75">
      <c r="A47" s="12" t="s">
        <v>58</v>
      </c>
      <c r="B47" s="13">
        <v>2739243</v>
      </c>
      <c r="C47" s="13">
        <v>60757</v>
      </c>
      <c r="D47" s="13">
        <v>2800000</v>
      </c>
      <c r="E47" s="13">
        <v>0</v>
      </c>
    </row>
    <row r="48" spans="1:5" ht="12.75">
      <c r="A48" s="12" t="s">
        <v>71</v>
      </c>
      <c r="B48" s="13">
        <v>20000</v>
      </c>
      <c r="C48" s="13">
        <v>100000</v>
      </c>
      <c r="D48" s="13">
        <v>120000</v>
      </c>
      <c r="E48" s="13">
        <v>0</v>
      </c>
    </row>
    <row r="49" spans="1:5" ht="12.75">
      <c r="A49" s="12" t="s">
        <v>72</v>
      </c>
      <c r="B49" s="13">
        <v>0</v>
      </c>
      <c r="C49" s="13">
        <v>1</v>
      </c>
      <c r="D49" s="13">
        <v>1</v>
      </c>
      <c r="E49" s="13">
        <v>3776</v>
      </c>
    </row>
    <row r="50" spans="1:5" ht="12.75">
      <c r="A50" s="12" t="s">
        <v>40</v>
      </c>
      <c r="B50" s="13">
        <v>1720000</v>
      </c>
      <c r="C50" s="13">
        <v>100000</v>
      </c>
      <c r="D50" s="13">
        <v>1820000</v>
      </c>
      <c r="E50" s="13">
        <v>255000</v>
      </c>
    </row>
    <row r="51" spans="1:5" ht="12.75">
      <c r="A51" s="12" t="s">
        <v>73</v>
      </c>
      <c r="B51" s="13">
        <v>808329</v>
      </c>
      <c r="C51" s="13">
        <v>5566030.21</v>
      </c>
      <c r="D51" s="13">
        <v>6374359.21</v>
      </c>
      <c r="E51" s="13">
        <v>688058</v>
      </c>
    </row>
    <row r="52" spans="1:5" ht="12.75">
      <c r="A52" s="12" t="s">
        <v>61</v>
      </c>
      <c r="B52" s="13">
        <v>0</v>
      </c>
      <c r="C52" s="13">
        <v>1075000</v>
      </c>
      <c r="D52" s="13">
        <v>1075000</v>
      </c>
      <c r="E52" s="13">
        <v>0</v>
      </c>
    </row>
    <row r="53" spans="1:5" ht="12.75">
      <c r="A53" s="15" t="s">
        <v>6</v>
      </c>
      <c r="B53" s="16">
        <f>SUM(B54:B74)</f>
        <v>26205944</v>
      </c>
      <c r="C53" s="16">
        <f>SUM(C54:C74)</f>
        <v>-19407273.21</v>
      </c>
      <c r="D53" s="16">
        <f>SUM(D54:D74)</f>
        <v>6798670.79</v>
      </c>
      <c r="E53" s="16">
        <f>SUM(E54:E74)</f>
        <v>1025075.5</v>
      </c>
    </row>
    <row r="54" spans="1:5" ht="12.75">
      <c r="A54" s="12" t="s">
        <v>41</v>
      </c>
      <c r="B54" s="13">
        <v>1200000</v>
      </c>
      <c r="C54" s="13">
        <v>271840</v>
      </c>
      <c r="D54" s="13">
        <v>1471840</v>
      </c>
      <c r="E54" s="13">
        <v>69075.5</v>
      </c>
    </row>
    <row r="55" spans="1:5" ht="12.75">
      <c r="A55" s="12" t="s">
        <v>42</v>
      </c>
      <c r="B55" s="13">
        <v>100000</v>
      </c>
      <c r="C55" s="13">
        <v>-80000</v>
      </c>
      <c r="D55" s="13">
        <v>20000</v>
      </c>
      <c r="E55" s="13">
        <v>0</v>
      </c>
    </row>
    <row r="56" spans="1:5" ht="12.75">
      <c r="A56" s="12" t="s">
        <v>74</v>
      </c>
      <c r="B56" s="13">
        <v>50000</v>
      </c>
      <c r="C56" s="13">
        <v>97500</v>
      </c>
      <c r="D56" s="13">
        <v>147500</v>
      </c>
      <c r="E56" s="13">
        <v>0</v>
      </c>
    </row>
    <row r="57" spans="1:5" ht="12.75">
      <c r="A57" s="12" t="s">
        <v>43</v>
      </c>
      <c r="B57" s="13">
        <v>200000</v>
      </c>
      <c r="C57" s="13">
        <v>-77052</v>
      </c>
      <c r="D57" s="13">
        <v>122948</v>
      </c>
      <c r="E57" s="13">
        <v>0</v>
      </c>
    </row>
    <row r="58" spans="1:5" ht="12.75">
      <c r="A58" s="12" t="s">
        <v>44</v>
      </c>
      <c r="B58" s="13">
        <v>200000</v>
      </c>
      <c r="C58" s="13">
        <v>364313</v>
      </c>
      <c r="D58" s="13">
        <v>564313</v>
      </c>
      <c r="E58" s="13">
        <v>0</v>
      </c>
    </row>
    <row r="59" spans="1:5" ht="12.75">
      <c r="A59" s="12" t="s">
        <v>75</v>
      </c>
      <c r="B59" s="13">
        <v>40000</v>
      </c>
      <c r="C59" s="13">
        <v>0</v>
      </c>
      <c r="D59" s="13">
        <v>40000</v>
      </c>
      <c r="E59" s="13">
        <v>0</v>
      </c>
    </row>
    <row r="60" spans="1:5" ht="12.75">
      <c r="A60" s="12" t="s">
        <v>85</v>
      </c>
      <c r="B60" s="13">
        <v>20000</v>
      </c>
      <c r="C60" s="13">
        <v>0</v>
      </c>
      <c r="D60" s="13">
        <v>20000</v>
      </c>
      <c r="E60" s="13">
        <v>0</v>
      </c>
    </row>
    <row r="61" spans="1:5" ht="12.75">
      <c r="A61" s="12" t="s">
        <v>45</v>
      </c>
      <c r="B61" s="13">
        <v>100000</v>
      </c>
      <c r="C61" s="13">
        <v>-50000</v>
      </c>
      <c r="D61" s="13">
        <v>50000</v>
      </c>
      <c r="E61" s="13">
        <v>0</v>
      </c>
    </row>
    <row r="62" spans="1:5" ht="12.75">
      <c r="A62" s="12" t="s">
        <v>46</v>
      </c>
      <c r="B62" s="13">
        <v>85700</v>
      </c>
      <c r="C62" s="13">
        <v>106742</v>
      </c>
      <c r="D62" s="13">
        <v>192442</v>
      </c>
      <c r="E62" s="13">
        <v>0</v>
      </c>
    </row>
    <row r="63" spans="1:5" ht="12.75">
      <c r="A63" s="12" t="s">
        <v>47</v>
      </c>
      <c r="B63" s="13">
        <v>30000</v>
      </c>
      <c r="C63" s="13">
        <v>-30000</v>
      </c>
      <c r="D63" s="13">
        <v>0</v>
      </c>
      <c r="E63" s="13">
        <v>0</v>
      </c>
    </row>
    <row r="64" spans="1:5" ht="12.75">
      <c r="A64" s="12" t="s">
        <v>48</v>
      </c>
      <c r="B64" s="13">
        <v>2280000</v>
      </c>
      <c r="C64" s="13">
        <v>0</v>
      </c>
      <c r="D64" s="13">
        <v>2280000</v>
      </c>
      <c r="E64" s="13">
        <v>760000</v>
      </c>
    </row>
    <row r="65" spans="1:5" ht="12.75">
      <c r="A65" s="12" t="s">
        <v>49</v>
      </c>
      <c r="B65" s="13">
        <v>300000</v>
      </c>
      <c r="C65" s="13">
        <v>91200</v>
      </c>
      <c r="D65" s="13">
        <v>391200</v>
      </c>
      <c r="E65" s="13">
        <v>0</v>
      </c>
    </row>
    <row r="66" spans="1:5" ht="12.75">
      <c r="A66" s="12" t="s">
        <v>50</v>
      </c>
      <c r="B66" s="13">
        <v>10000</v>
      </c>
      <c r="C66" s="13">
        <v>0</v>
      </c>
      <c r="D66" s="13">
        <v>10000</v>
      </c>
      <c r="E66" s="13">
        <v>0</v>
      </c>
    </row>
    <row r="67" spans="1:5" ht="12.75">
      <c r="A67" s="12" t="s">
        <v>51</v>
      </c>
      <c r="B67" s="13">
        <v>2478</v>
      </c>
      <c r="C67" s="13">
        <v>0</v>
      </c>
      <c r="D67" s="13">
        <v>2478</v>
      </c>
      <c r="E67" s="13">
        <v>0</v>
      </c>
    </row>
    <row r="68" spans="1:5" ht="12.75">
      <c r="A68" s="12" t="s">
        <v>76</v>
      </c>
      <c r="B68" s="13">
        <v>30000</v>
      </c>
      <c r="C68" s="13">
        <v>0</v>
      </c>
      <c r="D68" s="13">
        <v>30000</v>
      </c>
      <c r="E68" s="13">
        <v>0</v>
      </c>
    </row>
    <row r="69" spans="1:5" ht="12.75">
      <c r="A69" s="12" t="s">
        <v>52</v>
      </c>
      <c r="B69" s="13">
        <v>62000</v>
      </c>
      <c r="C69" s="13">
        <v>76325</v>
      </c>
      <c r="D69" s="13">
        <v>138325</v>
      </c>
      <c r="E69" s="13">
        <v>0</v>
      </c>
    </row>
    <row r="70" spans="1:5" ht="12.75">
      <c r="A70" s="12" t="s">
        <v>84</v>
      </c>
      <c r="B70" s="13">
        <v>337500</v>
      </c>
      <c r="C70" s="13">
        <v>401389.79</v>
      </c>
      <c r="D70" s="13">
        <v>738889.79</v>
      </c>
      <c r="E70" s="13">
        <v>0</v>
      </c>
    </row>
    <row r="71" spans="1:5" ht="12.75">
      <c r="A71" s="12" t="s">
        <v>53</v>
      </c>
      <c r="B71" s="13">
        <v>10266</v>
      </c>
      <c r="C71" s="13">
        <v>0</v>
      </c>
      <c r="D71" s="13">
        <v>10266</v>
      </c>
      <c r="E71" s="13">
        <v>0</v>
      </c>
    </row>
    <row r="72" spans="1:5" ht="12.75">
      <c r="A72" s="12" t="s">
        <v>54</v>
      </c>
      <c r="B72" s="13">
        <v>128000</v>
      </c>
      <c r="C72" s="13">
        <v>90469</v>
      </c>
      <c r="D72" s="13">
        <v>218469</v>
      </c>
      <c r="E72" s="13">
        <v>0</v>
      </c>
    </row>
    <row r="73" spans="1:5" ht="12.75">
      <c r="A73" s="12" t="s">
        <v>55</v>
      </c>
      <c r="B73" s="13">
        <v>21000000</v>
      </c>
      <c r="C73" s="13">
        <v>-20820000</v>
      </c>
      <c r="D73" s="13">
        <v>180000</v>
      </c>
      <c r="E73" s="13">
        <v>0</v>
      </c>
    </row>
    <row r="74" spans="1:5" ht="12.75">
      <c r="A74" s="12" t="s">
        <v>89</v>
      </c>
      <c r="B74" s="13">
        <v>20000</v>
      </c>
      <c r="C74" s="13">
        <v>150000</v>
      </c>
      <c r="D74" s="13">
        <v>170000</v>
      </c>
      <c r="E74" s="13">
        <v>196000</v>
      </c>
    </row>
    <row r="75" spans="1:5" ht="12.75">
      <c r="A75" s="15" t="s">
        <v>7</v>
      </c>
      <c r="B75" s="16">
        <f>SUM(B76:B83)</f>
        <v>2020000</v>
      </c>
      <c r="C75" s="16">
        <f>SUM(C76:C83)</f>
        <v>-387000</v>
      </c>
      <c r="D75" s="16">
        <f>SUM(D76:D83)</f>
        <v>1633000</v>
      </c>
      <c r="E75" s="16">
        <f>SUM(E76:E83)</f>
        <v>50000</v>
      </c>
    </row>
    <row r="76" spans="1:5" ht="12.75">
      <c r="A76" s="12" t="s">
        <v>92</v>
      </c>
      <c r="B76" s="13">
        <v>200000</v>
      </c>
      <c r="C76" s="13">
        <v>-150000</v>
      </c>
      <c r="D76" s="13">
        <v>50000</v>
      </c>
      <c r="E76" s="13">
        <v>0</v>
      </c>
    </row>
    <row r="77" spans="1:5" ht="12.75">
      <c r="A77" s="12" t="s">
        <v>59</v>
      </c>
      <c r="B77" s="13">
        <v>50000</v>
      </c>
      <c r="C77" s="13">
        <v>873000</v>
      </c>
      <c r="D77" s="13">
        <v>923000</v>
      </c>
      <c r="E77" s="13">
        <v>50000</v>
      </c>
    </row>
    <row r="78" spans="1:5" ht="12.75">
      <c r="A78" s="12" t="s">
        <v>77</v>
      </c>
      <c r="B78" s="13">
        <v>100000</v>
      </c>
      <c r="C78" s="13">
        <v>-50000</v>
      </c>
      <c r="D78" s="13">
        <v>50000</v>
      </c>
      <c r="E78" s="13">
        <v>0</v>
      </c>
    </row>
    <row r="79" spans="1:5" ht="12.75">
      <c r="A79" s="12" t="s">
        <v>56</v>
      </c>
      <c r="B79" s="13">
        <v>100000</v>
      </c>
      <c r="C79" s="13">
        <v>200000</v>
      </c>
      <c r="D79" s="13">
        <v>300000</v>
      </c>
      <c r="E79" s="13">
        <v>0</v>
      </c>
    </row>
    <row r="80" spans="1:5" ht="12.75">
      <c r="A80" s="12" t="s">
        <v>63</v>
      </c>
      <c r="B80" s="13">
        <v>0</v>
      </c>
      <c r="C80" s="13">
        <v>250000</v>
      </c>
      <c r="D80" s="13">
        <v>250000</v>
      </c>
      <c r="E80" s="13">
        <v>0</v>
      </c>
    </row>
    <row r="81" spans="1:5" ht="12.75">
      <c r="A81" s="12" t="s">
        <v>78</v>
      </c>
      <c r="B81" s="13">
        <v>50000</v>
      </c>
      <c r="C81" s="13">
        <v>10000</v>
      </c>
      <c r="D81" s="13">
        <v>60000</v>
      </c>
      <c r="E81" s="13">
        <v>0</v>
      </c>
    </row>
    <row r="82" spans="1:5" ht="12.75">
      <c r="A82" s="12" t="s">
        <v>79</v>
      </c>
      <c r="B82" s="13">
        <v>20000</v>
      </c>
      <c r="C82" s="13">
        <v>-20000</v>
      </c>
      <c r="D82" s="13">
        <v>0</v>
      </c>
      <c r="E82" s="13">
        <v>0</v>
      </c>
    </row>
    <row r="83" spans="1:5" ht="12.75">
      <c r="A83" s="12" t="s">
        <v>80</v>
      </c>
      <c r="B83" s="13">
        <v>1500000</v>
      </c>
      <c r="C83" s="13">
        <v>-1500000</v>
      </c>
      <c r="D83" s="13">
        <v>0</v>
      </c>
      <c r="E83" s="13">
        <v>0</v>
      </c>
    </row>
    <row r="84" spans="1:5" ht="12.75">
      <c r="A84" s="17" t="s">
        <v>8</v>
      </c>
      <c r="B84" s="18">
        <f>+B85+B95+B108</f>
        <v>48327900</v>
      </c>
      <c r="C84" s="18">
        <f>+C85+C95+C108</f>
        <v>9962100</v>
      </c>
      <c r="D84" s="18">
        <f>+D85+D95+D108</f>
        <v>58290000</v>
      </c>
      <c r="E84" s="18">
        <f>+E85+E95+E108</f>
        <v>9945460.239999998</v>
      </c>
    </row>
    <row r="85" spans="1:5" ht="12.75">
      <c r="A85" s="15" t="s">
        <v>4</v>
      </c>
      <c r="B85" s="16">
        <f>SUM(B86:B94)</f>
        <v>23289999</v>
      </c>
      <c r="C85" s="16">
        <f>SUM(C86:C94)</f>
        <v>0</v>
      </c>
      <c r="D85" s="16">
        <f>SUM(D86:D94)</f>
        <v>23289999</v>
      </c>
      <c r="E85" s="16">
        <f>SUM(E86:E94)</f>
        <v>9933492.489999998</v>
      </c>
    </row>
    <row r="86" spans="1:5" ht="12.75">
      <c r="A86" s="12" t="s">
        <v>17</v>
      </c>
      <c r="B86" s="13">
        <v>16002256</v>
      </c>
      <c r="C86" s="13">
        <v>0</v>
      </c>
      <c r="D86" s="13">
        <v>16002256</v>
      </c>
      <c r="E86" s="13">
        <v>7353285.56</v>
      </c>
    </row>
    <row r="87" spans="1:5" ht="12.75">
      <c r="A87" s="12" t="s">
        <v>18</v>
      </c>
      <c r="B87" s="13">
        <v>1212000</v>
      </c>
      <c r="C87" s="13">
        <v>0</v>
      </c>
      <c r="D87" s="13">
        <v>1212000</v>
      </c>
      <c r="E87" s="13">
        <v>1266000</v>
      </c>
    </row>
    <row r="88" spans="1:5" ht="12.75">
      <c r="A88" s="12" t="s">
        <v>20</v>
      </c>
      <c r="B88" s="13">
        <v>1434521</v>
      </c>
      <c r="C88" s="13">
        <v>0</v>
      </c>
      <c r="D88" s="13">
        <v>1434521</v>
      </c>
      <c r="E88" s="13">
        <v>0</v>
      </c>
    </row>
    <row r="89" spans="1:5" ht="12.75">
      <c r="A89" s="12" t="s">
        <v>103</v>
      </c>
      <c r="B89" s="13">
        <v>0</v>
      </c>
      <c r="C89" s="13">
        <v>70000</v>
      </c>
      <c r="D89" s="13">
        <v>70000</v>
      </c>
      <c r="E89" s="13">
        <v>46146.75</v>
      </c>
    </row>
    <row r="90" spans="1:5" ht="12.75">
      <c r="A90" s="12" t="s">
        <v>21</v>
      </c>
      <c r="B90" s="13">
        <v>1434521</v>
      </c>
      <c r="C90" s="13">
        <v>-70000</v>
      </c>
      <c r="D90" s="13">
        <v>1364521</v>
      </c>
      <c r="E90" s="13">
        <v>0</v>
      </c>
    </row>
    <row r="91" spans="1:5" ht="12.75">
      <c r="A91" s="12" t="s">
        <v>23</v>
      </c>
      <c r="B91" s="13">
        <v>690450</v>
      </c>
      <c r="C91" s="13">
        <v>0</v>
      </c>
      <c r="D91" s="13">
        <v>690450</v>
      </c>
      <c r="E91" s="13">
        <v>0</v>
      </c>
    </row>
    <row r="92" spans="1:5" ht="12.75">
      <c r="A92" s="12" t="s">
        <v>24</v>
      </c>
      <c r="B92" s="13">
        <v>1156145</v>
      </c>
      <c r="C92" s="13">
        <v>0</v>
      </c>
      <c r="D92" s="13">
        <v>1156145</v>
      </c>
      <c r="E92" s="13">
        <v>586938.94</v>
      </c>
    </row>
    <row r="93" spans="1:5" ht="12.75">
      <c r="A93" s="12" t="s">
        <v>25</v>
      </c>
      <c r="B93" s="13">
        <v>1203468</v>
      </c>
      <c r="C93" s="13">
        <v>0</v>
      </c>
      <c r="D93" s="13">
        <v>1203468</v>
      </c>
      <c r="E93" s="13">
        <v>611969.28</v>
      </c>
    </row>
    <row r="94" spans="1:5" ht="12.75">
      <c r="A94" s="12" t="s">
        <v>26</v>
      </c>
      <c r="B94" s="13">
        <v>156638</v>
      </c>
      <c r="C94" s="13">
        <v>0</v>
      </c>
      <c r="D94" s="13">
        <v>156638</v>
      </c>
      <c r="E94" s="13">
        <v>69151.96</v>
      </c>
    </row>
    <row r="95" spans="1:5" ht="12.75">
      <c r="A95" s="15" t="s">
        <v>5</v>
      </c>
      <c r="B95" s="16">
        <f>SUM(B96:B107)</f>
        <v>24651071</v>
      </c>
      <c r="C95" s="16">
        <f>SUM(C96:C107)</f>
        <v>6497850</v>
      </c>
      <c r="D95" s="16">
        <f>SUM(D96:D107)</f>
        <v>31148921</v>
      </c>
      <c r="E95" s="16">
        <f>SUM(E96:E107)</f>
        <v>11967.75</v>
      </c>
    </row>
    <row r="96" spans="1:5" ht="12.75">
      <c r="A96" s="12" t="s">
        <v>27</v>
      </c>
      <c r="B96" s="13">
        <v>257143</v>
      </c>
      <c r="C96" s="13">
        <v>282857</v>
      </c>
      <c r="D96" s="13">
        <v>540000</v>
      </c>
      <c r="E96" s="13">
        <v>0</v>
      </c>
    </row>
    <row r="97" spans="1:5" ht="12.75">
      <c r="A97" s="12" t="s">
        <v>107</v>
      </c>
      <c r="B97" s="13">
        <v>0</v>
      </c>
      <c r="C97" s="13">
        <v>36737</v>
      </c>
      <c r="D97" s="13">
        <v>36737</v>
      </c>
      <c r="E97" s="13">
        <v>0</v>
      </c>
    </row>
    <row r="98" spans="1:5" ht="12.75">
      <c r="A98" s="12" t="s">
        <v>32</v>
      </c>
      <c r="B98" s="13">
        <v>1827713</v>
      </c>
      <c r="C98" s="13">
        <v>1200000</v>
      </c>
      <c r="D98" s="13">
        <v>3027713</v>
      </c>
      <c r="E98" s="13">
        <v>0</v>
      </c>
    </row>
    <row r="99" spans="1:5" ht="12.75">
      <c r="A99" s="12" t="s">
        <v>57</v>
      </c>
      <c r="B99" s="13">
        <v>5447943</v>
      </c>
      <c r="C99" s="13">
        <v>13629728</v>
      </c>
      <c r="D99" s="13">
        <v>19077671</v>
      </c>
      <c r="E99" s="13">
        <v>0</v>
      </c>
    </row>
    <row r="100" spans="1:5" ht="12.75">
      <c r="A100" s="12" t="s">
        <v>33</v>
      </c>
      <c r="B100" s="13">
        <v>0</v>
      </c>
      <c r="C100" s="13">
        <v>150000</v>
      </c>
      <c r="D100" s="13">
        <v>150000</v>
      </c>
      <c r="E100" s="13">
        <v>11967.75</v>
      </c>
    </row>
    <row r="101" spans="1:5" ht="12.75">
      <c r="A101" s="12" t="s">
        <v>34</v>
      </c>
      <c r="B101" s="13">
        <v>1000000</v>
      </c>
      <c r="C101" s="13">
        <v>-200000</v>
      </c>
      <c r="D101" s="13">
        <v>800000</v>
      </c>
      <c r="E101" s="13">
        <v>0</v>
      </c>
    </row>
    <row r="102" spans="1:5" ht="12.75">
      <c r="A102" s="12" t="s">
        <v>90</v>
      </c>
      <c r="B102" s="13">
        <v>0</v>
      </c>
      <c r="C102" s="13">
        <v>5000</v>
      </c>
      <c r="D102" s="13">
        <v>5000</v>
      </c>
      <c r="E102" s="13">
        <v>0</v>
      </c>
    </row>
    <row r="103" spans="1:5" ht="12.75">
      <c r="A103" s="12" t="s">
        <v>67</v>
      </c>
      <c r="B103" s="13">
        <v>1302000</v>
      </c>
      <c r="C103" s="13">
        <v>2699800</v>
      </c>
      <c r="D103" s="13">
        <v>4001800</v>
      </c>
      <c r="E103" s="13">
        <v>0</v>
      </c>
    </row>
    <row r="104" spans="1:5" ht="12.75">
      <c r="A104" s="12" t="s">
        <v>81</v>
      </c>
      <c r="B104" s="13">
        <v>160000</v>
      </c>
      <c r="C104" s="13">
        <v>50000</v>
      </c>
      <c r="D104" s="13">
        <v>210000</v>
      </c>
      <c r="E104" s="13">
        <v>0</v>
      </c>
    </row>
    <row r="105" spans="1:5" ht="12.75">
      <c r="A105" s="12" t="s">
        <v>60</v>
      </c>
      <c r="B105" s="13">
        <v>600000</v>
      </c>
      <c r="C105" s="13">
        <v>-600000</v>
      </c>
      <c r="D105" s="13">
        <v>0</v>
      </c>
      <c r="E105" s="13">
        <v>0</v>
      </c>
    </row>
    <row r="106" spans="1:5" ht="12.75">
      <c r="A106" s="12" t="s">
        <v>40</v>
      </c>
      <c r="B106" s="13">
        <v>1402972</v>
      </c>
      <c r="C106" s="13">
        <v>-1402972</v>
      </c>
      <c r="D106" s="13">
        <v>0</v>
      </c>
      <c r="E106" s="13">
        <v>0</v>
      </c>
    </row>
    <row r="107" spans="1:5" ht="12.75">
      <c r="A107" s="12" t="s">
        <v>61</v>
      </c>
      <c r="B107" s="13">
        <v>12653300</v>
      </c>
      <c r="C107" s="13">
        <v>-9353300</v>
      </c>
      <c r="D107" s="13">
        <v>3300000</v>
      </c>
      <c r="E107" s="13">
        <v>0</v>
      </c>
    </row>
    <row r="108" spans="1:5" ht="12.75">
      <c r="A108" s="15" t="s">
        <v>6</v>
      </c>
      <c r="B108" s="16">
        <f>SUM(B109:B115)</f>
        <v>386830</v>
      </c>
      <c r="C108" s="16">
        <f>SUM(C109:C115)</f>
        <v>3464250</v>
      </c>
      <c r="D108" s="16">
        <f>SUM(D109:D115)</f>
        <v>3851080</v>
      </c>
      <c r="E108" s="16">
        <f>SUM(E109:E115)</f>
        <v>0</v>
      </c>
    </row>
    <row r="109" spans="1:5" ht="12.75">
      <c r="A109" s="12" t="s">
        <v>41</v>
      </c>
      <c r="B109" s="13">
        <v>0</v>
      </c>
      <c r="C109" s="13">
        <v>16000</v>
      </c>
      <c r="D109" s="13">
        <v>16000</v>
      </c>
      <c r="E109" s="13">
        <v>0</v>
      </c>
    </row>
    <row r="110" spans="1:5" ht="12.75">
      <c r="A110" s="12" t="s">
        <v>62</v>
      </c>
      <c r="B110" s="13">
        <v>0</v>
      </c>
      <c r="C110" s="13">
        <v>196250</v>
      </c>
      <c r="D110" s="13">
        <v>196250</v>
      </c>
      <c r="E110" s="13">
        <v>0</v>
      </c>
    </row>
    <row r="111" spans="1:5" ht="12.75">
      <c r="A111" s="12" t="s">
        <v>43</v>
      </c>
      <c r="B111" s="13">
        <v>0</v>
      </c>
      <c r="C111" s="13">
        <v>30000</v>
      </c>
      <c r="D111" s="13">
        <v>30000</v>
      </c>
      <c r="E111" s="13">
        <v>0</v>
      </c>
    </row>
    <row r="112" spans="1:5" ht="12.75">
      <c r="A112" s="12" t="s">
        <v>44</v>
      </c>
      <c r="B112" s="13">
        <v>0</v>
      </c>
      <c r="C112" s="13">
        <v>10000</v>
      </c>
      <c r="D112" s="13">
        <v>10000</v>
      </c>
      <c r="E112" s="13">
        <v>0</v>
      </c>
    </row>
    <row r="113" spans="1:5" ht="12.75">
      <c r="A113" s="12" t="s">
        <v>46</v>
      </c>
      <c r="B113" s="13">
        <v>0</v>
      </c>
      <c r="C113" s="13">
        <v>9000</v>
      </c>
      <c r="D113" s="13">
        <v>9000</v>
      </c>
      <c r="E113" s="13">
        <v>0</v>
      </c>
    </row>
    <row r="114" spans="1:5" ht="12.75">
      <c r="A114" s="12" t="s">
        <v>48</v>
      </c>
      <c r="B114" s="13">
        <v>0</v>
      </c>
      <c r="C114" s="13">
        <v>3203000</v>
      </c>
      <c r="D114" s="13">
        <v>3203000</v>
      </c>
      <c r="E114" s="13">
        <v>0</v>
      </c>
    </row>
    <row r="115" spans="1:5" ht="12.75">
      <c r="A115" s="12" t="s">
        <v>84</v>
      </c>
      <c r="B115" s="13">
        <v>386830</v>
      </c>
      <c r="C115" s="13">
        <v>0</v>
      </c>
      <c r="D115" s="13">
        <v>386830</v>
      </c>
      <c r="E115" s="13">
        <v>0</v>
      </c>
    </row>
    <row r="116" spans="1:5" ht="12.75">
      <c r="A116" s="17" t="s">
        <v>9</v>
      </c>
      <c r="B116" s="18">
        <f>+B128+B142+B151+B117</f>
        <v>68849263</v>
      </c>
      <c r="C116" s="18">
        <f>+C128+C142+C151+C117</f>
        <v>1000000</v>
      </c>
      <c r="D116" s="18">
        <f>+D128+D142+D151+D117</f>
        <v>69849263</v>
      </c>
      <c r="E116" s="18">
        <f>+E128+E142+E151+E117</f>
        <v>18001581.14</v>
      </c>
    </row>
    <row r="117" spans="1:5" ht="12.75">
      <c r="A117" s="15" t="s">
        <v>4</v>
      </c>
      <c r="B117" s="16">
        <f>SUM(B118:B127)</f>
        <v>55746972</v>
      </c>
      <c r="C117" s="16">
        <v>0</v>
      </c>
      <c r="D117" s="16">
        <v>55746972</v>
      </c>
      <c r="E117" s="16">
        <v>15275971.14</v>
      </c>
    </row>
    <row r="118" spans="1:5" ht="12.75">
      <c r="A118" s="12" t="s">
        <v>17</v>
      </c>
      <c r="B118" s="13">
        <v>32872800</v>
      </c>
      <c r="C118" s="13">
        <v>0</v>
      </c>
      <c r="D118" s="13">
        <v>32872800</v>
      </c>
      <c r="E118" s="13">
        <v>11829856</v>
      </c>
    </row>
    <row r="119" spans="1:5" ht="12.75">
      <c r="A119" s="12" t="s">
        <v>18</v>
      </c>
      <c r="B119" s="13">
        <v>7330368</v>
      </c>
      <c r="C119" s="13">
        <v>0</v>
      </c>
      <c r="D119" s="13">
        <v>7330368</v>
      </c>
      <c r="E119" s="13">
        <v>1292000</v>
      </c>
    </row>
    <row r="120" spans="1:5" ht="12.75">
      <c r="A120" s="12" t="s">
        <v>65</v>
      </c>
      <c r="B120" s="13">
        <v>1320000</v>
      </c>
      <c r="C120" s="13">
        <v>0</v>
      </c>
      <c r="D120" s="13">
        <v>1320000</v>
      </c>
      <c r="E120" s="13">
        <v>140000</v>
      </c>
    </row>
    <row r="121" spans="1:5" ht="12.75">
      <c r="A121" s="12" t="s">
        <v>20</v>
      </c>
      <c r="B121" s="13">
        <v>3460264</v>
      </c>
      <c r="C121" s="13">
        <v>0</v>
      </c>
      <c r="D121" s="13">
        <v>3460264</v>
      </c>
      <c r="E121" s="13">
        <v>0</v>
      </c>
    </row>
    <row r="122" spans="1:5" ht="12.75">
      <c r="A122" s="12" t="s">
        <v>103</v>
      </c>
      <c r="B122" s="13">
        <v>0</v>
      </c>
      <c r="C122" s="13">
        <v>50000</v>
      </c>
      <c r="D122" s="13">
        <v>50000</v>
      </c>
      <c r="E122" s="13">
        <v>13844.02</v>
      </c>
    </row>
    <row r="123" spans="1:5" ht="12.75">
      <c r="A123" s="12" t="s">
        <v>21</v>
      </c>
      <c r="B123" s="13">
        <v>3460264</v>
      </c>
      <c r="C123" s="13">
        <v>-50000</v>
      </c>
      <c r="D123" s="13">
        <v>3410264</v>
      </c>
      <c r="E123" s="13">
        <v>0</v>
      </c>
    </row>
    <row r="124" spans="1:5" ht="12.75">
      <c r="A124" s="12" t="s">
        <v>23</v>
      </c>
      <c r="B124" s="13">
        <v>1010350</v>
      </c>
      <c r="C124" s="13">
        <v>0</v>
      </c>
      <c r="D124" s="13">
        <v>1010350</v>
      </c>
      <c r="E124" s="13">
        <v>0</v>
      </c>
    </row>
    <row r="125" spans="1:5" ht="12.75">
      <c r="A125" s="12" t="s">
        <v>24</v>
      </c>
      <c r="B125" s="13">
        <v>2941368</v>
      </c>
      <c r="C125" s="13">
        <v>0</v>
      </c>
      <c r="D125" s="13">
        <v>2941368</v>
      </c>
      <c r="E125" s="13">
        <v>934100.22</v>
      </c>
    </row>
    <row r="126" spans="1:5" ht="12.75">
      <c r="A126" s="12" t="s">
        <v>25</v>
      </c>
      <c r="B126" s="13">
        <v>2969909</v>
      </c>
      <c r="C126" s="13">
        <v>0</v>
      </c>
      <c r="D126" s="13">
        <v>2969909</v>
      </c>
      <c r="E126" s="13">
        <v>941591.76</v>
      </c>
    </row>
    <row r="127" spans="1:5" ht="12.75">
      <c r="A127" s="12" t="s">
        <v>26</v>
      </c>
      <c r="B127" s="13">
        <v>381649</v>
      </c>
      <c r="C127" s="13">
        <v>0</v>
      </c>
      <c r="D127" s="13">
        <v>381649</v>
      </c>
      <c r="E127" s="13">
        <v>124579.14</v>
      </c>
    </row>
    <row r="128" spans="1:5" ht="12.75">
      <c r="A128" s="15" t="s">
        <v>5</v>
      </c>
      <c r="B128" s="16">
        <f>SUM(B129:B141)</f>
        <v>12690291</v>
      </c>
      <c r="C128" s="16">
        <f>SUM(C129:C141)</f>
        <v>736005</v>
      </c>
      <c r="D128" s="16">
        <f>SUM(D129:D141)</f>
        <v>13426296</v>
      </c>
      <c r="E128" s="16">
        <f>SUM(E129:E141)</f>
        <v>2695610</v>
      </c>
    </row>
    <row r="129" spans="1:5" ht="12.75">
      <c r="A129" s="12" t="s">
        <v>27</v>
      </c>
      <c r="B129" s="13">
        <v>0</v>
      </c>
      <c r="C129" s="13">
        <v>40000</v>
      </c>
      <c r="D129" s="13">
        <v>40000</v>
      </c>
      <c r="E129" s="13">
        <v>0</v>
      </c>
    </row>
    <row r="130" spans="1:5" ht="12.75">
      <c r="A130" s="12" t="s">
        <v>29</v>
      </c>
      <c r="B130" s="13">
        <v>0</v>
      </c>
      <c r="C130" s="13">
        <v>40000</v>
      </c>
      <c r="D130" s="13">
        <v>40000</v>
      </c>
      <c r="E130" s="13">
        <v>0</v>
      </c>
    </row>
    <row r="131" spans="1:5" ht="12.75">
      <c r="A131" s="12" t="s">
        <v>66</v>
      </c>
      <c r="B131" s="13">
        <v>0</v>
      </c>
      <c r="C131" s="13">
        <v>593000</v>
      </c>
      <c r="D131" s="13">
        <v>593000</v>
      </c>
      <c r="E131" s="13">
        <v>0</v>
      </c>
    </row>
    <row r="132" spans="1:5" ht="12.75">
      <c r="A132" s="12" t="s">
        <v>32</v>
      </c>
      <c r="B132" s="13">
        <v>0</v>
      </c>
      <c r="C132" s="13">
        <v>342000</v>
      </c>
      <c r="D132" s="13">
        <v>342000</v>
      </c>
      <c r="E132" s="13">
        <v>0</v>
      </c>
    </row>
    <row r="133" spans="1:5" ht="12.75">
      <c r="A133" s="12" t="s">
        <v>57</v>
      </c>
      <c r="B133" s="13">
        <v>2302000</v>
      </c>
      <c r="C133" s="13">
        <v>701399</v>
      </c>
      <c r="D133" s="13">
        <v>3003399</v>
      </c>
      <c r="E133" s="13">
        <v>247000</v>
      </c>
    </row>
    <row r="134" spans="1:5" ht="12.75">
      <c r="A134" s="12" t="s">
        <v>33</v>
      </c>
      <c r="B134" s="13">
        <v>0</v>
      </c>
      <c r="C134" s="13">
        <v>1</v>
      </c>
      <c r="D134" s="13">
        <v>1</v>
      </c>
      <c r="E134" s="13">
        <v>0</v>
      </c>
    </row>
    <row r="135" spans="1:5" ht="12.75">
      <c r="A135" s="12" t="s">
        <v>34</v>
      </c>
      <c r="B135" s="13">
        <v>1840000</v>
      </c>
      <c r="C135" s="13">
        <v>258611</v>
      </c>
      <c r="D135" s="13">
        <v>2098611</v>
      </c>
      <c r="E135" s="13">
        <v>240500</v>
      </c>
    </row>
    <row r="136" spans="1:5" ht="12.75">
      <c r="A136" s="12" t="s">
        <v>82</v>
      </c>
      <c r="B136" s="13">
        <v>90000</v>
      </c>
      <c r="C136" s="13">
        <v>-90000</v>
      </c>
      <c r="D136" s="13">
        <v>0</v>
      </c>
      <c r="E136" s="13">
        <v>0</v>
      </c>
    </row>
    <row r="137" spans="1:5" ht="12.75">
      <c r="A137" s="12" t="s">
        <v>81</v>
      </c>
      <c r="B137" s="13">
        <v>0</v>
      </c>
      <c r="C137" s="13">
        <v>45000</v>
      </c>
      <c r="D137" s="13">
        <v>45000</v>
      </c>
      <c r="E137" s="13">
        <v>0</v>
      </c>
    </row>
    <row r="138" spans="1:5" ht="12.75">
      <c r="A138" s="12" t="s">
        <v>58</v>
      </c>
      <c r="B138" s="13">
        <v>48150</v>
      </c>
      <c r="C138" s="13">
        <v>311850</v>
      </c>
      <c r="D138" s="13">
        <v>360000</v>
      </c>
      <c r="E138" s="13">
        <v>0</v>
      </c>
    </row>
    <row r="139" spans="1:5" ht="12.75">
      <c r="A139" s="12" t="s">
        <v>72</v>
      </c>
      <c r="B139" s="13">
        <v>4800</v>
      </c>
      <c r="C139" s="13">
        <v>-4800</v>
      </c>
      <c r="D139" s="13">
        <v>0</v>
      </c>
      <c r="E139" s="13">
        <v>0</v>
      </c>
    </row>
    <row r="140" spans="1:5" ht="12.75">
      <c r="A140" s="12" t="s">
        <v>40</v>
      </c>
      <c r="B140" s="13">
        <v>60000</v>
      </c>
      <c r="C140" s="13">
        <v>-60000</v>
      </c>
      <c r="D140" s="13">
        <v>0</v>
      </c>
      <c r="E140" s="13">
        <v>0</v>
      </c>
    </row>
    <row r="141" spans="1:5" ht="12.75">
      <c r="A141" s="12" t="s">
        <v>61</v>
      </c>
      <c r="B141" s="13">
        <v>8345341</v>
      </c>
      <c r="C141" s="13">
        <v>-1441056</v>
      </c>
      <c r="D141" s="13">
        <v>6904285</v>
      </c>
      <c r="E141" s="13">
        <v>2208110</v>
      </c>
    </row>
    <row r="142" spans="1:5" ht="12.75">
      <c r="A142" s="15" t="s">
        <v>6</v>
      </c>
      <c r="B142" s="16">
        <f>SUM(B143:B150)</f>
        <v>412000</v>
      </c>
      <c r="C142" s="16">
        <f>SUM(C143:C150)</f>
        <v>67995</v>
      </c>
      <c r="D142" s="16">
        <f>SUM(D143:D150)</f>
        <v>479995</v>
      </c>
      <c r="E142" s="16">
        <f>SUM(E143:E150)</f>
        <v>30000</v>
      </c>
    </row>
    <row r="143" spans="1:5" ht="12.75">
      <c r="A143" s="12" t="s">
        <v>41</v>
      </c>
      <c r="B143" s="13">
        <v>0</v>
      </c>
      <c r="C143" s="13">
        <v>85995</v>
      </c>
      <c r="D143" s="13">
        <v>85995</v>
      </c>
      <c r="E143" s="13">
        <v>0</v>
      </c>
    </row>
    <row r="144" spans="1:5" ht="12.75">
      <c r="A144" s="12" t="s">
        <v>74</v>
      </c>
      <c r="B144" s="13">
        <v>0</v>
      </c>
      <c r="C144" s="13">
        <v>7000</v>
      </c>
      <c r="D144" s="13">
        <v>7000</v>
      </c>
      <c r="E144" s="13">
        <v>0</v>
      </c>
    </row>
    <row r="145" spans="1:5" ht="12.75">
      <c r="A145" s="12" t="s">
        <v>62</v>
      </c>
      <c r="B145" s="13">
        <v>0</v>
      </c>
      <c r="C145" s="13">
        <v>12000</v>
      </c>
      <c r="D145" s="13">
        <v>12000</v>
      </c>
      <c r="E145" s="13">
        <v>0</v>
      </c>
    </row>
    <row r="146" spans="1:5" ht="12.75">
      <c r="A146" s="12" t="s">
        <v>43</v>
      </c>
      <c r="B146" s="13">
        <v>0</v>
      </c>
      <c r="C146" s="13">
        <v>17000</v>
      </c>
      <c r="D146" s="13">
        <v>17000</v>
      </c>
      <c r="E146" s="13">
        <v>0</v>
      </c>
    </row>
    <row r="147" spans="1:5" ht="12.75">
      <c r="A147" s="12" t="s">
        <v>46</v>
      </c>
      <c r="B147" s="13">
        <v>0</v>
      </c>
      <c r="C147" s="13">
        <v>8000</v>
      </c>
      <c r="D147" s="13">
        <v>8000</v>
      </c>
      <c r="E147" s="13">
        <v>0</v>
      </c>
    </row>
    <row r="148" spans="1:5" ht="12.75">
      <c r="A148" s="12" t="s">
        <v>49</v>
      </c>
      <c r="B148" s="13">
        <v>150000</v>
      </c>
      <c r="C148" s="13">
        <v>0</v>
      </c>
      <c r="D148" s="13">
        <v>150000</v>
      </c>
      <c r="E148" s="13">
        <v>30000</v>
      </c>
    </row>
    <row r="149" spans="1:5" ht="12.75">
      <c r="A149" s="12" t="s">
        <v>83</v>
      </c>
      <c r="B149" s="13">
        <v>62000</v>
      </c>
      <c r="C149" s="13">
        <v>-62000</v>
      </c>
      <c r="D149" s="13">
        <v>0</v>
      </c>
      <c r="E149" s="13">
        <v>0</v>
      </c>
    </row>
    <row r="150" spans="1:5" ht="12.75">
      <c r="A150" s="12" t="s">
        <v>84</v>
      </c>
      <c r="B150" s="13">
        <v>200000</v>
      </c>
      <c r="C150" s="13">
        <v>0</v>
      </c>
      <c r="D150" s="13">
        <v>200000</v>
      </c>
      <c r="E150" s="13">
        <v>0</v>
      </c>
    </row>
    <row r="151" spans="1:5" ht="12.75">
      <c r="A151" s="15" t="s">
        <v>7</v>
      </c>
      <c r="B151" s="16">
        <f>SUM(B152:B154)</f>
        <v>0</v>
      </c>
      <c r="C151" s="16">
        <f>SUM(C152:C154)</f>
        <v>196000</v>
      </c>
      <c r="D151" s="16">
        <f>SUM(D152:D154)</f>
        <v>196000</v>
      </c>
      <c r="E151" s="16">
        <f>SUM(E152:E154)</f>
        <v>0</v>
      </c>
    </row>
    <row r="152" spans="1:5" ht="12.75">
      <c r="A152" s="12" t="s">
        <v>92</v>
      </c>
      <c r="B152" s="13">
        <v>0</v>
      </c>
      <c r="C152" s="13">
        <v>20000</v>
      </c>
      <c r="D152" s="13">
        <v>20000</v>
      </c>
      <c r="E152" s="13">
        <v>0</v>
      </c>
    </row>
    <row r="153" spans="1:5" ht="12.75">
      <c r="A153" s="12" t="s">
        <v>78</v>
      </c>
      <c r="B153" s="13">
        <v>0</v>
      </c>
      <c r="C153" s="13">
        <v>116000</v>
      </c>
      <c r="D153" s="13">
        <v>116000</v>
      </c>
      <c r="E153" s="13">
        <v>0</v>
      </c>
    </row>
    <row r="154" spans="1:5" ht="12.75">
      <c r="A154" s="12" t="s">
        <v>108</v>
      </c>
      <c r="B154" s="13">
        <v>0</v>
      </c>
      <c r="C154" s="13">
        <v>60000</v>
      </c>
      <c r="D154" s="13">
        <v>60000</v>
      </c>
      <c r="E154" s="13">
        <v>0</v>
      </c>
    </row>
    <row r="155" spans="1:5" ht="12.75">
      <c r="A155" s="17" t="s">
        <v>10</v>
      </c>
      <c r="B155" s="18">
        <f>+B156+B166+B172</f>
        <v>34575276</v>
      </c>
      <c r="C155" s="18">
        <f>+C156+C166+C172</f>
        <v>0</v>
      </c>
      <c r="D155" s="18">
        <f>+D156+D166+D172</f>
        <v>34575276</v>
      </c>
      <c r="E155" s="18">
        <f>+E156+E166+E172</f>
        <v>9735211.310000002</v>
      </c>
    </row>
    <row r="156" spans="1:5" ht="12.75">
      <c r="A156" s="15" t="s">
        <v>4</v>
      </c>
      <c r="B156" s="16">
        <f>SUM(B157:B165)</f>
        <v>31818248</v>
      </c>
      <c r="C156" s="16">
        <f>SUM(C157:C165)</f>
        <v>0</v>
      </c>
      <c r="D156" s="16">
        <f>SUM(D157:D165)</f>
        <v>31818248</v>
      </c>
      <c r="E156" s="16">
        <f>SUM(E157:E165)</f>
        <v>9735211.310000002</v>
      </c>
    </row>
    <row r="157" spans="1:5" ht="12.75">
      <c r="A157" s="12" t="s">
        <v>17</v>
      </c>
      <c r="B157" s="13">
        <v>19444712</v>
      </c>
      <c r="C157" s="13">
        <v>0</v>
      </c>
      <c r="D157" s="13">
        <v>19444712</v>
      </c>
      <c r="E157" s="13">
        <v>7946670.8</v>
      </c>
    </row>
    <row r="158" spans="1:5" ht="12.75">
      <c r="A158" s="12" t="s">
        <v>18</v>
      </c>
      <c r="B158" s="13">
        <v>4896000</v>
      </c>
      <c r="C158" s="13">
        <v>0</v>
      </c>
      <c r="D158" s="13">
        <v>4896000</v>
      </c>
      <c r="E158" s="13">
        <v>504466.67</v>
      </c>
    </row>
    <row r="159" spans="1:5" ht="12.75">
      <c r="A159" s="12" t="s">
        <v>20</v>
      </c>
      <c r="B159" s="13">
        <v>2028393</v>
      </c>
      <c r="C159" s="13">
        <v>0</v>
      </c>
      <c r="D159" s="13">
        <v>2028393</v>
      </c>
      <c r="E159" s="13">
        <v>0</v>
      </c>
    </row>
    <row r="160" spans="1:5" ht="12.75">
      <c r="A160" s="12" t="s">
        <v>103</v>
      </c>
      <c r="B160" s="13">
        <v>0</v>
      </c>
      <c r="C160" s="13">
        <v>50000</v>
      </c>
      <c r="D160" s="13">
        <v>50000</v>
      </c>
      <c r="E160" s="13">
        <v>11075.22</v>
      </c>
    </row>
    <row r="161" spans="1:5" ht="12.75">
      <c r="A161" s="12" t="s">
        <v>21</v>
      </c>
      <c r="B161" s="13">
        <v>2028393</v>
      </c>
      <c r="C161" s="13">
        <v>-50000</v>
      </c>
      <c r="D161" s="13">
        <v>1978393</v>
      </c>
      <c r="E161" s="13">
        <v>0</v>
      </c>
    </row>
    <row r="162" spans="1:5" ht="12.75">
      <c r="A162" s="12" t="s">
        <v>23</v>
      </c>
      <c r="B162" s="13">
        <v>58000</v>
      </c>
      <c r="C162" s="13">
        <v>0</v>
      </c>
      <c r="D162" s="13">
        <v>58000</v>
      </c>
      <c r="E162" s="13">
        <v>0</v>
      </c>
    </row>
    <row r="163" spans="1:5" ht="12.75">
      <c r="A163" s="12" t="s">
        <v>24</v>
      </c>
      <c r="B163" s="13">
        <v>1560332</v>
      </c>
      <c r="C163" s="13">
        <v>0</v>
      </c>
      <c r="D163" s="13">
        <v>1560332</v>
      </c>
      <c r="E163" s="13">
        <v>593020.24</v>
      </c>
    </row>
    <row r="164" spans="1:5" ht="12.75">
      <c r="A164" s="12" t="s">
        <v>25</v>
      </c>
      <c r="B164" s="13">
        <v>1586925</v>
      </c>
      <c r="C164" s="13">
        <v>0</v>
      </c>
      <c r="D164" s="13">
        <v>1586925</v>
      </c>
      <c r="E164" s="13">
        <v>600030.79</v>
      </c>
    </row>
    <row r="165" spans="1:5" ht="12.75">
      <c r="A165" s="12" t="s">
        <v>26</v>
      </c>
      <c r="B165" s="13">
        <v>215493</v>
      </c>
      <c r="C165" s="13">
        <v>0</v>
      </c>
      <c r="D165" s="13">
        <v>215493</v>
      </c>
      <c r="E165" s="13">
        <v>79947.59</v>
      </c>
    </row>
    <row r="166" spans="1:5" ht="12.75">
      <c r="A166" s="15" t="s">
        <v>5</v>
      </c>
      <c r="B166" s="16">
        <f>SUM(B167:B171)</f>
        <v>2741605</v>
      </c>
      <c r="C166" s="16">
        <f>SUM(C167:C171)</f>
        <v>15423</v>
      </c>
      <c r="D166" s="16">
        <f>SUM(D167:D171)</f>
        <v>2757028</v>
      </c>
      <c r="E166" s="16">
        <f>SUM(E167:E171)</f>
        <v>0</v>
      </c>
    </row>
    <row r="167" spans="1:5" ht="12.75">
      <c r="A167" s="12" t="s">
        <v>66</v>
      </c>
      <c r="B167" s="13">
        <v>0</v>
      </c>
      <c r="C167" s="13">
        <v>117028</v>
      </c>
      <c r="D167" s="13">
        <v>117028</v>
      </c>
      <c r="E167" s="13">
        <v>0</v>
      </c>
    </row>
    <row r="168" spans="1:5" ht="12.75">
      <c r="A168" s="12" t="s">
        <v>33</v>
      </c>
      <c r="B168" s="13">
        <v>942000</v>
      </c>
      <c r="C168" s="13">
        <v>-942000</v>
      </c>
      <c r="D168" s="13">
        <v>0</v>
      </c>
      <c r="E168" s="13">
        <v>0</v>
      </c>
    </row>
    <row r="169" spans="1:5" ht="12.75">
      <c r="A169" s="12" t="s">
        <v>34</v>
      </c>
      <c r="B169" s="13">
        <v>935600</v>
      </c>
      <c r="C169" s="13">
        <v>-935600</v>
      </c>
      <c r="D169" s="13">
        <v>0</v>
      </c>
      <c r="E169" s="13">
        <v>0</v>
      </c>
    </row>
    <row r="170" spans="1:5" ht="12.75">
      <c r="A170" s="12" t="s">
        <v>40</v>
      </c>
      <c r="B170" s="13">
        <v>864005</v>
      </c>
      <c r="C170" s="13">
        <v>-864005</v>
      </c>
      <c r="D170" s="13">
        <v>0</v>
      </c>
      <c r="E170" s="13">
        <v>0</v>
      </c>
    </row>
    <row r="171" spans="1:5" ht="12.75">
      <c r="A171" s="12" t="s">
        <v>61</v>
      </c>
      <c r="B171" s="13">
        <v>0</v>
      </c>
      <c r="C171" s="13">
        <v>2640000</v>
      </c>
      <c r="D171" s="13">
        <v>2640000</v>
      </c>
      <c r="E171" s="13">
        <v>0</v>
      </c>
    </row>
    <row r="172" spans="1:5" ht="12.75">
      <c r="A172" s="15" t="s">
        <v>6</v>
      </c>
      <c r="B172" s="16">
        <f>+B173</f>
        <v>15423</v>
      </c>
      <c r="C172" s="16">
        <f>+C173</f>
        <v>-15423</v>
      </c>
      <c r="D172" s="16">
        <f>+D173</f>
        <v>0</v>
      </c>
      <c r="E172" s="16">
        <f>+E173</f>
        <v>0</v>
      </c>
    </row>
    <row r="173" spans="1:5" ht="12.75">
      <c r="A173" s="12" t="s">
        <v>41</v>
      </c>
      <c r="B173" s="13">
        <v>15423</v>
      </c>
      <c r="C173" s="13">
        <v>-15423</v>
      </c>
      <c r="D173" s="13">
        <v>0</v>
      </c>
      <c r="E173" s="13">
        <v>0</v>
      </c>
    </row>
    <row r="174" spans="1:5" ht="12.75">
      <c r="A174" s="17" t="s">
        <v>11</v>
      </c>
      <c r="B174" s="18">
        <f>+B175+B184+B187</f>
        <v>25323046</v>
      </c>
      <c r="C174" s="18">
        <f>+C175+C184+C187</f>
        <v>0</v>
      </c>
      <c r="D174" s="18">
        <f>+D175+D184+D187</f>
        <v>25323046</v>
      </c>
      <c r="E174" s="18">
        <f>+E175+E184+E187</f>
        <v>8861880.860000001</v>
      </c>
    </row>
    <row r="175" spans="1:5" ht="12.75">
      <c r="A175" s="15" t="s">
        <v>4</v>
      </c>
      <c r="B175" s="16">
        <f>SUM(B176:B183)</f>
        <v>25023046</v>
      </c>
      <c r="C175" s="16">
        <f>SUM(C176:C183)</f>
        <v>0</v>
      </c>
      <c r="D175" s="16">
        <f>SUM(D176:D183)</f>
        <v>25023046</v>
      </c>
      <c r="E175" s="16">
        <f>SUM(E176:E183)</f>
        <v>8861880.860000001</v>
      </c>
    </row>
    <row r="176" spans="1:5" ht="12.75">
      <c r="A176" s="12" t="s">
        <v>17</v>
      </c>
      <c r="B176" s="13">
        <v>13376760</v>
      </c>
      <c r="C176" s="13">
        <v>0</v>
      </c>
      <c r="D176" s="13">
        <v>13376760</v>
      </c>
      <c r="E176" s="13">
        <v>6896480</v>
      </c>
    </row>
    <row r="177" spans="1:5" ht="12.75">
      <c r="A177" s="12" t="s">
        <v>18</v>
      </c>
      <c r="B177" s="13">
        <v>5340000</v>
      </c>
      <c r="C177" s="13">
        <v>0</v>
      </c>
      <c r="D177" s="13">
        <v>5340000</v>
      </c>
      <c r="E177" s="13">
        <v>795000</v>
      </c>
    </row>
    <row r="178" spans="1:5" ht="12.75">
      <c r="A178" s="12" t="s">
        <v>20</v>
      </c>
      <c r="B178" s="13">
        <v>1597691</v>
      </c>
      <c r="C178" s="13">
        <v>0</v>
      </c>
      <c r="D178" s="13">
        <v>1597691</v>
      </c>
      <c r="E178" s="13">
        <v>0</v>
      </c>
    </row>
    <row r="179" spans="1:5" ht="12.75">
      <c r="A179" s="12" t="s">
        <v>21</v>
      </c>
      <c r="B179" s="13">
        <v>1559730</v>
      </c>
      <c r="C179" s="13">
        <v>0</v>
      </c>
      <c r="D179" s="13">
        <v>1559730</v>
      </c>
      <c r="E179" s="13">
        <v>0</v>
      </c>
    </row>
    <row r="180" spans="1:5" ht="12.75">
      <c r="A180" s="12" t="s">
        <v>23</v>
      </c>
      <c r="B180" s="13">
        <v>292650</v>
      </c>
      <c r="C180" s="13">
        <v>0</v>
      </c>
      <c r="D180" s="13">
        <v>292650</v>
      </c>
      <c r="E180" s="13">
        <v>0</v>
      </c>
    </row>
    <row r="181" spans="1:5" ht="12.75">
      <c r="A181" s="12" t="s">
        <v>24</v>
      </c>
      <c r="B181" s="13">
        <v>1327019</v>
      </c>
      <c r="C181" s="13">
        <v>0</v>
      </c>
      <c r="D181" s="13">
        <v>1327019</v>
      </c>
      <c r="E181" s="13">
        <v>545325.98</v>
      </c>
    </row>
    <row r="182" spans="1:5" ht="12.75">
      <c r="A182" s="12" t="s">
        <v>25</v>
      </c>
      <c r="B182" s="13">
        <v>1328890</v>
      </c>
      <c r="C182" s="13">
        <v>0</v>
      </c>
      <c r="D182" s="13">
        <v>1328890</v>
      </c>
      <c r="E182" s="13">
        <v>546095.08</v>
      </c>
    </row>
    <row r="183" spans="1:5" ht="12.75">
      <c r="A183" s="12" t="s">
        <v>26</v>
      </c>
      <c r="B183" s="13">
        <v>200306</v>
      </c>
      <c r="C183" s="13">
        <v>0</v>
      </c>
      <c r="D183" s="13">
        <v>200306</v>
      </c>
      <c r="E183" s="13">
        <v>78979.8</v>
      </c>
    </row>
    <row r="184" spans="1:5" ht="12.75">
      <c r="A184" s="15" t="s">
        <v>5</v>
      </c>
      <c r="B184" s="16">
        <f>SUM(B185:B186)</f>
        <v>300000</v>
      </c>
      <c r="C184" s="16">
        <f>SUM(C185:C186)</f>
        <v>-150000</v>
      </c>
      <c r="D184" s="16">
        <f>SUM(D185:D186)</f>
        <v>150000</v>
      </c>
      <c r="E184" s="16">
        <f>SUM(E185:E186)</f>
        <v>0</v>
      </c>
    </row>
    <row r="185" spans="1:5" ht="12.75">
      <c r="A185" s="12" t="s">
        <v>32</v>
      </c>
      <c r="B185" s="13">
        <v>0</v>
      </c>
      <c r="C185" s="13">
        <v>150000</v>
      </c>
      <c r="D185" s="13">
        <v>150000</v>
      </c>
      <c r="E185" s="13">
        <v>0</v>
      </c>
    </row>
    <row r="186" spans="1:5" ht="12.75">
      <c r="A186" s="12" t="s">
        <v>33</v>
      </c>
      <c r="B186" s="13">
        <v>300000</v>
      </c>
      <c r="C186" s="13">
        <v>-300000</v>
      </c>
      <c r="D186" s="13">
        <v>0</v>
      </c>
      <c r="E186" s="13">
        <v>0</v>
      </c>
    </row>
    <row r="187" spans="1:5" ht="12.75">
      <c r="A187" s="15" t="s">
        <v>7</v>
      </c>
      <c r="B187" s="16">
        <f>+B188</f>
        <v>0</v>
      </c>
      <c r="C187" s="16">
        <f>+C188</f>
        <v>150000</v>
      </c>
      <c r="D187" s="16">
        <f>+D188</f>
        <v>150000</v>
      </c>
      <c r="E187" s="16">
        <f>+E188</f>
        <v>0</v>
      </c>
    </row>
    <row r="188" spans="1:5" ht="12.75">
      <c r="A188" s="12" t="s">
        <v>92</v>
      </c>
      <c r="B188" s="13">
        <v>0</v>
      </c>
      <c r="C188" s="13">
        <v>150000</v>
      </c>
      <c r="D188" s="13">
        <v>150000</v>
      </c>
      <c r="E188" s="13">
        <v>0</v>
      </c>
    </row>
    <row r="189" spans="1:5" ht="12.75">
      <c r="A189" s="17" t="s">
        <v>12</v>
      </c>
      <c r="B189" s="18">
        <f>+B190+B200+B208+B213</f>
        <v>18426563</v>
      </c>
      <c r="C189" s="18">
        <f>+C190+C200+C208+C213</f>
        <v>0</v>
      </c>
      <c r="D189" s="18">
        <f>+D190+D200+D208+D213</f>
        <v>18426563</v>
      </c>
      <c r="E189" s="18">
        <f>+E190+E200+E208+E213</f>
        <v>5131392.15</v>
      </c>
    </row>
    <row r="190" spans="1:5" ht="12.75">
      <c r="A190" s="15" t="s">
        <v>4</v>
      </c>
      <c r="B190" s="16">
        <f>SUM(B191:B199)</f>
        <v>16896563</v>
      </c>
      <c r="C190" s="16">
        <f>SUM(C191:C199)</f>
        <v>0</v>
      </c>
      <c r="D190" s="16">
        <f>SUM(D191:D199)</f>
        <v>16896563</v>
      </c>
      <c r="E190" s="16">
        <f>SUM(E191:E199)</f>
        <v>5131392.15</v>
      </c>
    </row>
    <row r="191" spans="1:5" ht="12.75">
      <c r="A191" s="12" t="s">
        <v>17</v>
      </c>
      <c r="B191" s="13">
        <v>10909200</v>
      </c>
      <c r="C191" s="13">
        <v>0</v>
      </c>
      <c r="D191" s="13">
        <v>10909200</v>
      </c>
      <c r="E191" s="13">
        <v>4242900</v>
      </c>
    </row>
    <row r="192" spans="1:5" ht="12.75">
      <c r="A192" s="12" t="s">
        <v>18</v>
      </c>
      <c r="B192" s="13">
        <v>1470000</v>
      </c>
      <c r="C192" s="13">
        <v>0</v>
      </c>
      <c r="D192" s="13">
        <v>1470000</v>
      </c>
      <c r="E192" s="13">
        <v>211000</v>
      </c>
    </row>
    <row r="193" spans="1:5" ht="12.75">
      <c r="A193" s="12" t="s">
        <v>20</v>
      </c>
      <c r="B193" s="13">
        <v>1066913</v>
      </c>
      <c r="C193" s="13">
        <v>0</v>
      </c>
      <c r="D193" s="13">
        <v>1066913</v>
      </c>
      <c r="E193" s="13">
        <v>0</v>
      </c>
    </row>
    <row r="194" spans="1:5" ht="12.75">
      <c r="A194" s="12" t="s">
        <v>103</v>
      </c>
      <c r="B194" s="13">
        <v>0</v>
      </c>
      <c r="C194" s="13">
        <v>50000</v>
      </c>
      <c r="D194" s="13">
        <v>50000</v>
      </c>
      <c r="E194" s="13">
        <v>0</v>
      </c>
    </row>
    <row r="195" spans="1:5" ht="12.75">
      <c r="A195" s="12" t="s">
        <v>21</v>
      </c>
      <c r="B195" s="13">
        <v>1031600</v>
      </c>
      <c r="C195" s="13">
        <v>-50000</v>
      </c>
      <c r="D195" s="13">
        <v>981600</v>
      </c>
      <c r="E195" s="13">
        <v>0</v>
      </c>
    </row>
    <row r="196" spans="1:5" ht="12.75">
      <c r="A196" s="12" t="s">
        <v>23</v>
      </c>
      <c r="B196" s="13">
        <v>530850</v>
      </c>
      <c r="C196" s="13">
        <v>0</v>
      </c>
      <c r="D196" s="13">
        <v>530850</v>
      </c>
      <c r="E196" s="13">
        <v>0</v>
      </c>
    </row>
    <row r="197" spans="1:5" ht="12.75">
      <c r="A197" s="12" t="s">
        <v>24</v>
      </c>
      <c r="B197" s="13">
        <v>881940</v>
      </c>
      <c r="C197" s="13">
        <v>0</v>
      </c>
      <c r="D197" s="13">
        <v>881940</v>
      </c>
      <c r="E197" s="13">
        <v>315781.53</v>
      </c>
    </row>
    <row r="198" spans="1:5" ht="12.75">
      <c r="A198" s="12" t="s">
        <v>25</v>
      </c>
      <c r="B198" s="13">
        <v>883183</v>
      </c>
      <c r="C198" s="13">
        <v>0</v>
      </c>
      <c r="D198" s="13">
        <v>883183</v>
      </c>
      <c r="E198" s="13">
        <v>316226.9</v>
      </c>
    </row>
    <row r="199" spans="1:5" ht="12.75">
      <c r="A199" s="12" t="s">
        <v>26</v>
      </c>
      <c r="B199" s="13">
        <v>122877</v>
      </c>
      <c r="C199" s="13">
        <v>0</v>
      </c>
      <c r="D199" s="13">
        <v>122877</v>
      </c>
      <c r="E199" s="13">
        <v>45483.72</v>
      </c>
    </row>
    <row r="200" spans="1:5" ht="12.75">
      <c r="A200" s="15" t="s">
        <v>5</v>
      </c>
      <c r="B200" s="16">
        <f>SUM(B201:B207)</f>
        <v>915000</v>
      </c>
      <c r="C200" s="16">
        <f>SUM(C201:C207)</f>
        <v>234000</v>
      </c>
      <c r="D200" s="16">
        <f>SUM(D201:D207)</f>
        <v>1149000</v>
      </c>
      <c r="E200" s="16">
        <f>SUM(E201:E207)</f>
        <v>0</v>
      </c>
    </row>
    <row r="201" spans="1:5" ht="12.75">
      <c r="A201" s="12" t="s">
        <v>66</v>
      </c>
      <c r="B201" s="13">
        <v>0</v>
      </c>
      <c r="C201" s="13">
        <v>40500</v>
      </c>
      <c r="D201" s="13">
        <v>40500</v>
      </c>
      <c r="E201" s="13">
        <v>0</v>
      </c>
    </row>
    <row r="202" spans="1:5" ht="12.75">
      <c r="A202" s="12" t="s">
        <v>32</v>
      </c>
      <c r="B202" s="13">
        <v>25000</v>
      </c>
      <c r="C202" s="13">
        <v>-25000</v>
      </c>
      <c r="D202" s="13">
        <v>0</v>
      </c>
      <c r="E202" s="13">
        <v>0</v>
      </c>
    </row>
    <row r="203" spans="1:5" ht="12.75">
      <c r="A203" s="12" t="s">
        <v>33</v>
      </c>
      <c r="B203" s="13">
        <v>40000</v>
      </c>
      <c r="C203" s="13">
        <v>-40000</v>
      </c>
      <c r="D203" s="13">
        <v>0</v>
      </c>
      <c r="E203" s="13">
        <v>0</v>
      </c>
    </row>
    <row r="204" spans="1:5" ht="12.75">
      <c r="A204" s="12" t="s">
        <v>34</v>
      </c>
      <c r="B204" s="13">
        <v>200000</v>
      </c>
      <c r="C204" s="13">
        <v>-200000</v>
      </c>
      <c r="D204" s="13">
        <v>0</v>
      </c>
      <c r="E204" s="13">
        <v>0</v>
      </c>
    </row>
    <row r="205" spans="1:5" ht="12.75">
      <c r="A205" s="12" t="s">
        <v>60</v>
      </c>
      <c r="B205" s="13">
        <v>500000</v>
      </c>
      <c r="C205" s="13">
        <v>-500000</v>
      </c>
      <c r="D205" s="13">
        <v>0</v>
      </c>
      <c r="E205" s="13">
        <v>0</v>
      </c>
    </row>
    <row r="206" spans="1:5" ht="12.75">
      <c r="A206" s="12" t="s">
        <v>40</v>
      </c>
      <c r="B206" s="13">
        <v>150000</v>
      </c>
      <c r="C206" s="13">
        <v>-71500</v>
      </c>
      <c r="D206" s="13">
        <v>78500</v>
      </c>
      <c r="E206" s="13">
        <v>0</v>
      </c>
    </row>
    <row r="207" spans="1:5" ht="12.75">
      <c r="A207" s="12" t="s">
        <v>61</v>
      </c>
      <c r="B207" s="13">
        <v>0</v>
      </c>
      <c r="C207" s="13">
        <v>1030000</v>
      </c>
      <c r="D207" s="13">
        <v>1030000</v>
      </c>
      <c r="E207" s="13">
        <v>0</v>
      </c>
    </row>
    <row r="208" spans="1:5" ht="12.75">
      <c r="A208" s="15" t="s">
        <v>6</v>
      </c>
      <c r="B208" s="16">
        <f>SUM(B209:B212)</f>
        <v>545000</v>
      </c>
      <c r="C208" s="16">
        <f>SUM(C209:C212)</f>
        <v>-507000</v>
      </c>
      <c r="D208" s="16">
        <f>SUM(D209:D212)</f>
        <v>38000</v>
      </c>
      <c r="E208" s="16">
        <f>SUM(E209:E212)</f>
        <v>0</v>
      </c>
    </row>
    <row r="209" spans="1:5" ht="12.75">
      <c r="A209" s="12" t="s">
        <v>41</v>
      </c>
      <c r="B209" s="13">
        <v>200000</v>
      </c>
      <c r="C209" s="13">
        <v>-200000</v>
      </c>
      <c r="D209" s="13">
        <v>0</v>
      </c>
      <c r="E209" s="13">
        <v>0</v>
      </c>
    </row>
    <row r="210" spans="1:5" ht="12.75">
      <c r="A210" s="12" t="s">
        <v>62</v>
      </c>
      <c r="B210" s="13">
        <v>90000</v>
      </c>
      <c r="C210" s="13">
        <v>-90000</v>
      </c>
      <c r="D210" s="13">
        <v>0</v>
      </c>
      <c r="E210" s="13">
        <v>0</v>
      </c>
    </row>
    <row r="211" spans="1:5" ht="12.75">
      <c r="A211" s="12" t="s">
        <v>44</v>
      </c>
      <c r="B211" s="13">
        <v>0</v>
      </c>
      <c r="C211" s="13">
        <v>8000</v>
      </c>
      <c r="D211" s="13">
        <v>8000</v>
      </c>
      <c r="E211" s="13">
        <v>0</v>
      </c>
    </row>
    <row r="212" spans="1:5" ht="12.75">
      <c r="A212" s="12" t="s">
        <v>84</v>
      </c>
      <c r="B212" s="13">
        <v>255000</v>
      </c>
      <c r="C212" s="13">
        <v>-225000</v>
      </c>
      <c r="D212" s="13">
        <v>30000</v>
      </c>
      <c r="E212" s="13">
        <v>0</v>
      </c>
    </row>
    <row r="213" spans="1:5" ht="12.75">
      <c r="A213" s="15" t="s">
        <v>7</v>
      </c>
      <c r="B213" s="16">
        <f>SUM(B214:B217)</f>
        <v>70000</v>
      </c>
      <c r="C213" s="16">
        <f>SUM(C214:C217)</f>
        <v>273000</v>
      </c>
      <c r="D213" s="16">
        <f>SUM(D214:D217)</f>
        <v>343000</v>
      </c>
      <c r="E213" s="16">
        <f>SUM(E214:E217)</f>
        <v>0</v>
      </c>
    </row>
    <row r="214" spans="1:5" ht="12.75">
      <c r="A214" s="12" t="s">
        <v>92</v>
      </c>
      <c r="B214" s="13">
        <v>70000</v>
      </c>
      <c r="C214" s="13">
        <v>-37000</v>
      </c>
      <c r="D214" s="13">
        <v>33000</v>
      </c>
      <c r="E214" s="13">
        <v>0</v>
      </c>
    </row>
    <row r="215" spans="1:5" ht="12.75">
      <c r="A215" s="12" t="s">
        <v>59</v>
      </c>
      <c r="B215" s="13">
        <v>0</v>
      </c>
      <c r="C215" s="13">
        <v>168000</v>
      </c>
      <c r="D215" s="13">
        <v>168000</v>
      </c>
      <c r="E215" s="13">
        <v>0</v>
      </c>
    </row>
    <row r="216" spans="1:5" ht="12.75">
      <c r="A216" s="12" t="s">
        <v>56</v>
      </c>
      <c r="B216" s="13">
        <v>0</v>
      </c>
      <c r="C216" s="13">
        <v>130000</v>
      </c>
      <c r="D216" s="13">
        <v>130000</v>
      </c>
      <c r="E216" s="13">
        <v>0</v>
      </c>
    </row>
    <row r="217" spans="1:5" ht="12.75">
      <c r="A217" s="12" t="s">
        <v>78</v>
      </c>
      <c r="B217" s="13">
        <v>0</v>
      </c>
      <c r="C217" s="13">
        <v>12000</v>
      </c>
      <c r="D217" s="13">
        <v>12000</v>
      </c>
      <c r="E217" s="13">
        <v>0</v>
      </c>
    </row>
    <row r="218" spans="1:5" ht="12.75">
      <c r="A218" s="17" t="s">
        <v>13</v>
      </c>
      <c r="B218" s="18">
        <f>+B219+B228+B236+B241</f>
        <v>1990053</v>
      </c>
      <c r="C218" s="18">
        <f>+C219+C228+C236+C241</f>
        <v>0</v>
      </c>
      <c r="D218" s="18">
        <f>+D219+D228+D236+D241</f>
        <v>1990053</v>
      </c>
      <c r="E218" s="18">
        <f>+E219+E228+E236+E241</f>
        <v>75299.80000000002</v>
      </c>
    </row>
    <row r="219" spans="1:5" ht="12.75">
      <c r="A219" s="15" t="s">
        <v>4</v>
      </c>
      <c r="B219" s="16">
        <f>SUM(B220:B227)</f>
        <v>570053</v>
      </c>
      <c r="C219" s="16">
        <f>SUM(C220:C227)</f>
        <v>0</v>
      </c>
      <c r="D219" s="16">
        <f>SUM(D220:D227)</f>
        <v>570053</v>
      </c>
      <c r="E219" s="16">
        <f>SUM(E220:E227)</f>
        <v>66423.64000000001</v>
      </c>
    </row>
    <row r="220" spans="1:5" ht="12.75">
      <c r="A220" s="12" t="s">
        <v>17</v>
      </c>
      <c r="B220" s="13">
        <v>0</v>
      </c>
      <c r="C220" s="13">
        <v>432000</v>
      </c>
      <c r="D220" s="13">
        <v>432000</v>
      </c>
      <c r="E220" s="13">
        <v>36000</v>
      </c>
    </row>
    <row r="221" spans="1:5" ht="12.75">
      <c r="A221" s="12" t="s">
        <v>18</v>
      </c>
      <c r="B221" s="13">
        <v>432000</v>
      </c>
      <c r="C221" s="13">
        <v>-432000</v>
      </c>
      <c r="D221" s="13">
        <v>0</v>
      </c>
      <c r="E221" s="13">
        <v>0</v>
      </c>
    </row>
    <row r="222" spans="1:5" ht="12.75">
      <c r="A222" s="12" t="s">
        <v>20</v>
      </c>
      <c r="B222" s="13">
        <v>36000</v>
      </c>
      <c r="C222" s="13">
        <v>0</v>
      </c>
      <c r="D222" s="13">
        <v>36000</v>
      </c>
      <c r="E222" s="13">
        <v>0</v>
      </c>
    </row>
    <row r="223" spans="1:5" ht="12.75">
      <c r="A223" s="12" t="s">
        <v>103</v>
      </c>
      <c r="B223" s="13">
        <v>0</v>
      </c>
      <c r="C223" s="13">
        <v>25000</v>
      </c>
      <c r="D223" s="13">
        <v>25000</v>
      </c>
      <c r="E223" s="13">
        <v>24919.24</v>
      </c>
    </row>
    <row r="224" spans="1:5" ht="12.75">
      <c r="A224" s="12" t="s">
        <v>21</v>
      </c>
      <c r="B224" s="13">
        <v>36000</v>
      </c>
      <c r="C224" s="13">
        <v>-25000</v>
      </c>
      <c r="D224" s="13">
        <v>11000</v>
      </c>
      <c r="E224" s="13">
        <v>0</v>
      </c>
    </row>
    <row r="225" spans="1:5" ht="12.75">
      <c r="A225" s="12" t="s">
        <v>24</v>
      </c>
      <c r="B225" s="13">
        <v>30629</v>
      </c>
      <c r="C225" s="13">
        <v>0</v>
      </c>
      <c r="D225" s="13">
        <v>30629</v>
      </c>
      <c r="E225" s="13">
        <v>2552.4</v>
      </c>
    </row>
    <row r="226" spans="1:5" ht="12.75">
      <c r="A226" s="12" t="s">
        <v>25</v>
      </c>
      <c r="B226" s="13">
        <v>30672</v>
      </c>
      <c r="C226" s="13">
        <v>0</v>
      </c>
      <c r="D226" s="13">
        <v>30672</v>
      </c>
      <c r="E226" s="13">
        <v>2556</v>
      </c>
    </row>
    <row r="227" spans="1:5" ht="12.75">
      <c r="A227" s="12" t="s">
        <v>26</v>
      </c>
      <c r="B227" s="13">
        <v>4752</v>
      </c>
      <c r="C227" s="13">
        <v>0</v>
      </c>
      <c r="D227" s="13">
        <v>4752</v>
      </c>
      <c r="E227" s="13">
        <v>396</v>
      </c>
    </row>
    <row r="228" spans="1:5" ht="12.75">
      <c r="A228" s="15" t="s">
        <v>5</v>
      </c>
      <c r="B228" s="16">
        <f>SUM(B229:B235)</f>
        <v>1025000</v>
      </c>
      <c r="C228" s="16">
        <f>SUM(C229:C235)</f>
        <v>25000</v>
      </c>
      <c r="D228" s="16">
        <f>SUM(D229:D235)</f>
        <v>1050000</v>
      </c>
      <c r="E228" s="16">
        <f>SUM(E229:E235)</f>
        <v>8876.16</v>
      </c>
    </row>
    <row r="229" spans="1:5" ht="12.75">
      <c r="A229" s="12" t="s">
        <v>32</v>
      </c>
      <c r="B229" s="13">
        <v>80000</v>
      </c>
      <c r="C229" s="13">
        <v>-30000</v>
      </c>
      <c r="D229" s="13">
        <v>50000</v>
      </c>
      <c r="E229" s="13">
        <v>0</v>
      </c>
    </row>
    <row r="230" spans="1:5" ht="12.75">
      <c r="A230" s="12" t="s">
        <v>33</v>
      </c>
      <c r="B230" s="13">
        <v>100000</v>
      </c>
      <c r="C230" s="13">
        <v>110000</v>
      </c>
      <c r="D230" s="13">
        <v>210000</v>
      </c>
      <c r="E230" s="13">
        <v>8876.16</v>
      </c>
    </row>
    <row r="231" spans="1:5" ht="12.75">
      <c r="A231" s="12" t="s">
        <v>34</v>
      </c>
      <c r="B231" s="13">
        <v>100000</v>
      </c>
      <c r="C231" s="13">
        <v>285000</v>
      </c>
      <c r="D231" s="13">
        <v>385000</v>
      </c>
      <c r="E231" s="13">
        <v>0</v>
      </c>
    </row>
    <row r="232" spans="1:5" ht="12.75">
      <c r="A232" s="12" t="s">
        <v>58</v>
      </c>
      <c r="B232" s="13">
        <v>0</v>
      </c>
      <c r="C232" s="13">
        <v>155000</v>
      </c>
      <c r="D232" s="13">
        <v>155000</v>
      </c>
      <c r="E232" s="13">
        <v>0</v>
      </c>
    </row>
    <row r="233" spans="1:5" ht="12.75">
      <c r="A233" s="12" t="s">
        <v>60</v>
      </c>
      <c r="B233" s="13">
        <v>200000</v>
      </c>
      <c r="C233" s="13">
        <v>-200000</v>
      </c>
      <c r="D233" s="13">
        <v>0</v>
      </c>
      <c r="E233" s="13">
        <v>0</v>
      </c>
    </row>
    <row r="234" spans="1:5" ht="12.75">
      <c r="A234" s="12" t="s">
        <v>40</v>
      </c>
      <c r="B234" s="13">
        <v>0</v>
      </c>
      <c r="C234" s="13">
        <v>162600</v>
      </c>
      <c r="D234" s="13">
        <v>162600</v>
      </c>
      <c r="E234" s="13">
        <v>0</v>
      </c>
    </row>
    <row r="235" spans="1:5" ht="12.75">
      <c r="A235" s="12" t="s">
        <v>61</v>
      </c>
      <c r="B235" s="13">
        <v>545000</v>
      </c>
      <c r="C235" s="13">
        <v>-457600</v>
      </c>
      <c r="D235" s="13">
        <v>87400</v>
      </c>
      <c r="E235" s="13">
        <v>0</v>
      </c>
    </row>
    <row r="236" spans="1:5" ht="12.75">
      <c r="A236" s="15" t="s">
        <v>6</v>
      </c>
      <c r="B236" s="16">
        <f>SUM(B237:B240)</f>
        <v>195000</v>
      </c>
      <c r="C236" s="16">
        <f>SUM(C237:C240)</f>
        <v>175000</v>
      </c>
      <c r="D236" s="16">
        <f>SUM(D237:D240)</f>
        <v>370000</v>
      </c>
      <c r="E236" s="16">
        <f>SUM(E237:E240)</f>
        <v>0</v>
      </c>
    </row>
    <row r="237" spans="1:5" ht="12.75">
      <c r="A237" s="12" t="s">
        <v>41</v>
      </c>
      <c r="B237" s="13">
        <v>100000</v>
      </c>
      <c r="C237" s="13">
        <v>105000</v>
      </c>
      <c r="D237" s="13">
        <v>205000</v>
      </c>
      <c r="E237" s="13">
        <v>0</v>
      </c>
    </row>
    <row r="238" spans="1:5" ht="12.75">
      <c r="A238" s="12" t="s">
        <v>62</v>
      </c>
      <c r="B238" s="13">
        <v>94100</v>
      </c>
      <c r="C238" s="13">
        <v>-94100</v>
      </c>
      <c r="D238" s="13">
        <v>0</v>
      </c>
      <c r="E238" s="13">
        <v>0</v>
      </c>
    </row>
    <row r="239" spans="1:5" ht="12.75">
      <c r="A239" s="12" t="s">
        <v>43</v>
      </c>
      <c r="B239" s="13">
        <v>0</v>
      </c>
      <c r="C239" s="13">
        <v>15000</v>
      </c>
      <c r="D239" s="13">
        <v>15000</v>
      </c>
      <c r="E239" s="13">
        <v>0</v>
      </c>
    </row>
    <row r="240" spans="1:5" ht="12.75">
      <c r="A240" s="12" t="s">
        <v>84</v>
      </c>
      <c r="B240" s="13">
        <v>900</v>
      </c>
      <c r="C240" s="13">
        <v>149100</v>
      </c>
      <c r="D240" s="13">
        <v>150000</v>
      </c>
      <c r="E240" s="13">
        <v>0</v>
      </c>
    </row>
    <row r="241" spans="1:5" ht="12.75">
      <c r="A241" s="15" t="s">
        <v>7</v>
      </c>
      <c r="B241" s="16">
        <f>SUM(B242:B244)</f>
        <v>200000</v>
      </c>
      <c r="C241" s="16">
        <f>SUM(C242:C244)</f>
        <v>-200000</v>
      </c>
      <c r="D241" s="16">
        <f>SUM(D242:D244)</f>
        <v>0</v>
      </c>
      <c r="E241" s="16">
        <f>SUM(E242:E244)</f>
        <v>0</v>
      </c>
    </row>
    <row r="242" spans="1:5" ht="12.75">
      <c r="A242" s="12" t="s">
        <v>92</v>
      </c>
      <c r="B242" s="13">
        <v>194000</v>
      </c>
      <c r="C242" s="13">
        <v>-194000</v>
      </c>
      <c r="D242" s="13">
        <v>0</v>
      </c>
      <c r="E242" s="13">
        <v>0</v>
      </c>
    </row>
    <row r="243" spans="1:5" ht="12.75">
      <c r="A243" s="12" t="s">
        <v>59</v>
      </c>
      <c r="B243" s="13">
        <v>3900</v>
      </c>
      <c r="C243" s="13">
        <v>-3900</v>
      </c>
      <c r="D243" s="13">
        <v>0</v>
      </c>
      <c r="E243" s="13">
        <v>0</v>
      </c>
    </row>
    <row r="244" spans="1:5" ht="12.75">
      <c r="A244" s="12" t="s">
        <v>63</v>
      </c>
      <c r="B244" s="13">
        <v>2100</v>
      </c>
      <c r="C244" s="13">
        <v>-2100</v>
      </c>
      <c r="D244" s="13">
        <v>0</v>
      </c>
      <c r="E244" s="13">
        <v>0</v>
      </c>
    </row>
    <row r="245" spans="1:5" ht="12.75">
      <c r="A245" s="17" t="s">
        <v>93</v>
      </c>
      <c r="B245" s="18">
        <f>+B246+B252+B262+B269</f>
        <v>49999806</v>
      </c>
      <c r="C245" s="18">
        <f>+C246+C252+C262+C269</f>
        <v>77082521.13</v>
      </c>
      <c r="D245" s="18">
        <f>+D246+D252+D262+D269</f>
        <v>127082327.13</v>
      </c>
      <c r="E245" s="18">
        <f>+E246+E252+E262+E269</f>
        <v>724693.6200000001</v>
      </c>
    </row>
    <row r="246" spans="1:5" ht="12.75">
      <c r="A246" s="15" t="s">
        <v>4</v>
      </c>
      <c r="B246" s="16">
        <f>SUM(B247:B251)</f>
        <v>25649331</v>
      </c>
      <c r="C246" s="16">
        <f>SUM(C247:C251)</f>
        <v>15472959</v>
      </c>
      <c r="D246" s="16">
        <f>SUM(D247:D251)</f>
        <v>41122290</v>
      </c>
      <c r="E246" s="16">
        <f>SUM(E247:E251)</f>
        <v>610964.8400000001</v>
      </c>
    </row>
    <row r="247" spans="1:5" ht="12.75">
      <c r="A247" s="12" t="s">
        <v>18</v>
      </c>
      <c r="B247" s="13">
        <v>20796755</v>
      </c>
      <c r="C247" s="13">
        <v>12073245</v>
      </c>
      <c r="D247" s="13">
        <v>32870000</v>
      </c>
      <c r="E247" s="13">
        <v>532000</v>
      </c>
    </row>
    <row r="248" spans="1:5" ht="12.75">
      <c r="A248" s="12" t="s">
        <v>20</v>
      </c>
      <c r="B248" s="13">
        <v>1733063</v>
      </c>
      <c r="C248" s="13">
        <v>1493937</v>
      </c>
      <c r="D248" s="13">
        <v>3227000</v>
      </c>
      <c r="E248" s="13">
        <v>0</v>
      </c>
    </row>
    <row r="249" spans="1:5" ht="12.75">
      <c r="A249" s="12" t="s">
        <v>24</v>
      </c>
      <c r="B249" s="13">
        <v>3119513</v>
      </c>
      <c r="C249" s="13">
        <v>-789563</v>
      </c>
      <c r="D249" s="13">
        <v>2329950</v>
      </c>
      <c r="E249" s="13">
        <v>37718.8</v>
      </c>
    </row>
    <row r="250" spans="1:5" ht="12.75">
      <c r="A250" s="12" t="s">
        <v>25</v>
      </c>
      <c r="B250" s="13">
        <v>0</v>
      </c>
      <c r="C250" s="13">
        <v>2333770</v>
      </c>
      <c r="D250" s="13">
        <v>2333770</v>
      </c>
      <c r="E250" s="13">
        <v>37772</v>
      </c>
    </row>
    <row r="251" spans="1:5" ht="12.75">
      <c r="A251" s="12" t="s">
        <v>26</v>
      </c>
      <c r="B251" s="13">
        <v>0</v>
      </c>
      <c r="C251" s="13">
        <v>361570</v>
      </c>
      <c r="D251" s="13">
        <v>361570</v>
      </c>
      <c r="E251" s="13">
        <v>3474.04</v>
      </c>
    </row>
    <row r="252" spans="1:5" ht="12.75">
      <c r="A252" s="15" t="s">
        <v>5</v>
      </c>
      <c r="B252" s="16">
        <f>SUM(B253:B261)</f>
        <v>16190959</v>
      </c>
      <c r="C252" s="16">
        <f>SUM(C253:C261)</f>
        <v>56619993.1</v>
      </c>
      <c r="D252" s="16">
        <f>SUM(D253:D261)</f>
        <v>72810952.1</v>
      </c>
      <c r="E252" s="16">
        <f>SUM(E253:E261)</f>
        <v>0</v>
      </c>
    </row>
    <row r="253" spans="1:5" ht="12.75">
      <c r="A253" s="12" t="s">
        <v>27</v>
      </c>
      <c r="B253" s="13">
        <v>1078258</v>
      </c>
      <c r="C253" s="13">
        <v>1099142</v>
      </c>
      <c r="D253" s="13">
        <v>2177400</v>
      </c>
      <c r="E253" s="13">
        <v>0</v>
      </c>
    </row>
    <row r="254" spans="1:5" ht="12.75">
      <c r="A254" s="12" t="s">
        <v>57</v>
      </c>
      <c r="B254" s="13">
        <v>3254508</v>
      </c>
      <c r="C254" s="13">
        <v>48048853.74</v>
      </c>
      <c r="D254" s="13">
        <v>51303361.74</v>
      </c>
      <c r="E254" s="13">
        <v>0</v>
      </c>
    </row>
    <row r="255" spans="1:5" ht="12.75">
      <c r="A255" s="12" t="s">
        <v>34</v>
      </c>
      <c r="B255" s="13">
        <v>2116423</v>
      </c>
      <c r="C255" s="13">
        <v>-837152.06</v>
      </c>
      <c r="D255" s="13">
        <v>1279270.94</v>
      </c>
      <c r="E255" s="13">
        <v>0</v>
      </c>
    </row>
    <row r="256" spans="1:5" ht="12.75">
      <c r="A256" s="12" t="s">
        <v>90</v>
      </c>
      <c r="B256" s="13">
        <v>0</v>
      </c>
      <c r="C256" s="13">
        <v>127440</v>
      </c>
      <c r="D256" s="13">
        <v>127440</v>
      </c>
      <c r="E256" s="13">
        <v>0</v>
      </c>
    </row>
    <row r="257" spans="1:5" ht="12.75">
      <c r="A257" s="12" t="s">
        <v>67</v>
      </c>
      <c r="B257" s="13">
        <v>0</v>
      </c>
      <c r="C257" s="13">
        <v>5994000</v>
      </c>
      <c r="D257" s="13">
        <v>5994000</v>
      </c>
      <c r="E257" s="13">
        <v>0</v>
      </c>
    </row>
    <row r="258" spans="1:5" ht="12.75">
      <c r="A258" s="12" t="s">
        <v>37</v>
      </c>
      <c r="B258" s="13">
        <v>0</v>
      </c>
      <c r="C258" s="13">
        <v>1464527</v>
      </c>
      <c r="D258" s="13">
        <v>1464527</v>
      </c>
      <c r="E258" s="13">
        <v>0</v>
      </c>
    </row>
    <row r="259" spans="1:5" ht="12.75">
      <c r="A259" s="12" t="s">
        <v>60</v>
      </c>
      <c r="B259" s="13">
        <v>1442485</v>
      </c>
      <c r="C259" s="13">
        <v>-1442485</v>
      </c>
      <c r="D259" s="13">
        <v>0</v>
      </c>
      <c r="E259" s="13">
        <v>0</v>
      </c>
    </row>
    <row r="260" spans="1:5" ht="12.75">
      <c r="A260" s="12" t="s">
        <v>73</v>
      </c>
      <c r="B260" s="13">
        <v>3957834</v>
      </c>
      <c r="C260" s="13">
        <v>-3957834</v>
      </c>
      <c r="D260" s="13">
        <v>0</v>
      </c>
      <c r="E260" s="13">
        <v>0</v>
      </c>
    </row>
    <row r="261" spans="1:5" ht="12.75">
      <c r="A261" s="12" t="s">
        <v>61</v>
      </c>
      <c r="B261" s="13">
        <v>4341451</v>
      </c>
      <c r="C261" s="13">
        <v>6123501.42</v>
      </c>
      <c r="D261" s="13">
        <v>10464952.42</v>
      </c>
      <c r="E261" s="13">
        <v>0</v>
      </c>
    </row>
    <row r="262" spans="1:5" ht="12.75">
      <c r="A262" s="15" t="s">
        <v>6</v>
      </c>
      <c r="B262" s="16">
        <f>SUM(B263:B268)</f>
        <v>8159516</v>
      </c>
      <c r="C262" s="16">
        <f>SUM(C263:C268)</f>
        <v>-2156680.9699999997</v>
      </c>
      <c r="D262" s="16">
        <f>SUM(D263:D268)</f>
        <v>6002835.03</v>
      </c>
      <c r="E262" s="16">
        <f>SUM(E263:E268)</f>
        <v>113728.78</v>
      </c>
    </row>
    <row r="263" spans="1:5" ht="12.75">
      <c r="A263" s="12" t="s">
        <v>62</v>
      </c>
      <c r="B263" s="13">
        <v>0</v>
      </c>
      <c r="C263" s="13">
        <v>60000</v>
      </c>
      <c r="D263" s="13">
        <v>60000</v>
      </c>
      <c r="E263" s="13">
        <v>0</v>
      </c>
    </row>
    <row r="264" spans="1:5" ht="12.75">
      <c r="A264" s="12" t="s">
        <v>43</v>
      </c>
      <c r="B264" s="13">
        <v>37886</v>
      </c>
      <c r="C264" s="13">
        <v>101617.99</v>
      </c>
      <c r="D264" s="13">
        <v>139503.99</v>
      </c>
      <c r="E264" s="13">
        <v>91037</v>
      </c>
    </row>
    <row r="265" spans="1:5" ht="12.75">
      <c r="A265" s="12" t="s">
        <v>46</v>
      </c>
      <c r="B265" s="13">
        <v>7282</v>
      </c>
      <c r="C265" s="13">
        <v>-7282</v>
      </c>
      <c r="D265" s="13">
        <v>0</v>
      </c>
      <c r="E265" s="13">
        <v>0</v>
      </c>
    </row>
    <row r="266" spans="1:5" ht="12.75">
      <c r="A266" s="12" t="s">
        <v>48</v>
      </c>
      <c r="B266" s="13">
        <v>5201269</v>
      </c>
      <c r="C266" s="13">
        <v>-364469</v>
      </c>
      <c r="D266" s="13">
        <v>4836800</v>
      </c>
      <c r="E266" s="13">
        <v>0</v>
      </c>
    </row>
    <row r="267" spans="1:5" ht="12.75">
      <c r="A267" s="12" t="s">
        <v>84</v>
      </c>
      <c r="B267" s="13">
        <v>1162179</v>
      </c>
      <c r="C267" s="13">
        <v>-195647.96</v>
      </c>
      <c r="D267" s="13">
        <v>966531.04</v>
      </c>
      <c r="E267" s="13">
        <v>22691.78</v>
      </c>
    </row>
    <row r="268" spans="1:5" ht="12.75">
      <c r="A268" s="12" t="s">
        <v>55</v>
      </c>
      <c r="B268" s="13">
        <v>1750900</v>
      </c>
      <c r="C268" s="13">
        <v>-1750900</v>
      </c>
      <c r="D268" s="13">
        <v>0</v>
      </c>
      <c r="E268" s="13">
        <v>0</v>
      </c>
    </row>
    <row r="269" spans="1:5" ht="12.75">
      <c r="A269" s="15" t="s">
        <v>7</v>
      </c>
      <c r="B269" s="16">
        <f>SUM(B270:B272)</f>
        <v>0</v>
      </c>
      <c r="C269" s="16">
        <f>SUM(C270:C272)</f>
        <v>7146250</v>
      </c>
      <c r="D269" s="16">
        <f>SUM(D270:D272)</f>
        <v>7146250</v>
      </c>
      <c r="E269" s="16">
        <f>SUM(E270:E272)</f>
        <v>0</v>
      </c>
    </row>
    <row r="270" spans="1:5" ht="12.75">
      <c r="A270" s="12" t="s">
        <v>92</v>
      </c>
      <c r="B270" s="13">
        <v>0</v>
      </c>
      <c r="C270" s="13">
        <v>1056250</v>
      </c>
      <c r="D270" s="13">
        <v>1056250</v>
      </c>
      <c r="E270" s="13">
        <v>0</v>
      </c>
    </row>
    <row r="271" spans="1:5" ht="12.75">
      <c r="A271" s="12" t="s">
        <v>59</v>
      </c>
      <c r="B271" s="13">
        <v>0</v>
      </c>
      <c r="C271" s="13">
        <v>2690000</v>
      </c>
      <c r="D271" s="13">
        <v>2690000</v>
      </c>
      <c r="E271" s="13">
        <v>0</v>
      </c>
    </row>
    <row r="272" spans="1:5" ht="12.75">
      <c r="A272" s="12" t="s">
        <v>109</v>
      </c>
      <c r="B272" s="13">
        <v>0</v>
      </c>
      <c r="C272" s="13">
        <v>3400000</v>
      </c>
      <c r="D272" s="13">
        <v>3400000</v>
      </c>
      <c r="E272" s="13">
        <v>0</v>
      </c>
    </row>
    <row r="273" spans="1:5" ht="12.75">
      <c r="A273" s="17" t="s">
        <v>94</v>
      </c>
      <c r="B273" s="18">
        <f>+B274+B280+B292+B297</f>
        <v>151500000</v>
      </c>
      <c r="C273" s="18">
        <f>+C274+C280+C292+C297</f>
        <v>-81965800.69999999</v>
      </c>
      <c r="D273" s="18">
        <f>+D274+D280+D292+D297</f>
        <v>69534199.3</v>
      </c>
      <c r="E273" s="18">
        <f>+E274+E280+E292+E297</f>
        <v>274849.94</v>
      </c>
    </row>
    <row r="274" spans="1:5" ht="12.75">
      <c r="A274" s="15" t="s">
        <v>4</v>
      </c>
      <c r="B274" s="16">
        <f>SUM(B275:B279)</f>
        <v>0</v>
      </c>
      <c r="C274" s="16">
        <f>SUM(C275:C279)</f>
        <v>17541080.91</v>
      </c>
      <c r="D274" s="16">
        <f>SUM(D275:D279)</f>
        <v>17541080.91</v>
      </c>
      <c r="E274" s="16">
        <f>SUM(E275:E279)</f>
        <v>274849.94</v>
      </c>
    </row>
    <row r="275" spans="1:5" ht="12.75">
      <c r="A275" s="12" t="s">
        <v>18</v>
      </c>
      <c r="B275" s="13">
        <v>0</v>
      </c>
      <c r="C275" s="13">
        <v>14009090.91</v>
      </c>
      <c r="D275" s="13">
        <v>14009090.91</v>
      </c>
      <c r="E275" s="13">
        <v>240000</v>
      </c>
    </row>
    <row r="276" spans="1:5" ht="12.75">
      <c r="A276" s="12" t="s">
        <v>20</v>
      </c>
      <c r="B276" s="13">
        <v>0</v>
      </c>
      <c r="C276" s="13">
        <v>1390000</v>
      </c>
      <c r="D276" s="13">
        <v>1390000</v>
      </c>
      <c r="E276" s="13">
        <v>0</v>
      </c>
    </row>
    <row r="277" spans="1:5" ht="12.75">
      <c r="A277" s="12" t="s">
        <v>24</v>
      </c>
      <c r="B277" s="13">
        <v>0</v>
      </c>
      <c r="C277" s="13">
        <v>993244.55</v>
      </c>
      <c r="D277" s="13">
        <v>993244.55</v>
      </c>
      <c r="E277" s="13">
        <v>16769.26</v>
      </c>
    </row>
    <row r="278" spans="1:5" ht="12.75">
      <c r="A278" s="12" t="s">
        <v>25</v>
      </c>
      <c r="B278" s="13">
        <v>0</v>
      </c>
      <c r="C278" s="13">
        <v>994645.45</v>
      </c>
      <c r="D278" s="13">
        <v>994645.45</v>
      </c>
      <c r="E278" s="13">
        <v>17040</v>
      </c>
    </row>
    <row r="279" spans="1:5" ht="12.75">
      <c r="A279" s="12" t="s">
        <v>26</v>
      </c>
      <c r="B279" s="13">
        <v>0</v>
      </c>
      <c r="C279" s="13">
        <v>154100</v>
      </c>
      <c r="D279" s="13">
        <v>154100</v>
      </c>
      <c r="E279" s="13">
        <v>1040.68</v>
      </c>
    </row>
    <row r="280" spans="1:5" ht="12.75">
      <c r="A280" s="15" t="s">
        <v>5</v>
      </c>
      <c r="B280" s="16">
        <f>SUM(B281:B291)</f>
        <v>151500000</v>
      </c>
      <c r="C280" s="16">
        <f>SUM(C281:C291)</f>
        <v>-104024855.16999999</v>
      </c>
      <c r="D280" s="16">
        <f>SUM(D281:D291)</f>
        <v>47475144.83</v>
      </c>
      <c r="E280" s="16">
        <f>SUM(E281:E291)</f>
        <v>0</v>
      </c>
    </row>
    <row r="281" spans="1:5" ht="12.75">
      <c r="A281" s="12" t="s">
        <v>27</v>
      </c>
      <c r="B281" s="13">
        <v>0</v>
      </c>
      <c r="C281" s="13">
        <v>250000</v>
      </c>
      <c r="D281" s="13">
        <v>250000</v>
      </c>
      <c r="E281" s="13">
        <v>0</v>
      </c>
    </row>
    <row r="282" spans="1:5" ht="12.75">
      <c r="A282" s="12" t="s">
        <v>66</v>
      </c>
      <c r="B282" s="13">
        <v>0</v>
      </c>
      <c r="C282" s="13">
        <v>3600000</v>
      </c>
      <c r="D282" s="13">
        <v>3600000</v>
      </c>
      <c r="E282" s="13">
        <v>0</v>
      </c>
    </row>
    <row r="283" spans="1:5" ht="12.75">
      <c r="A283" s="12" t="s">
        <v>32</v>
      </c>
      <c r="B283" s="13">
        <v>0</v>
      </c>
      <c r="C283" s="13">
        <v>1000164</v>
      </c>
      <c r="D283" s="13">
        <v>1000164</v>
      </c>
      <c r="E283" s="13">
        <v>0</v>
      </c>
    </row>
    <row r="284" spans="1:5" ht="12.75">
      <c r="A284" s="12" t="s">
        <v>57</v>
      </c>
      <c r="B284" s="13">
        <v>0</v>
      </c>
      <c r="C284" s="13">
        <v>18016543.86</v>
      </c>
      <c r="D284" s="13">
        <v>18016543.86</v>
      </c>
      <c r="E284" s="13">
        <v>0</v>
      </c>
    </row>
    <row r="285" spans="1:5" ht="12.75">
      <c r="A285" s="12" t="s">
        <v>33</v>
      </c>
      <c r="B285" s="13">
        <v>0</v>
      </c>
      <c r="C285" s="13">
        <v>1176000</v>
      </c>
      <c r="D285" s="13">
        <v>1176000</v>
      </c>
      <c r="E285" s="13">
        <v>0</v>
      </c>
    </row>
    <row r="286" spans="1:5" ht="12.75">
      <c r="A286" s="12" t="s">
        <v>34</v>
      </c>
      <c r="B286" s="13">
        <v>0</v>
      </c>
      <c r="C286" s="13">
        <v>5106291.66</v>
      </c>
      <c r="D286" s="13">
        <v>5106291.66</v>
      </c>
      <c r="E286" s="13">
        <v>0</v>
      </c>
    </row>
    <row r="287" spans="1:5" ht="12.75">
      <c r="A287" s="12" t="s">
        <v>90</v>
      </c>
      <c r="B287" s="13">
        <v>0</v>
      </c>
      <c r="C287" s="13">
        <v>30545.45</v>
      </c>
      <c r="D287" s="13">
        <v>30545.45</v>
      </c>
      <c r="E287" s="13">
        <v>0</v>
      </c>
    </row>
    <row r="288" spans="1:5" ht="12.75">
      <c r="A288" s="12" t="s">
        <v>58</v>
      </c>
      <c r="B288" s="13">
        <v>0</v>
      </c>
      <c r="C288" s="13">
        <v>840000</v>
      </c>
      <c r="D288" s="13">
        <v>840000</v>
      </c>
      <c r="E288" s="13">
        <v>0</v>
      </c>
    </row>
    <row r="289" spans="1:5" ht="12.75">
      <c r="A289" s="12" t="s">
        <v>40</v>
      </c>
      <c r="B289" s="13">
        <v>0</v>
      </c>
      <c r="C289" s="13">
        <v>4190000</v>
      </c>
      <c r="D289" s="13">
        <v>4190000</v>
      </c>
      <c r="E289" s="13">
        <v>0</v>
      </c>
    </row>
    <row r="290" spans="1:5" ht="12.75">
      <c r="A290" s="12" t="s">
        <v>73</v>
      </c>
      <c r="B290" s="13">
        <v>0</v>
      </c>
      <c r="C290" s="13">
        <v>7005600</v>
      </c>
      <c r="D290" s="13">
        <v>7005600</v>
      </c>
      <c r="E290" s="13">
        <v>0</v>
      </c>
    </row>
    <row r="291" spans="1:5" ht="12.75">
      <c r="A291" s="12" t="s">
        <v>61</v>
      </c>
      <c r="B291" s="13">
        <v>151500000</v>
      </c>
      <c r="C291" s="13">
        <v>-145240000.14</v>
      </c>
      <c r="D291" s="13">
        <v>6259999.86</v>
      </c>
      <c r="E291" s="13">
        <v>0</v>
      </c>
    </row>
    <row r="292" spans="1:5" ht="12.75">
      <c r="A292" s="15" t="s">
        <v>6</v>
      </c>
      <c r="B292" s="16">
        <f>SUM(B293:B296)</f>
        <v>0</v>
      </c>
      <c r="C292" s="16">
        <f>SUM(C293:C296)</f>
        <v>1570500</v>
      </c>
      <c r="D292" s="16">
        <f>SUM(D293:D296)</f>
        <v>1570500</v>
      </c>
      <c r="E292" s="16">
        <f>SUM(E293:E296)</f>
        <v>0</v>
      </c>
    </row>
    <row r="293" spans="1:5" ht="12.75">
      <c r="A293" s="12" t="s">
        <v>41</v>
      </c>
      <c r="B293" s="13">
        <v>0</v>
      </c>
      <c r="C293" s="13">
        <v>52500</v>
      </c>
      <c r="D293" s="13">
        <v>52500</v>
      </c>
      <c r="E293" s="13">
        <v>0</v>
      </c>
    </row>
    <row r="294" spans="1:5" ht="12.75">
      <c r="A294" s="12" t="s">
        <v>44</v>
      </c>
      <c r="B294" s="13">
        <v>0</v>
      </c>
      <c r="C294" s="13">
        <v>398000</v>
      </c>
      <c r="D294" s="13">
        <v>398000</v>
      </c>
      <c r="E294" s="13">
        <v>0</v>
      </c>
    </row>
    <row r="295" spans="1:5" ht="12.75">
      <c r="A295" s="12" t="s">
        <v>49</v>
      </c>
      <c r="B295" s="13">
        <v>0</v>
      </c>
      <c r="C295" s="13">
        <v>720000</v>
      </c>
      <c r="D295" s="13">
        <v>720000</v>
      </c>
      <c r="E295" s="13">
        <v>0</v>
      </c>
    </row>
    <row r="296" spans="1:5" ht="12.75">
      <c r="A296" s="12" t="s">
        <v>84</v>
      </c>
      <c r="B296" s="13">
        <v>0</v>
      </c>
      <c r="C296" s="13">
        <v>400000</v>
      </c>
      <c r="D296" s="13">
        <v>400000</v>
      </c>
      <c r="E296" s="13">
        <v>0</v>
      </c>
    </row>
    <row r="297" spans="1:5" ht="12.75">
      <c r="A297" s="15" t="s">
        <v>7</v>
      </c>
      <c r="B297" s="16">
        <f>SUM(B298:B299)</f>
        <v>0</v>
      </c>
      <c r="C297" s="16">
        <f>SUM(C298:C299)</f>
        <v>2947473.56</v>
      </c>
      <c r="D297" s="16">
        <f>SUM(D298:D299)</f>
        <v>2947473.56</v>
      </c>
      <c r="E297" s="16">
        <f>SUM(E298:E299)</f>
        <v>0</v>
      </c>
    </row>
    <row r="298" spans="1:5" ht="12.75">
      <c r="A298" s="12" t="s">
        <v>92</v>
      </c>
      <c r="B298" s="13">
        <v>0</v>
      </c>
      <c r="C298" s="13">
        <v>819000</v>
      </c>
      <c r="D298" s="13">
        <v>819000</v>
      </c>
      <c r="E298" s="13">
        <v>0</v>
      </c>
    </row>
    <row r="299" spans="1:5" ht="12.75">
      <c r="A299" s="12" t="s">
        <v>80</v>
      </c>
      <c r="B299" s="13">
        <v>0</v>
      </c>
      <c r="C299" s="13">
        <v>2128473.56</v>
      </c>
      <c r="D299" s="13">
        <v>2128473.56</v>
      </c>
      <c r="E299" s="13">
        <v>0</v>
      </c>
    </row>
    <row r="300" spans="1:5" ht="12.75">
      <c r="A300" s="17" t="s">
        <v>95</v>
      </c>
      <c r="B300" s="18">
        <f>+B301</f>
        <v>1000000</v>
      </c>
      <c r="C300" s="18">
        <f>+C301</f>
        <v>-1000000</v>
      </c>
      <c r="D300" s="18">
        <f aca="true" t="shared" si="0" ref="C300:E301">+D301</f>
        <v>0</v>
      </c>
      <c r="E300" s="18">
        <f t="shared" si="0"/>
        <v>0</v>
      </c>
    </row>
    <row r="301" spans="1:5" ht="12.75">
      <c r="A301" s="15" t="s">
        <v>5</v>
      </c>
      <c r="B301" s="16">
        <f>+B302</f>
        <v>1000000</v>
      </c>
      <c r="C301" s="16">
        <f t="shared" si="0"/>
        <v>-1000000</v>
      </c>
      <c r="D301" s="16">
        <f t="shared" si="0"/>
        <v>0</v>
      </c>
      <c r="E301" s="16">
        <f t="shared" si="0"/>
        <v>0</v>
      </c>
    </row>
    <row r="302" spans="1:5" ht="12.75">
      <c r="A302" s="12" t="s">
        <v>61</v>
      </c>
      <c r="B302" s="13">
        <v>1000000</v>
      </c>
      <c r="C302" s="13">
        <v>-1000000</v>
      </c>
      <c r="D302" s="13">
        <v>0</v>
      </c>
      <c r="E302" s="13">
        <v>0</v>
      </c>
    </row>
    <row r="303" spans="1:5" ht="12.75">
      <c r="A303" s="17" t="s">
        <v>96</v>
      </c>
      <c r="B303" s="18">
        <f>+B304</f>
        <v>1000000</v>
      </c>
      <c r="C303" s="18">
        <f>+C304</f>
        <v>2273000</v>
      </c>
      <c r="D303" s="18">
        <f aca="true" t="shared" si="1" ref="C303:E304">+D304</f>
        <v>3273000</v>
      </c>
      <c r="E303" s="18">
        <f t="shared" si="1"/>
        <v>0</v>
      </c>
    </row>
    <row r="304" spans="1:5" ht="12.75">
      <c r="A304" s="15" t="s">
        <v>5</v>
      </c>
      <c r="B304" s="16">
        <f>+B305</f>
        <v>1000000</v>
      </c>
      <c r="C304" s="16">
        <f t="shared" si="1"/>
        <v>2273000</v>
      </c>
      <c r="D304" s="16">
        <f t="shared" si="1"/>
        <v>3273000</v>
      </c>
      <c r="E304" s="16">
        <f t="shared" si="1"/>
        <v>0</v>
      </c>
    </row>
    <row r="305" spans="1:5" ht="12.75">
      <c r="A305" s="12" t="s">
        <v>61</v>
      </c>
      <c r="B305" s="13">
        <v>1000000</v>
      </c>
      <c r="C305" s="13">
        <v>2273000</v>
      </c>
      <c r="D305" s="13">
        <v>3273000</v>
      </c>
      <c r="E305" s="13">
        <v>0</v>
      </c>
    </row>
    <row r="306" spans="1:5" ht="12.75">
      <c r="A306" s="17" t="s">
        <v>97</v>
      </c>
      <c r="B306" s="18">
        <f>+B307</f>
        <v>1000000</v>
      </c>
      <c r="C306" s="18">
        <f>+C307</f>
        <v>4530473.5600000005</v>
      </c>
      <c r="D306" s="18">
        <f>+D307</f>
        <v>5530473.56</v>
      </c>
      <c r="E306" s="18">
        <f>+E307</f>
        <v>0</v>
      </c>
    </row>
    <row r="307" spans="1:5" ht="12.75">
      <c r="A307" s="15" t="s">
        <v>7</v>
      </c>
      <c r="B307" s="16">
        <f>SUM(B308:B310)</f>
        <v>1000000</v>
      </c>
      <c r="C307" s="16">
        <f>SUM(C308:C310)</f>
        <v>4530473.5600000005</v>
      </c>
      <c r="D307" s="16">
        <f>SUM(D308:D310)</f>
        <v>5530473.56</v>
      </c>
      <c r="E307" s="16">
        <f>SUM(E308:E310)</f>
        <v>0</v>
      </c>
    </row>
    <row r="308" spans="1:5" ht="12.75">
      <c r="A308" s="12" t="s">
        <v>59</v>
      </c>
      <c r="B308" s="13">
        <v>1000000</v>
      </c>
      <c r="C308" s="13">
        <v>3528473.56</v>
      </c>
      <c r="D308" s="13">
        <v>4528473.56</v>
      </c>
      <c r="E308" s="13">
        <v>0</v>
      </c>
    </row>
    <row r="309" spans="1:5" ht="12.75">
      <c r="A309" s="12" t="s">
        <v>78</v>
      </c>
      <c r="B309" s="13">
        <v>0</v>
      </c>
      <c r="C309" s="13">
        <v>378000</v>
      </c>
      <c r="D309" s="13">
        <v>378000</v>
      </c>
      <c r="E309" s="13">
        <v>0</v>
      </c>
    </row>
    <row r="310" spans="1:5" ht="12.75">
      <c r="A310" s="12" t="s">
        <v>110</v>
      </c>
      <c r="B310" s="13">
        <v>0</v>
      </c>
      <c r="C310" s="13">
        <v>624000</v>
      </c>
      <c r="D310" s="13">
        <v>624000</v>
      </c>
      <c r="E310" s="13">
        <v>0</v>
      </c>
    </row>
    <row r="311" spans="1:5" ht="12.75">
      <c r="A311" s="17" t="s">
        <v>98</v>
      </c>
      <c r="B311" s="18">
        <f>+B312</f>
        <v>500000</v>
      </c>
      <c r="C311" s="18">
        <f aca="true" t="shared" si="2" ref="C311:E312">+C312</f>
        <v>0</v>
      </c>
      <c r="D311" s="18">
        <f t="shared" si="2"/>
        <v>500000</v>
      </c>
      <c r="E311" s="18">
        <f t="shared" si="2"/>
        <v>0</v>
      </c>
    </row>
    <row r="312" spans="1:5" ht="12.75">
      <c r="A312" s="15" t="s">
        <v>5</v>
      </c>
      <c r="B312" s="16">
        <f>+B313</f>
        <v>500000</v>
      </c>
      <c r="C312" s="16">
        <f t="shared" si="2"/>
        <v>0</v>
      </c>
      <c r="D312" s="16">
        <f t="shared" si="2"/>
        <v>500000</v>
      </c>
      <c r="E312" s="16">
        <f t="shared" si="2"/>
        <v>0</v>
      </c>
    </row>
    <row r="313" spans="1:5" ht="12.75">
      <c r="A313" s="12" t="s">
        <v>61</v>
      </c>
      <c r="B313" s="13">
        <v>500000</v>
      </c>
      <c r="C313" s="13">
        <v>0</v>
      </c>
      <c r="D313" s="13">
        <v>500000</v>
      </c>
      <c r="E313" s="13">
        <v>0</v>
      </c>
    </row>
    <row r="314" spans="1:5" ht="12.75">
      <c r="A314" s="17" t="s">
        <v>99</v>
      </c>
      <c r="B314" s="18">
        <f>+B315</f>
        <v>1500000</v>
      </c>
      <c r="C314" s="18">
        <f>+C315</f>
        <v>-920000</v>
      </c>
      <c r="D314" s="18">
        <f>+D315</f>
        <v>580000</v>
      </c>
      <c r="E314" s="18">
        <f>+E315</f>
        <v>0</v>
      </c>
    </row>
    <row r="315" spans="1:5" ht="12.75">
      <c r="A315" s="15" t="s">
        <v>5</v>
      </c>
      <c r="B315" s="16">
        <f>SUM(B316:B317)</f>
        <v>1500000</v>
      </c>
      <c r="C315" s="16">
        <f>SUM(C316:C317)</f>
        <v>-920000</v>
      </c>
      <c r="D315" s="16">
        <f>SUM(D316:D317)</f>
        <v>580000</v>
      </c>
      <c r="E315" s="16">
        <f>SUM(E316:E317)</f>
        <v>0</v>
      </c>
    </row>
    <row r="316" spans="1:5" ht="12.75">
      <c r="A316" s="12" t="s">
        <v>73</v>
      </c>
      <c r="B316" s="13">
        <v>1500000</v>
      </c>
      <c r="C316" s="13">
        <v>-1500000</v>
      </c>
      <c r="D316" s="13">
        <v>0</v>
      </c>
      <c r="E316" s="13">
        <v>0</v>
      </c>
    </row>
    <row r="317" spans="1:5" ht="12.75">
      <c r="A317" s="12" t="s">
        <v>61</v>
      </c>
      <c r="B317" s="13">
        <v>0</v>
      </c>
      <c r="C317" s="13">
        <v>580000</v>
      </c>
      <c r="D317" s="13">
        <v>580000</v>
      </c>
      <c r="E317" s="13">
        <v>0</v>
      </c>
    </row>
    <row r="318" spans="1:5" ht="12.75">
      <c r="A318" s="17" t="s">
        <v>100</v>
      </c>
      <c r="B318" s="18">
        <f>+B319+B321+B326</f>
        <v>16000000</v>
      </c>
      <c r="C318" s="18">
        <f>+C319+C321+C326</f>
        <v>0</v>
      </c>
      <c r="D318" s="18">
        <f>+D319+D321+D326</f>
        <v>16000000</v>
      </c>
      <c r="E318" s="18">
        <f>+E319+E321+E326</f>
        <v>0</v>
      </c>
    </row>
    <row r="319" spans="1:5" ht="12.75">
      <c r="A319" s="15" t="s">
        <v>4</v>
      </c>
      <c r="B319" s="16">
        <f>+B320</f>
        <v>3300000</v>
      </c>
      <c r="C319" s="16">
        <f>+C320</f>
        <v>0</v>
      </c>
      <c r="D319" s="16">
        <f>+D320</f>
        <v>3300000</v>
      </c>
      <c r="E319" s="16">
        <f>+E320</f>
        <v>0</v>
      </c>
    </row>
    <row r="320" spans="1:5" ht="12.75">
      <c r="A320" s="12" t="s">
        <v>18</v>
      </c>
      <c r="B320" s="13">
        <v>3300000</v>
      </c>
      <c r="C320" s="13">
        <v>0</v>
      </c>
      <c r="D320" s="13">
        <v>3300000</v>
      </c>
      <c r="E320" s="13">
        <v>0</v>
      </c>
    </row>
    <row r="321" spans="1:5" ht="12.75">
      <c r="A321" s="15" t="s">
        <v>5</v>
      </c>
      <c r="B321" s="16">
        <f>SUM(B322:B325)</f>
        <v>10292500</v>
      </c>
      <c r="C321" s="16">
        <f>SUM(C322:C325)</f>
        <v>0</v>
      </c>
      <c r="D321" s="16">
        <f>SUM(D322:D325)</f>
        <v>10292500</v>
      </c>
      <c r="E321" s="16">
        <f>SUM(E322:E325)</f>
        <v>0</v>
      </c>
    </row>
    <row r="322" spans="1:5" ht="12.75">
      <c r="A322" s="12" t="s">
        <v>57</v>
      </c>
      <c r="B322" s="13">
        <v>2880000</v>
      </c>
      <c r="C322" s="13">
        <v>0</v>
      </c>
      <c r="D322" s="13">
        <v>2880000</v>
      </c>
      <c r="E322" s="13">
        <v>0</v>
      </c>
    </row>
    <row r="323" spans="1:5" ht="12.75">
      <c r="A323" s="12" t="s">
        <v>90</v>
      </c>
      <c r="B323" s="13">
        <v>9000</v>
      </c>
      <c r="C323" s="13">
        <v>0</v>
      </c>
      <c r="D323" s="13">
        <v>9000</v>
      </c>
      <c r="E323" s="13">
        <v>0</v>
      </c>
    </row>
    <row r="324" spans="1:5" ht="12.75">
      <c r="A324" s="12" t="s">
        <v>58</v>
      </c>
      <c r="B324" s="13">
        <v>3653500</v>
      </c>
      <c r="C324" s="13">
        <v>0</v>
      </c>
      <c r="D324" s="13">
        <v>3653500</v>
      </c>
      <c r="E324" s="13">
        <v>0</v>
      </c>
    </row>
    <row r="325" spans="1:5" ht="12.75">
      <c r="A325" s="12" t="s">
        <v>61</v>
      </c>
      <c r="B325" s="13">
        <v>3750000</v>
      </c>
      <c r="C325" s="13">
        <v>0</v>
      </c>
      <c r="D325" s="13">
        <v>3750000</v>
      </c>
      <c r="E325" s="13">
        <v>0</v>
      </c>
    </row>
    <row r="326" spans="1:5" ht="12.75">
      <c r="A326" s="15" t="s">
        <v>6</v>
      </c>
      <c r="B326" s="16">
        <f>SUM(B327:B328)</f>
        <v>2407500</v>
      </c>
      <c r="C326" s="16">
        <f>SUM(C327:C328)</f>
        <v>0</v>
      </c>
      <c r="D326" s="16">
        <f>SUM(D327:D328)</f>
        <v>2407500</v>
      </c>
      <c r="E326" s="16">
        <f>SUM(E327:E328)</f>
        <v>0</v>
      </c>
    </row>
    <row r="327" spans="1:5" ht="12.75">
      <c r="A327" s="12" t="s">
        <v>41</v>
      </c>
      <c r="B327" s="13">
        <v>1800000</v>
      </c>
      <c r="C327" s="13">
        <v>0</v>
      </c>
      <c r="D327" s="13">
        <v>1800000</v>
      </c>
      <c r="E327" s="13">
        <v>0</v>
      </c>
    </row>
    <row r="328" spans="1:5" ht="12.75">
      <c r="A328" s="12" t="s">
        <v>48</v>
      </c>
      <c r="B328" s="13">
        <v>607500</v>
      </c>
      <c r="C328" s="13">
        <v>0</v>
      </c>
      <c r="D328" s="13">
        <v>607500</v>
      </c>
      <c r="E328" s="13">
        <v>0</v>
      </c>
    </row>
    <row r="329" spans="1:5" ht="12.75">
      <c r="A329" s="17" t="s">
        <v>101</v>
      </c>
      <c r="B329" s="18">
        <f>+B330</f>
        <v>194</v>
      </c>
      <c r="C329" s="18">
        <f aca="true" t="shared" si="3" ref="C329:E330">+C330</f>
        <v>-193.99</v>
      </c>
      <c r="D329" s="18">
        <f t="shared" si="3"/>
        <v>0.01</v>
      </c>
      <c r="E329" s="18">
        <f t="shared" si="3"/>
        <v>0</v>
      </c>
    </row>
    <row r="330" spans="1:5" ht="12.75">
      <c r="A330" s="15" t="s">
        <v>4</v>
      </c>
      <c r="B330" s="16">
        <f>+B331</f>
        <v>194</v>
      </c>
      <c r="C330" s="16">
        <f t="shared" si="3"/>
        <v>-193.99</v>
      </c>
      <c r="D330" s="16">
        <f t="shared" si="3"/>
        <v>0.01</v>
      </c>
      <c r="E330" s="16">
        <f t="shared" si="3"/>
        <v>0</v>
      </c>
    </row>
    <row r="331" spans="1:5" ht="12.75">
      <c r="A331" s="12" t="s">
        <v>18</v>
      </c>
      <c r="B331" s="13">
        <v>194</v>
      </c>
      <c r="C331" s="13">
        <v>-193.99</v>
      </c>
      <c r="D331" s="13">
        <v>0.01</v>
      </c>
      <c r="E331" s="13">
        <v>0</v>
      </c>
    </row>
  </sheetData>
  <sheetProtection/>
  <mergeCells count="5">
    <mergeCell ref="A1:E1"/>
    <mergeCell ref="A2:E2"/>
    <mergeCell ref="A3:E3"/>
    <mergeCell ref="A4:E4"/>
    <mergeCell ref="A5:E5"/>
  </mergeCells>
  <printOptions/>
  <pageMargins left="0.35433070866141736" right="0.15748031496062992" top="0.7874015748031497" bottom="0.984251968503937" header="0.1968503937007874" footer="0.1968503937007874"/>
  <pageSetup fitToHeight="1000" horizontalDpi="300" verticalDpi="300" orientation="portrait" scale="84" r:id="rId2"/>
  <headerFooter alignWithMargins="0">
    <oddFooter>&amp;L&amp;C&amp;R 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marien.mendez</dc:creator>
  <cp:keywords/>
  <dc:description/>
  <cp:lastModifiedBy>Yiselina Rosario Mateo</cp:lastModifiedBy>
  <cp:lastPrinted>2016-12-05T18:58:59Z</cp:lastPrinted>
  <dcterms:created xsi:type="dcterms:W3CDTF">2016-12-05T18:19:41Z</dcterms:created>
  <dcterms:modified xsi:type="dcterms:W3CDTF">2018-05-03T21:25:40Z</dcterms:modified>
  <cp:category/>
  <cp:version/>
  <cp:contentType/>
  <cp:contentStatus/>
</cp:coreProperties>
</file>