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RESUPUESTO\ASIGNACION Y EJECUCION PRESUPUESTARIA 2017-2023\EJECUCION PRESUPUESTARIA 2023\PRESENTACION EN EL PORTAL EN EXCEL\"/>
    </mc:Choice>
  </mc:AlternateContent>
  <bookViews>
    <workbookView xWindow="0" yWindow="0" windowWidth="28800" windowHeight="12435"/>
  </bookViews>
  <sheets>
    <sheet name="Plantilla Ejecucion Oct  2023" sheetId="8" r:id="rId1"/>
    <sheet name="Hoja1" sheetId="9" r:id="rId2"/>
  </sheets>
  <definedNames>
    <definedName name="_xlnm.Print_Area" localSheetId="0">'Plantilla Ejecucion Oct  2023'!$B$1:$R$102</definedName>
    <definedName name="_xlnm.Print_Titles" localSheetId="0">'Plantilla Ejecucion Oct 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8" l="1"/>
  <c r="N62" i="8" l="1"/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N75" i="8" s="1"/>
  <c r="N88" i="8" s="1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H75" i="8" l="1"/>
  <c r="G75" i="8"/>
  <c r="D88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D75" i="8"/>
  <c r="E75" i="8" s="1"/>
  <c r="M75" i="8"/>
  <c r="E88" i="8" l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<sst xmlns="http://schemas.openxmlformats.org/spreadsheetml/2006/main" count="104" uniqueCount="103">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</sst>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png"/><Relationship Id="rId7" Type="http://schemas.openxmlformats.org/officeDocument/2006/relationships/image" Target="../media/image11.emf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161451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91</xdr:row>
      <xdr:rowOff>180975</xdr:rowOff>
    </xdr:from>
    <xdr:to>
      <xdr:col>1</xdr:col>
      <xdr:colOff>2952750</xdr:colOff>
      <xdr:row>97</xdr:row>
      <xdr:rowOff>9525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457325" y="31899225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390525</xdr:colOff>
      <xdr:row>90</xdr:row>
      <xdr:rowOff>180975</xdr:rowOff>
    </xdr:from>
    <xdr:to>
      <xdr:col>6</xdr:col>
      <xdr:colOff>219075</xdr:colOff>
      <xdr:row>97</xdr:row>
      <xdr:rowOff>6312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58075" y="316992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90</xdr:row>
      <xdr:rowOff>38100</xdr:rowOff>
    </xdr:from>
    <xdr:to>
      <xdr:col>11</xdr:col>
      <xdr:colOff>923925</xdr:colOff>
      <xdr:row>97</xdr:row>
      <xdr:rowOff>68997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5343"/>
        <a:stretch/>
      </xdr:blipFill>
      <xdr:spPr>
        <a:xfrm>
          <a:off x="14163675" y="31556325"/>
          <a:ext cx="1838325" cy="1431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465BF3C-E2BF-4D68-949A-69DDF2DD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A77B612-BC02-42B7-A6F3-25706A0E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6072167-790B-4078-8988-D49D21C91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666750</xdr:colOff>
      <xdr:row>17</xdr:row>
      <xdr:rowOff>28575</xdr:rowOff>
    </xdr:from>
    <xdr:to>
      <xdr:col>15</xdr:col>
      <xdr:colOff>219075</xdr:colOff>
      <xdr:row>24</xdr:row>
      <xdr:rowOff>126147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10750" y="3267075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7"/>
  <sheetViews>
    <sheetView showGridLines="0" tabSelected="1" showWhiteSpace="0" view="pageBreakPreview" topLeftCell="B64" zoomScaleNormal="100" zoomScaleSheetLayoutView="100" workbookViewId="0">
      <selection activeCell="C95" sqref="C95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85546875" customWidth="1"/>
    <col min="6" max="7" width="16.42578125" style="5" bestFit="1" customWidth="1"/>
    <col min="8" max="8" width="17.28515625" style="5" customWidth="1"/>
    <col min="9" max="9" width="17.140625" style="5" customWidth="1"/>
    <col min="10" max="10" width="16.85546875" style="5" customWidth="1"/>
    <col min="11" max="11" width="16.140625" style="5" customWidth="1"/>
    <col min="12" max="12" width="15.42578125" style="5" customWidth="1"/>
    <col min="13" max="13" width="16.7109375" style="5" customWidth="1"/>
    <col min="14" max="14" width="15.5703125" style="5" bestFit="1" customWidth="1"/>
    <col min="15" max="15" width="16.42578125" style="5" customWidth="1"/>
    <col min="16" max="16" width="14" style="5" hidden="1" customWidth="1"/>
    <col min="17" max="17" width="10.85546875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59"/>
    </row>
    <row r="2" spans="1:29" ht="18.75" customHeight="1" x14ac:dyDescent="0.25">
      <c r="B2" s="65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59"/>
    </row>
    <row r="3" spans="1:29" ht="18.75" customHeight="1" x14ac:dyDescent="0.25">
      <c r="B3" s="65">
        <v>2023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9" ht="18.75" x14ac:dyDescent="0.25">
      <c r="B4" s="65" t="s">
        <v>46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59"/>
    </row>
    <row r="5" spans="1:29" ht="15.75" customHeight="1" x14ac:dyDescent="0.3"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69" t="s">
        <v>0</v>
      </c>
      <c r="C7" s="71" t="s">
        <v>96</v>
      </c>
      <c r="D7" s="67" t="s">
        <v>97</v>
      </c>
      <c r="E7" s="67" t="s">
        <v>100</v>
      </c>
      <c r="F7" s="73" t="s">
        <v>98</v>
      </c>
      <c r="G7" s="74"/>
      <c r="H7" s="74"/>
      <c r="I7" s="75"/>
      <c r="J7" s="74"/>
      <c r="K7" s="74"/>
      <c r="L7" s="74"/>
      <c r="M7" s="74"/>
      <c r="N7" s="74"/>
      <c r="O7" s="74"/>
      <c r="P7" s="74"/>
      <c r="Q7" s="50"/>
      <c r="R7" s="63" t="s">
        <v>101</v>
      </c>
    </row>
    <row r="8" spans="1:29" ht="24.75" customHeight="1" thickBot="1" x14ac:dyDescent="0.3">
      <c r="A8" s="6"/>
      <c r="B8" s="70"/>
      <c r="C8" s="72"/>
      <c r="D8" s="68"/>
      <c r="E8" s="68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4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50653613.269999996</v>
      </c>
      <c r="E10" s="47">
        <f>+C10+D10</f>
        <v>563012232.26999998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36905376.340000004</v>
      </c>
      <c r="J10" s="26">
        <f t="shared" si="0"/>
        <v>42062987.340000004</v>
      </c>
      <c r="K10" s="26">
        <f t="shared" si="0"/>
        <v>42989475.789999999</v>
      </c>
      <c r="L10" s="26">
        <f t="shared" si="0"/>
        <v>46236540.039999999</v>
      </c>
      <c r="M10" s="26">
        <f t="shared" si="0"/>
        <v>32335494.43</v>
      </c>
      <c r="N10" s="26">
        <f t="shared" si="0"/>
        <v>31218921.829999998</v>
      </c>
      <c r="O10" s="26">
        <f t="shared" si="0"/>
        <v>32603015.370000001</v>
      </c>
      <c r="P10" s="26">
        <f t="shared" si="0"/>
        <v>0</v>
      </c>
      <c r="Q10" s="26">
        <f t="shared" ref="Q10" si="1">SUM(Q11:Q15)</f>
        <v>0</v>
      </c>
      <c r="R10" s="26">
        <f>SUM(F10:Q10)</f>
        <v>359750776.28999996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55262696.509999998</v>
      </c>
      <c r="E11" s="21">
        <f>+C11+D11</f>
        <v>472163442.50999999</v>
      </c>
      <c r="F11" s="21">
        <v>21481022.18</v>
      </c>
      <c r="G11" s="21">
        <v>20790261.300000001</v>
      </c>
      <c r="H11" s="21">
        <v>40424575.710000001</v>
      </c>
      <c r="I11" s="21">
        <v>32497286.920000002</v>
      </c>
      <c r="J11" s="21">
        <v>37415667.5</v>
      </c>
      <c r="K11" s="21">
        <v>33761888.93</v>
      </c>
      <c r="L11" s="21">
        <v>42214749.060000002</v>
      </c>
      <c r="M11" s="21">
        <v>27524987.039999999</v>
      </c>
      <c r="N11" s="21">
        <v>27066551.969999999</v>
      </c>
      <c r="O11" s="21">
        <v>28538742.77</v>
      </c>
      <c r="P11" s="21">
        <v>0</v>
      </c>
      <c r="Q11" s="21">
        <v>0</v>
      </c>
      <c r="R11" s="21">
        <f t="shared" ref="R11:R74" si="2">SUM(F11:Q11)</f>
        <v>311715733.38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-4494860.13</v>
      </c>
      <c r="E12" s="21">
        <f t="shared" ref="E12:E15" si="3">+C12+D12</f>
        <v>34768621.869999997</v>
      </c>
      <c r="F12" s="21">
        <v>210000</v>
      </c>
      <c r="G12" s="21">
        <v>263000</v>
      </c>
      <c r="H12" s="21">
        <v>290000</v>
      </c>
      <c r="I12" s="21">
        <v>280000</v>
      </c>
      <c r="J12" s="21">
        <v>590000</v>
      </c>
      <c r="K12" s="21">
        <v>5213088.8499999996</v>
      </c>
      <c r="L12" s="21">
        <v>290000</v>
      </c>
      <c r="M12" s="21">
        <v>995415.6</v>
      </c>
      <c r="N12" s="21">
        <v>358500</v>
      </c>
      <c r="O12" s="21">
        <v>291875</v>
      </c>
      <c r="P12" s="21">
        <v>0</v>
      </c>
      <c r="Q12" s="21">
        <v>0</v>
      </c>
      <c r="R12" s="21">
        <f t="shared" si="2"/>
        <v>8781879.4499999993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-114223.11</v>
      </c>
      <c r="E15" s="21">
        <f t="shared" si="3"/>
        <v>56080167.890000001</v>
      </c>
      <c r="F15" s="21">
        <v>3237466.52</v>
      </c>
      <c r="G15" s="21">
        <v>3127968.85</v>
      </c>
      <c r="H15" s="21">
        <v>5574670.5899999999</v>
      </c>
      <c r="I15" s="21">
        <v>4128089.42</v>
      </c>
      <c r="J15" s="21">
        <v>4057319.84</v>
      </c>
      <c r="K15" s="21">
        <v>4014498.01</v>
      </c>
      <c r="L15" s="21">
        <v>3731790.98</v>
      </c>
      <c r="M15" s="21">
        <v>3815091.79</v>
      </c>
      <c r="N15" s="21">
        <v>3793869.86</v>
      </c>
      <c r="O15" s="21">
        <v>3772397.6</v>
      </c>
      <c r="P15" s="21">
        <v>0</v>
      </c>
      <c r="Q15" s="21">
        <v>0</v>
      </c>
      <c r="R15" s="21">
        <f t="shared" si="2"/>
        <v>39253163.460000001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83045865.019999981</v>
      </c>
      <c r="E16" s="47">
        <f>+C16+D16</f>
        <v>262376180.01999998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3457414.84</v>
      </c>
      <c r="J16" s="26">
        <f t="shared" ref="J16:P16" si="5">SUM(J17:J25)</f>
        <v>21698545.109999999</v>
      </c>
      <c r="K16" s="26">
        <f t="shared" si="5"/>
        <v>22143411.579999998</v>
      </c>
      <c r="L16" s="26">
        <f t="shared" si="5"/>
        <v>7054065.21</v>
      </c>
      <c r="M16" s="26">
        <f t="shared" si="5"/>
        <v>4970198.3100000005</v>
      </c>
      <c r="N16" s="26">
        <f t="shared" si="5"/>
        <v>10049710.120000001</v>
      </c>
      <c r="O16" s="26">
        <f t="shared" si="5"/>
        <v>11131747.610000001</v>
      </c>
      <c r="P16" s="26">
        <f t="shared" si="5"/>
        <v>0</v>
      </c>
      <c r="Q16" s="26">
        <f t="shared" ref="Q16" si="6">SUM(Q17:Q25)</f>
        <v>0</v>
      </c>
      <c r="R16" s="26">
        <f t="shared" si="2"/>
        <v>134620443.65000001</v>
      </c>
    </row>
    <row r="17" spans="1:25" ht="28.9" customHeight="1" x14ac:dyDescent="0.25">
      <c r="A17" s="6"/>
      <c r="B17" s="10" t="s">
        <v>7</v>
      </c>
      <c r="C17" s="21">
        <v>66819000</v>
      </c>
      <c r="D17" s="44">
        <v>10018851.939999999</v>
      </c>
      <c r="E17" s="21">
        <f>+C17+D17</f>
        <v>76837851.939999998</v>
      </c>
      <c r="F17" s="21">
        <v>20821253.43</v>
      </c>
      <c r="G17" s="21">
        <v>4823578.96</v>
      </c>
      <c r="H17" s="21">
        <v>25280624.050000001</v>
      </c>
      <c r="I17" s="21">
        <v>1697384.51</v>
      </c>
      <c r="J17" s="21">
        <v>1747052.64</v>
      </c>
      <c r="K17" s="21">
        <v>8373488.9699999997</v>
      </c>
      <c r="L17" s="21">
        <v>1956673.55</v>
      </c>
      <c r="M17" s="21">
        <v>485599.27</v>
      </c>
      <c r="N17" s="21">
        <v>4055677.17</v>
      </c>
      <c r="O17" s="21">
        <v>806481.8</v>
      </c>
      <c r="P17" s="21">
        <v>0</v>
      </c>
      <c r="Q17" s="21">
        <v>0</v>
      </c>
      <c r="R17" s="21">
        <f t="shared" si="2"/>
        <v>70047814.349999994</v>
      </c>
    </row>
    <row r="18" spans="1:25" ht="30.75" customHeight="1" x14ac:dyDescent="0.25">
      <c r="A18" s="6"/>
      <c r="B18" s="10" t="s">
        <v>8</v>
      </c>
      <c r="C18" s="21">
        <v>19350000</v>
      </c>
      <c r="D18" s="21">
        <v>-14688990</v>
      </c>
      <c r="E18" s="21">
        <f t="shared" ref="E18:E25" si="7">+C18+D18</f>
        <v>4661010</v>
      </c>
      <c r="F18" s="21">
        <v>0</v>
      </c>
      <c r="G18" s="21">
        <v>0</v>
      </c>
      <c r="H18" s="21">
        <v>4425</v>
      </c>
      <c r="I18" s="21">
        <v>61596</v>
      </c>
      <c r="J18" s="21">
        <v>179555.88</v>
      </c>
      <c r="K18" s="21">
        <v>123900</v>
      </c>
      <c r="L18" s="21">
        <v>0</v>
      </c>
      <c r="M18" s="21">
        <v>14750</v>
      </c>
      <c r="N18" s="21">
        <v>0</v>
      </c>
      <c r="O18" s="21">
        <v>54114.8</v>
      </c>
      <c r="P18" s="21">
        <v>0</v>
      </c>
      <c r="Q18" s="21">
        <v>0</v>
      </c>
      <c r="R18" s="21">
        <f t="shared" si="2"/>
        <v>438341.68</v>
      </c>
    </row>
    <row r="19" spans="1:25" ht="32.25" customHeight="1" x14ac:dyDescent="0.25">
      <c r="A19" s="6"/>
      <c r="B19" s="10" t="s">
        <v>9</v>
      </c>
      <c r="C19" s="21">
        <v>25128400</v>
      </c>
      <c r="D19" s="21">
        <v>75631788.599999994</v>
      </c>
      <c r="E19" s="21">
        <f t="shared" si="7"/>
        <v>100760188.59999999</v>
      </c>
      <c r="F19" s="21">
        <v>0</v>
      </c>
      <c r="G19" s="21">
        <v>237827.76</v>
      </c>
      <c r="H19" s="21">
        <v>363300</v>
      </c>
      <c r="I19" s="21">
        <v>766250</v>
      </c>
      <c r="J19" s="21">
        <v>18128900</v>
      </c>
      <c r="K19" s="21">
        <v>4072400</v>
      </c>
      <c r="L19" s="21">
        <v>1021000</v>
      </c>
      <c r="M19" s="21">
        <v>1830200</v>
      </c>
      <c r="N19" s="21">
        <v>3499750</v>
      </c>
      <c r="O19" s="21">
        <v>716950</v>
      </c>
      <c r="P19" s="21">
        <v>0</v>
      </c>
      <c r="Q19" s="21">
        <v>0</v>
      </c>
      <c r="R19" s="21">
        <f t="shared" si="2"/>
        <v>30636577.760000002</v>
      </c>
    </row>
    <row r="20" spans="1:25" ht="27.75" customHeight="1" x14ac:dyDescent="0.25">
      <c r="A20" s="6"/>
      <c r="B20" s="10" t="s">
        <v>10</v>
      </c>
      <c r="C20" s="21">
        <v>6079815</v>
      </c>
      <c r="D20" s="21">
        <v>8368800</v>
      </c>
      <c r="E20" s="21">
        <f t="shared" si="7"/>
        <v>14448615</v>
      </c>
      <c r="F20" s="21">
        <v>0</v>
      </c>
      <c r="G20" s="21">
        <v>168100</v>
      </c>
      <c r="H20" s="21">
        <v>94000</v>
      </c>
      <c r="I20" s="21">
        <v>79400</v>
      </c>
      <c r="J20" s="21">
        <v>3200</v>
      </c>
      <c r="K20" s="21">
        <v>0</v>
      </c>
      <c r="L20" s="21">
        <v>0</v>
      </c>
      <c r="M20" s="21">
        <v>8000</v>
      </c>
      <c r="N20" s="21">
        <v>34000</v>
      </c>
      <c r="O20" s="21">
        <v>0</v>
      </c>
      <c r="P20" s="21">
        <v>0</v>
      </c>
      <c r="Q20" s="21">
        <v>0</v>
      </c>
      <c r="R20" s="21">
        <f t="shared" si="2"/>
        <v>386700</v>
      </c>
    </row>
    <row r="21" spans="1:25" ht="28.5" customHeight="1" x14ac:dyDescent="0.25">
      <c r="A21" s="6"/>
      <c r="B21" s="10" t="s">
        <v>11</v>
      </c>
      <c r="C21" s="21">
        <v>15612100</v>
      </c>
      <c r="D21" s="21">
        <v>7434500.5999999996</v>
      </c>
      <c r="E21" s="21">
        <f t="shared" si="7"/>
        <v>23046600.600000001</v>
      </c>
      <c r="F21" s="21">
        <v>150800</v>
      </c>
      <c r="G21" s="21">
        <v>150800</v>
      </c>
      <c r="H21" s="21">
        <v>150800</v>
      </c>
      <c r="I21" s="21">
        <v>186800</v>
      </c>
      <c r="J21" s="21">
        <v>150800</v>
      </c>
      <c r="K21" s="21">
        <v>8530746.7300000004</v>
      </c>
      <c r="L21" s="21">
        <v>734213.33</v>
      </c>
      <c r="M21" s="21">
        <v>585799</v>
      </c>
      <c r="N21" s="21">
        <v>1420300</v>
      </c>
      <c r="O21" s="21">
        <v>692855.95</v>
      </c>
      <c r="P21" s="21">
        <v>0</v>
      </c>
      <c r="Q21" s="21">
        <v>0</v>
      </c>
      <c r="R21" s="21">
        <f t="shared" si="2"/>
        <v>12753915.01</v>
      </c>
    </row>
    <row r="22" spans="1:25" ht="24" customHeight="1" x14ac:dyDescent="0.25">
      <c r="A22" s="6"/>
      <c r="B22" s="10" t="s">
        <v>12</v>
      </c>
      <c r="C22" s="44">
        <v>4380000</v>
      </c>
      <c r="D22" s="21">
        <v>5944000</v>
      </c>
      <c r="E22" s="21">
        <f t="shared" si="7"/>
        <v>10324000</v>
      </c>
      <c r="F22" s="21">
        <v>200978.97</v>
      </c>
      <c r="G22" s="21">
        <v>212430.16</v>
      </c>
      <c r="H22" s="21">
        <v>212940.04</v>
      </c>
      <c r="I22" s="21">
        <v>217921.54</v>
      </c>
      <c r="J22" s="21">
        <v>217848.4</v>
      </c>
      <c r="K22" s="21">
        <v>221756.5</v>
      </c>
      <c r="L22" s="21">
        <v>2091591.66</v>
      </c>
      <c r="M22" s="21">
        <v>238177.81</v>
      </c>
      <c r="N22" s="21">
        <v>242678.43</v>
      </c>
      <c r="O22" s="21">
        <v>5395529.7599999998</v>
      </c>
      <c r="P22" s="21">
        <v>0</v>
      </c>
      <c r="Q22" s="21">
        <v>0</v>
      </c>
      <c r="R22" s="21">
        <f t="shared" si="2"/>
        <v>9251853.2699999996</v>
      </c>
    </row>
    <row r="23" spans="1:25" ht="26.25" customHeight="1" x14ac:dyDescent="0.25">
      <c r="A23" s="6"/>
      <c r="B23" s="10" t="s">
        <v>13</v>
      </c>
      <c r="C23" s="44">
        <v>2960000</v>
      </c>
      <c r="D23" s="21">
        <v>2567000</v>
      </c>
      <c r="E23" s="21">
        <f t="shared" si="7"/>
        <v>5527000</v>
      </c>
      <c r="F23" s="21">
        <v>25000</v>
      </c>
      <c r="G23" s="21">
        <v>25000</v>
      </c>
      <c r="H23" s="21">
        <v>162223.96</v>
      </c>
      <c r="I23" s="21">
        <v>170134.29</v>
      </c>
      <c r="J23" s="21">
        <v>408169.68</v>
      </c>
      <c r="K23" s="21">
        <v>238057.31</v>
      </c>
      <c r="L23" s="21">
        <v>432684.57</v>
      </c>
      <c r="M23" s="21">
        <v>108335</v>
      </c>
      <c r="N23" s="21">
        <v>115971.42</v>
      </c>
      <c r="O23" s="21">
        <v>500236.9</v>
      </c>
      <c r="P23" s="21">
        <v>0</v>
      </c>
      <c r="Q23" s="21">
        <v>0</v>
      </c>
      <c r="R23" s="21">
        <f t="shared" si="2"/>
        <v>2185813.13</v>
      </c>
    </row>
    <row r="24" spans="1:25" ht="46.5" customHeight="1" x14ac:dyDescent="0.25">
      <c r="A24" s="6"/>
      <c r="B24" s="10" t="s">
        <v>14</v>
      </c>
      <c r="C24" s="44">
        <v>35924000</v>
      </c>
      <c r="D24" s="21">
        <v>-15953320</v>
      </c>
      <c r="E24" s="21">
        <f t="shared" si="7"/>
        <v>19970680</v>
      </c>
      <c r="F24" s="21">
        <v>172014.5</v>
      </c>
      <c r="G24" s="21">
        <v>312014.5</v>
      </c>
      <c r="H24" s="21">
        <v>246174.5</v>
      </c>
      <c r="I24" s="21">
        <v>228014.5</v>
      </c>
      <c r="J24" s="21">
        <v>603597.55000000005</v>
      </c>
      <c r="K24" s="21">
        <v>170928.95</v>
      </c>
      <c r="L24" s="21">
        <v>708964.5</v>
      </c>
      <c r="M24" s="21">
        <v>1045570.03</v>
      </c>
      <c r="N24" s="21">
        <v>401661.3</v>
      </c>
      <c r="O24" s="21">
        <v>2351264.5</v>
      </c>
      <c r="P24" s="21">
        <v>0</v>
      </c>
      <c r="Q24" s="21">
        <v>0</v>
      </c>
      <c r="R24" s="21">
        <f t="shared" si="2"/>
        <v>6240204.8300000001</v>
      </c>
    </row>
    <row r="25" spans="1:25" ht="42" customHeight="1" x14ac:dyDescent="0.25">
      <c r="A25" s="6"/>
      <c r="B25" s="10" t="s">
        <v>93</v>
      </c>
      <c r="C25" s="44">
        <v>3077000</v>
      </c>
      <c r="D25" s="21">
        <v>3723233.88</v>
      </c>
      <c r="E25" s="21">
        <f t="shared" si="7"/>
        <v>6800233.8799999999</v>
      </c>
      <c r="F25" s="21">
        <v>0</v>
      </c>
      <c r="G25" s="21">
        <v>109032</v>
      </c>
      <c r="H25" s="21">
        <v>192033.04</v>
      </c>
      <c r="I25" s="21">
        <v>49914</v>
      </c>
      <c r="J25" s="21">
        <v>259420.96</v>
      </c>
      <c r="K25" s="21">
        <v>412133.12</v>
      </c>
      <c r="L25" s="21">
        <v>108937.60000000001</v>
      </c>
      <c r="M25" s="21">
        <v>653767.19999999995</v>
      </c>
      <c r="N25" s="21">
        <v>279671.8</v>
      </c>
      <c r="O25" s="21">
        <v>614313.9</v>
      </c>
      <c r="P25" s="21">
        <v>0</v>
      </c>
      <c r="Q25" s="21">
        <v>0</v>
      </c>
      <c r="R25" s="21">
        <f t="shared" si="2"/>
        <v>2679223.62</v>
      </c>
    </row>
    <row r="26" spans="1:25" ht="15.75" x14ac:dyDescent="0.25">
      <c r="A26" s="6"/>
      <c r="B26" s="19" t="s">
        <v>15</v>
      </c>
      <c r="C26" s="47">
        <f>+SUM(C27:C35)</f>
        <v>19717352</v>
      </c>
      <c r="D26" s="47">
        <f>SUM(D27:D35)</f>
        <v>10358726.66</v>
      </c>
      <c r="E26" s="47">
        <f>+C26+D26</f>
        <v>30076078.66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1645870.4100000001</v>
      </c>
      <c r="J26" s="26">
        <f t="shared" ref="J26:P26" si="9">SUM(J27:J35)</f>
        <v>1123584.56</v>
      </c>
      <c r="K26" s="26">
        <f t="shared" si="9"/>
        <v>1730929.3399999999</v>
      </c>
      <c r="L26" s="26">
        <f t="shared" si="9"/>
        <v>1352409.91</v>
      </c>
      <c r="M26" s="26">
        <f t="shared" si="9"/>
        <v>520350.11000000004</v>
      </c>
      <c r="N26" s="26">
        <f t="shared" si="9"/>
        <v>2462233.25</v>
      </c>
      <c r="O26" s="26">
        <f t="shared" si="9"/>
        <v>2654034.0299999998</v>
      </c>
      <c r="P26" s="26">
        <f t="shared" si="9"/>
        <v>0</v>
      </c>
      <c r="Q26" s="26">
        <f t="shared" ref="Q26" si="10">SUM(Q27:Q35)</f>
        <v>0</v>
      </c>
      <c r="R26" s="26">
        <f t="shared" si="2"/>
        <v>12108488.67</v>
      </c>
    </row>
    <row r="27" spans="1:25" ht="15.75" x14ac:dyDescent="0.25">
      <c r="A27" s="6"/>
      <c r="B27" s="10" t="s">
        <v>16</v>
      </c>
      <c r="C27" s="44">
        <v>751280</v>
      </c>
      <c r="D27" s="21">
        <v>324000</v>
      </c>
      <c r="E27" s="21">
        <f>+C27+D27</f>
        <v>1075280</v>
      </c>
      <c r="F27" s="21">
        <v>0</v>
      </c>
      <c r="G27" s="21">
        <v>20280</v>
      </c>
      <c r="H27" s="21">
        <v>29654.34</v>
      </c>
      <c r="I27" s="21">
        <v>33676</v>
      </c>
      <c r="J27" s="21">
        <v>19050.02</v>
      </c>
      <c r="K27" s="21">
        <v>94452.33</v>
      </c>
      <c r="L27" s="21">
        <v>22594.240000000002</v>
      </c>
      <c r="M27" s="21">
        <v>118570</v>
      </c>
      <c r="N27" s="21">
        <v>45122.04</v>
      </c>
      <c r="O27" s="21">
        <v>94417.16</v>
      </c>
      <c r="P27" s="21">
        <v>0</v>
      </c>
      <c r="Q27" s="21">
        <v>0</v>
      </c>
      <c r="R27" s="21">
        <f t="shared" si="2"/>
        <v>477816.13</v>
      </c>
    </row>
    <row r="28" spans="1:25" ht="15.75" x14ac:dyDescent="0.25">
      <c r="A28" s="6"/>
      <c r="B28" s="10" t="s">
        <v>17</v>
      </c>
      <c r="C28" s="44">
        <v>1833000</v>
      </c>
      <c r="D28" s="21">
        <v>187379.13</v>
      </c>
      <c r="E28" s="21">
        <f t="shared" ref="E28:E35" si="11">+C28+D28</f>
        <v>2020379.13</v>
      </c>
      <c r="F28" s="21">
        <v>0</v>
      </c>
      <c r="G28" s="21">
        <v>0</v>
      </c>
      <c r="H28" s="21">
        <v>2312.8000000000002</v>
      </c>
      <c r="I28" s="21">
        <v>70804.13</v>
      </c>
      <c r="J28" s="21">
        <v>610414</v>
      </c>
      <c r="K28" s="21">
        <v>37559.4</v>
      </c>
      <c r="L28" s="21">
        <v>0</v>
      </c>
      <c r="M28" s="21">
        <v>145432.64000000001</v>
      </c>
      <c r="N28" s="21">
        <v>0</v>
      </c>
      <c r="O28" s="21">
        <v>127440</v>
      </c>
      <c r="P28" s="21">
        <v>0</v>
      </c>
      <c r="Q28" s="21">
        <v>0</v>
      </c>
      <c r="R28" s="21">
        <f t="shared" si="2"/>
        <v>993962.97000000009</v>
      </c>
    </row>
    <row r="29" spans="1:25" ht="30.75" customHeight="1" x14ac:dyDescent="0.25">
      <c r="A29" s="6"/>
      <c r="B29" s="10" t="s">
        <v>18</v>
      </c>
      <c r="C29" s="44">
        <v>1328080</v>
      </c>
      <c r="D29" s="21">
        <v>124421.96</v>
      </c>
      <c r="E29" s="21">
        <f t="shared" si="11"/>
        <v>1452501.96</v>
      </c>
      <c r="F29" s="21">
        <v>0</v>
      </c>
      <c r="G29" s="21">
        <v>6900</v>
      </c>
      <c r="H29" s="21">
        <v>950.02</v>
      </c>
      <c r="I29" s="21">
        <v>70030.64</v>
      </c>
      <c r="J29" s="21">
        <v>116732.96</v>
      </c>
      <c r="K29" s="21">
        <v>50327</v>
      </c>
      <c r="L29" s="21">
        <v>96288</v>
      </c>
      <c r="M29" s="21">
        <v>62070</v>
      </c>
      <c r="N29" s="21">
        <v>19293</v>
      </c>
      <c r="O29" s="21">
        <v>675.43</v>
      </c>
      <c r="P29" s="21">
        <v>0</v>
      </c>
      <c r="Q29" s="21">
        <v>0</v>
      </c>
      <c r="R29" s="21">
        <f>SUM(F29:Q29)</f>
        <v>423267.05</v>
      </c>
      <c r="Y29" s="2"/>
    </row>
    <row r="30" spans="1:25" ht="27.75" customHeight="1" x14ac:dyDescent="0.25">
      <c r="A30" s="6"/>
      <c r="B30" s="10" t="s">
        <v>19</v>
      </c>
      <c r="C30" s="44">
        <v>115000</v>
      </c>
      <c r="D30" s="21">
        <v>134160</v>
      </c>
      <c r="E30" s="21">
        <f t="shared" si="11"/>
        <v>249160</v>
      </c>
      <c r="F30" s="21">
        <v>0</v>
      </c>
      <c r="G30" s="21">
        <v>0</v>
      </c>
      <c r="H30" s="21">
        <v>0</v>
      </c>
      <c r="I30" s="21">
        <v>44544</v>
      </c>
      <c r="J30" s="21">
        <v>0</v>
      </c>
      <c r="K30" s="21">
        <v>0</v>
      </c>
      <c r="L30" s="21">
        <v>0</v>
      </c>
      <c r="M30" s="21">
        <v>21524.959999999999</v>
      </c>
      <c r="N30" s="21">
        <v>0</v>
      </c>
      <c r="O30" s="21"/>
      <c r="P30" s="21">
        <v>0</v>
      </c>
      <c r="Q30" s="21">
        <v>0</v>
      </c>
      <c r="R30" s="21">
        <f t="shared" si="2"/>
        <v>66068.959999999992</v>
      </c>
    </row>
    <row r="31" spans="1:25" ht="25.5" customHeight="1" x14ac:dyDescent="0.25">
      <c r="A31" s="6"/>
      <c r="B31" s="10" t="s">
        <v>20</v>
      </c>
      <c r="C31" s="44">
        <v>175000</v>
      </c>
      <c r="D31" s="21">
        <v>5000</v>
      </c>
      <c r="E31" s="21">
        <f t="shared" si="11"/>
        <v>180000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21000</v>
      </c>
      <c r="N31" s="21">
        <v>0</v>
      </c>
      <c r="O31" s="21">
        <v>58056</v>
      </c>
      <c r="P31" s="21">
        <v>0</v>
      </c>
      <c r="Q31" s="21">
        <v>0</v>
      </c>
      <c r="R31" s="21">
        <f t="shared" si="2"/>
        <v>79056</v>
      </c>
    </row>
    <row r="32" spans="1:25" ht="31.5" x14ac:dyDescent="0.25">
      <c r="A32" s="6"/>
      <c r="B32" s="10" t="s">
        <v>71</v>
      </c>
      <c r="C32" s="44">
        <v>46000</v>
      </c>
      <c r="D32" s="21">
        <v>123000</v>
      </c>
      <c r="E32" s="21">
        <f t="shared" si="11"/>
        <v>169000</v>
      </c>
      <c r="F32" s="21">
        <v>0</v>
      </c>
      <c r="G32" s="21">
        <v>0</v>
      </c>
      <c r="H32" s="21">
        <v>0</v>
      </c>
      <c r="I32" s="21">
        <v>28584.32</v>
      </c>
      <c r="J32" s="21">
        <v>0</v>
      </c>
      <c r="K32" s="21">
        <v>27875.94</v>
      </c>
      <c r="L32" s="21">
        <v>3717</v>
      </c>
      <c r="M32" s="21">
        <v>0</v>
      </c>
      <c r="N32" s="21">
        <v>513.29999999999995</v>
      </c>
      <c r="O32" s="21">
        <v>0</v>
      </c>
      <c r="P32" s="21"/>
      <c r="Q32" s="21">
        <v>0</v>
      </c>
      <c r="R32" s="21">
        <f t="shared" si="2"/>
        <v>60690.559999999998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7207602.4000000004</v>
      </c>
      <c r="E33" s="21">
        <f t="shared" si="11"/>
        <v>15378562.4</v>
      </c>
      <c r="F33" s="21">
        <v>0</v>
      </c>
      <c r="G33" s="21">
        <v>551000</v>
      </c>
      <c r="H33" s="21">
        <v>0</v>
      </c>
      <c r="I33" s="21">
        <v>848496</v>
      </c>
      <c r="J33" s="21">
        <v>0</v>
      </c>
      <c r="K33" s="21">
        <v>1295192.3</v>
      </c>
      <c r="L33" s="21">
        <v>775932</v>
      </c>
      <c r="M33" s="21">
        <v>0</v>
      </c>
      <c r="N33" s="21">
        <v>540000</v>
      </c>
      <c r="O33" s="21">
        <v>200000</v>
      </c>
      <c r="P33" s="21">
        <v>0</v>
      </c>
      <c r="Q33" s="21">
        <v>0</v>
      </c>
      <c r="R33" s="21">
        <f t="shared" si="2"/>
        <v>4210620.3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2253163.17</v>
      </c>
      <c r="E35" s="21">
        <f t="shared" si="11"/>
        <v>9551195.1699999999</v>
      </c>
      <c r="F35" s="21">
        <v>0</v>
      </c>
      <c r="G35" s="21">
        <v>0</v>
      </c>
      <c r="H35" s="21">
        <v>7979.9</v>
      </c>
      <c r="I35" s="21">
        <v>549735.31999999995</v>
      </c>
      <c r="J35" s="21">
        <v>377387.58</v>
      </c>
      <c r="K35" s="21">
        <v>225522.37</v>
      </c>
      <c r="L35" s="21">
        <v>453878.67</v>
      </c>
      <c r="M35" s="21">
        <v>151752.51</v>
      </c>
      <c r="N35" s="21">
        <v>1857304.91</v>
      </c>
      <c r="O35" s="21">
        <v>2173445.44</v>
      </c>
      <c r="P35" s="21">
        <v>0</v>
      </c>
      <c r="Q35" s="21">
        <v>0</v>
      </c>
      <c r="R35" s="21">
        <f t="shared" si="2"/>
        <v>5797006.6999999993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366000</v>
      </c>
      <c r="E36" s="47">
        <f>+C36+D36</f>
        <v>1366000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179005</v>
      </c>
      <c r="L36" s="26">
        <f t="shared" si="12"/>
        <v>0</v>
      </c>
      <c r="M36" s="26">
        <f t="shared" si="12"/>
        <v>866226.81</v>
      </c>
      <c r="N36" s="26">
        <f t="shared" si="12"/>
        <v>112030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1228036.81</v>
      </c>
    </row>
    <row r="37" spans="1:18" ht="31.5" x14ac:dyDescent="0.25">
      <c r="A37" s="6"/>
      <c r="B37" s="10" t="s">
        <v>74</v>
      </c>
      <c r="C37" s="21">
        <v>1000000</v>
      </c>
      <c r="D37" s="21">
        <v>-494000</v>
      </c>
      <c r="E37" s="21">
        <f>+C37+D37</f>
        <v>506000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179005</v>
      </c>
      <c r="L37" s="21">
        <v>0</v>
      </c>
      <c r="M37" s="21">
        <v>9000</v>
      </c>
      <c r="N37" s="21">
        <v>112030</v>
      </c>
      <c r="O37" s="21"/>
      <c r="P37" s="21">
        <v>0</v>
      </c>
      <c r="Q37" s="21">
        <v>0</v>
      </c>
      <c r="R37" s="21">
        <f t="shared" si="2"/>
        <v>370810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860000</v>
      </c>
      <c r="E42" s="21">
        <f t="shared" si="14"/>
        <v>860000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857226.81</v>
      </c>
      <c r="N42" s="21">
        <v>0</v>
      </c>
      <c r="O42" s="21"/>
      <c r="P42" s="21"/>
      <c r="Q42" s="21">
        <v>0</v>
      </c>
      <c r="R42" s="21">
        <f t="shared" si="2"/>
        <v>857226.81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-6487513</v>
      </c>
      <c r="E52" s="55">
        <f>+C52+D52</f>
        <v>3805987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212223</v>
      </c>
      <c r="K52" s="26">
        <f t="shared" si="17"/>
        <v>103545</v>
      </c>
      <c r="L52" s="26">
        <f t="shared" si="17"/>
        <v>0</v>
      </c>
      <c r="M52" s="26">
        <f t="shared" si="17"/>
        <v>469672.27999999997</v>
      </c>
      <c r="N52" s="26">
        <f t="shared" si="17"/>
        <v>0</v>
      </c>
      <c r="O52" s="26">
        <f t="shared" si="17"/>
        <v>566400</v>
      </c>
      <c r="P52" s="26">
        <f t="shared" si="17"/>
        <v>0</v>
      </c>
      <c r="Q52" s="26">
        <f t="shared" ref="Q52" si="18">SUM(Q53:Q61)</f>
        <v>0</v>
      </c>
      <c r="R52" s="26">
        <f t="shared" si="2"/>
        <v>1351840.28</v>
      </c>
    </row>
    <row r="53" spans="1:18" ht="15.75" x14ac:dyDescent="0.25">
      <c r="A53" s="6"/>
      <c r="B53" s="10" t="s">
        <v>24</v>
      </c>
      <c r="C53" s="21">
        <v>8810000</v>
      </c>
      <c r="D53" s="21">
        <v>-7368736</v>
      </c>
      <c r="E53" s="21">
        <f>+C53+D53</f>
        <v>1441264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103545</v>
      </c>
      <c r="L53" s="21">
        <v>0</v>
      </c>
      <c r="M53" s="21">
        <v>59172.3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162717.29999999999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20000</v>
      </c>
      <c r="E54" s="21">
        <f t="shared" ref="E54:E61" si="19">+C54+D54</f>
        <v>420000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4000</v>
      </c>
      <c r="E55" s="21">
        <f t="shared" si="19"/>
        <v>4000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-71277</v>
      </c>
      <c r="E56" s="21">
        <f t="shared" si="19"/>
        <v>212223</v>
      </c>
      <c r="F56" s="21">
        <v>0</v>
      </c>
      <c r="G56" s="21">
        <v>0</v>
      </c>
      <c r="H56" s="21">
        <v>0</v>
      </c>
      <c r="I56" s="21">
        <v>0</v>
      </c>
      <c r="J56" s="21">
        <v>212223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212223</v>
      </c>
    </row>
    <row r="57" spans="1:18" ht="31.5" x14ac:dyDescent="0.25">
      <c r="A57" s="6"/>
      <c r="B57" s="10" t="s">
        <v>27</v>
      </c>
      <c r="C57" s="21">
        <v>800000</v>
      </c>
      <c r="D57" s="21">
        <v>608500</v>
      </c>
      <c r="E57" s="21">
        <f t="shared" si="19"/>
        <v>1408500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410499.98</v>
      </c>
      <c r="N57" s="21">
        <v>0</v>
      </c>
      <c r="O57" s="21">
        <v>247800</v>
      </c>
      <c r="P57" s="21">
        <v>0</v>
      </c>
      <c r="Q57" s="21">
        <v>0</v>
      </c>
      <c r="R57" s="21">
        <f t="shared" si="2"/>
        <v>658299.98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320000</v>
      </c>
      <c r="E58" s="21">
        <f t="shared" si="19"/>
        <v>320000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318600</v>
      </c>
      <c r="P58" s="21">
        <v>0</v>
      </c>
      <c r="Q58" s="21">
        <v>0</v>
      </c>
      <c r="R58" s="21">
        <f t="shared" si="2"/>
        <v>318600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3536051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3536050.61</v>
      </c>
      <c r="L62" s="26">
        <f>SUM(L63:L66)</f>
        <v>-181529.06</v>
      </c>
      <c r="M62" s="26"/>
      <c r="N62" s="26">
        <f>SUM(N63:N66)</f>
        <v>-3354521.55</v>
      </c>
      <c r="O62" s="26">
        <f>SUM(O63:O66)</f>
        <v>3354521.55</v>
      </c>
      <c r="P62" s="26">
        <f t="shared" ref="P62:Q62" si="21">SUM(P63:P71)</f>
        <v>0</v>
      </c>
      <c r="Q62" s="26">
        <f t="shared" si="21"/>
        <v>0</v>
      </c>
      <c r="R62" s="26">
        <f t="shared" si="2"/>
        <v>3354521.55</v>
      </c>
    </row>
    <row r="63" spans="1:18" ht="15.75" x14ac:dyDescent="0.25">
      <c r="A63" s="6"/>
      <c r="B63" s="10" t="s">
        <v>33</v>
      </c>
      <c r="C63" s="21">
        <v>0</v>
      </c>
      <c r="D63" s="21">
        <v>3536051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3536050.61</v>
      </c>
      <c r="L63" s="21">
        <v>-181529.06</v>
      </c>
      <c r="M63" s="21">
        <v>0</v>
      </c>
      <c r="N63" s="21">
        <v>-3354521.55</v>
      </c>
      <c r="O63" s="21">
        <v>3354521.55</v>
      </c>
      <c r="P63" s="21">
        <v>0</v>
      </c>
      <c r="Q63" s="21">
        <v>0</v>
      </c>
      <c r="R63" s="15">
        <f t="shared" si="2"/>
        <v>3354521.55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105547.59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1599.53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/>
      <c r="R70" s="26">
        <f t="shared" si="2"/>
        <v>27147.119999999999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105547.59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1599.53</v>
      </c>
      <c r="L74" s="21">
        <v>0</v>
      </c>
      <c r="M74" s="21">
        <v>0</v>
      </c>
      <c r="N74" s="21">
        <v>0</v>
      </c>
      <c r="O74" s="21"/>
      <c r="P74" s="21"/>
      <c r="Q74" s="21"/>
      <c r="R74" s="21">
        <f t="shared" si="2"/>
        <v>27147.119999999999</v>
      </c>
      <c r="S74" s="21"/>
    </row>
    <row r="75" spans="1:24" ht="15.75" x14ac:dyDescent="0.25">
      <c r="A75" s="6"/>
      <c r="B75" s="76" t="s">
        <v>29</v>
      </c>
      <c r="C75" s="62">
        <f>+C70+C67+C62+C52+C44+C36+C26+C16+C10</f>
        <v>722699786</v>
      </c>
      <c r="D75" s="62">
        <f>+D70+D67+D62+D52+D44+D36+D26+D16+D10</f>
        <v>141578290.53999996</v>
      </c>
      <c r="E75" s="62">
        <f>+C75+D75</f>
        <v>864278076.53999996</v>
      </c>
      <c r="F75" s="62">
        <f t="shared" ref="F75:Q75" si="25">+F70+F67+F62+F52+F44+F36+F26+F16+F10</f>
        <v>46298535.599999994</v>
      </c>
      <c r="G75" s="62">
        <f>+G70+G67+G62+G52+G44+G36+G26+G16+G10</f>
        <v>30868968.530000001</v>
      </c>
      <c r="H75" s="62">
        <f>+H70+H67+H62+H52+H44+H36+H26+H16+H10</f>
        <v>73062211.539999992</v>
      </c>
      <c r="I75" s="62">
        <f t="shared" si="25"/>
        <v>42008661.590000004</v>
      </c>
      <c r="J75" s="62">
        <f t="shared" si="25"/>
        <v>65097340.010000005</v>
      </c>
      <c r="K75" s="62">
        <f t="shared" si="25"/>
        <v>70684016.849999994</v>
      </c>
      <c r="L75" s="62">
        <f t="shared" si="25"/>
        <v>54461486.100000001</v>
      </c>
      <c r="M75" s="62">
        <f t="shared" si="25"/>
        <v>39161941.939999998</v>
      </c>
      <c r="N75" s="62">
        <f>+N70+N67+N62+N52+N44+N36+N26+N16+N10</f>
        <v>40488373.649999999</v>
      </c>
      <c r="O75" s="62">
        <f t="shared" si="25"/>
        <v>50309718.560000002</v>
      </c>
      <c r="P75" s="62">
        <f t="shared" si="25"/>
        <v>0</v>
      </c>
      <c r="Q75" s="62">
        <f t="shared" si="25"/>
        <v>0</v>
      </c>
      <c r="R75" s="62">
        <f>SUM(F75:Q75)</f>
        <v>512441254.37</v>
      </c>
    </row>
    <row r="76" spans="1:24" ht="15.75" x14ac:dyDescent="0.25">
      <c r="A76" s="6"/>
      <c r="B76" s="76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722699786</v>
      </c>
      <c r="D88" s="49">
        <f>+D52+D36+D26+D16+D10+D62+D70</f>
        <v>141578290.53999999</v>
      </c>
      <c r="E88" s="49">
        <f>+C88+D88</f>
        <v>864278076.53999996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42008661.590000004</v>
      </c>
      <c r="J88" s="31">
        <f t="shared" si="31"/>
        <v>65097340.010000005</v>
      </c>
      <c r="K88" s="31">
        <f t="shared" si="31"/>
        <v>70684016.849999994</v>
      </c>
      <c r="L88" s="31">
        <f t="shared" si="31"/>
        <v>54461486.099999994</v>
      </c>
      <c r="M88" s="31">
        <f t="shared" si="31"/>
        <v>39161941.940000005</v>
      </c>
      <c r="N88" s="31">
        <f>SUM(N75:N87)</f>
        <v>40488373.649999999</v>
      </c>
      <c r="O88" s="31">
        <f>SUM(O75:O87)</f>
        <v>50309718.560000002</v>
      </c>
      <c r="P88" s="31">
        <f>+P84+P81+P78+P75</f>
        <v>0</v>
      </c>
      <c r="Q88" s="31">
        <f>+Q84+Q81+Q78+Q75</f>
        <v>0</v>
      </c>
      <c r="R88" s="31">
        <f t="shared" si="26"/>
        <v>512441254.37</v>
      </c>
    </row>
    <row r="89" spans="1:24" ht="15.75" x14ac:dyDescent="0.25">
      <c r="A89" s="34"/>
      <c r="B89" s="77" t="s">
        <v>99</v>
      </c>
      <c r="C89" s="77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"/>
      <c r="O98" s="7"/>
      <c r="P98" s="33"/>
      <c r="Q98" s="7"/>
      <c r="R98" s="7"/>
    </row>
    <row r="99" spans="1:29" ht="18.75" x14ac:dyDescent="0.3">
      <c r="A99" s="41"/>
      <c r="B99" s="81"/>
      <c r="C99" s="81"/>
      <c r="D99" s="81"/>
      <c r="E99" s="81"/>
      <c r="F99" s="81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79"/>
      <c r="H114" s="79"/>
      <c r="I114" s="79"/>
    </row>
    <row r="115" spans="1:29" s="5" customFormat="1" ht="18.75" x14ac:dyDescent="0.3">
      <c r="A115"/>
      <c r="B115"/>
      <c r="C115"/>
      <c r="D115"/>
      <c r="E115"/>
      <c r="G115" s="80"/>
      <c r="H115" s="80"/>
      <c r="I115" s="80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79"/>
      <c r="H116" s="79"/>
      <c r="I116" s="79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B89:C89"/>
    <mergeCell ref="B98:M98"/>
    <mergeCell ref="G114:I114"/>
    <mergeCell ref="G115:I115"/>
    <mergeCell ref="G116:I116"/>
    <mergeCell ref="B99:F99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E75:E76"/>
    <mergeCell ref="F75:F76"/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</mergeCells>
  <printOptions horizontalCentered="1"/>
  <pageMargins left="0.51" right="0.34" top="0.56999999999999995" bottom="0.51" header="0.31496062992125984" footer="0.31496062992125984"/>
  <pageSetup scale="32" fitToHeight="0" orientation="portrait" r:id="rId1"/>
  <headerFooter>
    <oddFooter>&amp;RPág. &amp;P / &amp;N</oddFooter>
  </headerFooter>
  <rowBreaks count="2" manualBreakCount="2">
    <brk id="66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Oct  2023</vt:lpstr>
      <vt:lpstr>Hoja1</vt:lpstr>
      <vt:lpstr>'Plantilla Ejecucion Oct  2023'!Área_de_impresión</vt:lpstr>
      <vt:lpstr>'Plantilla Ejecucion Oct 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2023-11-10T13:58:21Z</cp:lastPrinted>
  <dcterms:created xsi:type="dcterms:W3CDTF">2018-04-17T18:57:16Z</dcterms:created>
  <dcterms:modified xsi:type="dcterms:W3CDTF">2023-11-10T14:08:43Z</dcterms:modified>
</cp:coreProperties>
</file>