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ismael.bautista\Desktop\NOMINAS JULIO, AGOSTO, SEPTIEMBRE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Document'!$A$9:$L$230</definedName>
    <definedName name="_xlnm.Print_Area" localSheetId="0">'New Text Document'!$A$1:$L$179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Document'!$A$9:$L$230</definedName>
    <definedName name="Z_204BDDCD_F0EA_4D68_8827_ED13C8623E2D_.wvu.PrintArea" localSheetId="0" hidden="1">'New Text Document'!$A$1:$L$179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G151" i="1" l="1"/>
  <c r="G153" i="1"/>
  <c r="J155" i="1" l="1"/>
  <c r="J159" i="1"/>
  <c r="J161" i="1"/>
  <c r="G149" i="1"/>
  <c r="F155" i="1"/>
  <c r="L155" i="1"/>
  <c r="L159" i="1"/>
  <c r="L100" i="1" l="1"/>
  <c r="G97" i="1"/>
  <c r="K97" i="1" s="1"/>
  <c r="F100" i="1"/>
  <c r="H100" i="1"/>
  <c r="J100" i="1"/>
  <c r="G94" i="1"/>
  <c r="G95" i="1"/>
  <c r="K95" i="1" s="1"/>
  <c r="G96" i="1"/>
  <c r="K96" i="1" s="1"/>
  <c r="G98" i="1"/>
  <c r="K98" i="1" s="1"/>
  <c r="L48" i="1"/>
  <c r="K48" i="1"/>
  <c r="J48" i="1"/>
  <c r="H48" i="1"/>
  <c r="F48" i="1"/>
  <c r="J43" i="1"/>
  <c r="I46" i="1"/>
  <c r="G46" i="1"/>
  <c r="I149" i="1"/>
  <c r="H149" i="1"/>
  <c r="K94" i="1" l="1"/>
  <c r="H155" i="1"/>
  <c r="L143" i="1"/>
  <c r="K143" i="1"/>
  <c r="J143" i="1"/>
  <c r="I143" i="1"/>
  <c r="H143" i="1"/>
  <c r="G143" i="1"/>
  <c r="F143" i="1"/>
  <c r="J139" i="1"/>
  <c r="H139" i="1"/>
  <c r="F139" i="1"/>
  <c r="L91" i="1"/>
  <c r="K91" i="1"/>
  <c r="J91" i="1"/>
  <c r="I91" i="1"/>
  <c r="H91" i="1"/>
  <c r="G91" i="1"/>
  <c r="F91" i="1"/>
  <c r="L60" i="1"/>
  <c r="K60" i="1"/>
  <c r="J60" i="1"/>
  <c r="I60" i="1"/>
  <c r="H60" i="1"/>
  <c r="G60" i="1"/>
  <c r="F60" i="1"/>
  <c r="F57" i="1"/>
  <c r="L38" i="1" l="1"/>
  <c r="K38" i="1"/>
  <c r="J38" i="1"/>
  <c r="I38" i="1"/>
  <c r="H38" i="1"/>
  <c r="G38" i="1"/>
  <c r="F38" i="1"/>
  <c r="L35" i="1"/>
  <c r="J35" i="1"/>
  <c r="I35" i="1"/>
  <c r="H35" i="1"/>
  <c r="G35" i="1"/>
  <c r="F35" i="1"/>
  <c r="L31" i="1"/>
  <c r="J31" i="1"/>
  <c r="I31" i="1"/>
  <c r="H31" i="1"/>
  <c r="G31" i="1"/>
  <c r="F31" i="1"/>
  <c r="K35" i="1"/>
  <c r="K31" i="1"/>
  <c r="F159" i="1"/>
  <c r="G159" i="1"/>
  <c r="H159" i="1"/>
  <c r="I159" i="1"/>
  <c r="L24" i="1"/>
  <c r="K24" i="1"/>
  <c r="J24" i="1"/>
  <c r="I24" i="1"/>
  <c r="H24" i="1"/>
  <c r="G24" i="1"/>
  <c r="F24" i="1"/>
  <c r="F19" i="1" l="1"/>
  <c r="K57" i="1"/>
  <c r="J57" i="1"/>
  <c r="H57" i="1"/>
  <c r="H19" i="1"/>
  <c r="H87" i="1"/>
  <c r="F87" i="1"/>
  <c r="F129" i="1"/>
  <c r="B161" i="1" l="1"/>
  <c r="J19" i="1"/>
  <c r="F146" i="1" l="1"/>
  <c r="H11" i="1"/>
  <c r="J11" i="1"/>
  <c r="H27" i="1"/>
  <c r="J27" i="1"/>
  <c r="H43" i="1"/>
  <c r="H52" i="1"/>
  <c r="J52" i="1"/>
  <c r="H67" i="1"/>
  <c r="I67" i="1"/>
  <c r="J67" i="1"/>
  <c r="H71" i="1"/>
  <c r="J71" i="1"/>
  <c r="G78" i="1"/>
  <c r="H78" i="1"/>
  <c r="I78" i="1"/>
  <c r="J78" i="1"/>
  <c r="H82" i="1"/>
  <c r="J82" i="1"/>
  <c r="J87" i="1"/>
  <c r="H104" i="1"/>
  <c r="I104" i="1"/>
  <c r="J104" i="1"/>
  <c r="H111" i="1"/>
  <c r="J111" i="1"/>
  <c r="H119" i="1"/>
  <c r="J119" i="1"/>
  <c r="H129" i="1"/>
  <c r="J129" i="1"/>
  <c r="H133" i="1"/>
  <c r="J133" i="1"/>
  <c r="H146" i="1"/>
  <c r="J146" i="1"/>
  <c r="F133" i="1"/>
  <c r="F124" i="1"/>
  <c r="F119" i="1"/>
  <c r="F111" i="1"/>
  <c r="F104" i="1"/>
  <c r="F82" i="1"/>
  <c r="F78" i="1"/>
  <c r="F71" i="1"/>
  <c r="F67" i="1"/>
  <c r="F63" i="1"/>
  <c r="F52" i="1"/>
  <c r="F43" i="1"/>
  <c r="F27" i="1"/>
  <c r="F11" i="1"/>
  <c r="I132" i="1"/>
  <c r="I133" i="1" s="1"/>
  <c r="G132" i="1"/>
  <c r="G133" i="1" s="1"/>
  <c r="H124" i="1"/>
  <c r="J124" i="1"/>
  <c r="I114" i="1"/>
  <c r="G114" i="1"/>
  <c r="I118" i="1"/>
  <c r="G118" i="1"/>
  <c r="I117" i="1"/>
  <c r="G117" i="1"/>
  <c r="I116" i="1"/>
  <c r="G116" i="1"/>
  <c r="I115" i="1"/>
  <c r="G115" i="1"/>
  <c r="I110" i="1"/>
  <c r="G110" i="1"/>
  <c r="I107" i="1"/>
  <c r="I111" i="1" s="1"/>
  <c r="G107" i="1"/>
  <c r="K77" i="1"/>
  <c r="K78" i="1" s="1"/>
  <c r="I69" i="1"/>
  <c r="G69" i="1"/>
  <c r="J63" i="1"/>
  <c r="H63" i="1"/>
  <c r="I62" i="1"/>
  <c r="G62" i="1"/>
  <c r="G63" i="1" s="1"/>
  <c r="I63" i="1"/>
  <c r="I55" i="1"/>
  <c r="I57" i="1" s="1"/>
  <c r="G55" i="1"/>
  <c r="G57" i="1" s="1"/>
  <c r="G42" i="1"/>
  <c r="F161" i="1" l="1"/>
  <c r="H161" i="1"/>
  <c r="K114" i="1"/>
  <c r="K115" i="1"/>
  <c r="L115" i="1" s="1"/>
  <c r="K116" i="1"/>
  <c r="L116" i="1" s="1"/>
  <c r="K117" i="1"/>
  <c r="L117" i="1" s="1"/>
  <c r="K118" i="1"/>
  <c r="L118" i="1" s="1"/>
  <c r="K69" i="1"/>
  <c r="K107" i="1"/>
  <c r="L110" i="1"/>
  <c r="G111" i="1"/>
  <c r="K132" i="1"/>
  <c r="K133" i="1" s="1"/>
  <c r="K62" i="1"/>
  <c r="L62" i="1" s="1"/>
  <c r="I136" i="1"/>
  <c r="G136" i="1"/>
  <c r="G47" i="1"/>
  <c r="G48" i="1" s="1"/>
  <c r="I47" i="1"/>
  <c r="I48" i="1" s="1"/>
  <c r="I18" i="1"/>
  <c r="G18" i="1"/>
  <c r="G10" i="1"/>
  <c r="G11" i="1" s="1"/>
  <c r="L132" i="1" l="1"/>
  <c r="L133" i="1" s="1"/>
  <c r="L107" i="1"/>
  <c r="L111" i="1" s="1"/>
  <c r="K111" i="1"/>
  <c r="L114" i="1"/>
  <c r="L69" i="1"/>
  <c r="K136" i="1"/>
  <c r="K139" i="1" s="1"/>
  <c r="K63" i="1"/>
  <c r="L63" i="1"/>
  <c r="L55" i="1"/>
  <c r="L57" i="1" s="1"/>
  <c r="K18" i="1"/>
  <c r="L18" i="1" s="1"/>
  <c r="I119" i="1"/>
  <c r="G119" i="1"/>
  <c r="I127" i="1"/>
  <c r="I129" i="1" s="1"/>
  <c r="G127" i="1"/>
  <c r="G129" i="1" s="1"/>
  <c r="I137" i="1"/>
  <c r="I139" i="1" s="1"/>
  <c r="G137" i="1"/>
  <c r="G139" i="1" s="1"/>
  <c r="I16" i="1"/>
  <c r="I19" i="1" s="1"/>
  <c r="G16" i="1"/>
  <c r="G19" i="1" s="1"/>
  <c r="K127" i="1" l="1"/>
  <c r="K129" i="1" s="1"/>
  <c r="L136" i="1"/>
  <c r="K119" i="1"/>
  <c r="K16" i="1"/>
  <c r="K19" i="1" s="1"/>
  <c r="G122" i="1"/>
  <c r="I122" i="1"/>
  <c r="I124" i="1" s="1"/>
  <c r="I85" i="1"/>
  <c r="I87" i="1" s="1"/>
  <c r="G85" i="1"/>
  <c r="G87" i="1" s="1"/>
  <c r="G41" i="1"/>
  <c r="G43" i="1" s="1"/>
  <c r="I43" i="1"/>
  <c r="I145" i="1"/>
  <c r="I146" i="1" s="1"/>
  <c r="G145" i="1"/>
  <c r="G146" i="1" s="1"/>
  <c r="G103" i="1"/>
  <c r="G104" i="1" s="1"/>
  <c r="G123" i="1"/>
  <c r="K123" i="1" s="1"/>
  <c r="L77" i="1"/>
  <c r="L78" i="1" s="1"/>
  <c r="I70" i="1"/>
  <c r="I71" i="1" s="1"/>
  <c r="G70" i="1"/>
  <c r="G71" i="1" s="1"/>
  <c r="G66" i="1"/>
  <c r="G67" i="1" s="1"/>
  <c r="I99" i="1"/>
  <c r="I100" i="1" s="1"/>
  <c r="G99" i="1"/>
  <c r="G100" i="1" s="1"/>
  <c r="L139" i="1" l="1"/>
  <c r="K11" i="1"/>
  <c r="I11" i="1"/>
  <c r="L16" i="1"/>
  <c r="L19" i="1" s="1"/>
  <c r="L127" i="1"/>
  <c r="L129" i="1" s="1"/>
  <c r="G124" i="1"/>
  <c r="L119" i="1"/>
  <c r="K70" i="1"/>
  <c r="K71" i="1" s="1"/>
  <c r="K122" i="1"/>
  <c r="K124" i="1" s="1"/>
  <c r="K85" i="1"/>
  <c r="K87" i="1" s="1"/>
  <c r="L11" i="1"/>
  <c r="K41" i="1"/>
  <c r="K43" i="1" s="1"/>
  <c r="K146" i="1"/>
  <c r="K103" i="1"/>
  <c r="K104" i="1" s="1"/>
  <c r="K66" i="1"/>
  <c r="K67" i="1" s="1"/>
  <c r="K99" i="1"/>
  <c r="K100" i="1" s="1"/>
  <c r="L85" i="1" l="1"/>
  <c r="L87" i="1" s="1"/>
  <c r="L122" i="1"/>
  <c r="L43" i="1"/>
  <c r="L145" i="1"/>
  <c r="L146" i="1" s="1"/>
  <c r="L104" i="1"/>
  <c r="L124" i="1"/>
  <c r="L70" i="1"/>
  <c r="L71" i="1" s="1"/>
  <c r="L67" i="1"/>
  <c r="I151" i="1" l="1"/>
  <c r="I153" i="1"/>
  <c r="I81" i="1"/>
  <c r="I82" i="1" s="1"/>
  <c r="G81" i="1"/>
  <c r="G82" i="1" s="1"/>
  <c r="I52" i="1"/>
  <c r="G51" i="1"/>
  <c r="G52" i="1" s="1"/>
  <c r="I26" i="1"/>
  <c r="I27" i="1" s="1"/>
  <c r="G26" i="1"/>
  <c r="G27" i="1" s="1"/>
  <c r="G155" i="1" l="1"/>
  <c r="G161" i="1" s="1"/>
  <c r="I155" i="1"/>
  <c r="K153" i="1"/>
  <c r="I161" i="1"/>
  <c r="K151" i="1"/>
  <c r="K82" i="1"/>
  <c r="K27" i="1"/>
  <c r="K52" i="1"/>
  <c r="K155" i="1" l="1"/>
  <c r="K161" i="1" s="1"/>
  <c r="L81" i="1"/>
  <c r="L82" i="1" s="1"/>
  <c r="L27" i="1"/>
  <c r="L52" i="1"/>
  <c r="L161" i="1" l="1"/>
</calcChain>
</file>

<file path=xl/sharedStrings.xml><?xml version="1.0" encoding="utf-8"?>
<sst xmlns="http://schemas.openxmlformats.org/spreadsheetml/2006/main" count="281" uniqueCount="150">
  <si>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</si>
  <si>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</si>
  <si>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</si>
  <si>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</si>
  <si>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</si>
  <si>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</si>
  <si>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</si>
  <si>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</si>
  <si>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</si>
  <si>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</si>
  <si>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Nomina de Empleados Contratados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</si>
  <si>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</si>
  <si>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</si>
  <si>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</si>
  <si>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</si>
  <si>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</si>
  <si>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</si>
  <si>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</si>
  <si>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</si>
  <si>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OFICINA NACIONAL DE ESTADISTICA- ONE</t>
  </si>
  <si>
    <t>CHARINA RODRIGUEZ</t>
  </si>
  <si>
    <t>LIZZY ALEXANDRA FRIAS NUÑEZ</t>
  </si>
  <si>
    <t>ENCARGADO(A)</t>
  </si>
  <si>
    <t>ANDREA PEREZ FERRERA</t>
  </si>
  <si>
    <t>EDILI PEREZ VALLEJO</t>
  </si>
  <si>
    <t>MILDRED GRABIELA MARTINEZ MEJIA</t>
  </si>
  <si>
    <t>DEPARTAMENTO DE RECURSOS HUMANOS - ONE</t>
  </si>
  <si>
    <t>JORDY MEREJO DE LA CRUZ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</si>
  <si>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</si>
  <si>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</si>
  <si>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</si>
  <si>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</si>
  <si>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</si>
  <si>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</si>
  <si>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</si>
  <si>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</si>
  <si>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</si>
  <si>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DIRECCION DE ESTADISTICAS DEMOGRAFICA - ONE</t>
  </si>
  <si>
    <t>RAUL EMILIO DESENA GALARZA</t>
  </si>
  <si>
    <t>PERLA MASSIEL ROSARIO FABIAN</t>
  </si>
  <si>
    <t>MARITZA ALEXANDRA PEREZ DOMINGUEZ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</si>
  <si>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</si>
  <si>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</si>
  <si>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</si>
  <si>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</si>
  <si>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</si>
  <si>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</si>
  <si>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</si>
  <si>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</si>
  <si>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</si>
  <si>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</si>
  <si>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</si>
  <si>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</si>
  <si>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</si>
  <si>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ORLANDO ALBERTO ASENCIO SANTOS</t>
  </si>
  <si>
    <t xml:space="preserve">RAFAEL ESTEBAN PEREZ SOLER </t>
  </si>
  <si>
    <t>ANALISTA PROYECTO</t>
  </si>
  <si>
    <t>ANALISTA DE DATOS</t>
  </si>
  <si>
    <t>LUIS ALFREDO TAVERAS MARMOLEJOS</t>
  </si>
  <si>
    <t>MADELIN DE LEON CONTRERAS</t>
  </si>
  <si>
    <t>DIVISION DE INVESTIGACIONES- ONE</t>
  </si>
  <si>
    <t>ANDRI MONTERO MONTERO</t>
  </si>
  <si>
    <t>MARIEL MEJIA GENAO</t>
  </si>
  <si>
    <t>YOMAYRIS ROSARIO MEDINA</t>
  </si>
  <si>
    <t>EDWIN PEREZ BRITO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</si>
  <si>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</si>
  <si>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</si>
  <si>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</si>
  <si>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</si>
  <si>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</si>
  <si>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</si>
  <si>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</si>
  <si>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</si>
  <si>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</si>
  <si>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</si>
  <si>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</si>
  <si>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</si>
  <si>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DIVISION DE SERVICIOS GENERALES-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</si>
  <si>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</si>
  <si>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</si>
  <si>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</si>
  <si>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</si>
  <si>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</si>
  <si>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DIVISION DE ESTADISTICAS SOCIALES Y CULTURALES- ONE</t>
  </si>
  <si>
    <t>DEPARTAMENTO DE ESTADISTICAS COYUNTURALES- ONE</t>
  </si>
  <si>
    <t>DIVISION DE INDICE DE PRODUCCION-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</si>
  <si>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</si>
  <si>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</si>
  <si>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</si>
  <si>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</si>
  <si>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</si>
  <si>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</si>
  <si>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</si>
  <si>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</si>
  <si>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DEPARTAMENTO JURIDICO- ONE</t>
  </si>
  <si>
    <t xml:space="preserve">ROSANNA COLON TORRES </t>
  </si>
  <si>
    <t>DANIEL ALEJANDRO DE OLEO SEGURA</t>
  </si>
  <si>
    <t>GENOLIA ALEXANDRA GOMEZ CESPEDES</t>
  </si>
  <si>
    <t>AUXILIAR ADMINSTRATIVO</t>
  </si>
  <si>
    <t>DIVISION DE DISEÑO Y PLUBLICACIONES-ONE</t>
  </si>
  <si>
    <t>HUASCAR ESTEVAN ASENCIO SANTOS</t>
  </si>
  <si>
    <t>DIANA ABUJAROUR PEÑA</t>
  </si>
  <si>
    <t>DISEÑADOR GRAFICO</t>
  </si>
  <si>
    <t xml:space="preserve">                             </t>
  </si>
  <si>
    <t>SECCION DE CORRESPONDENCIA-ONE</t>
  </si>
  <si>
    <t>ANA ADELINA JACOBO LOPEZ</t>
  </si>
  <si>
    <t>MENSAJERIA INTERNA</t>
  </si>
  <si>
    <t xml:space="preserve">LORENY TORRES KING </t>
  </si>
  <si>
    <t>SAGRARIO MARGARITA MATOS ESCOLASTICO</t>
  </si>
  <si>
    <t>DIVISION DE RELACIONES INTERNACIONALES-ONE</t>
  </si>
  <si>
    <t>RUTH NAOMI MATEO ABREU</t>
  </si>
  <si>
    <t>SECCION DE NOMINAS-ONE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</si>
  <si>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</si>
  <si>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</si>
  <si>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</si>
  <si>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</si>
  <si>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</si>
  <si>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</si>
  <si>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</si>
  <si>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</si>
  <si>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 xml:space="preserve">ALEXA  CHANEL MARTINEZ GURRERO </t>
  </si>
  <si>
    <t>DIVISION DE ESTADISTICAS DE COMERCIO EXTERIOR- ONE</t>
  </si>
  <si>
    <t>LUIS MANUEL ALBURQUERQUE SEGURA</t>
  </si>
  <si>
    <t>LUZ SANDRA ETIENNIE JOSE</t>
  </si>
  <si>
    <t>COORDINADOR  (A)</t>
  </si>
  <si>
    <t>Mes de Septiembre2021</t>
  </si>
  <si>
    <t xml:space="preserve">JOSE MIGUEL PEREZ DEL CARMEN </t>
  </si>
  <si>
    <t>DIVISION DE FORMULACION Y SEGUIMIENTO PLAN PRODUCCION ESTADISTICA-ONE</t>
  </si>
  <si>
    <t>FABIO GALARZA LOPEZ                                                                                                                                                                                                                     ANALISTA                                      M                    9/9/201                               30/12/2021</t>
  </si>
  <si>
    <t xml:space="preserve">                27.728.09</t>
  </si>
  <si>
    <t xml:space="preserve">         TECNICO ADMINISTRATIVO</t>
  </si>
  <si>
    <t xml:space="preserve"> 30/12/2021</t>
  </si>
  <si>
    <t>DIVISION DE PRESUPUESTO-ONE</t>
  </si>
  <si>
    <t xml:space="preserve">DACHEL  ESTEFANY MONEGRO </t>
  </si>
  <si>
    <t xml:space="preserve">ANALISTA </t>
  </si>
  <si>
    <t>DIVISION DE ADMINISTRACION DE SERVICIOS- ONE</t>
  </si>
  <si>
    <t>JACMAEL LINARES GOMEZ</t>
  </si>
  <si>
    <t>SOPORTE TECNICO</t>
  </si>
  <si>
    <t xml:space="preserve">FRANCISCO JAVIER DE JESUS DE LA ROS </t>
  </si>
  <si>
    <t>SORANYI DAMIAN RAMIREZ  DE RODRIGUEZ</t>
  </si>
  <si>
    <t xml:space="preserve">JOSE ANTONIO DIAZ RAMIREZ </t>
  </si>
  <si>
    <t>RODOLFO GABRIEL JIMENEZ ARIAS</t>
  </si>
  <si>
    <t>CRISMAIRY MARLENNY JIMENEZ MENA</t>
  </si>
  <si>
    <t xml:space="preserve">COORDINADOR DE PROYECTO </t>
  </si>
  <si>
    <t xml:space="preserve">SILL NATANAEL BATISTA PERDOMO </t>
  </si>
  <si>
    <t xml:space="preserve">                          ANALISTA</t>
  </si>
  <si>
    <t xml:space="preserve">   F</t>
  </si>
  <si>
    <t xml:space="preserve">            4/9/2021</t>
  </si>
  <si>
    <t xml:space="preserve">            1/9/2021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</si>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</sst>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4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8" borderId="0" xfId="0" applyFont="1" applyFill="1" applyAlignment="1">
      <alignment horizontal="center"/>
    </xf>
    <xf numFmtId="4" fontId="22" fillId="38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 vertical="center"/>
    </xf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4" fontId="2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" fontId="16" fillId="38" borderId="0" xfId="21" applyNumberFormat="1" applyFont="1" applyFill="1" applyAlignment="1">
      <alignment horizontal="center" vertical="center"/>
    </xf>
    <xf numFmtId="43" fontId="16" fillId="37" borderId="0" xfId="1" applyFont="1" applyFill="1" applyBorder="1" applyAlignment="1">
      <alignment horizontal="left"/>
    </xf>
    <xf numFmtId="43" fontId="0" fillId="37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16" fillId="33" borderId="0" xfId="1" applyFont="1" applyFill="1" applyAlignment="1"/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43" fontId="16" fillId="37" borderId="0" xfId="1" applyFont="1" applyFill="1" applyAlignment="1"/>
    <xf numFmtId="0" fontId="16" fillId="37" borderId="0" xfId="1" applyNumberFormat="1" applyFont="1" applyFill="1" applyBorder="1" applyAlignment="1">
      <alignment horizontal="center"/>
    </xf>
    <xf numFmtId="4" fontId="1" fillId="38" borderId="0" xfId="21" applyNumberFormat="1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3" fontId="16" fillId="0" borderId="0" xfId="1" applyFont="1" applyAlignment="1"/>
    <xf numFmtId="2" fontId="1" fillId="0" borderId="0" xfId="1" applyNumberFormat="1" applyFont="1" applyBorder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2" fontId="0" fillId="0" borderId="0" xfId="1" applyNumberFormat="1" applyFont="1" applyBorder="1" applyAlignment="1">
      <alignment horizontal="center"/>
    </xf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37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4" fontId="0" fillId="0" borderId="0" xfId="0" applyNumberFormat="1" applyFill="1" applyAlignment="1"/>
    <xf numFmtId="14" fontId="0" fillId="0" borderId="0" xfId="0" applyNumberFormat="1" applyFill="1" applyAlignment="1"/>
    <xf numFmtId="4" fontId="16" fillId="0" borderId="0" xfId="0" applyNumberFormat="1" applyFont="1" applyFill="1" applyAlignment="1"/>
    <xf numFmtId="4" fontId="19" fillId="0" borderId="0" xfId="0" applyNumberFormat="1" applyFont="1" applyAlignment="1"/>
    <xf numFmtId="0" fontId="0" fillId="36" borderId="21" xfId="0" applyFill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4" fontId="0" fillId="38" borderId="0" xfId="0" applyNumberFormat="1" applyFont="1" applyFill="1" applyAlignment="1">
      <alignment horizontal="center" vertical="center" wrapText="1"/>
    </xf>
    <xf numFmtId="4" fontId="16" fillId="38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22" fillId="38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22" fillId="37" borderId="0" xfId="0" applyNumberFormat="1" applyFont="1" applyFill="1" applyAlignment="1">
      <alignment horizontal="center" vertical="center" wrapText="1"/>
    </xf>
    <xf numFmtId="4" fontId="16" fillId="11" borderId="0" xfId="21" applyNumberFormat="1" applyFont="1" applyAlignment="1">
      <alignment horizontal="center" vertical="center" wrapText="1"/>
    </xf>
    <xf numFmtId="4" fontId="16" fillId="38" borderId="0" xfId="21" applyNumberFormat="1" applyFont="1" applyFill="1" applyAlignment="1">
      <alignment horizontal="center" vertical="center" wrapText="1"/>
    </xf>
    <xf numFmtId="4" fontId="1" fillId="38" borderId="0" xfId="21" applyNumberFormat="1" applyFont="1" applyFill="1" applyAlignment="1">
      <alignment horizontal="right" vertical="center" wrapText="1"/>
    </xf>
    <xf numFmtId="43" fontId="16" fillId="37" borderId="0" xfId="1" applyFont="1" applyFill="1" applyBorder="1" applyAlignment="1">
      <alignment vertical="center" wrapText="1"/>
    </xf>
    <xf numFmtId="43" fontId="0" fillId="33" borderId="0" xfId="1" applyFont="1" applyFill="1" applyAlignment="1">
      <alignment wrapText="1"/>
    </xf>
    <xf numFmtId="43" fontId="0" fillId="0" borderId="0" xfId="1" applyFont="1" applyAlignment="1">
      <alignment wrapText="1"/>
    </xf>
    <xf numFmtId="43" fontId="0" fillId="37" borderId="0" xfId="1" applyFont="1" applyFill="1" applyAlignment="1">
      <alignment wrapText="1"/>
    </xf>
    <xf numFmtId="43" fontId="24" fillId="0" borderId="0" xfId="1" applyFont="1" applyBorder="1" applyAlignment="1">
      <alignment horizontal="left" wrapText="1"/>
    </xf>
    <xf numFmtId="43" fontId="0" fillId="0" borderId="0" xfId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1" fillId="38" borderId="0" xfId="21" applyNumberFormat="1" applyFont="1" applyFill="1" applyAlignment="1">
      <alignment vertical="center" wrapText="1"/>
    </xf>
    <xf numFmtId="43" fontId="0" fillId="37" borderId="0" xfId="1" applyFont="1" applyFill="1" applyBorder="1" applyAlignment="1">
      <alignment wrapText="1"/>
    </xf>
    <xf numFmtId="43" fontId="0" fillId="0" borderId="0" xfId="1" applyFont="1" applyAlignment="1">
      <alignment horizontal="center"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4" fontId="1" fillId="38" borderId="0" xfId="21" applyNumberFormat="1" applyFont="1" applyFill="1" applyAlignment="1">
      <alignment horizontal="center" vertical="center" wrapText="1"/>
    </xf>
    <xf numFmtId="14" fontId="0" fillId="38" borderId="0" xfId="0" applyNumberFormat="1" applyFont="1" applyFill="1" applyAlignment="1">
      <alignment horizontal="center" wrapText="1"/>
    </xf>
    <xf numFmtId="43" fontId="0" fillId="37" borderId="0" xfId="1" applyFont="1" applyFill="1" applyBorder="1" applyAlignment="1">
      <alignment horizontal="center" wrapText="1"/>
    </xf>
    <xf numFmtId="43" fontId="19" fillId="35" borderId="0" xfId="1" applyFont="1" applyFill="1" applyAlignment="1">
      <alignment horizontal="center" wrapText="1"/>
    </xf>
    <xf numFmtId="0" fontId="0" fillId="37" borderId="0" xfId="1" applyNumberFormat="1" applyFont="1" applyFill="1" applyAlignment="1">
      <alignment horizontal="center"/>
    </xf>
    <xf numFmtId="0" fontId="19" fillId="35" borderId="0" xfId="1" applyNumberFormat="1" applyFont="1" applyFill="1" applyAlignment="1">
      <alignment horizontal="center"/>
    </xf>
    <xf numFmtId="43" fontId="0" fillId="0" borderId="0" xfId="1" applyFont="1" applyAlignment="1">
      <alignment horizontal="right" wrapText="1"/>
    </xf>
    <xf numFmtId="43" fontId="16" fillId="33" borderId="0" xfId="1" applyFont="1" applyFill="1" applyAlignment="1">
      <alignment horizontal="right" wrapText="1"/>
    </xf>
    <xf numFmtId="43" fontId="16" fillId="37" borderId="0" xfId="1" applyFont="1" applyFill="1" applyAlignment="1">
      <alignment horizontal="right" wrapText="1"/>
    </xf>
    <xf numFmtId="43" fontId="19" fillId="35" borderId="0" xfId="1" applyFont="1" applyFill="1" applyAlignment="1">
      <alignment horizontal="right" wrapText="1"/>
    </xf>
    <xf numFmtId="43" fontId="0" fillId="0" borderId="0" xfId="1" applyFont="1" applyBorder="1" applyAlignment="1">
      <alignment horizontal="right" wrapText="1"/>
    </xf>
    <xf numFmtId="43" fontId="0" fillId="33" borderId="0" xfId="1" applyFont="1" applyFill="1" applyAlignment="1">
      <alignment horizontal="right" wrapText="1"/>
    </xf>
    <xf numFmtId="43" fontId="0" fillId="37" borderId="0" xfId="1" applyFont="1" applyFill="1" applyAlignment="1">
      <alignment horizontal="right" wrapText="1"/>
    </xf>
    <xf numFmtId="43" fontId="0" fillId="37" borderId="0" xfId="1" applyFont="1" applyFill="1" applyBorder="1" applyAlignment="1">
      <alignment horizontal="right" vertical="center"/>
    </xf>
    <xf numFmtId="43" fontId="0" fillId="37" borderId="0" xfId="1" applyFont="1" applyFill="1" applyBorder="1" applyAlignment="1">
      <alignment horizontal="right" wrapText="1"/>
    </xf>
    <xf numFmtId="43" fontId="0" fillId="0" borderId="0" xfId="1" applyFont="1" applyAlignment="1">
      <alignment horizontal="right"/>
    </xf>
    <xf numFmtId="43" fontId="0" fillId="0" borderId="0" xfId="1" applyFont="1" applyBorder="1" applyAlignment="1">
      <alignment horizontal="right"/>
    </xf>
    <xf numFmtId="43" fontId="0" fillId="33" borderId="0" xfId="1" applyFont="1" applyFill="1" applyAlignment="1">
      <alignment horizontal="right"/>
    </xf>
    <xf numFmtId="43" fontId="0" fillId="37" borderId="0" xfId="1" applyFont="1" applyFill="1" applyAlignment="1">
      <alignment horizontal="right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14" fontId="0" fillId="0" borderId="0" xfId="1" applyNumberFormat="1" applyFont="1" applyBorder="1" applyAlignment="1">
      <alignment horizontal="center" wrapText="1"/>
    </xf>
    <xf numFmtId="14" fontId="0" fillId="0" borderId="0" xfId="1" applyNumberFormat="1" applyFont="1" applyAlignment="1">
      <alignment horizontal="center" wrapText="1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6" fillId="0" borderId="0" xfId="1" applyFont="1" applyBorder="1" applyAlignment="1"/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163285</xdr:rowOff>
    </xdr:from>
    <xdr:to>
      <xdr:col>0</xdr:col>
      <xdr:colOff>1734734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63285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712117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5124451</xdr:colOff>
      <xdr:row>161</xdr:row>
      <xdr:rowOff>418523</xdr:rowOff>
    </xdr:from>
    <xdr:to>
      <xdr:col>7</xdr:col>
      <xdr:colOff>114947</xdr:colOff>
      <xdr:row>177</xdr:row>
      <xdr:rowOff>144318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1" y="32327273"/>
          <a:ext cx="8380250" cy="2972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203"/>
  <sheetViews>
    <sheetView showGridLines="0" tabSelected="1" showWhiteSpace="0" zoomScale="64" zoomScaleNormal="64" zoomScaleSheetLayoutView="57" zoomScalePageLayoutView="70" workbookViewId="0">
      <selection activeCell="B33" sqref="B33"/>
    </sheetView>
  </sheetViews>
  <sheetFormatPr baseColWidth="10" defaultRowHeight="15" x14ac:dyDescent="0.25"/>
  <cols>
    <col min="1" max="1" width="68.28515625" style="61" customWidth="1"/>
    <col min="2" max="2" width="39.85546875" style="15" customWidth="1"/>
    <col min="3" max="3" width="11.42578125" style="15" customWidth="1"/>
    <col min="4" max="4" width="19.140625" style="66" customWidth="1"/>
    <col min="5" max="5" width="18" style="66" customWidth="1"/>
    <col min="6" max="6" width="19.140625" style="65" customWidth="1"/>
    <col min="7" max="7" width="16.85546875" style="65" customWidth="1"/>
    <col min="8" max="8" width="16.28515625" style="65" bestFit="1" customWidth="1"/>
    <col min="9" max="9" width="14.85546875" style="65" customWidth="1"/>
    <col min="10" max="10" width="18.140625" style="65" customWidth="1"/>
    <col min="11" max="11" width="13" style="65" customWidth="1"/>
    <col min="12" max="12" width="18.140625" style="86" customWidth="1"/>
    <col min="13" max="13" width="17.7109375" style="61" customWidth="1"/>
    <col min="14" max="40" width="11.42578125" style="61"/>
    <col min="41" max="50" width="11.42578125" style="61" customWidth="1"/>
    <col min="51" max="51" width="11.42578125" style="61" hidden="1" customWidth="1"/>
    <col min="52" max="16384" width="11.42578125" style="61"/>
  </cols>
  <sheetData>
    <row r="1" spans="1:236" x14ac:dyDescent="0.2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83"/>
    </row>
    <row r="2" spans="1:236" ht="26.25" x14ac:dyDescent="0.4">
      <c r="A2" s="146" t="s">
        <v>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</row>
    <row r="3" spans="1:236" ht="26.25" x14ac:dyDescent="0.4">
      <c r="A3" s="146" t="s">
        <v>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</row>
    <row r="4" spans="1:236" ht="20.25" x14ac:dyDescent="0.3">
      <c r="A4" s="149" t="s">
        <v>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</row>
    <row r="5" spans="1:236" ht="20.25" x14ac:dyDescent="0.3">
      <c r="A5" s="149" t="s">
        <v>10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</row>
    <row r="6" spans="1:236" ht="21" thickBot="1" x14ac:dyDescent="0.35">
      <c r="A6" s="155" t="s">
        <v>125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7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</row>
    <row r="7" spans="1:236" x14ac:dyDescent="0.25">
      <c r="A7" s="158" t="s">
        <v>14</v>
      </c>
      <c r="B7" s="153" t="s">
        <v>0</v>
      </c>
      <c r="C7" s="153" t="s">
        <v>149</v>
      </c>
      <c r="D7" s="142" t="s">
        <v>12</v>
      </c>
      <c r="E7" s="142" t="s">
        <v>13</v>
      </c>
      <c r="F7" s="160" t="s">
        <v>7</v>
      </c>
      <c r="G7" s="162" t="s">
        <v>1</v>
      </c>
      <c r="H7" s="160" t="s">
        <v>2</v>
      </c>
      <c r="I7" s="162" t="s">
        <v>3</v>
      </c>
      <c r="J7" s="160" t="s">
        <v>4</v>
      </c>
      <c r="K7" s="160" t="s">
        <v>5</v>
      </c>
      <c r="L7" s="140" t="s">
        <v>6</v>
      </c>
      <c r="O7" s="62"/>
      <c r="P7" s="63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</row>
    <row r="8" spans="1:236" ht="15.75" thickBot="1" x14ac:dyDescent="0.3">
      <c r="A8" s="159"/>
      <c r="B8" s="154"/>
      <c r="C8" s="154"/>
      <c r="D8" s="143"/>
      <c r="E8" s="143"/>
      <c r="F8" s="161"/>
      <c r="G8" s="163"/>
      <c r="H8" s="161"/>
      <c r="I8" s="163"/>
      <c r="J8" s="161"/>
      <c r="K8" s="161"/>
      <c r="L8" s="141"/>
    </row>
    <row r="9" spans="1:236" x14ac:dyDescent="0.25">
      <c r="A9" s="144" t="s">
        <v>19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</row>
    <row r="10" spans="1:236" x14ac:dyDescent="0.25">
      <c r="A10" s="61" t="s">
        <v>41</v>
      </c>
      <c r="B10" s="3" t="s">
        <v>42</v>
      </c>
      <c r="C10" s="6" t="s">
        <v>91</v>
      </c>
      <c r="D10" s="11">
        <v>44470</v>
      </c>
      <c r="E10" s="11">
        <v>44561</v>
      </c>
      <c r="F10" s="7">
        <v>89500</v>
      </c>
      <c r="G10" s="6">
        <f>F10*0.0287</f>
        <v>2568.65</v>
      </c>
      <c r="H10" s="6">
        <v>9040.4500000000007</v>
      </c>
      <c r="I10" s="6">
        <v>2720.8</v>
      </c>
      <c r="J10" s="6">
        <v>2380.2399999999998</v>
      </c>
      <c r="K10" s="16">
        <v>15817.55</v>
      </c>
      <c r="L10" s="84">
        <v>72789.86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</row>
    <row r="11" spans="1:236" x14ac:dyDescent="0.25">
      <c r="A11" s="64" t="s">
        <v>15</v>
      </c>
      <c r="B11" s="13">
        <v>1</v>
      </c>
      <c r="C11" s="8"/>
      <c r="D11" s="64"/>
      <c r="E11" s="64"/>
      <c r="F11" s="8">
        <f>SUM(F10:F10)</f>
        <v>89500</v>
      </c>
      <c r="G11" s="8">
        <f t="shared" ref="G11:L11" si="0">SUM(G10:G10)</f>
        <v>2568.65</v>
      </c>
      <c r="H11" s="8">
        <f t="shared" si="0"/>
        <v>9040.4500000000007</v>
      </c>
      <c r="I11" s="8">
        <f t="shared" si="0"/>
        <v>2720.8</v>
      </c>
      <c r="J11" s="8">
        <f t="shared" si="0"/>
        <v>2380.2399999999998</v>
      </c>
      <c r="K11" s="8">
        <f t="shared" si="0"/>
        <v>15817.55</v>
      </c>
      <c r="L11" s="85">
        <f t="shared" si="0"/>
        <v>72789.86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</row>
    <row r="12" spans="1:236" x14ac:dyDescent="0.25">
      <c r="C12" s="6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</row>
    <row r="13" spans="1:236" ht="11.25" customHeight="1" x14ac:dyDescent="0.25">
      <c r="A13" s="60" t="s">
        <v>53</v>
      </c>
      <c r="B13" s="60"/>
      <c r="C13" s="60"/>
      <c r="D13" s="136"/>
      <c r="E13" s="60"/>
      <c r="F13" s="60"/>
      <c r="G13" s="60"/>
      <c r="H13" s="60"/>
      <c r="I13" s="60"/>
      <c r="J13" s="60"/>
      <c r="K13" s="60"/>
      <c r="L13" s="87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</row>
    <row r="14" spans="1:236" s="52" customFormat="1" ht="11.25" customHeight="1" x14ac:dyDescent="0.25">
      <c r="A14" s="4" t="s">
        <v>107</v>
      </c>
      <c r="B14" s="5" t="s">
        <v>130</v>
      </c>
      <c r="C14" s="5" t="s">
        <v>91</v>
      </c>
      <c r="D14" s="4" t="s">
        <v>147</v>
      </c>
      <c r="E14" s="5" t="s">
        <v>131</v>
      </c>
      <c r="F14" s="67">
        <v>44000</v>
      </c>
      <c r="G14" s="53">
        <v>1148</v>
      </c>
      <c r="H14" s="53">
        <v>442.65</v>
      </c>
      <c r="I14" s="53">
        <v>1216</v>
      </c>
      <c r="J14" s="53">
        <v>2806.65</v>
      </c>
      <c r="K14" s="53">
        <v>0</v>
      </c>
      <c r="L14" s="88">
        <v>37193.35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</row>
    <row r="15" spans="1:236" s="69" customFormat="1" x14ac:dyDescent="0.25">
      <c r="A15" s="68" t="s">
        <v>108</v>
      </c>
      <c r="B15" s="22" t="s">
        <v>70</v>
      </c>
      <c r="C15" s="23" t="s">
        <v>91</v>
      </c>
      <c r="D15" s="4" t="s">
        <v>147</v>
      </c>
      <c r="E15" s="25">
        <v>44561</v>
      </c>
      <c r="F15" s="23">
        <v>133000</v>
      </c>
      <c r="G15" s="23">
        <v>3817.1</v>
      </c>
      <c r="H15" s="23">
        <v>19867.79</v>
      </c>
      <c r="I15" s="23">
        <v>1216</v>
      </c>
      <c r="J15" s="23">
        <v>4043.2</v>
      </c>
      <c r="K15" s="23">
        <v>27728.09</v>
      </c>
      <c r="L15" s="89">
        <v>105271.91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</row>
    <row r="16" spans="1:236" x14ac:dyDescent="0.25">
      <c r="A16" s="4" t="s">
        <v>54</v>
      </c>
      <c r="B16" s="5" t="s">
        <v>56</v>
      </c>
      <c r="C16" s="6" t="s">
        <v>90</v>
      </c>
      <c r="D16" s="4" t="s">
        <v>147</v>
      </c>
      <c r="E16" s="11">
        <v>44560</v>
      </c>
      <c r="F16" s="7">
        <v>52000</v>
      </c>
      <c r="G16" s="6">
        <f>F16*0.0287</f>
        <v>1492.4</v>
      </c>
      <c r="H16" s="6">
        <v>2136.27</v>
      </c>
      <c r="I16" s="6">
        <f>F16*0.0304</f>
        <v>1580.8</v>
      </c>
      <c r="J16" s="6">
        <v>170</v>
      </c>
      <c r="K16" s="6">
        <f>+G16+H16+I16+J16</f>
        <v>5379.47</v>
      </c>
      <c r="L16" s="84">
        <f>F16-K16</f>
        <v>46620.53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</row>
    <row r="17" spans="1:236" x14ac:dyDescent="0.25">
      <c r="A17" s="4" t="s">
        <v>88</v>
      </c>
      <c r="B17" s="5" t="s">
        <v>89</v>
      </c>
      <c r="C17" s="6" t="s">
        <v>90</v>
      </c>
      <c r="D17" s="4" t="s">
        <v>148</v>
      </c>
      <c r="E17" s="11">
        <v>44551</v>
      </c>
      <c r="F17" s="7">
        <v>75000</v>
      </c>
      <c r="G17" s="6">
        <v>2152.5</v>
      </c>
      <c r="H17" s="6">
        <v>6309.38</v>
      </c>
      <c r="I17" s="6">
        <v>2280</v>
      </c>
      <c r="J17" s="6">
        <v>0</v>
      </c>
      <c r="K17" s="6">
        <v>10741.88</v>
      </c>
      <c r="L17" s="84">
        <v>64258.12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</row>
    <row r="18" spans="1:236" x14ac:dyDescent="0.25">
      <c r="A18" s="4" t="s">
        <v>55</v>
      </c>
      <c r="B18" s="5" t="s">
        <v>57</v>
      </c>
      <c r="C18" s="6" t="s">
        <v>90</v>
      </c>
      <c r="D18" s="4" t="s">
        <v>147</v>
      </c>
      <c r="E18" s="11">
        <v>44560</v>
      </c>
      <c r="F18" s="7">
        <v>52000</v>
      </c>
      <c r="G18" s="6">
        <f>F18*0.0287</f>
        <v>1492.4</v>
      </c>
      <c r="H18" s="6">
        <v>2136.27</v>
      </c>
      <c r="I18" s="6">
        <f>F18*0.0304</f>
        <v>1580.8</v>
      </c>
      <c r="J18" s="6">
        <v>170</v>
      </c>
      <c r="K18" s="6">
        <f>+G18+H18+I18+J18</f>
        <v>5379.47</v>
      </c>
      <c r="L18" s="84">
        <f>F18-K18</f>
        <v>46620.53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</row>
    <row r="19" spans="1:236" x14ac:dyDescent="0.25">
      <c r="A19" s="64" t="s">
        <v>15</v>
      </c>
      <c r="B19" s="13">
        <v>5</v>
      </c>
      <c r="C19" s="8"/>
      <c r="D19" s="64"/>
      <c r="E19" s="64"/>
      <c r="F19" s="8">
        <f t="shared" ref="F19:K19" si="1">SUM(F16:F18)</f>
        <v>179000</v>
      </c>
      <c r="G19" s="8">
        <f t="shared" si="1"/>
        <v>5137.3</v>
      </c>
      <c r="H19" s="8">
        <f t="shared" si="1"/>
        <v>10581.92</v>
      </c>
      <c r="I19" s="8">
        <f t="shared" si="1"/>
        <v>5441.6</v>
      </c>
      <c r="J19" s="8">
        <f t="shared" si="1"/>
        <v>340</v>
      </c>
      <c r="K19" s="8">
        <f t="shared" si="1"/>
        <v>21500.82</v>
      </c>
      <c r="L19" s="85">
        <f>L16+L17+L18</f>
        <v>157499.18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</row>
    <row r="20" spans="1:236" s="69" customFormat="1" x14ac:dyDescent="0.25">
      <c r="A20" s="63" t="s">
        <v>99</v>
      </c>
      <c r="B20" s="20"/>
      <c r="C20" s="21"/>
      <c r="D20" s="63"/>
      <c r="E20" s="63"/>
      <c r="F20" s="21" t="s">
        <v>103</v>
      </c>
      <c r="G20" s="21"/>
      <c r="H20" s="21"/>
      <c r="I20" s="21"/>
      <c r="J20" s="21"/>
      <c r="K20" s="21"/>
      <c r="L20" s="9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</row>
    <row r="21" spans="1:236" s="69" customFormat="1" x14ac:dyDescent="0.25">
      <c r="A21" s="68" t="s">
        <v>100</v>
      </c>
      <c r="B21" s="22" t="s">
        <v>102</v>
      </c>
      <c r="C21" s="23" t="s">
        <v>90</v>
      </c>
      <c r="D21" s="24">
        <v>44354</v>
      </c>
      <c r="E21" s="25">
        <v>44561</v>
      </c>
      <c r="F21" s="23">
        <v>44000</v>
      </c>
      <c r="G21" s="23">
        <v>1148</v>
      </c>
      <c r="H21" s="23">
        <v>442.65</v>
      </c>
      <c r="I21" s="23">
        <v>1216</v>
      </c>
      <c r="J21" s="23">
        <v>2806.65</v>
      </c>
      <c r="K21" s="23">
        <v>3607.59</v>
      </c>
      <c r="L21" s="89">
        <v>40392.410000000003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</row>
    <row r="22" spans="1:236" s="69" customFormat="1" x14ac:dyDescent="0.25">
      <c r="A22" s="68" t="s">
        <v>126</v>
      </c>
      <c r="B22" s="22" t="s">
        <v>102</v>
      </c>
      <c r="C22" s="23" t="s">
        <v>90</v>
      </c>
      <c r="D22" s="24">
        <v>44378</v>
      </c>
      <c r="E22" s="25">
        <v>44561</v>
      </c>
      <c r="F22" s="23">
        <v>44000</v>
      </c>
      <c r="G22" s="23">
        <v>1262.8</v>
      </c>
      <c r="H22" s="23">
        <v>1007.19</v>
      </c>
      <c r="I22" s="23">
        <v>1337.6</v>
      </c>
      <c r="J22" s="23">
        <v>3607.59</v>
      </c>
      <c r="K22" s="23">
        <v>3607.59</v>
      </c>
      <c r="L22" s="89">
        <v>40392.410000000003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</row>
    <row r="23" spans="1:236" s="69" customFormat="1" x14ac:dyDescent="0.25">
      <c r="A23" s="68" t="s">
        <v>101</v>
      </c>
      <c r="B23" s="22" t="s">
        <v>102</v>
      </c>
      <c r="C23" s="23" t="s">
        <v>91</v>
      </c>
      <c r="D23" s="24">
        <v>44354</v>
      </c>
      <c r="E23" s="25">
        <v>44561</v>
      </c>
      <c r="F23" s="23">
        <v>44000</v>
      </c>
      <c r="G23" s="23">
        <v>1262.8</v>
      </c>
      <c r="H23" s="23">
        <v>1007.19</v>
      </c>
      <c r="I23" s="23">
        <v>1337.6</v>
      </c>
      <c r="J23" s="23">
        <v>3607.59</v>
      </c>
      <c r="K23" s="23">
        <v>3607.59</v>
      </c>
      <c r="L23" s="89">
        <v>40392.410000000003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</row>
    <row r="24" spans="1:236" s="62" customFormat="1" x14ac:dyDescent="0.25">
      <c r="A24" s="64" t="s">
        <v>15</v>
      </c>
      <c r="B24" s="13">
        <v>3</v>
      </c>
      <c r="C24" s="8"/>
      <c r="D24" s="64"/>
      <c r="E24" s="64"/>
      <c r="F24" s="8">
        <f t="shared" ref="F24:L24" si="2">SUM(F21:F23)</f>
        <v>132000</v>
      </c>
      <c r="G24" s="8">
        <f t="shared" si="2"/>
        <v>3673.6000000000004</v>
      </c>
      <c r="H24" s="8">
        <f t="shared" si="2"/>
        <v>2457.0300000000002</v>
      </c>
      <c r="I24" s="8">
        <f t="shared" si="2"/>
        <v>3891.2</v>
      </c>
      <c r="J24" s="8">
        <f t="shared" si="2"/>
        <v>10021.83</v>
      </c>
      <c r="K24" s="8">
        <f t="shared" si="2"/>
        <v>10822.77</v>
      </c>
      <c r="L24" s="85">
        <f t="shared" si="2"/>
        <v>121177.23000000001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</row>
    <row r="25" spans="1:236" x14ac:dyDescent="0.25">
      <c r="A25" s="60" t="s">
        <v>26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87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</row>
    <row r="26" spans="1:236" x14ac:dyDescent="0.25">
      <c r="A26" s="4" t="s">
        <v>69</v>
      </c>
      <c r="B26" s="5" t="s">
        <v>70</v>
      </c>
      <c r="C26" s="6" t="s">
        <v>91</v>
      </c>
      <c r="D26" s="11">
        <v>44244</v>
      </c>
      <c r="E26" s="11">
        <v>44547</v>
      </c>
      <c r="F26" s="7">
        <v>133000</v>
      </c>
      <c r="G26" s="6">
        <f>F26*0.0287</f>
        <v>3817.1</v>
      </c>
      <c r="H26" s="6">
        <v>19867.79</v>
      </c>
      <c r="I26" s="6">
        <f>F26*0.0304</f>
        <v>4043.2</v>
      </c>
      <c r="J26" s="6">
        <v>11918.37</v>
      </c>
      <c r="K26" s="6">
        <v>39240.410000000003</v>
      </c>
      <c r="L26" s="84">
        <v>94048.6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</row>
    <row r="27" spans="1:236" x14ac:dyDescent="0.25">
      <c r="A27" s="64" t="s">
        <v>15</v>
      </c>
      <c r="B27" s="13">
        <v>1</v>
      </c>
      <c r="C27" s="8"/>
      <c r="D27" s="64"/>
      <c r="E27" s="64"/>
      <c r="F27" s="8">
        <f>SUM(F26)</f>
        <v>133000</v>
      </c>
      <c r="G27" s="8">
        <f t="shared" ref="G27:L27" si="3">SUM(G26)</f>
        <v>3817.1</v>
      </c>
      <c r="H27" s="8">
        <f t="shared" si="3"/>
        <v>19867.79</v>
      </c>
      <c r="I27" s="8">
        <f t="shared" si="3"/>
        <v>4043.2</v>
      </c>
      <c r="J27" s="8">
        <f t="shared" si="3"/>
        <v>11918.37</v>
      </c>
      <c r="K27" s="8">
        <f t="shared" si="3"/>
        <v>39240.410000000003</v>
      </c>
      <c r="L27" s="85">
        <f t="shared" si="3"/>
        <v>94048.6</v>
      </c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</row>
    <row r="28" spans="1:236" s="71" customFormat="1" x14ac:dyDescent="0.25">
      <c r="A28" s="62"/>
      <c r="B28" s="14"/>
      <c r="C28" s="12"/>
      <c r="D28" s="62"/>
      <c r="E28" s="62"/>
      <c r="F28" s="12"/>
      <c r="G28" s="12"/>
      <c r="H28" s="12"/>
      <c r="I28" s="12"/>
      <c r="J28" s="12"/>
      <c r="K28" s="12"/>
      <c r="L28" s="9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</row>
    <row r="29" spans="1:236" s="71" customFormat="1" x14ac:dyDescent="0.25">
      <c r="A29" s="62" t="s">
        <v>109</v>
      </c>
      <c r="B29" s="14"/>
      <c r="C29" s="12"/>
      <c r="D29" s="62"/>
      <c r="E29" s="62"/>
      <c r="F29" s="36"/>
      <c r="G29" s="36"/>
      <c r="H29" s="36"/>
      <c r="I29" s="36"/>
      <c r="J29" s="36"/>
      <c r="K29" s="36"/>
      <c r="L29" s="92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</row>
    <row r="30" spans="1:236" s="71" customFormat="1" x14ac:dyDescent="0.25">
      <c r="A30" s="68" t="s">
        <v>110</v>
      </c>
      <c r="B30" s="35" t="s">
        <v>17</v>
      </c>
      <c r="C30" s="36" t="s">
        <v>91</v>
      </c>
      <c r="D30" s="37">
        <v>44348</v>
      </c>
      <c r="E30" s="37">
        <v>44561</v>
      </c>
      <c r="F30" s="36">
        <v>60000</v>
      </c>
      <c r="G30" s="36">
        <v>1722</v>
      </c>
      <c r="H30" s="36">
        <v>3486.68</v>
      </c>
      <c r="I30" s="36">
        <v>1824</v>
      </c>
      <c r="J30" s="36">
        <v>7032.68</v>
      </c>
      <c r="K30" s="36"/>
      <c r="L30" s="92">
        <v>52967.32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</row>
    <row r="31" spans="1:236" s="62" customFormat="1" x14ac:dyDescent="0.25">
      <c r="A31" s="64" t="s">
        <v>15</v>
      </c>
      <c r="B31" s="13">
        <v>1</v>
      </c>
      <c r="C31" s="8"/>
      <c r="D31" s="64"/>
      <c r="E31" s="64"/>
      <c r="F31" s="8">
        <f>F30</f>
        <v>60000</v>
      </c>
      <c r="G31" s="8">
        <f>G30</f>
        <v>1722</v>
      </c>
      <c r="H31" s="8">
        <f>H30</f>
        <v>3486.68</v>
      </c>
      <c r="I31" s="8">
        <f>I30</f>
        <v>1824</v>
      </c>
      <c r="J31" s="8">
        <f>J30</f>
        <v>7032.68</v>
      </c>
      <c r="K31" s="8">
        <f>SUM(K25:K26)</f>
        <v>39240.410000000003</v>
      </c>
      <c r="L31" s="85">
        <f>L30</f>
        <v>52967.32</v>
      </c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</row>
    <row r="32" spans="1:236" s="62" customFormat="1" x14ac:dyDescent="0.25">
      <c r="B32" s="14"/>
      <c r="C32" s="12"/>
      <c r="F32" s="12"/>
      <c r="G32" s="12"/>
      <c r="H32" s="12"/>
      <c r="I32" s="12"/>
      <c r="J32" s="12"/>
      <c r="K32" s="12"/>
      <c r="L32" s="91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</row>
    <row r="33" spans="1:236" s="71" customFormat="1" x14ac:dyDescent="0.25">
      <c r="A33" s="62" t="s">
        <v>111</v>
      </c>
      <c r="B33" s="35"/>
      <c r="C33" s="36"/>
      <c r="D33" s="37"/>
      <c r="E33" s="37"/>
      <c r="F33" s="36"/>
      <c r="G33" s="36"/>
      <c r="H33" s="36"/>
      <c r="I33" s="36"/>
      <c r="J33" s="36"/>
      <c r="K33" s="36"/>
      <c r="L33" s="92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</row>
    <row r="34" spans="1:236" s="71" customFormat="1" x14ac:dyDescent="0.25">
      <c r="A34" s="68" t="s">
        <v>112</v>
      </c>
      <c r="B34" s="35" t="s">
        <v>113</v>
      </c>
      <c r="C34" s="36" t="s">
        <v>90</v>
      </c>
      <c r="D34" s="37">
        <v>44287</v>
      </c>
      <c r="E34" s="37">
        <v>44561</v>
      </c>
      <c r="F34" s="36">
        <v>44000</v>
      </c>
      <c r="G34" s="36">
        <v>1262.8</v>
      </c>
      <c r="H34" s="36">
        <v>1007.19</v>
      </c>
      <c r="I34" s="36">
        <v>1337.6</v>
      </c>
      <c r="J34" s="36">
        <v>3607.59</v>
      </c>
      <c r="K34" s="36"/>
      <c r="L34" s="92">
        <v>40392.410000000003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</row>
    <row r="35" spans="1:236" s="62" customFormat="1" x14ac:dyDescent="0.25">
      <c r="A35" s="64" t="s">
        <v>15</v>
      </c>
      <c r="B35" s="13">
        <v>1</v>
      </c>
      <c r="C35" s="8"/>
      <c r="D35" s="64"/>
      <c r="E35" s="64"/>
      <c r="F35" s="8">
        <f>F34</f>
        <v>44000</v>
      </c>
      <c r="G35" s="8">
        <f>G34</f>
        <v>1262.8</v>
      </c>
      <c r="H35" s="8">
        <f>H34</f>
        <v>1007.19</v>
      </c>
      <c r="I35" s="8">
        <f>I34</f>
        <v>1337.6</v>
      </c>
      <c r="J35" s="8">
        <f>J34</f>
        <v>3607.59</v>
      </c>
      <c r="K35" s="8">
        <f>SUM(K28:K29)</f>
        <v>0</v>
      </c>
      <c r="L35" s="85">
        <f>L34</f>
        <v>40392.410000000003</v>
      </c>
    </row>
    <row r="36" spans="1:236" s="62" customFormat="1" x14ac:dyDescent="0.25">
      <c r="A36" s="62" t="s">
        <v>114</v>
      </c>
      <c r="B36" s="35"/>
      <c r="C36" s="12"/>
      <c r="F36" s="12"/>
      <c r="G36" s="12"/>
      <c r="H36" s="12"/>
      <c r="I36" s="12"/>
      <c r="J36" s="12"/>
      <c r="K36" s="12"/>
      <c r="L36" s="9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</row>
    <row r="37" spans="1:236" s="62" customFormat="1" x14ac:dyDescent="0.25">
      <c r="A37" s="68" t="s">
        <v>115</v>
      </c>
      <c r="B37" s="35" t="s">
        <v>18</v>
      </c>
      <c r="C37" s="36" t="s">
        <v>90</v>
      </c>
      <c r="D37" s="37">
        <v>44362</v>
      </c>
      <c r="E37" s="37">
        <v>44561</v>
      </c>
      <c r="F37" s="36">
        <v>33000</v>
      </c>
      <c r="G37" s="36">
        <v>947.1</v>
      </c>
      <c r="H37" s="36">
        <v>0</v>
      </c>
      <c r="I37" s="36">
        <v>1003.2</v>
      </c>
      <c r="J37" s="36">
        <v>1950.3</v>
      </c>
      <c r="K37" s="36"/>
      <c r="L37" s="92">
        <v>31049.7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</row>
    <row r="38" spans="1:236" s="62" customFormat="1" x14ac:dyDescent="0.25">
      <c r="A38" s="64" t="s">
        <v>15</v>
      </c>
      <c r="B38" s="13">
        <v>1</v>
      </c>
      <c r="C38" s="8"/>
      <c r="D38" s="38">
        <v>44362</v>
      </c>
      <c r="E38" s="38">
        <v>44561</v>
      </c>
      <c r="F38" s="8">
        <f>F37</f>
        <v>33000</v>
      </c>
      <c r="G38" s="8">
        <f>G37</f>
        <v>947.1</v>
      </c>
      <c r="H38" s="8">
        <f>H37</f>
        <v>0</v>
      </c>
      <c r="I38" s="8">
        <f>I37</f>
        <v>1003.2</v>
      </c>
      <c r="J38" s="8">
        <f>J37</f>
        <v>1950.3</v>
      </c>
      <c r="K38" s="8">
        <f>SUM(K32:K33)</f>
        <v>0</v>
      </c>
      <c r="L38" s="85">
        <f>L37</f>
        <v>31049.7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</row>
    <row r="39" spans="1:236" s="62" customFormat="1" x14ac:dyDescent="0.25">
      <c r="B39" s="14"/>
      <c r="C39" s="12"/>
      <c r="F39" s="12"/>
      <c r="G39" s="12"/>
      <c r="H39" s="12"/>
      <c r="I39" s="12"/>
      <c r="J39" s="12"/>
      <c r="K39" s="12"/>
      <c r="L39" s="91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</row>
    <row r="40" spans="1:236" s="62" customFormat="1" x14ac:dyDescent="0.25">
      <c r="A40" s="60" t="s">
        <v>68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87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</row>
    <row r="41" spans="1:236" x14ac:dyDescent="0.25">
      <c r="A41" s="61" t="s">
        <v>43</v>
      </c>
      <c r="B41" s="3" t="s">
        <v>44</v>
      </c>
      <c r="C41" s="6" t="s">
        <v>91</v>
      </c>
      <c r="D41" s="10">
        <v>44276</v>
      </c>
      <c r="E41" s="10">
        <v>44551</v>
      </c>
      <c r="F41" s="7">
        <v>40000</v>
      </c>
      <c r="G41" s="6">
        <f>F41*0.0287</f>
        <v>1148</v>
      </c>
      <c r="H41" s="6">
        <v>442.65</v>
      </c>
      <c r="I41" s="6">
        <v>0</v>
      </c>
      <c r="J41" s="6">
        <v>2806.65</v>
      </c>
      <c r="K41" s="6">
        <f>G41+H41+I41</f>
        <v>1590.65</v>
      </c>
      <c r="L41" s="84">
        <v>37004.550000000003</v>
      </c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</row>
    <row r="42" spans="1:236" s="62" customFormat="1" x14ac:dyDescent="0.25">
      <c r="A42" s="4" t="s">
        <v>47</v>
      </c>
      <c r="B42" s="5" t="s">
        <v>17</v>
      </c>
      <c r="C42" s="6" t="s">
        <v>90</v>
      </c>
      <c r="D42" s="10">
        <v>44276</v>
      </c>
      <c r="E42" s="10">
        <v>44248</v>
      </c>
      <c r="F42" s="7">
        <v>40000</v>
      </c>
      <c r="G42" s="6">
        <f>F42*0.0287</f>
        <v>1148</v>
      </c>
      <c r="H42" s="6">
        <v>442.65</v>
      </c>
      <c r="I42" s="6">
        <v>566.4</v>
      </c>
      <c r="J42" s="6">
        <v>4015.45</v>
      </c>
      <c r="K42" s="6">
        <v>3184.25</v>
      </c>
      <c r="L42" s="84">
        <v>35984.550000000003</v>
      </c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</row>
    <row r="43" spans="1:236" s="62" customFormat="1" x14ac:dyDescent="0.25">
      <c r="A43" s="64" t="s">
        <v>15</v>
      </c>
      <c r="B43" s="13">
        <v>2</v>
      </c>
      <c r="C43" s="8"/>
      <c r="D43" s="64"/>
      <c r="E43" s="64"/>
      <c r="F43" s="8">
        <f>SUM(F41:F42)</f>
        <v>80000</v>
      </c>
      <c r="G43" s="8">
        <f t="shared" ref="G43:L43" si="4">SUM(G41:G42)</f>
        <v>2296</v>
      </c>
      <c r="H43" s="8">
        <f t="shared" si="4"/>
        <v>885.3</v>
      </c>
      <c r="I43" s="8">
        <f t="shared" si="4"/>
        <v>566.4</v>
      </c>
      <c r="J43" s="8">
        <f>SUM(J41:J42)</f>
        <v>6822.1</v>
      </c>
      <c r="K43" s="8">
        <f t="shared" si="4"/>
        <v>4774.8999999999996</v>
      </c>
      <c r="L43" s="85">
        <f t="shared" si="4"/>
        <v>72989.100000000006</v>
      </c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</row>
    <row r="44" spans="1:236" s="62" customFormat="1" x14ac:dyDescent="0.25">
      <c r="B44" s="14"/>
      <c r="L44" s="93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</row>
    <row r="45" spans="1:236" s="35" customFormat="1" x14ac:dyDescent="0.25">
      <c r="A45" s="60" t="s">
        <v>71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94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</row>
    <row r="46" spans="1:236" s="62" customFormat="1" x14ac:dyDescent="0.25">
      <c r="A46" s="4" t="s">
        <v>133</v>
      </c>
      <c r="B46" s="5" t="s">
        <v>134</v>
      </c>
      <c r="C46" s="5" t="s">
        <v>91</v>
      </c>
      <c r="D46" s="11">
        <v>44348</v>
      </c>
      <c r="E46" s="11">
        <v>44560</v>
      </c>
      <c r="F46" s="7">
        <v>40000</v>
      </c>
      <c r="G46" s="6">
        <f>F46*0.0287</f>
        <v>1148</v>
      </c>
      <c r="H46" s="6">
        <v>442.65</v>
      </c>
      <c r="I46" s="6">
        <f>F46*0.0304</f>
        <v>1216</v>
      </c>
      <c r="J46" s="6">
        <v>1216</v>
      </c>
      <c r="K46" s="6">
        <v>2806.65</v>
      </c>
      <c r="L46" s="84">
        <v>37193.35</v>
      </c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</row>
    <row r="47" spans="1:236" s="62" customFormat="1" x14ac:dyDescent="0.25">
      <c r="A47" s="4" t="s">
        <v>45</v>
      </c>
      <c r="B47" s="5" t="s">
        <v>46</v>
      </c>
      <c r="C47" s="6" t="s">
        <v>91</v>
      </c>
      <c r="D47" s="10">
        <v>44276</v>
      </c>
      <c r="E47" s="10">
        <v>44551</v>
      </c>
      <c r="F47" s="7">
        <v>40000</v>
      </c>
      <c r="G47" s="6">
        <f>F47*0.0287</f>
        <v>1148</v>
      </c>
      <c r="H47" s="6">
        <v>264.13</v>
      </c>
      <c r="I47" s="6">
        <f>F47*0.0304</f>
        <v>1216</v>
      </c>
      <c r="J47" s="6">
        <v>5902.15</v>
      </c>
      <c r="K47" s="6">
        <v>4861.3500000000004</v>
      </c>
      <c r="L47" s="84">
        <v>34097.85</v>
      </c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</row>
    <row r="48" spans="1:236" s="62" customFormat="1" x14ac:dyDescent="0.25">
      <c r="A48" s="64" t="s">
        <v>15</v>
      </c>
      <c r="B48" s="13">
        <v>2</v>
      </c>
      <c r="C48" s="8"/>
      <c r="D48" s="64"/>
      <c r="E48" s="64"/>
      <c r="F48" s="8">
        <f t="shared" ref="F48:K48" si="5">SUM(F46:F47)</f>
        <v>80000</v>
      </c>
      <c r="G48" s="8">
        <f t="shared" si="5"/>
        <v>2296</v>
      </c>
      <c r="H48" s="8">
        <f t="shared" si="5"/>
        <v>706.78</v>
      </c>
      <c r="I48" s="8">
        <f t="shared" si="5"/>
        <v>2432</v>
      </c>
      <c r="J48" s="8">
        <f t="shared" si="5"/>
        <v>7118.15</v>
      </c>
      <c r="K48" s="8">
        <f t="shared" si="5"/>
        <v>7668</v>
      </c>
      <c r="L48" s="85">
        <f>SUM(L47:L47)+L46</f>
        <v>71291.199999999997</v>
      </c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</row>
    <row r="49" spans="1:236" s="62" customFormat="1" x14ac:dyDescent="0.25">
      <c r="B49" s="14"/>
      <c r="L49" s="93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</row>
    <row r="50" spans="1:236" s="62" customFormat="1" x14ac:dyDescent="0.25">
      <c r="A50" s="60" t="s">
        <v>72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87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</row>
    <row r="51" spans="1:236" s="62" customFormat="1" x14ac:dyDescent="0.25">
      <c r="A51" s="4" t="s">
        <v>20</v>
      </c>
      <c r="B51" s="5" t="s">
        <v>17</v>
      </c>
      <c r="C51" s="6" t="s">
        <v>91</v>
      </c>
      <c r="D51" s="11">
        <v>44256</v>
      </c>
      <c r="E51" s="11">
        <v>44531</v>
      </c>
      <c r="F51" s="7">
        <v>40000</v>
      </c>
      <c r="G51" s="6">
        <f>F51*0.0287</f>
        <v>1148</v>
      </c>
      <c r="H51" s="6">
        <v>442.65</v>
      </c>
      <c r="I51" s="6">
        <v>1216</v>
      </c>
      <c r="J51" s="6">
        <v>6053.34</v>
      </c>
      <c r="K51" s="6">
        <v>4610.0600000000004</v>
      </c>
      <c r="L51" s="84">
        <v>33946.660000000003</v>
      </c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</row>
    <row r="52" spans="1:236" s="62" customFormat="1" x14ac:dyDescent="0.25">
      <c r="A52" s="64" t="s">
        <v>15</v>
      </c>
      <c r="B52" s="13">
        <v>1</v>
      </c>
      <c r="C52" s="8"/>
      <c r="D52" s="64"/>
      <c r="E52" s="64"/>
      <c r="F52" s="8">
        <f>SUM(F51:F51)</f>
        <v>40000</v>
      </c>
      <c r="G52" s="8">
        <f t="shared" ref="G52:L52" si="6">SUM(G51:G51)</f>
        <v>1148</v>
      </c>
      <c r="H52" s="8">
        <f t="shared" si="6"/>
        <v>442.65</v>
      </c>
      <c r="I52" s="8">
        <f t="shared" si="6"/>
        <v>1216</v>
      </c>
      <c r="J52" s="8">
        <f t="shared" si="6"/>
        <v>6053.34</v>
      </c>
      <c r="K52" s="8">
        <f t="shared" si="6"/>
        <v>4610.0600000000004</v>
      </c>
      <c r="L52" s="85">
        <f t="shared" si="6"/>
        <v>33946.660000000003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</row>
    <row r="53" spans="1:236" s="62" customFormat="1" x14ac:dyDescent="0.25">
      <c r="B53" s="14"/>
      <c r="C53" s="12"/>
      <c r="F53" s="12"/>
      <c r="G53" s="12"/>
      <c r="H53" s="12"/>
      <c r="I53" s="12"/>
      <c r="J53" s="12"/>
      <c r="K53" s="12"/>
      <c r="L53" s="9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</row>
    <row r="54" spans="1:236" x14ac:dyDescent="0.25">
      <c r="A54" s="60" t="s">
        <v>73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87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</row>
    <row r="55" spans="1:236" ht="12.75" customHeight="1" x14ac:dyDescent="0.25">
      <c r="A55" s="4" t="s">
        <v>33</v>
      </c>
      <c r="B55" s="5" t="s">
        <v>70</v>
      </c>
      <c r="C55" s="6" t="s">
        <v>91</v>
      </c>
      <c r="D55" s="11">
        <v>44279</v>
      </c>
      <c r="E55" s="11">
        <v>44554</v>
      </c>
      <c r="F55" s="7">
        <v>133000</v>
      </c>
      <c r="G55" s="6">
        <f>F55*0.0287</f>
        <v>3817.1</v>
      </c>
      <c r="H55" s="6">
        <v>19867.79</v>
      </c>
      <c r="I55" s="6">
        <f>F55*0.0304</f>
        <v>4043.2</v>
      </c>
      <c r="J55" s="6">
        <v>402</v>
      </c>
      <c r="K55" s="6">
        <v>29363.99</v>
      </c>
      <c r="L55" s="84">
        <f>F55-K55</f>
        <v>103636.01</v>
      </c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</row>
    <row r="56" spans="1:236" ht="12.75" customHeight="1" x14ac:dyDescent="0.25">
      <c r="A56" s="4" t="s">
        <v>92</v>
      </c>
      <c r="B56" s="5" t="s">
        <v>17</v>
      </c>
      <c r="C56" s="6" t="s">
        <v>91</v>
      </c>
      <c r="D56" s="11">
        <v>44287</v>
      </c>
      <c r="E56" s="11">
        <v>44560</v>
      </c>
      <c r="F56" s="7">
        <v>60000</v>
      </c>
      <c r="G56" s="6">
        <v>1722</v>
      </c>
      <c r="H56" s="6">
        <v>3486.68</v>
      </c>
      <c r="I56" s="6">
        <v>1824</v>
      </c>
      <c r="J56" s="6">
        <v>2712.73</v>
      </c>
      <c r="K56" s="6">
        <v>9745.41</v>
      </c>
      <c r="L56" s="84">
        <v>50254.59</v>
      </c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</row>
    <row r="57" spans="1:236" ht="18" customHeight="1" x14ac:dyDescent="0.25">
      <c r="A57" s="64" t="s">
        <v>15</v>
      </c>
      <c r="B57" s="13">
        <v>2</v>
      </c>
      <c r="C57" s="8"/>
      <c r="D57" s="64"/>
      <c r="E57" s="64"/>
      <c r="F57" s="8">
        <f>SUM(F55:F55)+F56</f>
        <v>193000</v>
      </c>
      <c r="G57" s="8">
        <f t="shared" ref="G57:L57" si="7">SUM(G55:G55)+G56</f>
        <v>5539.1</v>
      </c>
      <c r="H57" s="8">
        <f t="shared" si="7"/>
        <v>23354.47</v>
      </c>
      <c r="I57" s="8">
        <f t="shared" si="7"/>
        <v>5867.2</v>
      </c>
      <c r="J57" s="8">
        <f t="shared" si="7"/>
        <v>3114.73</v>
      </c>
      <c r="K57" s="8">
        <f t="shared" si="7"/>
        <v>39109.4</v>
      </c>
      <c r="L57" s="85">
        <f t="shared" si="7"/>
        <v>153890.59999999998</v>
      </c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</row>
    <row r="58" spans="1:236" s="69" customFormat="1" ht="18" customHeight="1" x14ac:dyDescent="0.25">
      <c r="A58" s="63" t="s">
        <v>132</v>
      </c>
      <c r="B58" s="20"/>
      <c r="C58" s="21"/>
      <c r="D58" s="63"/>
      <c r="E58" s="63"/>
      <c r="F58" s="21"/>
      <c r="G58" s="21"/>
      <c r="H58" s="21"/>
      <c r="I58" s="21"/>
      <c r="J58" s="21"/>
      <c r="K58" s="21"/>
      <c r="L58" s="90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</row>
    <row r="59" spans="1:236" s="70" customFormat="1" ht="18" customHeight="1" x14ac:dyDescent="0.25">
      <c r="A59" s="70" t="s">
        <v>116</v>
      </c>
      <c r="B59" s="22" t="s">
        <v>117</v>
      </c>
      <c r="C59" s="23" t="s">
        <v>91</v>
      </c>
      <c r="D59" s="25">
        <v>44348</v>
      </c>
      <c r="E59" s="25">
        <v>44561</v>
      </c>
      <c r="F59" s="23">
        <v>100000</v>
      </c>
      <c r="G59" s="23">
        <v>2870</v>
      </c>
      <c r="H59" s="23">
        <v>12105.37</v>
      </c>
      <c r="I59" s="23">
        <v>3040</v>
      </c>
      <c r="J59" s="23">
        <v>18015.37</v>
      </c>
      <c r="K59" s="23">
        <v>18015.37</v>
      </c>
      <c r="L59" s="89">
        <v>81984.63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</row>
    <row r="60" spans="1:236" ht="18" customHeight="1" x14ac:dyDescent="0.25">
      <c r="A60" s="64" t="s">
        <v>15</v>
      </c>
      <c r="B60" s="26">
        <v>1</v>
      </c>
      <c r="C60" s="8"/>
      <c r="D60" s="64"/>
      <c r="E60" s="64"/>
      <c r="F60" s="8">
        <f t="shared" ref="F60:L60" si="8">SUM(F59:F59)</f>
        <v>100000</v>
      </c>
      <c r="G60" s="8">
        <f t="shared" si="8"/>
        <v>2870</v>
      </c>
      <c r="H60" s="8">
        <f t="shared" si="8"/>
        <v>12105.37</v>
      </c>
      <c r="I60" s="8">
        <f t="shared" si="8"/>
        <v>3040</v>
      </c>
      <c r="J60" s="8">
        <f t="shared" si="8"/>
        <v>18015.37</v>
      </c>
      <c r="K60" s="8">
        <f t="shared" si="8"/>
        <v>18015.37</v>
      </c>
      <c r="L60" s="85">
        <f t="shared" si="8"/>
        <v>81984.63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</row>
    <row r="61" spans="1:236" x14ac:dyDescent="0.25">
      <c r="A61" s="60" t="s">
        <v>74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87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</row>
    <row r="62" spans="1:236" ht="12.75" customHeight="1" x14ac:dyDescent="0.25">
      <c r="A62" s="4" t="s">
        <v>50</v>
      </c>
      <c r="B62" s="5" t="s">
        <v>70</v>
      </c>
      <c r="C62" s="6" t="s">
        <v>91</v>
      </c>
      <c r="D62" s="10">
        <v>44276</v>
      </c>
      <c r="E62" s="10">
        <v>44551</v>
      </c>
      <c r="F62" s="7">
        <v>89500</v>
      </c>
      <c r="G62" s="6">
        <f>F62*0.0287</f>
        <v>2568.65</v>
      </c>
      <c r="H62" s="6">
        <v>9635.51</v>
      </c>
      <c r="I62" s="6">
        <f>F62*0.0304</f>
        <v>2720.8</v>
      </c>
      <c r="J62" s="6">
        <v>252.5</v>
      </c>
      <c r="K62" s="6">
        <f>+J62+I62+H62+G62</f>
        <v>15177.460000000001</v>
      </c>
      <c r="L62" s="84">
        <f>F62-K62</f>
        <v>74322.539999999994</v>
      </c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</row>
    <row r="63" spans="1:236" ht="18" customHeight="1" x14ac:dyDescent="0.25">
      <c r="A63" s="64" t="s">
        <v>15</v>
      </c>
      <c r="B63" s="26">
        <v>1</v>
      </c>
      <c r="C63" s="8"/>
      <c r="D63" s="64"/>
      <c r="E63" s="64"/>
      <c r="F63" s="8">
        <f t="shared" ref="F63:L63" si="9">SUM(F62:F62)</f>
        <v>89500</v>
      </c>
      <c r="G63" s="8">
        <f t="shared" si="9"/>
        <v>2568.65</v>
      </c>
      <c r="H63" s="8">
        <f t="shared" si="9"/>
        <v>9635.51</v>
      </c>
      <c r="I63" s="8">
        <f t="shared" si="9"/>
        <v>2720.8</v>
      </c>
      <c r="J63" s="8">
        <f t="shared" si="9"/>
        <v>252.5</v>
      </c>
      <c r="K63" s="8">
        <f t="shared" si="9"/>
        <v>15177.460000000001</v>
      </c>
      <c r="L63" s="85">
        <f t="shared" si="9"/>
        <v>74322.539999999994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</row>
    <row r="64" spans="1:236" s="62" customFormat="1" x14ac:dyDescent="0.25">
      <c r="B64" s="14"/>
      <c r="C64" s="12"/>
      <c r="F64" s="12"/>
      <c r="G64" s="12"/>
      <c r="H64" s="12"/>
      <c r="I64" s="12"/>
      <c r="J64" s="12"/>
      <c r="K64" s="12"/>
      <c r="L64" s="9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</row>
    <row r="65" spans="1:668" s="62" customFormat="1" x14ac:dyDescent="0.25">
      <c r="A65" s="60" t="s">
        <v>75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87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</row>
    <row r="66" spans="1:668" ht="12.75" customHeight="1" x14ac:dyDescent="0.25">
      <c r="A66" s="4" t="s">
        <v>28</v>
      </c>
      <c r="B66" s="5" t="s">
        <v>29</v>
      </c>
      <c r="C66" s="6" t="s">
        <v>91</v>
      </c>
      <c r="D66" s="11">
        <v>44245</v>
      </c>
      <c r="E66" s="11">
        <v>44548</v>
      </c>
      <c r="F66" s="7">
        <v>165000</v>
      </c>
      <c r="G66" s="6">
        <f>F66*0.0287</f>
        <v>4735.5</v>
      </c>
      <c r="H66" s="6">
        <v>27624.36</v>
      </c>
      <c r="I66" s="6">
        <v>4742.3999999999996</v>
      </c>
      <c r="J66" s="6">
        <v>36941.29</v>
      </c>
      <c r="K66" s="6">
        <f>G66+H66+I66</f>
        <v>37102.26</v>
      </c>
      <c r="L66" s="84">
        <v>128058.71</v>
      </c>
    </row>
    <row r="67" spans="1:668" ht="18" customHeight="1" x14ac:dyDescent="0.25">
      <c r="A67" s="64" t="s">
        <v>15</v>
      </c>
      <c r="B67" s="13">
        <v>1</v>
      </c>
      <c r="C67" s="8"/>
      <c r="D67" s="64"/>
      <c r="E67" s="64"/>
      <c r="F67" s="8">
        <f>SUM(F66:F66)</f>
        <v>165000</v>
      </c>
      <c r="G67" s="8">
        <f t="shared" ref="G67:L67" si="10">SUM(G66:G66)</f>
        <v>4735.5</v>
      </c>
      <c r="H67" s="8">
        <f t="shared" si="10"/>
        <v>27624.36</v>
      </c>
      <c r="I67" s="8">
        <f t="shared" si="10"/>
        <v>4742.3999999999996</v>
      </c>
      <c r="J67" s="8">
        <f t="shared" si="10"/>
        <v>36941.29</v>
      </c>
      <c r="K67" s="8">
        <f t="shared" si="10"/>
        <v>37102.26</v>
      </c>
      <c r="L67" s="85">
        <f t="shared" si="10"/>
        <v>128058.71</v>
      </c>
    </row>
    <row r="68" spans="1:668" s="62" customFormat="1" x14ac:dyDescent="0.25">
      <c r="A68" s="60" t="s">
        <v>76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87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</row>
    <row r="69" spans="1:668" ht="12.75" customHeight="1" x14ac:dyDescent="0.25">
      <c r="A69" s="4" t="s">
        <v>30</v>
      </c>
      <c r="B69" s="5" t="s">
        <v>22</v>
      </c>
      <c r="C69" s="6" t="s">
        <v>91</v>
      </c>
      <c r="D69" s="11">
        <v>44268</v>
      </c>
      <c r="E69" s="11">
        <v>44452</v>
      </c>
      <c r="F69" s="7">
        <v>89500</v>
      </c>
      <c r="G69" s="6">
        <f>F69*0.0287</f>
        <v>2568.65</v>
      </c>
      <c r="H69" s="6">
        <v>9337.98</v>
      </c>
      <c r="I69" s="6">
        <f>F69*0.0304</f>
        <v>2720.8</v>
      </c>
      <c r="J69" s="6">
        <v>1492.12</v>
      </c>
      <c r="K69" s="6">
        <f>G69+H69+I69+J69</f>
        <v>16119.55</v>
      </c>
      <c r="L69" s="84">
        <f>F69-K69</f>
        <v>73380.45</v>
      </c>
    </row>
    <row r="70" spans="1:668" ht="12.75" customHeight="1" x14ac:dyDescent="0.25">
      <c r="A70" s="4" t="s">
        <v>78</v>
      </c>
      <c r="B70" s="5" t="s">
        <v>79</v>
      </c>
      <c r="C70" s="6" t="s">
        <v>91</v>
      </c>
      <c r="D70" s="11">
        <v>44242</v>
      </c>
      <c r="E70" s="11">
        <v>44423</v>
      </c>
      <c r="F70" s="7">
        <v>32000</v>
      </c>
      <c r="G70" s="6">
        <f>F70*0.0287</f>
        <v>918.4</v>
      </c>
      <c r="H70" s="6">
        <v>0</v>
      </c>
      <c r="I70" s="6">
        <f>F70*0.0304</f>
        <v>972.8</v>
      </c>
      <c r="J70" s="6">
        <v>0</v>
      </c>
      <c r="K70" s="17">
        <f>+G70+I70</f>
        <v>1891.1999999999998</v>
      </c>
      <c r="L70" s="84">
        <f>F70-K70</f>
        <v>30108.799999999999</v>
      </c>
    </row>
    <row r="71" spans="1:668" ht="18" customHeight="1" x14ac:dyDescent="0.25">
      <c r="A71" s="64" t="s">
        <v>15</v>
      </c>
      <c r="B71" s="13">
        <v>2</v>
      </c>
      <c r="C71" s="8"/>
      <c r="D71" s="64"/>
      <c r="E71" s="64"/>
      <c r="F71" s="8">
        <f>SUM(F69:F70)</f>
        <v>121500</v>
      </c>
      <c r="G71" s="8">
        <f t="shared" ref="G71:L71" si="11">SUM(G69:G70)</f>
        <v>3487.05</v>
      </c>
      <c r="H71" s="8">
        <f t="shared" si="11"/>
        <v>9337.98</v>
      </c>
      <c r="I71" s="8">
        <f t="shared" si="11"/>
        <v>3693.6000000000004</v>
      </c>
      <c r="J71" s="8">
        <f t="shared" si="11"/>
        <v>1492.12</v>
      </c>
      <c r="K71" s="8">
        <f t="shared" si="11"/>
        <v>18010.75</v>
      </c>
      <c r="L71" s="85">
        <f t="shared" si="11"/>
        <v>103489.25</v>
      </c>
    </row>
    <row r="72" spans="1:668" s="72" customFormat="1" ht="18" customHeight="1" x14ac:dyDescent="0.25">
      <c r="A72" s="73"/>
      <c r="B72" s="27"/>
      <c r="C72" s="28"/>
      <c r="D72" s="73"/>
      <c r="E72" s="73"/>
      <c r="F72" s="28"/>
      <c r="G72" s="28"/>
      <c r="H72" s="28"/>
      <c r="I72" s="28"/>
      <c r="J72" s="28"/>
      <c r="K72" s="28"/>
      <c r="L72" s="95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1"/>
      <c r="JQ72" s="61"/>
      <c r="JR72" s="61"/>
      <c r="JS72" s="61"/>
      <c r="JT72" s="61"/>
      <c r="JU72" s="61"/>
      <c r="JV72" s="61"/>
      <c r="JW72" s="61"/>
      <c r="JX72" s="61"/>
      <c r="JY72" s="61"/>
      <c r="JZ72" s="61"/>
      <c r="KA72" s="61"/>
      <c r="KB72" s="61"/>
      <c r="KC72" s="61"/>
      <c r="KD72" s="61"/>
      <c r="KE72" s="61"/>
      <c r="KF72" s="61"/>
      <c r="KG72" s="61"/>
      <c r="KH72" s="61"/>
      <c r="KI72" s="61"/>
      <c r="KJ72" s="61"/>
      <c r="KK72" s="61"/>
      <c r="KL72" s="61"/>
      <c r="KM72" s="61"/>
      <c r="KN72" s="61"/>
      <c r="KO72" s="61"/>
      <c r="KP72" s="61"/>
      <c r="KQ72" s="61"/>
      <c r="KR72" s="61"/>
      <c r="KS72" s="61"/>
      <c r="KT72" s="61"/>
      <c r="KU72" s="61"/>
      <c r="KV72" s="61"/>
      <c r="KW72" s="61"/>
      <c r="KX72" s="61"/>
      <c r="KY72" s="61"/>
      <c r="KZ72" s="61"/>
      <c r="LA72" s="61"/>
      <c r="LB72" s="61"/>
      <c r="LC72" s="61"/>
      <c r="LD72" s="61"/>
      <c r="LE72" s="61"/>
      <c r="LF72" s="61"/>
      <c r="LG72" s="61"/>
      <c r="LH72" s="61"/>
      <c r="LI72" s="61"/>
      <c r="LJ72" s="61"/>
      <c r="LK72" s="61"/>
      <c r="LL72" s="61"/>
      <c r="LM72" s="61"/>
      <c r="LN72" s="61"/>
      <c r="LO72" s="61"/>
      <c r="LP72" s="61"/>
      <c r="LQ72" s="61"/>
      <c r="LR72" s="61"/>
      <c r="LS72" s="61"/>
      <c r="LT72" s="61"/>
      <c r="LU72" s="61"/>
      <c r="LV72" s="61"/>
      <c r="LW72" s="61"/>
      <c r="LX72" s="61"/>
      <c r="LY72" s="61"/>
      <c r="LZ72" s="61"/>
      <c r="MA72" s="61"/>
      <c r="MB72" s="61"/>
      <c r="MC72" s="61"/>
      <c r="MD72" s="61"/>
      <c r="ME72" s="61"/>
      <c r="MF72" s="61"/>
      <c r="MG72" s="61"/>
      <c r="MH72" s="61"/>
      <c r="MI72" s="61"/>
      <c r="MJ72" s="61"/>
      <c r="MK72" s="61"/>
      <c r="ML72" s="61"/>
      <c r="MM72" s="61"/>
      <c r="MN72" s="61"/>
      <c r="MO72" s="61"/>
      <c r="MP72" s="61"/>
      <c r="MQ72" s="61"/>
      <c r="MR72" s="61"/>
      <c r="MS72" s="61"/>
      <c r="MT72" s="61"/>
      <c r="MU72" s="61"/>
      <c r="MV72" s="61"/>
      <c r="MW72" s="61"/>
      <c r="MX72" s="61"/>
      <c r="MY72" s="61"/>
      <c r="MZ72" s="61"/>
      <c r="NA72" s="61"/>
      <c r="NB72" s="61"/>
      <c r="NC72" s="61"/>
      <c r="ND72" s="61"/>
      <c r="NE72" s="61"/>
      <c r="NF72" s="61"/>
      <c r="NG72" s="61"/>
      <c r="NH72" s="61"/>
      <c r="NI72" s="61"/>
      <c r="NJ72" s="61"/>
      <c r="NK72" s="61"/>
      <c r="NL72" s="61"/>
      <c r="NM72" s="61"/>
      <c r="NN72" s="61"/>
      <c r="NO72" s="61"/>
      <c r="NP72" s="61"/>
      <c r="NQ72" s="61"/>
      <c r="NR72" s="61"/>
      <c r="NS72" s="61"/>
      <c r="NT72" s="61"/>
      <c r="NU72" s="61"/>
      <c r="NV72" s="61"/>
      <c r="NW72" s="61"/>
      <c r="NX72" s="61"/>
      <c r="NY72" s="61"/>
      <c r="NZ72" s="61"/>
      <c r="OA72" s="61"/>
      <c r="OB72" s="61"/>
      <c r="OC72" s="61"/>
      <c r="OD72" s="61"/>
      <c r="OE72" s="61"/>
      <c r="OF72" s="61"/>
      <c r="OG72" s="61"/>
      <c r="OH72" s="61"/>
      <c r="OI72" s="61"/>
      <c r="OJ72" s="61"/>
      <c r="OK72" s="61"/>
      <c r="OL72" s="61"/>
      <c r="OM72" s="61"/>
      <c r="ON72" s="61"/>
      <c r="OO72" s="61"/>
      <c r="OP72" s="61"/>
      <c r="OQ72" s="61"/>
      <c r="OR72" s="61"/>
      <c r="OS72" s="61"/>
      <c r="OT72" s="61"/>
      <c r="OU72" s="61"/>
      <c r="OV72" s="61"/>
      <c r="OW72" s="61"/>
      <c r="OX72" s="61"/>
      <c r="OY72" s="61"/>
      <c r="OZ72" s="61"/>
      <c r="PA72" s="61"/>
      <c r="PB72" s="61"/>
      <c r="PC72" s="61"/>
      <c r="PD72" s="61"/>
      <c r="PE72" s="61"/>
      <c r="PF72" s="61"/>
      <c r="PG72" s="61"/>
      <c r="PH72" s="61"/>
      <c r="PI72" s="61"/>
      <c r="PJ72" s="61"/>
      <c r="PK72" s="61"/>
      <c r="PL72" s="61"/>
      <c r="PM72" s="61"/>
      <c r="PN72" s="61"/>
      <c r="PO72" s="61"/>
      <c r="PP72" s="61"/>
      <c r="PQ72" s="61"/>
      <c r="PR72" s="61"/>
      <c r="PS72" s="61"/>
      <c r="PT72" s="61"/>
      <c r="PU72" s="61"/>
      <c r="PV72" s="61"/>
      <c r="PW72" s="61"/>
      <c r="PX72" s="61"/>
      <c r="PY72" s="61"/>
      <c r="PZ72" s="61"/>
      <c r="QA72" s="61"/>
      <c r="QB72" s="61"/>
      <c r="QC72" s="61"/>
      <c r="QD72" s="61"/>
      <c r="QE72" s="61"/>
      <c r="QF72" s="61"/>
      <c r="QG72" s="61"/>
      <c r="QH72" s="61"/>
      <c r="QI72" s="61"/>
      <c r="QJ72" s="61"/>
      <c r="QK72" s="61"/>
      <c r="QL72" s="61"/>
      <c r="QM72" s="61"/>
      <c r="QN72" s="61"/>
      <c r="QO72" s="61"/>
      <c r="QP72" s="61"/>
      <c r="QQ72" s="61"/>
      <c r="QR72" s="61"/>
      <c r="QS72" s="61"/>
      <c r="QT72" s="61"/>
      <c r="QU72" s="61"/>
      <c r="QV72" s="61"/>
      <c r="QW72" s="61"/>
      <c r="QX72" s="61"/>
      <c r="QY72" s="61"/>
      <c r="QZ72" s="61"/>
      <c r="RA72" s="61"/>
      <c r="RB72" s="61"/>
      <c r="RC72" s="61"/>
      <c r="RD72" s="61"/>
      <c r="RE72" s="61"/>
      <c r="RF72" s="61"/>
      <c r="RG72" s="61"/>
      <c r="RH72" s="61"/>
      <c r="RI72" s="61"/>
      <c r="RJ72" s="61"/>
      <c r="RK72" s="61"/>
      <c r="RL72" s="61"/>
      <c r="RM72" s="61"/>
      <c r="RN72" s="61"/>
      <c r="RO72" s="61"/>
      <c r="RP72" s="61"/>
      <c r="RQ72" s="61"/>
      <c r="RR72" s="61"/>
      <c r="RS72" s="61"/>
      <c r="RT72" s="61"/>
      <c r="RU72" s="61"/>
      <c r="RV72" s="61"/>
      <c r="RW72" s="61"/>
      <c r="RX72" s="61"/>
      <c r="RY72" s="61"/>
      <c r="RZ72" s="61"/>
      <c r="SA72" s="61"/>
      <c r="SB72" s="61"/>
      <c r="SC72" s="61"/>
      <c r="SD72" s="61"/>
      <c r="SE72" s="61"/>
      <c r="SF72" s="61"/>
      <c r="SG72" s="61"/>
      <c r="SH72" s="61"/>
      <c r="SI72" s="61"/>
      <c r="SJ72" s="61"/>
      <c r="SK72" s="61"/>
      <c r="SL72" s="61"/>
      <c r="SM72" s="61"/>
      <c r="SN72" s="61"/>
      <c r="SO72" s="61"/>
      <c r="SP72" s="61"/>
      <c r="SQ72" s="61"/>
      <c r="SR72" s="61"/>
      <c r="SS72" s="61"/>
      <c r="ST72" s="61"/>
      <c r="SU72" s="61"/>
      <c r="SV72" s="61"/>
      <c r="SW72" s="61"/>
      <c r="SX72" s="61"/>
      <c r="SY72" s="61"/>
      <c r="SZ72" s="61"/>
      <c r="TA72" s="61"/>
      <c r="TB72" s="61"/>
      <c r="TC72" s="61"/>
      <c r="TD72" s="61"/>
      <c r="TE72" s="61"/>
      <c r="TF72" s="61"/>
      <c r="TG72" s="61"/>
      <c r="TH72" s="61"/>
      <c r="TI72" s="61"/>
      <c r="TJ72" s="61"/>
      <c r="TK72" s="61"/>
      <c r="TL72" s="61"/>
      <c r="TM72" s="61"/>
      <c r="TN72" s="61"/>
      <c r="TO72" s="61"/>
      <c r="TP72" s="61"/>
      <c r="TQ72" s="61"/>
      <c r="TR72" s="61"/>
      <c r="TS72" s="61"/>
      <c r="TT72" s="61"/>
      <c r="TU72" s="61"/>
      <c r="TV72" s="61"/>
      <c r="TW72" s="61"/>
      <c r="TX72" s="61"/>
      <c r="TY72" s="61"/>
      <c r="TZ72" s="61"/>
      <c r="UA72" s="61"/>
      <c r="UB72" s="61"/>
      <c r="UC72" s="61"/>
      <c r="UD72" s="61"/>
      <c r="UE72" s="61"/>
      <c r="UF72" s="61"/>
      <c r="UG72" s="61"/>
      <c r="UH72" s="61"/>
      <c r="UI72" s="61"/>
      <c r="UJ72" s="61"/>
      <c r="UK72" s="61"/>
      <c r="UL72" s="61"/>
      <c r="UM72" s="61"/>
      <c r="UN72" s="61"/>
      <c r="UO72" s="61"/>
      <c r="UP72" s="61"/>
      <c r="UQ72" s="61"/>
      <c r="UR72" s="61"/>
      <c r="US72" s="61"/>
      <c r="UT72" s="61"/>
      <c r="UU72" s="61"/>
      <c r="UV72" s="61"/>
      <c r="UW72" s="61"/>
      <c r="UX72" s="61"/>
      <c r="UY72" s="61"/>
      <c r="UZ72" s="61"/>
      <c r="VA72" s="61"/>
      <c r="VB72" s="61"/>
      <c r="VC72" s="61"/>
      <c r="VD72" s="61"/>
      <c r="VE72" s="61"/>
      <c r="VF72" s="61"/>
      <c r="VG72" s="61"/>
      <c r="VH72" s="61"/>
      <c r="VI72" s="61"/>
      <c r="VJ72" s="61"/>
      <c r="VK72" s="61"/>
      <c r="VL72" s="61"/>
      <c r="VM72" s="61"/>
      <c r="VN72" s="61"/>
      <c r="VO72" s="61"/>
      <c r="VP72" s="61"/>
      <c r="VQ72" s="61"/>
      <c r="VR72" s="61"/>
      <c r="VS72" s="61"/>
      <c r="VT72" s="61"/>
      <c r="VU72" s="61"/>
      <c r="VV72" s="61"/>
      <c r="VW72" s="61"/>
      <c r="VX72" s="61"/>
      <c r="VY72" s="61"/>
      <c r="VZ72" s="61"/>
      <c r="WA72" s="61"/>
      <c r="WB72" s="61"/>
      <c r="WC72" s="61"/>
      <c r="WD72" s="61"/>
      <c r="WE72" s="61"/>
      <c r="WF72" s="61"/>
      <c r="WG72" s="61"/>
      <c r="WH72" s="61"/>
      <c r="WI72" s="61"/>
      <c r="WJ72" s="61"/>
      <c r="WK72" s="61"/>
      <c r="WL72" s="61"/>
      <c r="WM72" s="61"/>
      <c r="WN72" s="61"/>
      <c r="WO72" s="61"/>
      <c r="WP72" s="61"/>
      <c r="WQ72" s="61"/>
      <c r="WR72" s="61"/>
      <c r="WS72" s="61"/>
      <c r="WT72" s="61"/>
      <c r="WU72" s="61"/>
      <c r="WV72" s="61"/>
      <c r="WW72" s="61"/>
      <c r="WX72" s="61"/>
      <c r="WY72" s="61"/>
      <c r="WZ72" s="61"/>
      <c r="XA72" s="61"/>
      <c r="XB72" s="61"/>
      <c r="XC72" s="61"/>
      <c r="XD72" s="61"/>
      <c r="XE72" s="61"/>
      <c r="XF72" s="61"/>
      <c r="XG72" s="61"/>
      <c r="XH72" s="61"/>
      <c r="XI72" s="61"/>
      <c r="XJ72" s="61"/>
      <c r="XK72" s="61"/>
      <c r="XL72" s="61"/>
      <c r="XM72" s="61"/>
      <c r="XN72" s="61"/>
      <c r="XO72" s="61"/>
      <c r="XP72" s="61"/>
      <c r="XQ72" s="61"/>
      <c r="XR72" s="61"/>
      <c r="XS72" s="61"/>
      <c r="XT72" s="61"/>
      <c r="XU72" s="61"/>
      <c r="XV72" s="61"/>
      <c r="XW72" s="61"/>
      <c r="XX72" s="61"/>
      <c r="XY72" s="61"/>
      <c r="XZ72" s="61"/>
      <c r="YA72" s="61"/>
      <c r="YB72" s="61"/>
      <c r="YC72" s="61"/>
      <c r="YD72" s="61"/>
      <c r="YE72" s="61"/>
      <c r="YF72" s="61"/>
      <c r="YG72" s="61"/>
      <c r="YH72" s="61"/>
      <c r="YI72" s="61"/>
      <c r="YJ72" s="61"/>
      <c r="YK72" s="61"/>
      <c r="YL72" s="61"/>
      <c r="YM72" s="61"/>
      <c r="YN72" s="61"/>
      <c r="YO72" s="61"/>
      <c r="YP72" s="61"/>
      <c r="YQ72" s="61"/>
      <c r="YR72" s="61"/>
    </row>
    <row r="73" spans="1:668" s="72" customFormat="1" ht="18" customHeight="1" x14ac:dyDescent="0.25">
      <c r="A73" s="74" t="s">
        <v>104</v>
      </c>
      <c r="B73" s="29"/>
      <c r="C73" s="30"/>
      <c r="D73" s="74"/>
      <c r="E73" s="74"/>
      <c r="F73" s="30"/>
      <c r="G73" s="30"/>
      <c r="H73" s="30"/>
      <c r="I73" s="30"/>
      <c r="J73" s="30"/>
      <c r="K73" s="30"/>
      <c r="L73" s="96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1"/>
      <c r="JR73" s="61"/>
      <c r="JS73" s="61"/>
      <c r="JT73" s="61"/>
      <c r="JU73" s="61"/>
      <c r="JV73" s="61"/>
      <c r="JW73" s="61"/>
      <c r="JX73" s="61"/>
      <c r="JY73" s="61"/>
      <c r="JZ73" s="61"/>
      <c r="KA73" s="61"/>
      <c r="KB73" s="61"/>
      <c r="KC73" s="61"/>
      <c r="KD73" s="61"/>
      <c r="KE73" s="61"/>
      <c r="KF73" s="61"/>
      <c r="KG73" s="61"/>
      <c r="KH73" s="61"/>
      <c r="KI73" s="61"/>
      <c r="KJ73" s="61"/>
      <c r="KK73" s="61"/>
      <c r="KL73" s="61"/>
      <c r="KM73" s="61"/>
      <c r="KN73" s="61"/>
      <c r="KO73" s="61"/>
      <c r="KP73" s="61"/>
      <c r="KQ73" s="61"/>
      <c r="KR73" s="61"/>
      <c r="KS73" s="61"/>
      <c r="KT73" s="61"/>
      <c r="KU73" s="61"/>
      <c r="KV73" s="61"/>
      <c r="KW73" s="61"/>
      <c r="KX73" s="61"/>
      <c r="KY73" s="61"/>
      <c r="KZ73" s="61"/>
      <c r="LA73" s="61"/>
      <c r="LB73" s="61"/>
      <c r="LC73" s="61"/>
      <c r="LD73" s="61"/>
      <c r="LE73" s="61"/>
      <c r="LF73" s="61"/>
      <c r="LG73" s="61"/>
      <c r="LH73" s="61"/>
      <c r="LI73" s="61"/>
      <c r="LJ73" s="61"/>
      <c r="LK73" s="61"/>
      <c r="LL73" s="61"/>
      <c r="LM73" s="61"/>
      <c r="LN73" s="61"/>
      <c r="LO73" s="61"/>
      <c r="LP73" s="61"/>
      <c r="LQ73" s="61"/>
      <c r="LR73" s="61"/>
      <c r="LS73" s="61"/>
      <c r="LT73" s="61"/>
      <c r="LU73" s="61"/>
      <c r="LV73" s="61"/>
      <c r="LW73" s="61"/>
      <c r="LX73" s="61"/>
      <c r="LY73" s="61"/>
      <c r="LZ73" s="61"/>
      <c r="MA73" s="61"/>
      <c r="MB73" s="61"/>
      <c r="MC73" s="61"/>
      <c r="MD73" s="61"/>
      <c r="ME73" s="61"/>
      <c r="MF73" s="61"/>
      <c r="MG73" s="61"/>
      <c r="MH73" s="61"/>
      <c r="MI73" s="61"/>
      <c r="MJ73" s="61"/>
      <c r="MK73" s="61"/>
      <c r="ML73" s="61"/>
      <c r="MM73" s="61"/>
      <c r="MN73" s="61"/>
      <c r="MO73" s="61"/>
      <c r="MP73" s="61"/>
      <c r="MQ73" s="61"/>
      <c r="MR73" s="61"/>
      <c r="MS73" s="61"/>
      <c r="MT73" s="61"/>
      <c r="MU73" s="61"/>
      <c r="MV73" s="61"/>
      <c r="MW73" s="61"/>
      <c r="MX73" s="61"/>
      <c r="MY73" s="61"/>
      <c r="MZ73" s="61"/>
      <c r="NA73" s="61"/>
      <c r="NB73" s="61"/>
      <c r="NC73" s="61"/>
      <c r="ND73" s="61"/>
      <c r="NE73" s="61"/>
      <c r="NF73" s="61"/>
      <c r="NG73" s="61"/>
      <c r="NH73" s="61"/>
      <c r="NI73" s="61"/>
      <c r="NJ73" s="61"/>
      <c r="NK73" s="61"/>
      <c r="NL73" s="61"/>
      <c r="NM73" s="61"/>
      <c r="NN73" s="61"/>
      <c r="NO73" s="61"/>
      <c r="NP73" s="61"/>
      <c r="NQ73" s="61"/>
      <c r="NR73" s="61"/>
      <c r="NS73" s="61"/>
      <c r="NT73" s="61"/>
      <c r="NU73" s="61"/>
      <c r="NV73" s="61"/>
      <c r="NW73" s="61"/>
      <c r="NX73" s="61"/>
      <c r="NY73" s="61"/>
      <c r="NZ73" s="61"/>
      <c r="OA73" s="61"/>
      <c r="OB73" s="61"/>
      <c r="OC73" s="61"/>
      <c r="OD73" s="61"/>
      <c r="OE73" s="61"/>
      <c r="OF73" s="61"/>
      <c r="OG73" s="61"/>
      <c r="OH73" s="61"/>
      <c r="OI73" s="61"/>
      <c r="OJ73" s="61"/>
      <c r="OK73" s="61"/>
      <c r="OL73" s="61"/>
      <c r="OM73" s="61"/>
      <c r="ON73" s="61"/>
      <c r="OO73" s="61"/>
      <c r="OP73" s="61"/>
      <c r="OQ73" s="61"/>
      <c r="OR73" s="61"/>
      <c r="OS73" s="61"/>
      <c r="OT73" s="61"/>
      <c r="OU73" s="61"/>
      <c r="OV73" s="61"/>
      <c r="OW73" s="61"/>
      <c r="OX73" s="61"/>
      <c r="OY73" s="61"/>
      <c r="OZ73" s="61"/>
      <c r="PA73" s="61"/>
      <c r="PB73" s="61"/>
      <c r="PC73" s="61"/>
      <c r="PD73" s="61"/>
      <c r="PE73" s="61"/>
      <c r="PF73" s="61"/>
      <c r="PG73" s="61"/>
      <c r="PH73" s="61"/>
      <c r="PI73" s="61"/>
      <c r="PJ73" s="61"/>
      <c r="PK73" s="61"/>
      <c r="PL73" s="61"/>
      <c r="PM73" s="61"/>
      <c r="PN73" s="61"/>
      <c r="PO73" s="61"/>
      <c r="PP73" s="61"/>
      <c r="PQ73" s="61"/>
      <c r="PR73" s="61"/>
      <c r="PS73" s="61"/>
      <c r="PT73" s="61"/>
      <c r="PU73" s="61"/>
      <c r="PV73" s="61"/>
      <c r="PW73" s="61"/>
      <c r="PX73" s="61"/>
      <c r="PY73" s="61"/>
      <c r="PZ73" s="61"/>
      <c r="QA73" s="61"/>
      <c r="QB73" s="61"/>
      <c r="QC73" s="61"/>
      <c r="QD73" s="61"/>
      <c r="QE73" s="61"/>
      <c r="QF73" s="61"/>
      <c r="QG73" s="61"/>
      <c r="QH73" s="61"/>
      <c r="QI73" s="61"/>
      <c r="QJ73" s="61"/>
      <c r="QK73" s="61"/>
      <c r="QL73" s="61"/>
      <c r="QM73" s="61"/>
      <c r="QN73" s="61"/>
      <c r="QO73" s="61"/>
      <c r="QP73" s="61"/>
      <c r="QQ73" s="61"/>
      <c r="QR73" s="61"/>
      <c r="QS73" s="61"/>
      <c r="QT73" s="61"/>
      <c r="QU73" s="61"/>
      <c r="QV73" s="61"/>
      <c r="QW73" s="61"/>
      <c r="QX73" s="61"/>
      <c r="QY73" s="61"/>
      <c r="QZ73" s="61"/>
      <c r="RA73" s="61"/>
      <c r="RB73" s="61"/>
      <c r="RC73" s="61"/>
      <c r="RD73" s="61"/>
      <c r="RE73" s="61"/>
      <c r="RF73" s="61"/>
      <c r="RG73" s="61"/>
      <c r="RH73" s="61"/>
      <c r="RI73" s="61"/>
      <c r="RJ73" s="61"/>
      <c r="RK73" s="61"/>
      <c r="RL73" s="61"/>
      <c r="RM73" s="61"/>
      <c r="RN73" s="61"/>
      <c r="RO73" s="61"/>
      <c r="RP73" s="61"/>
      <c r="RQ73" s="61"/>
      <c r="RR73" s="61"/>
      <c r="RS73" s="61"/>
      <c r="RT73" s="61"/>
      <c r="RU73" s="61"/>
      <c r="RV73" s="61"/>
      <c r="RW73" s="61"/>
      <c r="RX73" s="61"/>
      <c r="RY73" s="61"/>
      <c r="RZ73" s="61"/>
      <c r="SA73" s="61"/>
      <c r="SB73" s="61"/>
      <c r="SC73" s="61"/>
      <c r="SD73" s="61"/>
      <c r="SE73" s="61"/>
      <c r="SF73" s="61"/>
      <c r="SG73" s="61"/>
      <c r="SH73" s="61"/>
      <c r="SI73" s="61"/>
      <c r="SJ73" s="61"/>
      <c r="SK73" s="61"/>
      <c r="SL73" s="61"/>
      <c r="SM73" s="61"/>
      <c r="SN73" s="61"/>
      <c r="SO73" s="61"/>
      <c r="SP73" s="61"/>
      <c r="SQ73" s="61"/>
      <c r="SR73" s="61"/>
      <c r="SS73" s="61"/>
      <c r="ST73" s="61"/>
      <c r="SU73" s="61"/>
      <c r="SV73" s="61"/>
      <c r="SW73" s="61"/>
      <c r="SX73" s="61"/>
      <c r="SY73" s="61"/>
      <c r="SZ73" s="61"/>
      <c r="TA73" s="61"/>
      <c r="TB73" s="61"/>
      <c r="TC73" s="61"/>
      <c r="TD73" s="61"/>
      <c r="TE73" s="61"/>
      <c r="TF73" s="61"/>
      <c r="TG73" s="61"/>
      <c r="TH73" s="61"/>
      <c r="TI73" s="61"/>
      <c r="TJ73" s="61"/>
      <c r="TK73" s="61"/>
      <c r="TL73" s="61"/>
      <c r="TM73" s="61"/>
      <c r="TN73" s="61"/>
      <c r="TO73" s="61"/>
      <c r="TP73" s="61"/>
      <c r="TQ73" s="61"/>
      <c r="TR73" s="61"/>
      <c r="TS73" s="61"/>
      <c r="TT73" s="61"/>
      <c r="TU73" s="61"/>
      <c r="TV73" s="61"/>
      <c r="TW73" s="61"/>
      <c r="TX73" s="61"/>
      <c r="TY73" s="61"/>
      <c r="TZ73" s="61"/>
      <c r="UA73" s="61"/>
      <c r="UB73" s="61"/>
      <c r="UC73" s="61"/>
      <c r="UD73" s="61"/>
      <c r="UE73" s="61"/>
      <c r="UF73" s="61"/>
      <c r="UG73" s="61"/>
      <c r="UH73" s="61"/>
      <c r="UI73" s="61"/>
      <c r="UJ73" s="61"/>
      <c r="UK73" s="61"/>
      <c r="UL73" s="61"/>
      <c r="UM73" s="61"/>
      <c r="UN73" s="61"/>
      <c r="UO73" s="61"/>
      <c r="UP73" s="61"/>
      <c r="UQ73" s="61"/>
      <c r="UR73" s="61"/>
      <c r="US73" s="61"/>
      <c r="UT73" s="61"/>
      <c r="UU73" s="61"/>
      <c r="UV73" s="61"/>
      <c r="UW73" s="61"/>
      <c r="UX73" s="61"/>
      <c r="UY73" s="61"/>
      <c r="UZ73" s="61"/>
      <c r="VA73" s="61"/>
      <c r="VB73" s="61"/>
      <c r="VC73" s="61"/>
      <c r="VD73" s="61"/>
      <c r="VE73" s="61"/>
      <c r="VF73" s="61"/>
      <c r="VG73" s="61"/>
      <c r="VH73" s="61"/>
      <c r="VI73" s="61"/>
      <c r="VJ73" s="61"/>
      <c r="VK73" s="61"/>
      <c r="VL73" s="61"/>
      <c r="VM73" s="61"/>
      <c r="VN73" s="61"/>
      <c r="VO73" s="61"/>
      <c r="VP73" s="61"/>
      <c r="VQ73" s="61"/>
      <c r="VR73" s="61"/>
      <c r="VS73" s="61"/>
      <c r="VT73" s="61"/>
      <c r="VU73" s="61"/>
      <c r="VV73" s="61"/>
      <c r="VW73" s="61"/>
      <c r="VX73" s="61"/>
      <c r="VY73" s="61"/>
      <c r="VZ73" s="61"/>
      <c r="WA73" s="61"/>
      <c r="WB73" s="61"/>
      <c r="WC73" s="61"/>
      <c r="WD73" s="61"/>
      <c r="WE73" s="61"/>
      <c r="WF73" s="61"/>
      <c r="WG73" s="61"/>
      <c r="WH73" s="61"/>
      <c r="WI73" s="61"/>
      <c r="WJ73" s="61"/>
      <c r="WK73" s="61"/>
      <c r="WL73" s="61"/>
      <c r="WM73" s="61"/>
      <c r="WN73" s="61"/>
      <c r="WO73" s="61"/>
      <c r="WP73" s="61"/>
      <c r="WQ73" s="61"/>
      <c r="WR73" s="61"/>
      <c r="WS73" s="61"/>
      <c r="WT73" s="61"/>
      <c r="WU73" s="61"/>
      <c r="WV73" s="61"/>
      <c r="WW73" s="61"/>
      <c r="WX73" s="61"/>
      <c r="WY73" s="61"/>
      <c r="WZ73" s="61"/>
      <c r="XA73" s="61"/>
      <c r="XB73" s="61"/>
      <c r="XC73" s="61"/>
      <c r="XD73" s="61"/>
      <c r="XE73" s="61"/>
      <c r="XF73" s="61"/>
      <c r="XG73" s="61"/>
      <c r="XH73" s="61"/>
      <c r="XI73" s="61"/>
      <c r="XJ73" s="61"/>
      <c r="XK73" s="61"/>
      <c r="XL73" s="61"/>
      <c r="XM73" s="61"/>
      <c r="XN73" s="61"/>
      <c r="XO73" s="61"/>
      <c r="XP73" s="61"/>
      <c r="XQ73" s="61"/>
      <c r="XR73" s="61"/>
      <c r="XS73" s="61"/>
      <c r="XT73" s="61"/>
      <c r="XU73" s="61"/>
      <c r="XV73" s="61"/>
      <c r="XW73" s="61"/>
      <c r="XX73" s="61"/>
      <c r="XY73" s="61"/>
      <c r="XZ73" s="61"/>
      <c r="YA73" s="61"/>
      <c r="YB73" s="61"/>
      <c r="YC73" s="61"/>
      <c r="YD73" s="61"/>
      <c r="YE73" s="61"/>
      <c r="YF73" s="61"/>
      <c r="YG73" s="61"/>
      <c r="YH73" s="61"/>
      <c r="YI73" s="61"/>
      <c r="YJ73" s="61"/>
      <c r="YK73" s="61"/>
      <c r="YL73" s="61"/>
      <c r="YM73" s="61"/>
      <c r="YN73" s="61"/>
      <c r="YO73" s="61"/>
      <c r="YP73" s="61"/>
      <c r="YQ73" s="61"/>
      <c r="YR73" s="61"/>
    </row>
    <row r="74" spans="1:668" s="72" customFormat="1" ht="18" customHeight="1" x14ac:dyDescent="0.25">
      <c r="A74" s="75" t="s">
        <v>105</v>
      </c>
      <c r="B74" s="29" t="s">
        <v>106</v>
      </c>
      <c r="C74" s="33" t="s">
        <v>91</v>
      </c>
      <c r="D74" s="34">
        <v>44333</v>
      </c>
      <c r="E74" s="34">
        <v>44561</v>
      </c>
      <c r="F74" s="33">
        <v>15000</v>
      </c>
      <c r="G74" s="33">
        <v>430</v>
      </c>
      <c r="H74" s="33">
        <v>0</v>
      </c>
      <c r="I74" s="33">
        <v>456</v>
      </c>
      <c r="J74" s="33">
        <v>0</v>
      </c>
      <c r="K74" s="33"/>
      <c r="L74" s="97">
        <v>14113.5</v>
      </c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1"/>
      <c r="JQ74" s="61"/>
      <c r="JR74" s="61"/>
      <c r="JS74" s="61"/>
      <c r="JT74" s="61"/>
      <c r="JU74" s="61"/>
      <c r="JV74" s="61"/>
      <c r="JW74" s="61"/>
      <c r="JX74" s="61"/>
      <c r="JY74" s="61"/>
      <c r="JZ74" s="61"/>
      <c r="KA74" s="61"/>
      <c r="KB74" s="61"/>
      <c r="KC74" s="61"/>
      <c r="KD74" s="61"/>
      <c r="KE74" s="61"/>
      <c r="KF74" s="61"/>
      <c r="KG74" s="61"/>
      <c r="KH74" s="61"/>
      <c r="KI74" s="61"/>
      <c r="KJ74" s="61"/>
      <c r="KK74" s="61"/>
      <c r="KL74" s="61"/>
      <c r="KM74" s="61"/>
      <c r="KN74" s="61"/>
      <c r="KO74" s="61"/>
      <c r="KP74" s="61"/>
      <c r="KQ74" s="61"/>
      <c r="KR74" s="61"/>
      <c r="KS74" s="61"/>
      <c r="KT74" s="61"/>
      <c r="KU74" s="61"/>
      <c r="KV74" s="61"/>
      <c r="KW74" s="61"/>
      <c r="KX74" s="61"/>
      <c r="KY74" s="61"/>
      <c r="KZ74" s="61"/>
      <c r="LA74" s="61"/>
      <c r="LB74" s="61"/>
      <c r="LC74" s="61"/>
      <c r="LD74" s="61"/>
      <c r="LE74" s="61"/>
      <c r="LF74" s="61"/>
      <c r="LG74" s="61"/>
      <c r="LH74" s="61"/>
      <c r="LI74" s="61"/>
      <c r="LJ74" s="61"/>
      <c r="LK74" s="61"/>
      <c r="LL74" s="61"/>
      <c r="LM74" s="61"/>
      <c r="LN74" s="61"/>
      <c r="LO74" s="61"/>
      <c r="LP74" s="61"/>
      <c r="LQ74" s="61"/>
      <c r="LR74" s="61"/>
      <c r="LS74" s="61"/>
      <c r="LT74" s="61"/>
      <c r="LU74" s="61"/>
      <c r="LV74" s="61"/>
      <c r="LW74" s="61"/>
      <c r="LX74" s="61"/>
      <c r="LY74" s="61"/>
      <c r="LZ74" s="61"/>
      <c r="MA74" s="61"/>
      <c r="MB74" s="61"/>
      <c r="MC74" s="61"/>
      <c r="MD74" s="61"/>
      <c r="ME74" s="61"/>
      <c r="MF74" s="61"/>
      <c r="MG74" s="61"/>
      <c r="MH74" s="61"/>
      <c r="MI74" s="61"/>
      <c r="MJ74" s="61"/>
      <c r="MK74" s="61"/>
      <c r="ML74" s="61"/>
      <c r="MM74" s="61"/>
      <c r="MN74" s="61"/>
      <c r="MO74" s="61"/>
      <c r="MP74" s="61"/>
      <c r="MQ74" s="61"/>
      <c r="MR74" s="61"/>
      <c r="MS74" s="61"/>
      <c r="MT74" s="61"/>
      <c r="MU74" s="61"/>
      <c r="MV74" s="61"/>
      <c r="MW74" s="61"/>
      <c r="MX74" s="61"/>
      <c r="MY74" s="61"/>
      <c r="MZ74" s="61"/>
      <c r="NA74" s="61"/>
      <c r="NB74" s="61"/>
      <c r="NC74" s="61"/>
      <c r="ND74" s="61"/>
      <c r="NE74" s="61"/>
      <c r="NF74" s="61"/>
      <c r="NG74" s="61"/>
      <c r="NH74" s="61"/>
      <c r="NI74" s="61"/>
      <c r="NJ74" s="61"/>
      <c r="NK74" s="61"/>
      <c r="NL74" s="61"/>
      <c r="NM74" s="61"/>
      <c r="NN74" s="61"/>
      <c r="NO74" s="61"/>
      <c r="NP74" s="61"/>
      <c r="NQ74" s="61"/>
      <c r="NR74" s="61"/>
      <c r="NS74" s="61"/>
      <c r="NT74" s="61"/>
      <c r="NU74" s="61"/>
      <c r="NV74" s="61"/>
      <c r="NW74" s="61"/>
      <c r="NX74" s="61"/>
      <c r="NY74" s="61"/>
      <c r="NZ74" s="61"/>
      <c r="OA74" s="61"/>
      <c r="OB74" s="61"/>
      <c r="OC74" s="61"/>
      <c r="OD74" s="61"/>
      <c r="OE74" s="61"/>
      <c r="OF74" s="61"/>
      <c r="OG74" s="61"/>
      <c r="OH74" s="61"/>
      <c r="OI74" s="61"/>
      <c r="OJ74" s="61"/>
      <c r="OK74" s="61"/>
      <c r="OL74" s="61"/>
      <c r="OM74" s="61"/>
      <c r="ON74" s="61"/>
      <c r="OO74" s="61"/>
      <c r="OP74" s="61"/>
      <c r="OQ74" s="61"/>
      <c r="OR74" s="61"/>
      <c r="OS74" s="61"/>
      <c r="OT74" s="61"/>
      <c r="OU74" s="61"/>
      <c r="OV74" s="61"/>
      <c r="OW74" s="61"/>
      <c r="OX74" s="61"/>
      <c r="OY74" s="61"/>
      <c r="OZ74" s="61"/>
      <c r="PA74" s="61"/>
      <c r="PB74" s="61"/>
      <c r="PC74" s="61"/>
      <c r="PD74" s="61"/>
      <c r="PE74" s="61"/>
      <c r="PF74" s="61"/>
      <c r="PG74" s="61"/>
      <c r="PH74" s="61"/>
      <c r="PI74" s="61"/>
      <c r="PJ74" s="61"/>
      <c r="PK74" s="61"/>
      <c r="PL74" s="61"/>
      <c r="PM74" s="61"/>
      <c r="PN74" s="61"/>
      <c r="PO74" s="61"/>
      <c r="PP74" s="61"/>
      <c r="PQ74" s="61"/>
      <c r="PR74" s="61"/>
      <c r="PS74" s="61"/>
      <c r="PT74" s="61"/>
      <c r="PU74" s="61"/>
      <c r="PV74" s="61"/>
      <c r="PW74" s="61"/>
      <c r="PX74" s="61"/>
      <c r="PY74" s="61"/>
      <c r="PZ74" s="61"/>
      <c r="QA74" s="61"/>
      <c r="QB74" s="61"/>
      <c r="QC74" s="61"/>
      <c r="QD74" s="61"/>
      <c r="QE74" s="61"/>
      <c r="QF74" s="61"/>
      <c r="QG74" s="61"/>
      <c r="QH74" s="61"/>
      <c r="QI74" s="61"/>
      <c r="QJ74" s="61"/>
      <c r="QK74" s="61"/>
      <c r="QL74" s="61"/>
      <c r="QM74" s="61"/>
      <c r="QN74" s="61"/>
      <c r="QO74" s="61"/>
      <c r="QP74" s="61"/>
      <c r="QQ74" s="61"/>
      <c r="QR74" s="61"/>
      <c r="QS74" s="61"/>
      <c r="QT74" s="61"/>
      <c r="QU74" s="61"/>
      <c r="QV74" s="61"/>
      <c r="QW74" s="61"/>
      <c r="QX74" s="61"/>
      <c r="QY74" s="61"/>
      <c r="QZ74" s="61"/>
      <c r="RA74" s="61"/>
      <c r="RB74" s="61"/>
      <c r="RC74" s="61"/>
      <c r="RD74" s="61"/>
      <c r="RE74" s="61"/>
      <c r="RF74" s="61"/>
      <c r="RG74" s="61"/>
      <c r="RH74" s="61"/>
      <c r="RI74" s="61"/>
      <c r="RJ74" s="61"/>
      <c r="RK74" s="61"/>
      <c r="RL74" s="61"/>
      <c r="RM74" s="61"/>
      <c r="RN74" s="61"/>
      <c r="RO74" s="61"/>
      <c r="RP74" s="61"/>
      <c r="RQ74" s="61"/>
      <c r="RR74" s="61"/>
      <c r="RS74" s="61"/>
      <c r="RT74" s="61"/>
      <c r="RU74" s="61"/>
      <c r="RV74" s="61"/>
      <c r="RW74" s="61"/>
      <c r="RX74" s="61"/>
      <c r="RY74" s="61"/>
      <c r="RZ74" s="61"/>
      <c r="SA74" s="61"/>
      <c r="SB74" s="61"/>
      <c r="SC74" s="61"/>
      <c r="SD74" s="61"/>
      <c r="SE74" s="61"/>
      <c r="SF74" s="61"/>
      <c r="SG74" s="61"/>
      <c r="SH74" s="61"/>
      <c r="SI74" s="61"/>
      <c r="SJ74" s="61"/>
      <c r="SK74" s="61"/>
      <c r="SL74" s="61"/>
      <c r="SM74" s="61"/>
      <c r="SN74" s="61"/>
      <c r="SO74" s="61"/>
      <c r="SP74" s="61"/>
      <c r="SQ74" s="61"/>
      <c r="SR74" s="61"/>
      <c r="SS74" s="61"/>
      <c r="ST74" s="61"/>
      <c r="SU74" s="61"/>
      <c r="SV74" s="61"/>
      <c r="SW74" s="61"/>
      <c r="SX74" s="61"/>
      <c r="SY74" s="61"/>
      <c r="SZ74" s="61"/>
      <c r="TA74" s="61"/>
      <c r="TB74" s="61"/>
      <c r="TC74" s="61"/>
      <c r="TD74" s="61"/>
      <c r="TE74" s="61"/>
      <c r="TF74" s="61"/>
      <c r="TG74" s="61"/>
      <c r="TH74" s="61"/>
      <c r="TI74" s="61"/>
      <c r="TJ74" s="61"/>
      <c r="TK74" s="61"/>
      <c r="TL74" s="61"/>
      <c r="TM74" s="61"/>
      <c r="TN74" s="61"/>
      <c r="TO74" s="61"/>
      <c r="TP74" s="61"/>
      <c r="TQ74" s="61"/>
      <c r="TR74" s="61"/>
      <c r="TS74" s="61"/>
      <c r="TT74" s="61"/>
      <c r="TU74" s="61"/>
      <c r="TV74" s="61"/>
      <c r="TW74" s="61"/>
      <c r="TX74" s="61"/>
      <c r="TY74" s="61"/>
      <c r="TZ74" s="61"/>
      <c r="UA74" s="61"/>
      <c r="UB74" s="61"/>
      <c r="UC74" s="61"/>
      <c r="UD74" s="61"/>
      <c r="UE74" s="61"/>
      <c r="UF74" s="61"/>
      <c r="UG74" s="61"/>
      <c r="UH74" s="61"/>
      <c r="UI74" s="61"/>
      <c r="UJ74" s="61"/>
      <c r="UK74" s="61"/>
      <c r="UL74" s="61"/>
      <c r="UM74" s="61"/>
      <c r="UN74" s="61"/>
      <c r="UO74" s="61"/>
      <c r="UP74" s="61"/>
      <c r="UQ74" s="61"/>
      <c r="UR74" s="61"/>
      <c r="US74" s="61"/>
      <c r="UT74" s="61"/>
      <c r="UU74" s="61"/>
      <c r="UV74" s="61"/>
      <c r="UW74" s="61"/>
      <c r="UX74" s="61"/>
      <c r="UY74" s="61"/>
      <c r="UZ74" s="61"/>
      <c r="VA74" s="61"/>
      <c r="VB74" s="61"/>
      <c r="VC74" s="61"/>
      <c r="VD74" s="61"/>
      <c r="VE74" s="61"/>
      <c r="VF74" s="61"/>
      <c r="VG74" s="61"/>
      <c r="VH74" s="61"/>
      <c r="VI74" s="61"/>
      <c r="VJ74" s="61"/>
      <c r="VK74" s="61"/>
      <c r="VL74" s="61"/>
      <c r="VM74" s="61"/>
      <c r="VN74" s="61"/>
      <c r="VO74" s="61"/>
      <c r="VP74" s="61"/>
      <c r="VQ74" s="61"/>
      <c r="VR74" s="61"/>
      <c r="VS74" s="61"/>
      <c r="VT74" s="61"/>
      <c r="VU74" s="61"/>
      <c r="VV74" s="61"/>
      <c r="VW74" s="61"/>
      <c r="VX74" s="61"/>
      <c r="VY74" s="61"/>
      <c r="VZ74" s="61"/>
      <c r="WA74" s="61"/>
      <c r="WB74" s="61"/>
      <c r="WC74" s="61"/>
      <c r="WD74" s="61"/>
      <c r="WE74" s="61"/>
      <c r="WF74" s="61"/>
      <c r="WG74" s="61"/>
      <c r="WH74" s="61"/>
      <c r="WI74" s="61"/>
      <c r="WJ74" s="61"/>
      <c r="WK74" s="61"/>
      <c r="WL74" s="61"/>
      <c r="WM74" s="61"/>
      <c r="WN74" s="61"/>
      <c r="WO74" s="61"/>
      <c r="WP74" s="61"/>
      <c r="WQ74" s="61"/>
      <c r="WR74" s="61"/>
      <c r="WS74" s="61"/>
      <c r="WT74" s="61"/>
      <c r="WU74" s="61"/>
      <c r="WV74" s="61"/>
      <c r="WW74" s="61"/>
      <c r="WX74" s="61"/>
      <c r="WY74" s="61"/>
      <c r="WZ74" s="61"/>
      <c r="XA74" s="61"/>
      <c r="XB74" s="61"/>
      <c r="XC74" s="61"/>
      <c r="XD74" s="61"/>
      <c r="XE74" s="61"/>
      <c r="XF74" s="61"/>
      <c r="XG74" s="61"/>
      <c r="XH74" s="61"/>
      <c r="XI74" s="61"/>
      <c r="XJ74" s="61"/>
      <c r="XK74" s="61"/>
      <c r="XL74" s="61"/>
      <c r="XM74" s="61"/>
      <c r="XN74" s="61"/>
      <c r="XO74" s="61"/>
      <c r="XP74" s="61"/>
      <c r="XQ74" s="61"/>
      <c r="XR74" s="61"/>
      <c r="XS74" s="61"/>
      <c r="XT74" s="61"/>
      <c r="XU74" s="61"/>
      <c r="XV74" s="61"/>
      <c r="XW74" s="61"/>
      <c r="XX74" s="61"/>
      <c r="XY74" s="61"/>
      <c r="XZ74" s="61"/>
      <c r="YA74" s="61"/>
      <c r="YB74" s="61"/>
      <c r="YC74" s="61"/>
      <c r="YD74" s="61"/>
      <c r="YE74" s="61"/>
      <c r="YF74" s="61"/>
      <c r="YG74" s="61"/>
      <c r="YH74" s="61"/>
      <c r="YI74" s="61"/>
      <c r="YJ74" s="61"/>
      <c r="YK74" s="61"/>
      <c r="YL74" s="61"/>
      <c r="YM74" s="61"/>
      <c r="YN74" s="61"/>
      <c r="YO74" s="61"/>
      <c r="YP74" s="61"/>
      <c r="YQ74" s="61"/>
      <c r="YR74" s="61"/>
    </row>
    <row r="75" spans="1:668" s="76" customFormat="1" ht="18" customHeight="1" x14ac:dyDescent="0.25">
      <c r="A75" s="76" t="s">
        <v>15</v>
      </c>
      <c r="B75" s="31">
        <v>1</v>
      </c>
      <c r="C75" s="32"/>
      <c r="F75" s="32">
        <v>15000</v>
      </c>
      <c r="G75" s="32">
        <v>430</v>
      </c>
      <c r="H75" s="32">
        <v>0</v>
      </c>
      <c r="I75" s="32">
        <v>456</v>
      </c>
      <c r="J75" s="32">
        <v>886.5</v>
      </c>
      <c r="K75" s="32">
        <v>25005.239999999998</v>
      </c>
      <c r="L75" s="98">
        <v>14113.5</v>
      </c>
      <c r="M75" s="73"/>
      <c r="N75" s="73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  <c r="JT75" s="61"/>
      <c r="JU75" s="61"/>
      <c r="JV75" s="61"/>
      <c r="JW75" s="61"/>
      <c r="JX75" s="61"/>
      <c r="JY75" s="61"/>
      <c r="JZ75" s="61"/>
      <c r="KA75" s="61"/>
      <c r="KB75" s="61"/>
      <c r="KC75" s="61"/>
      <c r="KD75" s="61"/>
      <c r="KE75" s="61"/>
      <c r="KF75" s="61"/>
      <c r="KG75" s="61"/>
      <c r="KH75" s="61"/>
      <c r="KI75" s="61"/>
      <c r="KJ75" s="61"/>
      <c r="KK75" s="61"/>
      <c r="KL75" s="61"/>
      <c r="KM75" s="61"/>
      <c r="KN75" s="61"/>
      <c r="KO75" s="61"/>
      <c r="KP75" s="61"/>
      <c r="KQ75" s="61"/>
      <c r="KR75" s="61"/>
      <c r="KS75" s="61"/>
      <c r="KT75" s="61"/>
      <c r="KU75" s="61"/>
      <c r="KV75" s="61"/>
      <c r="KW75" s="61"/>
      <c r="KX75" s="61"/>
      <c r="KY75" s="61"/>
      <c r="KZ75" s="61"/>
      <c r="LA75" s="61"/>
      <c r="LB75" s="61"/>
      <c r="LC75" s="61"/>
      <c r="LD75" s="61"/>
      <c r="LE75" s="61"/>
      <c r="LF75" s="61"/>
      <c r="LG75" s="61"/>
      <c r="LH75" s="61"/>
      <c r="LI75" s="61"/>
      <c r="LJ75" s="61"/>
      <c r="LK75" s="61"/>
      <c r="LL75" s="61"/>
      <c r="LM75" s="61"/>
      <c r="LN75" s="61"/>
      <c r="LO75" s="61"/>
      <c r="LP75" s="61"/>
      <c r="LQ75" s="61"/>
      <c r="LR75" s="61"/>
      <c r="LS75" s="61"/>
      <c r="LT75" s="61"/>
      <c r="LU75" s="61"/>
      <c r="LV75" s="61"/>
      <c r="LW75" s="61"/>
      <c r="LX75" s="61"/>
      <c r="LY75" s="61"/>
      <c r="LZ75" s="61"/>
      <c r="MA75" s="61"/>
      <c r="MB75" s="61"/>
      <c r="MC75" s="61"/>
      <c r="MD75" s="61"/>
      <c r="ME75" s="61"/>
      <c r="MF75" s="61"/>
      <c r="MG75" s="61"/>
      <c r="MH75" s="61"/>
      <c r="MI75" s="61"/>
      <c r="MJ75" s="61"/>
      <c r="MK75" s="61"/>
      <c r="ML75" s="61"/>
      <c r="MM75" s="61"/>
      <c r="MN75" s="61"/>
      <c r="MO75" s="61"/>
      <c r="MP75" s="61"/>
      <c r="MQ75" s="61"/>
      <c r="MR75" s="61"/>
      <c r="MS75" s="61"/>
      <c r="MT75" s="61"/>
      <c r="MU75" s="61"/>
      <c r="MV75" s="61"/>
      <c r="MW75" s="61"/>
      <c r="MX75" s="61"/>
      <c r="MY75" s="61"/>
      <c r="MZ75" s="61"/>
      <c r="NA75" s="61"/>
      <c r="NB75" s="61"/>
      <c r="NC75" s="61"/>
      <c r="ND75" s="61"/>
      <c r="NE75" s="61"/>
      <c r="NF75" s="61"/>
      <c r="NG75" s="61"/>
      <c r="NH75" s="61"/>
      <c r="NI75" s="61"/>
      <c r="NJ75" s="61"/>
      <c r="NK75" s="61"/>
      <c r="NL75" s="61"/>
      <c r="NM75" s="61"/>
      <c r="NN75" s="61"/>
      <c r="NO75" s="61"/>
      <c r="NP75" s="61"/>
      <c r="NQ75" s="61"/>
      <c r="NR75" s="61"/>
      <c r="NS75" s="61"/>
      <c r="NT75" s="61"/>
      <c r="NU75" s="61"/>
      <c r="NV75" s="61"/>
      <c r="NW75" s="61"/>
      <c r="NX75" s="61"/>
      <c r="NY75" s="61"/>
      <c r="NZ75" s="61"/>
      <c r="OA75" s="61"/>
      <c r="OB75" s="61"/>
      <c r="OC75" s="61"/>
      <c r="OD75" s="61"/>
      <c r="OE75" s="61"/>
      <c r="OF75" s="61"/>
      <c r="OG75" s="61"/>
      <c r="OH75" s="61"/>
      <c r="OI75" s="61"/>
      <c r="OJ75" s="61"/>
      <c r="OK75" s="61"/>
      <c r="OL75" s="61"/>
      <c r="OM75" s="61"/>
      <c r="ON75" s="61"/>
      <c r="OO75" s="61"/>
      <c r="OP75" s="61"/>
      <c r="OQ75" s="61"/>
      <c r="OR75" s="61"/>
      <c r="OS75" s="61"/>
      <c r="OT75" s="61"/>
      <c r="OU75" s="61"/>
      <c r="OV75" s="61"/>
      <c r="OW75" s="61"/>
      <c r="OX75" s="61"/>
      <c r="OY75" s="61"/>
      <c r="OZ75" s="61"/>
      <c r="PA75" s="61"/>
      <c r="PB75" s="61"/>
      <c r="PC75" s="61"/>
      <c r="PD75" s="61"/>
      <c r="PE75" s="61"/>
      <c r="PF75" s="61"/>
      <c r="PG75" s="61"/>
      <c r="PH75" s="61"/>
      <c r="PI75" s="61"/>
      <c r="PJ75" s="61"/>
      <c r="PK75" s="61"/>
      <c r="PL75" s="61"/>
      <c r="PM75" s="61"/>
      <c r="PN75" s="61"/>
      <c r="PO75" s="61"/>
      <c r="PP75" s="61"/>
      <c r="PQ75" s="61"/>
      <c r="PR75" s="61"/>
      <c r="PS75" s="61"/>
      <c r="PT75" s="61"/>
      <c r="PU75" s="61"/>
      <c r="PV75" s="61"/>
      <c r="PW75" s="61"/>
      <c r="PX75" s="61"/>
      <c r="PY75" s="61"/>
      <c r="PZ75" s="61"/>
      <c r="QA75" s="61"/>
      <c r="QB75" s="61"/>
      <c r="QC75" s="61"/>
      <c r="QD75" s="61"/>
      <c r="QE75" s="61"/>
      <c r="QF75" s="61"/>
      <c r="QG75" s="61"/>
      <c r="QH75" s="61"/>
      <c r="QI75" s="61"/>
      <c r="QJ75" s="61"/>
      <c r="QK75" s="61"/>
      <c r="QL75" s="61"/>
      <c r="QM75" s="61"/>
      <c r="QN75" s="61"/>
      <c r="QO75" s="61"/>
      <c r="QP75" s="61"/>
      <c r="QQ75" s="61"/>
      <c r="QR75" s="61"/>
      <c r="QS75" s="61"/>
      <c r="QT75" s="61"/>
      <c r="QU75" s="61"/>
      <c r="QV75" s="61"/>
      <c r="QW75" s="61"/>
      <c r="QX75" s="61"/>
      <c r="QY75" s="61"/>
      <c r="QZ75" s="61"/>
      <c r="RA75" s="61"/>
      <c r="RB75" s="61"/>
      <c r="RC75" s="61"/>
      <c r="RD75" s="61"/>
      <c r="RE75" s="61"/>
      <c r="RF75" s="61"/>
      <c r="RG75" s="61"/>
      <c r="RH75" s="61"/>
      <c r="RI75" s="61"/>
      <c r="RJ75" s="61"/>
      <c r="RK75" s="61"/>
      <c r="RL75" s="61"/>
      <c r="RM75" s="61"/>
      <c r="RN75" s="61"/>
      <c r="RO75" s="61"/>
      <c r="RP75" s="61"/>
      <c r="RQ75" s="61"/>
      <c r="RR75" s="61"/>
      <c r="RS75" s="61"/>
      <c r="RT75" s="61"/>
      <c r="RU75" s="61"/>
      <c r="RV75" s="61"/>
      <c r="RW75" s="61"/>
      <c r="RX75" s="61"/>
      <c r="RY75" s="61"/>
      <c r="RZ75" s="61"/>
      <c r="SA75" s="61"/>
      <c r="SB75" s="61"/>
      <c r="SC75" s="61"/>
      <c r="SD75" s="61"/>
      <c r="SE75" s="61"/>
      <c r="SF75" s="61"/>
      <c r="SG75" s="61"/>
      <c r="SH75" s="61"/>
      <c r="SI75" s="61"/>
      <c r="SJ75" s="61"/>
      <c r="SK75" s="61"/>
      <c r="SL75" s="61"/>
      <c r="SM75" s="61"/>
      <c r="SN75" s="61"/>
      <c r="SO75" s="61"/>
      <c r="SP75" s="61"/>
      <c r="SQ75" s="61"/>
      <c r="SR75" s="61"/>
      <c r="SS75" s="61"/>
      <c r="ST75" s="61"/>
      <c r="SU75" s="61"/>
      <c r="SV75" s="61"/>
      <c r="SW75" s="61"/>
      <c r="SX75" s="61"/>
      <c r="SY75" s="61"/>
      <c r="SZ75" s="61"/>
      <c r="TA75" s="61"/>
      <c r="TB75" s="61"/>
      <c r="TC75" s="61"/>
      <c r="TD75" s="61"/>
      <c r="TE75" s="61"/>
      <c r="TF75" s="61"/>
      <c r="TG75" s="61"/>
      <c r="TH75" s="61"/>
      <c r="TI75" s="61"/>
      <c r="TJ75" s="61"/>
      <c r="TK75" s="61"/>
      <c r="TL75" s="61"/>
      <c r="TM75" s="61"/>
      <c r="TN75" s="61"/>
      <c r="TO75" s="61"/>
      <c r="TP75" s="61"/>
      <c r="TQ75" s="61"/>
      <c r="TR75" s="61"/>
      <c r="TS75" s="61"/>
      <c r="TT75" s="61"/>
      <c r="TU75" s="61"/>
      <c r="TV75" s="61"/>
      <c r="TW75" s="61"/>
      <c r="TX75" s="61"/>
      <c r="TY75" s="61"/>
      <c r="TZ75" s="61"/>
      <c r="UA75" s="61"/>
      <c r="UB75" s="61"/>
      <c r="UC75" s="61"/>
      <c r="UD75" s="61"/>
      <c r="UE75" s="61"/>
      <c r="UF75" s="61"/>
      <c r="UG75" s="61"/>
      <c r="UH75" s="61"/>
      <c r="UI75" s="61"/>
      <c r="UJ75" s="61"/>
      <c r="UK75" s="61"/>
      <c r="UL75" s="61"/>
      <c r="UM75" s="61"/>
      <c r="UN75" s="61"/>
      <c r="UO75" s="61"/>
      <c r="UP75" s="61"/>
      <c r="UQ75" s="61"/>
      <c r="UR75" s="61"/>
      <c r="US75" s="61"/>
      <c r="UT75" s="61"/>
      <c r="UU75" s="61"/>
      <c r="UV75" s="61"/>
      <c r="UW75" s="61"/>
      <c r="UX75" s="61"/>
      <c r="UY75" s="61"/>
      <c r="UZ75" s="61"/>
      <c r="VA75" s="61"/>
      <c r="VB75" s="61"/>
      <c r="VC75" s="61"/>
      <c r="VD75" s="61"/>
      <c r="VE75" s="61"/>
      <c r="VF75" s="61"/>
      <c r="VG75" s="61"/>
      <c r="VH75" s="61"/>
      <c r="VI75" s="61"/>
      <c r="VJ75" s="61"/>
      <c r="VK75" s="61"/>
      <c r="VL75" s="61"/>
      <c r="VM75" s="61"/>
      <c r="VN75" s="61"/>
      <c r="VO75" s="61"/>
      <c r="VP75" s="61"/>
      <c r="VQ75" s="61"/>
      <c r="VR75" s="61"/>
      <c r="VS75" s="61"/>
      <c r="VT75" s="61"/>
      <c r="VU75" s="61"/>
      <c r="VV75" s="61"/>
      <c r="VW75" s="61"/>
      <c r="VX75" s="61"/>
      <c r="VY75" s="61"/>
      <c r="VZ75" s="61"/>
      <c r="WA75" s="61"/>
      <c r="WB75" s="61"/>
      <c r="WC75" s="61"/>
      <c r="WD75" s="61"/>
      <c r="WE75" s="61"/>
      <c r="WF75" s="61"/>
      <c r="WG75" s="61"/>
      <c r="WH75" s="61"/>
      <c r="WI75" s="61"/>
      <c r="WJ75" s="61"/>
      <c r="WK75" s="61"/>
      <c r="WL75" s="61"/>
      <c r="WM75" s="61"/>
      <c r="WN75" s="61"/>
      <c r="WO75" s="61"/>
      <c r="WP75" s="61"/>
      <c r="WQ75" s="61"/>
      <c r="WR75" s="61"/>
      <c r="WS75" s="61"/>
      <c r="WT75" s="61"/>
      <c r="WU75" s="61"/>
      <c r="WV75" s="61"/>
      <c r="WW75" s="61"/>
      <c r="WX75" s="61"/>
      <c r="WY75" s="61"/>
      <c r="WZ75" s="61"/>
      <c r="XA75" s="61"/>
      <c r="XB75" s="61"/>
      <c r="XC75" s="61"/>
      <c r="XD75" s="61"/>
      <c r="XE75" s="61"/>
      <c r="XF75" s="61"/>
      <c r="XG75" s="61"/>
      <c r="XH75" s="61"/>
      <c r="XI75" s="61"/>
      <c r="XJ75" s="61"/>
      <c r="XK75" s="61"/>
      <c r="XL75" s="61"/>
      <c r="XM75" s="61"/>
      <c r="XN75" s="61"/>
      <c r="XO75" s="61"/>
      <c r="XP75" s="61"/>
      <c r="XQ75" s="61"/>
      <c r="XR75" s="61"/>
      <c r="XS75" s="61"/>
      <c r="XT75" s="61"/>
      <c r="XU75" s="61"/>
      <c r="XV75" s="61"/>
      <c r="XW75" s="61"/>
      <c r="XX75" s="61"/>
      <c r="XY75" s="61"/>
      <c r="XZ75" s="61"/>
      <c r="YA75" s="61"/>
      <c r="YB75" s="61"/>
      <c r="YC75" s="61"/>
      <c r="YD75" s="61"/>
      <c r="YE75" s="61"/>
      <c r="YF75" s="61"/>
      <c r="YG75" s="61"/>
      <c r="YH75" s="61"/>
      <c r="YI75" s="61"/>
      <c r="YJ75" s="61"/>
      <c r="YK75" s="61"/>
      <c r="YL75" s="61"/>
      <c r="YM75" s="61"/>
      <c r="YN75" s="61"/>
      <c r="YO75" s="61"/>
      <c r="YP75" s="61"/>
      <c r="YQ75" s="61"/>
      <c r="YR75" s="61"/>
    </row>
    <row r="76" spans="1:668" x14ac:dyDescent="0.25">
      <c r="A76" s="60" t="s">
        <v>77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87"/>
      <c r="M76" s="69"/>
      <c r="N76" s="69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</row>
    <row r="77" spans="1:668" ht="15" customHeight="1" x14ac:dyDescent="0.25">
      <c r="A77" s="4" t="s">
        <v>31</v>
      </c>
      <c r="B77" s="5" t="s">
        <v>32</v>
      </c>
      <c r="C77" s="6" t="s">
        <v>91</v>
      </c>
      <c r="D77" s="11">
        <v>44268</v>
      </c>
      <c r="E77" s="11">
        <v>44543</v>
      </c>
      <c r="F77" s="7">
        <v>58000</v>
      </c>
      <c r="G77" s="6">
        <v>1664.6</v>
      </c>
      <c r="H77" s="6">
        <v>3110.32</v>
      </c>
      <c r="I77" s="6">
        <v>1763.2</v>
      </c>
      <c r="J77" s="6">
        <v>352.5</v>
      </c>
      <c r="K77" s="6">
        <f>+J77+I77+H77+G77</f>
        <v>6890.6200000000008</v>
      </c>
      <c r="L77" s="84">
        <f>F77-K77</f>
        <v>51109.38</v>
      </c>
      <c r="M77" s="69"/>
      <c r="N77" s="69"/>
    </row>
    <row r="78" spans="1:668" ht="18" customHeight="1" x14ac:dyDescent="0.25">
      <c r="A78" s="64" t="s">
        <v>15</v>
      </c>
      <c r="B78" s="13">
        <v>1</v>
      </c>
      <c r="C78" s="8"/>
      <c r="D78" s="64"/>
      <c r="E78" s="64"/>
      <c r="F78" s="8">
        <f>SUM(F77:F77)</f>
        <v>58000</v>
      </c>
      <c r="G78" s="8">
        <f t="shared" ref="G78:L78" si="12">SUM(G77:G77)</f>
        <v>1664.6</v>
      </c>
      <c r="H78" s="8">
        <f t="shared" si="12"/>
        <v>3110.32</v>
      </c>
      <c r="I78" s="8">
        <f t="shared" si="12"/>
        <v>1763.2</v>
      </c>
      <c r="J78" s="8">
        <f t="shared" si="12"/>
        <v>352.5</v>
      </c>
      <c r="K78" s="8">
        <f t="shared" si="12"/>
        <v>6890.6200000000008</v>
      </c>
      <c r="L78" s="85">
        <f t="shared" si="12"/>
        <v>51109.38</v>
      </c>
      <c r="M78" s="69"/>
      <c r="N78" s="69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</row>
    <row r="79" spans="1:668" s="62" customFormat="1" x14ac:dyDescent="0.25">
      <c r="B79" s="14"/>
      <c r="C79" s="12"/>
      <c r="F79" s="12"/>
      <c r="G79" s="12"/>
      <c r="H79" s="12"/>
      <c r="I79" s="12"/>
      <c r="J79" s="12"/>
      <c r="K79" s="12"/>
      <c r="L79" s="9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  <c r="KO79" s="61"/>
      <c r="KP79" s="61"/>
      <c r="KQ79" s="61"/>
      <c r="KR79" s="61"/>
      <c r="KS79" s="61"/>
      <c r="KT79" s="61"/>
      <c r="KU79" s="61"/>
      <c r="KV79" s="61"/>
      <c r="KW79" s="61"/>
      <c r="KX79" s="61"/>
      <c r="KY79" s="61"/>
      <c r="KZ79" s="61"/>
      <c r="LA79" s="61"/>
      <c r="LB79" s="61"/>
      <c r="LC79" s="61"/>
      <c r="LD79" s="61"/>
      <c r="LE79" s="61"/>
      <c r="LF79" s="61"/>
      <c r="LG79" s="61"/>
      <c r="LH79" s="61"/>
      <c r="LI79" s="61"/>
      <c r="LJ79" s="61"/>
      <c r="LK79" s="61"/>
      <c r="LL79" s="61"/>
      <c r="LM79" s="61"/>
      <c r="LN79" s="61"/>
      <c r="LO79" s="61"/>
      <c r="LP79" s="61"/>
      <c r="LQ79" s="61"/>
      <c r="LR79" s="61"/>
      <c r="LS79" s="61"/>
      <c r="LT79" s="61"/>
      <c r="LU79" s="61"/>
      <c r="LV79" s="61"/>
      <c r="LW79" s="61"/>
      <c r="LX79" s="61"/>
      <c r="LY79" s="61"/>
      <c r="LZ79" s="61"/>
      <c r="MA79" s="61"/>
      <c r="MB79" s="61"/>
      <c r="MC79" s="61"/>
      <c r="MD79" s="61"/>
      <c r="ME79" s="61"/>
      <c r="MF79" s="61"/>
      <c r="MG79" s="61"/>
      <c r="MH79" s="61"/>
      <c r="MI79" s="61"/>
      <c r="MJ79" s="61"/>
      <c r="MK79" s="61"/>
      <c r="ML79" s="61"/>
      <c r="MM79" s="61"/>
      <c r="MN79" s="61"/>
      <c r="MO79" s="61"/>
      <c r="MP79" s="61"/>
      <c r="MQ79" s="61"/>
      <c r="MR79" s="61"/>
      <c r="MS79" s="61"/>
      <c r="MT79" s="61"/>
      <c r="MU79" s="61"/>
      <c r="MV79" s="61"/>
      <c r="MW79" s="61"/>
      <c r="MX79" s="61"/>
      <c r="MY79" s="61"/>
      <c r="MZ79" s="61"/>
      <c r="NA79" s="61"/>
      <c r="NB79" s="61"/>
      <c r="NC79" s="61"/>
      <c r="ND79" s="61"/>
      <c r="NE79" s="61"/>
      <c r="NF79" s="61"/>
      <c r="NG79" s="61"/>
      <c r="NH79" s="61"/>
      <c r="NI79" s="61"/>
      <c r="NJ79" s="61"/>
      <c r="NK79" s="61"/>
      <c r="NL79" s="61"/>
      <c r="NM79" s="61"/>
      <c r="NN79" s="61"/>
      <c r="NO79" s="61"/>
      <c r="NP79" s="61"/>
      <c r="NQ79" s="61"/>
      <c r="NR79" s="61"/>
      <c r="NS79" s="61"/>
      <c r="NT79" s="61"/>
      <c r="NU79" s="61"/>
      <c r="NV79" s="61"/>
      <c r="NW79" s="61"/>
      <c r="NX79" s="61"/>
      <c r="NY79" s="61"/>
      <c r="NZ79" s="61"/>
      <c r="OA79" s="61"/>
      <c r="OB79" s="61"/>
      <c r="OC79" s="61"/>
      <c r="OD79" s="61"/>
      <c r="OE79" s="61"/>
      <c r="OF79" s="61"/>
      <c r="OG79" s="61"/>
      <c r="OH79" s="61"/>
      <c r="OI79" s="61"/>
      <c r="OJ79" s="61"/>
      <c r="OK79" s="61"/>
      <c r="OL79" s="61"/>
      <c r="OM79" s="61"/>
      <c r="ON79" s="61"/>
      <c r="OO79" s="61"/>
      <c r="OP79" s="61"/>
      <c r="OQ79" s="61"/>
      <c r="OR79" s="61"/>
      <c r="OS79" s="61"/>
      <c r="OT79" s="61"/>
      <c r="OU79" s="61"/>
      <c r="OV79" s="61"/>
      <c r="OW79" s="61"/>
      <c r="OX79" s="61"/>
      <c r="OY79" s="61"/>
      <c r="OZ79" s="61"/>
      <c r="PA79" s="61"/>
      <c r="PB79" s="61"/>
      <c r="PC79" s="61"/>
      <c r="PD79" s="61"/>
      <c r="PE79" s="61"/>
      <c r="PF79" s="61"/>
      <c r="PG79" s="61"/>
      <c r="PH79" s="61"/>
      <c r="PI79" s="61"/>
      <c r="PJ79" s="61"/>
      <c r="PK79" s="61"/>
      <c r="PL79" s="61"/>
      <c r="PM79" s="61"/>
      <c r="PN79" s="61"/>
      <c r="PO79" s="61"/>
      <c r="PP79" s="61"/>
      <c r="PQ79" s="61"/>
      <c r="PR79" s="61"/>
      <c r="PS79" s="61"/>
      <c r="PT79" s="61"/>
      <c r="PU79" s="61"/>
      <c r="PV79" s="61"/>
      <c r="PW79" s="61"/>
      <c r="PX79" s="61"/>
      <c r="PY79" s="61"/>
      <c r="PZ79" s="61"/>
      <c r="QA79" s="61"/>
      <c r="QB79" s="61"/>
      <c r="QC79" s="61"/>
      <c r="QD79" s="61"/>
      <c r="QE79" s="61"/>
      <c r="QF79" s="61"/>
      <c r="QG79" s="61"/>
      <c r="QH79" s="61"/>
      <c r="QI79" s="61"/>
      <c r="QJ79" s="61"/>
      <c r="QK79" s="61"/>
      <c r="QL79" s="61"/>
      <c r="QM79" s="61"/>
      <c r="QN79" s="61"/>
      <c r="QO79" s="61"/>
      <c r="QP79" s="61"/>
      <c r="QQ79" s="61"/>
      <c r="QR79" s="61"/>
      <c r="QS79" s="61"/>
      <c r="QT79" s="61"/>
      <c r="QU79" s="61"/>
      <c r="QV79" s="61"/>
      <c r="QW79" s="61"/>
      <c r="QX79" s="61"/>
      <c r="QY79" s="61"/>
      <c r="QZ79" s="61"/>
      <c r="RA79" s="61"/>
      <c r="RB79" s="61"/>
      <c r="RC79" s="61"/>
      <c r="RD79" s="61"/>
      <c r="RE79" s="61"/>
      <c r="RF79" s="61"/>
      <c r="RG79" s="61"/>
      <c r="RH79" s="61"/>
      <c r="RI79" s="61"/>
      <c r="RJ79" s="61"/>
      <c r="RK79" s="61"/>
      <c r="RL79" s="61"/>
      <c r="RM79" s="61"/>
      <c r="RN79" s="61"/>
      <c r="RO79" s="61"/>
      <c r="RP79" s="61"/>
      <c r="RQ79" s="61"/>
      <c r="RR79" s="61"/>
      <c r="RS79" s="61"/>
      <c r="RT79" s="61"/>
      <c r="RU79" s="61"/>
      <c r="RV79" s="61"/>
      <c r="RW79" s="61"/>
      <c r="RX79" s="61"/>
      <c r="RY79" s="61"/>
      <c r="RZ79" s="61"/>
      <c r="SA79" s="61"/>
      <c r="SB79" s="61"/>
      <c r="SC79" s="61"/>
      <c r="SD79" s="61"/>
      <c r="SE79" s="61"/>
      <c r="SF79" s="61"/>
      <c r="SG79" s="61"/>
      <c r="SH79" s="61"/>
      <c r="SI79" s="61"/>
      <c r="SJ79" s="61"/>
      <c r="SK79" s="61"/>
      <c r="SL79" s="61"/>
      <c r="SM79" s="61"/>
      <c r="SN79" s="61"/>
      <c r="SO79" s="61"/>
      <c r="SP79" s="61"/>
      <c r="SQ79" s="61"/>
      <c r="SR79" s="61"/>
      <c r="SS79" s="61"/>
      <c r="ST79" s="61"/>
      <c r="SU79" s="61"/>
      <c r="SV79" s="61"/>
      <c r="SW79" s="61"/>
      <c r="SX79" s="61"/>
      <c r="SY79" s="61"/>
      <c r="SZ79" s="61"/>
      <c r="TA79" s="61"/>
      <c r="TB79" s="61"/>
      <c r="TC79" s="61"/>
      <c r="TD79" s="61"/>
      <c r="TE79" s="61"/>
      <c r="TF79" s="61"/>
      <c r="TG79" s="61"/>
      <c r="TH79" s="61"/>
      <c r="TI79" s="61"/>
      <c r="TJ79" s="61"/>
      <c r="TK79" s="61"/>
      <c r="TL79" s="61"/>
      <c r="TM79" s="61"/>
      <c r="TN79" s="61"/>
      <c r="TO79" s="61"/>
      <c r="TP79" s="61"/>
      <c r="TQ79" s="61"/>
      <c r="TR79" s="61"/>
      <c r="TS79" s="61"/>
      <c r="TT79" s="61"/>
      <c r="TU79" s="61"/>
      <c r="TV79" s="61"/>
      <c r="TW79" s="61"/>
      <c r="TX79" s="61"/>
      <c r="TY79" s="61"/>
      <c r="TZ79" s="61"/>
      <c r="UA79" s="61"/>
      <c r="UB79" s="61"/>
      <c r="UC79" s="61"/>
      <c r="UD79" s="61"/>
      <c r="UE79" s="61"/>
      <c r="UF79" s="61"/>
      <c r="UG79" s="61"/>
      <c r="UH79" s="61"/>
      <c r="UI79" s="61"/>
      <c r="UJ79" s="61"/>
      <c r="UK79" s="61"/>
      <c r="UL79" s="61"/>
      <c r="UM79" s="61"/>
      <c r="UN79" s="61"/>
      <c r="UO79" s="61"/>
      <c r="UP79" s="61"/>
      <c r="UQ79" s="61"/>
      <c r="UR79" s="61"/>
      <c r="US79" s="61"/>
      <c r="UT79" s="61"/>
      <c r="UU79" s="61"/>
      <c r="UV79" s="61"/>
      <c r="UW79" s="61"/>
      <c r="UX79" s="61"/>
      <c r="UY79" s="61"/>
      <c r="UZ79" s="61"/>
      <c r="VA79" s="61"/>
      <c r="VB79" s="61"/>
      <c r="VC79" s="61"/>
      <c r="VD79" s="61"/>
      <c r="VE79" s="61"/>
      <c r="VF79" s="61"/>
      <c r="VG79" s="61"/>
      <c r="VH79" s="61"/>
      <c r="VI79" s="61"/>
      <c r="VJ79" s="61"/>
      <c r="VK79" s="61"/>
      <c r="VL79" s="61"/>
      <c r="VM79" s="61"/>
      <c r="VN79" s="61"/>
      <c r="VO79" s="61"/>
      <c r="VP79" s="61"/>
      <c r="VQ79" s="61"/>
      <c r="VR79" s="61"/>
      <c r="VS79" s="61"/>
      <c r="VT79" s="61"/>
      <c r="VU79" s="61"/>
      <c r="VV79" s="61"/>
      <c r="VW79" s="61"/>
      <c r="VX79" s="61"/>
      <c r="VY79" s="61"/>
      <c r="VZ79" s="61"/>
      <c r="WA79" s="61"/>
      <c r="WB79" s="61"/>
      <c r="WC79" s="61"/>
      <c r="WD79" s="61"/>
      <c r="WE79" s="61"/>
      <c r="WF79" s="61"/>
      <c r="WG79" s="61"/>
      <c r="WH79" s="61"/>
      <c r="WI79" s="61"/>
      <c r="WJ79" s="61"/>
      <c r="WK79" s="61"/>
      <c r="WL79" s="61"/>
      <c r="WM79" s="61"/>
      <c r="WN79" s="61"/>
      <c r="WO79" s="61"/>
      <c r="WP79" s="61"/>
      <c r="WQ79" s="61"/>
      <c r="WR79" s="61"/>
      <c r="WS79" s="61"/>
      <c r="WT79" s="61"/>
      <c r="WU79" s="61"/>
      <c r="WV79" s="61"/>
      <c r="WW79" s="61"/>
      <c r="WX79" s="61"/>
      <c r="WY79" s="61"/>
      <c r="WZ79" s="61"/>
      <c r="XA79" s="61"/>
      <c r="XB79" s="61"/>
      <c r="XC79" s="61"/>
      <c r="XD79" s="61"/>
      <c r="XE79" s="61"/>
      <c r="XF79" s="61"/>
      <c r="XG79" s="61"/>
      <c r="XH79" s="61"/>
      <c r="XI79" s="61"/>
      <c r="XJ79" s="61"/>
      <c r="XK79" s="61"/>
      <c r="XL79" s="61"/>
      <c r="XM79" s="61"/>
      <c r="XN79" s="61"/>
      <c r="XO79" s="61"/>
      <c r="XP79" s="61"/>
      <c r="XQ79" s="61"/>
      <c r="XR79" s="61"/>
      <c r="XS79" s="61"/>
      <c r="XT79" s="61"/>
      <c r="XU79" s="61"/>
      <c r="XV79" s="61"/>
      <c r="XW79" s="61"/>
      <c r="XX79" s="61"/>
      <c r="XY79" s="61"/>
      <c r="XZ79" s="61"/>
      <c r="YA79" s="61"/>
      <c r="YB79" s="61"/>
      <c r="YC79" s="61"/>
      <c r="YD79" s="61"/>
      <c r="YE79" s="61"/>
      <c r="YF79" s="61"/>
      <c r="YG79" s="61"/>
      <c r="YH79" s="61"/>
      <c r="YI79" s="61"/>
      <c r="YJ79" s="61"/>
      <c r="YK79" s="61"/>
      <c r="YL79" s="61"/>
      <c r="YM79" s="61"/>
      <c r="YN79" s="61"/>
      <c r="YO79" s="61"/>
      <c r="YP79" s="61"/>
      <c r="YQ79" s="61"/>
      <c r="YR79" s="61"/>
    </row>
    <row r="80" spans="1:668" s="62" customFormat="1" x14ac:dyDescent="0.25">
      <c r="A80" s="60" t="s">
        <v>80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87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1"/>
      <c r="JU80" s="61"/>
      <c r="JV80" s="61"/>
      <c r="JW80" s="61"/>
      <c r="JX80" s="61"/>
      <c r="JY80" s="61"/>
      <c r="JZ80" s="61"/>
      <c r="KA80" s="61"/>
      <c r="KB80" s="61"/>
      <c r="KC80" s="61"/>
      <c r="KD80" s="61"/>
      <c r="KE80" s="61"/>
      <c r="KF80" s="61"/>
      <c r="KG80" s="61"/>
      <c r="KH80" s="61"/>
      <c r="KI80" s="61"/>
      <c r="KJ80" s="61"/>
      <c r="KK80" s="61"/>
      <c r="KL80" s="61"/>
      <c r="KM80" s="61"/>
      <c r="KN80" s="61"/>
      <c r="KO80" s="61"/>
      <c r="KP80" s="61"/>
      <c r="KQ80" s="61"/>
      <c r="KR80" s="61"/>
      <c r="KS80" s="61"/>
      <c r="KT80" s="61"/>
      <c r="KU80" s="61"/>
      <c r="KV80" s="61"/>
      <c r="KW80" s="61"/>
      <c r="KX80" s="61"/>
      <c r="KY80" s="61"/>
      <c r="KZ80" s="61"/>
      <c r="LA80" s="61"/>
      <c r="LB80" s="61"/>
      <c r="LC80" s="61"/>
      <c r="LD80" s="61"/>
      <c r="LE80" s="61"/>
      <c r="LF80" s="61"/>
      <c r="LG80" s="61"/>
      <c r="LH80" s="61"/>
      <c r="LI80" s="61"/>
      <c r="LJ80" s="61"/>
      <c r="LK80" s="61"/>
      <c r="LL80" s="61"/>
      <c r="LM80" s="61"/>
      <c r="LN80" s="61"/>
      <c r="LO80" s="61"/>
      <c r="LP80" s="61"/>
      <c r="LQ80" s="61"/>
      <c r="LR80" s="61"/>
      <c r="LS80" s="61"/>
      <c r="LT80" s="61"/>
      <c r="LU80" s="61"/>
      <c r="LV80" s="61"/>
      <c r="LW80" s="61"/>
      <c r="LX80" s="61"/>
      <c r="LY80" s="61"/>
      <c r="LZ80" s="61"/>
      <c r="MA80" s="61"/>
      <c r="MB80" s="61"/>
      <c r="MC80" s="61"/>
      <c r="MD80" s="61"/>
      <c r="ME80" s="61"/>
      <c r="MF80" s="61"/>
      <c r="MG80" s="61"/>
      <c r="MH80" s="61"/>
      <c r="MI80" s="61"/>
      <c r="MJ80" s="61"/>
      <c r="MK80" s="61"/>
      <c r="ML80" s="61"/>
      <c r="MM80" s="61"/>
      <c r="MN80" s="61"/>
      <c r="MO80" s="61"/>
      <c r="MP80" s="61"/>
      <c r="MQ80" s="61"/>
      <c r="MR80" s="61"/>
      <c r="MS80" s="61"/>
      <c r="MT80" s="61"/>
      <c r="MU80" s="61"/>
      <c r="MV80" s="61"/>
      <c r="MW80" s="61"/>
      <c r="MX80" s="61"/>
      <c r="MY80" s="61"/>
      <c r="MZ80" s="61"/>
      <c r="NA80" s="61"/>
      <c r="NB80" s="61"/>
      <c r="NC80" s="61"/>
      <c r="ND80" s="61"/>
      <c r="NE80" s="61"/>
      <c r="NF80" s="61"/>
      <c r="NG80" s="61"/>
      <c r="NH80" s="61"/>
      <c r="NI80" s="61"/>
      <c r="NJ80" s="61"/>
      <c r="NK80" s="61"/>
      <c r="NL80" s="61"/>
      <c r="NM80" s="61"/>
      <c r="NN80" s="61"/>
      <c r="NO80" s="61"/>
      <c r="NP80" s="61"/>
      <c r="NQ80" s="61"/>
      <c r="NR80" s="61"/>
      <c r="NS80" s="61"/>
      <c r="NT80" s="61"/>
      <c r="NU80" s="61"/>
      <c r="NV80" s="61"/>
      <c r="NW80" s="61"/>
      <c r="NX80" s="61"/>
      <c r="NY80" s="61"/>
      <c r="NZ80" s="61"/>
      <c r="OA80" s="61"/>
      <c r="OB80" s="61"/>
      <c r="OC80" s="61"/>
      <c r="OD80" s="61"/>
      <c r="OE80" s="61"/>
      <c r="OF80" s="61"/>
      <c r="OG80" s="61"/>
      <c r="OH80" s="61"/>
      <c r="OI80" s="61"/>
      <c r="OJ80" s="61"/>
      <c r="OK80" s="61"/>
      <c r="OL80" s="61"/>
      <c r="OM80" s="61"/>
      <c r="ON80" s="61"/>
      <c r="OO80" s="61"/>
      <c r="OP80" s="61"/>
      <c r="OQ80" s="61"/>
      <c r="OR80" s="61"/>
      <c r="OS80" s="61"/>
      <c r="OT80" s="61"/>
      <c r="OU80" s="61"/>
      <c r="OV80" s="61"/>
      <c r="OW80" s="61"/>
      <c r="OX80" s="61"/>
      <c r="OY80" s="61"/>
      <c r="OZ80" s="61"/>
      <c r="PA80" s="61"/>
      <c r="PB80" s="61"/>
      <c r="PC80" s="61"/>
      <c r="PD80" s="61"/>
      <c r="PE80" s="61"/>
      <c r="PF80" s="61"/>
      <c r="PG80" s="61"/>
      <c r="PH80" s="61"/>
      <c r="PI80" s="61"/>
      <c r="PJ80" s="61"/>
      <c r="PK80" s="61"/>
      <c r="PL80" s="61"/>
      <c r="PM80" s="61"/>
      <c r="PN80" s="61"/>
      <c r="PO80" s="61"/>
      <c r="PP80" s="61"/>
      <c r="PQ80" s="61"/>
      <c r="PR80" s="61"/>
      <c r="PS80" s="61"/>
      <c r="PT80" s="61"/>
      <c r="PU80" s="61"/>
      <c r="PV80" s="61"/>
      <c r="PW80" s="61"/>
      <c r="PX80" s="61"/>
      <c r="PY80" s="61"/>
      <c r="PZ80" s="61"/>
      <c r="QA80" s="61"/>
      <c r="QB80" s="61"/>
      <c r="QC80" s="61"/>
      <c r="QD80" s="61"/>
      <c r="QE80" s="61"/>
      <c r="QF80" s="61"/>
      <c r="QG80" s="61"/>
      <c r="QH80" s="61"/>
      <c r="QI80" s="61"/>
      <c r="QJ80" s="61"/>
      <c r="QK80" s="61"/>
      <c r="QL80" s="61"/>
      <c r="QM80" s="61"/>
      <c r="QN80" s="61"/>
      <c r="QO80" s="61"/>
      <c r="QP80" s="61"/>
      <c r="QQ80" s="61"/>
      <c r="QR80" s="61"/>
      <c r="QS80" s="61"/>
      <c r="QT80" s="61"/>
      <c r="QU80" s="61"/>
      <c r="QV80" s="61"/>
      <c r="QW80" s="61"/>
      <c r="QX80" s="61"/>
      <c r="QY80" s="61"/>
      <c r="QZ80" s="61"/>
      <c r="RA80" s="61"/>
      <c r="RB80" s="61"/>
      <c r="RC80" s="61"/>
      <c r="RD80" s="61"/>
      <c r="RE80" s="61"/>
      <c r="RF80" s="61"/>
      <c r="RG80" s="61"/>
      <c r="RH80" s="61"/>
      <c r="RI80" s="61"/>
      <c r="RJ80" s="61"/>
      <c r="RK80" s="61"/>
      <c r="RL80" s="61"/>
      <c r="RM80" s="61"/>
      <c r="RN80" s="61"/>
      <c r="RO80" s="61"/>
      <c r="RP80" s="61"/>
      <c r="RQ80" s="61"/>
      <c r="RR80" s="61"/>
      <c r="RS80" s="61"/>
      <c r="RT80" s="61"/>
      <c r="RU80" s="61"/>
      <c r="RV80" s="61"/>
      <c r="RW80" s="61"/>
      <c r="RX80" s="61"/>
      <c r="RY80" s="61"/>
      <c r="RZ80" s="61"/>
      <c r="SA80" s="61"/>
      <c r="SB80" s="61"/>
      <c r="SC80" s="61"/>
      <c r="SD80" s="61"/>
      <c r="SE80" s="61"/>
      <c r="SF80" s="61"/>
      <c r="SG80" s="61"/>
      <c r="SH80" s="61"/>
      <c r="SI80" s="61"/>
      <c r="SJ80" s="61"/>
      <c r="SK80" s="61"/>
      <c r="SL80" s="61"/>
      <c r="SM80" s="61"/>
      <c r="SN80" s="61"/>
      <c r="SO80" s="61"/>
      <c r="SP80" s="61"/>
      <c r="SQ80" s="61"/>
      <c r="SR80" s="61"/>
      <c r="SS80" s="61"/>
      <c r="ST80" s="61"/>
      <c r="SU80" s="61"/>
      <c r="SV80" s="61"/>
      <c r="SW80" s="61"/>
      <c r="SX80" s="61"/>
      <c r="SY80" s="61"/>
      <c r="SZ80" s="61"/>
      <c r="TA80" s="61"/>
      <c r="TB80" s="61"/>
      <c r="TC80" s="61"/>
      <c r="TD80" s="61"/>
      <c r="TE80" s="61"/>
      <c r="TF80" s="61"/>
      <c r="TG80" s="61"/>
      <c r="TH80" s="61"/>
      <c r="TI80" s="61"/>
      <c r="TJ80" s="61"/>
      <c r="TK80" s="61"/>
      <c r="TL80" s="61"/>
      <c r="TM80" s="61"/>
      <c r="TN80" s="61"/>
      <c r="TO80" s="61"/>
      <c r="TP80" s="61"/>
      <c r="TQ80" s="61"/>
      <c r="TR80" s="61"/>
      <c r="TS80" s="61"/>
      <c r="TT80" s="61"/>
      <c r="TU80" s="61"/>
      <c r="TV80" s="61"/>
      <c r="TW80" s="61"/>
      <c r="TX80" s="61"/>
      <c r="TY80" s="61"/>
      <c r="TZ80" s="61"/>
      <c r="UA80" s="61"/>
      <c r="UB80" s="61"/>
      <c r="UC80" s="61"/>
      <c r="UD80" s="61"/>
      <c r="UE80" s="61"/>
      <c r="UF80" s="61"/>
      <c r="UG80" s="61"/>
      <c r="UH80" s="61"/>
      <c r="UI80" s="61"/>
      <c r="UJ80" s="61"/>
      <c r="UK80" s="61"/>
      <c r="UL80" s="61"/>
      <c r="UM80" s="61"/>
      <c r="UN80" s="61"/>
      <c r="UO80" s="61"/>
      <c r="UP80" s="61"/>
      <c r="UQ80" s="61"/>
      <c r="UR80" s="61"/>
      <c r="US80" s="61"/>
      <c r="UT80" s="61"/>
      <c r="UU80" s="61"/>
      <c r="UV80" s="61"/>
      <c r="UW80" s="61"/>
      <c r="UX80" s="61"/>
      <c r="UY80" s="61"/>
      <c r="UZ80" s="61"/>
      <c r="VA80" s="61"/>
      <c r="VB80" s="61"/>
      <c r="VC80" s="61"/>
      <c r="VD80" s="61"/>
      <c r="VE80" s="61"/>
      <c r="VF80" s="61"/>
      <c r="VG80" s="61"/>
      <c r="VH80" s="61"/>
      <c r="VI80" s="61"/>
      <c r="VJ80" s="61"/>
      <c r="VK80" s="61"/>
      <c r="VL80" s="61"/>
      <c r="VM80" s="61"/>
      <c r="VN80" s="61"/>
      <c r="VO80" s="61"/>
      <c r="VP80" s="61"/>
      <c r="VQ80" s="61"/>
      <c r="VR80" s="61"/>
      <c r="VS80" s="61"/>
      <c r="VT80" s="61"/>
      <c r="VU80" s="61"/>
      <c r="VV80" s="61"/>
      <c r="VW80" s="61"/>
      <c r="VX80" s="61"/>
      <c r="VY80" s="61"/>
      <c r="VZ80" s="61"/>
      <c r="WA80" s="61"/>
      <c r="WB80" s="61"/>
      <c r="WC80" s="61"/>
      <c r="WD80" s="61"/>
      <c r="WE80" s="61"/>
      <c r="WF80" s="61"/>
      <c r="WG80" s="61"/>
      <c r="WH80" s="61"/>
      <c r="WI80" s="61"/>
      <c r="WJ80" s="61"/>
      <c r="WK80" s="61"/>
      <c r="WL80" s="61"/>
      <c r="WM80" s="61"/>
      <c r="WN80" s="61"/>
      <c r="WO80" s="61"/>
      <c r="WP80" s="61"/>
      <c r="WQ80" s="61"/>
      <c r="WR80" s="61"/>
      <c r="WS80" s="61"/>
      <c r="WT80" s="61"/>
      <c r="WU80" s="61"/>
      <c r="WV80" s="61"/>
      <c r="WW80" s="61"/>
      <c r="WX80" s="61"/>
      <c r="WY80" s="61"/>
      <c r="WZ80" s="61"/>
      <c r="XA80" s="61"/>
      <c r="XB80" s="61"/>
      <c r="XC80" s="61"/>
      <c r="XD80" s="61"/>
      <c r="XE80" s="61"/>
      <c r="XF80" s="61"/>
      <c r="XG80" s="61"/>
      <c r="XH80" s="61"/>
      <c r="XI80" s="61"/>
      <c r="XJ80" s="61"/>
      <c r="XK80" s="61"/>
      <c r="XL80" s="61"/>
      <c r="XM80" s="61"/>
      <c r="XN80" s="61"/>
      <c r="XO80" s="61"/>
      <c r="XP80" s="61"/>
      <c r="XQ80" s="61"/>
      <c r="XR80" s="61"/>
      <c r="XS80" s="61"/>
      <c r="XT80" s="61"/>
      <c r="XU80" s="61"/>
      <c r="XV80" s="61"/>
      <c r="XW80" s="61"/>
      <c r="XX80" s="61"/>
      <c r="XY80" s="61"/>
      <c r="XZ80" s="61"/>
      <c r="YA80" s="61"/>
      <c r="YB80" s="61"/>
      <c r="YC80" s="61"/>
      <c r="YD80" s="61"/>
      <c r="YE80" s="61"/>
      <c r="YF80" s="61"/>
      <c r="YG80" s="61"/>
      <c r="YH80" s="61"/>
      <c r="YI80" s="61"/>
      <c r="YJ80" s="61"/>
      <c r="YK80" s="61"/>
      <c r="YL80" s="61"/>
      <c r="YM80" s="61"/>
      <c r="YN80" s="61"/>
      <c r="YO80" s="61"/>
      <c r="YP80" s="61"/>
      <c r="YQ80" s="61"/>
      <c r="YR80" s="61"/>
    </row>
    <row r="81" spans="1:668" ht="12.75" customHeight="1" x14ac:dyDescent="0.25">
      <c r="A81" s="4" t="s">
        <v>21</v>
      </c>
      <c r="B81" s="5" t="s">
        <v>22</v>
      </c>
      <c r="C81" s="6" t="s">
        <v>91</v>
      </c>
      <c r="D81" s="11">
        <v>44256</v>
      </c>
      <c r="E81" s="11">
        <v>44531</v>
      </c>
      <c r="F81" s="7">
        <v>106500</v>
      </c>
      <c r="G81" s="6">
        <f>F81*0.0287</f>
        <v>3056.55</v>
      </c>
      <c r="H81" s="6">
        <v>9635.51</v>
      </c>
      <c r="I81" s="6">
        <f>F81*0.0304</f>
        <v>3237.6</v>
      </c>
      <c r="J81" s="6">
        <v>252.5</v>
      </c>
      <c r="K81" s="6">
        <v>20180.98</v>
      </c>
      <c r="L81" s="84">
        <f>F81-K81</f>
        <v>86319.02</v>
      </c>
    </row>
    <row r="82" spans="1:668" ht="18" customHeight="1" x14ac:dyDescent="0.25">
      <c r="A82" s="64" t="s">
        <v>15</v>
      </c>
      <c r="B82" s="13">
        <v>1</v>
      </c>
      <c r="C82" s="8"/>
      <c r="D82" s="64"/>
      <c r="E82" s="64"/>
      <c r="F82" s="8">
        <f t="shared" ref="F82:L82" si="13">SUM(F81:F81)</f>
        <v>106500</v>
      </c>
      <c r="G82" s="8">
        <f t="shared" si="13"/>
        <v>3056.55</v>
      </c>
      <c r="H82" s="8">
        <f t="shared" si="13"/>
        <v>9635.51</v>
      </c>
      <c r="I82" s="8">
        <f t="shared" si="13"/>
        <v>3237.6</v>
      </c>
      <c r="J82" s="8">
        <f t="shared" si="13"/>
        <v>252.5</v>
      </c>
      <c r="K82" s="8">
        <f t="shared" si="13"/>
        <v>20180.98</v>
      </c>
      <c r="L82" s="85">
        <f t="shared" si="13"/>
        <v>86319.02</v>
      </c>
    </row>
    <row r="83" spans="1:668" x14ac:dyDescent="0.25">
      <c r="A83" s="62"/>
      <c r="B83" s="14"/>
      <c r="C83" s="12"/>
      <c r="D83" s="62"/>
      <c r="E83" s="62"/>
      <c r="F83" s="12"/>
      <c r="G83" s="12"/>
      <c r="H83" s="12"/>
      <c r="I83" s="12"/>
      <c r="J83" s="12"/>
      <c r="K83" s="12"/>
      <c r="L83" s="9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</row>
    <row r="84" spans="1:668" s="62" customFormat="1" x14ac:dyDescent="0.25">
      <c r="A84" s="60" t="s">
        <v>81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87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  <c r="IW84" s="61"/>
      <c r="IX84" s="61"/>
      <c r="IY84" s="61"/>
      <c r="IZ84" s="61"/>
      <c r="JA84" s="61"/>
      <c r="JB84" s="61"/>
      <c r="JC84" s="61"/>
      <c r="JD84" s="61"/>
      <c r="JE84" s="61"/>
      <c r="JF84" s="61"/>
      <c r="JG84" s="61"/>
      <c r="JH84" s="61"/>
      <c r="JI84" s="61"/>
      <c r="JJ84" s="61"/>
      <c r="JK84" s="61"/>
      <c r="JL84" s="61"/>
      <c r="JM84" s="61"/>
      <c r="JN84" s="61"/>
      <c r="JO84" s="61"/>
      <c r="JP84" s="61"/>
      <c r="JQ84" s="61"/>
      <c r="JR84" s="61"/>
      <c r="JS84" s="61"/>
      <c r="JT84" s="61"/>
      <c r="JU84" s="61"/>
      <c r="JV84" s="61"/>
      <c r="JW84" s="61"/>
      <c r="JX84" s="61"/>
      <c r="JY84" s="61"/>
      <c r="JZ84" s="61"/>
      <c r="KA84" s="61"/>
      <c r="KB84" s="61"/>
      <c r="KC84" s="61"/>
      <c r="KD84" s="61"/>
      <c r="KE84" s="61"/>
      <c r="KF84" s="61"/>
      <c r="KG84" s="61"/>
      <c r="KH84" s="61"/>
      <c r="KI84" s="61"/>
      <c r="KJ84" s="61"/>
      <c r="KK84" s="61"/>
      <c r="KL84" s="61"/>
      <c r="KM84" s="61"/>
      <c r="KN84" s="61"/>
      <c r="KO84" s="61"/>
      <c r="KP84" s="61"/>
      <c r="KQ84" s="61"/>
      <c r="KR84" s="61"/>
      <c r="KS84" s="61"/>
      <c r="KT84" s="61"/>
      <c r="KU84" s="61"/>
      <c r="KV84" s="61"/>
      <c r="KW84" s="61"/>
      <c r="KX84" s="61"/>
      <c r="KY84" s="61"/>
      <c r="KZ84" s="61"/>
      <c r="LA84" s="61"/>
      <c r="LB84" s="61"/>
      <c r="LC84" s="61"/>
      <c r="LD84" s="61"/>
      <c r="LE84" s="61"/>
      <c r="LF84" s="61"/>
      <c r="LG84" s="61"/>
      <c r="LH84" s="61"/>
      <c r="LI84" s="61"/>
      <c r="LJ84" s="61"/>
      <c r="LK84" s="61"/>
      <c r="LL84" s="61"/>
      <c r="LM84" s="61"/>
      <c r="LN84" s="61"/>
      <c r="LO84" s="61"/>
      <c r="LP84" s="61"/>
      <c r="LQ84" s="61"/>
      <c r="LR84" s="61"/>
      <c r="LS84" s="61"/>
      <c r="LT84" s="61"/>
      <c r="LU84" s="61"/>
      <c r="LV84" s="61"/>
      <c r="LW84" s="61"/>
      <c r="LX84" s="61"/>
      <c r="LY84" s="61"/>
      <c r="LZ84" s="61"/>
      <c r="MA84" s="61"/>
      <c r="MB84" s="61"/>
      <c r="MC84" s="61"/>
      <c r="MD84" s="61"/>
      <c r="ME84" s="61"/>
      <c r="MF84" s="61"/>
      <c r="MG84" s="61"/>
      <c r="MH84" s="61"/>
      <c r="MI84" s="61"/>
      <c r="MJ84" s="61"/>
      <c r="MK84" s="61"/>
      <c r="ML84" s="61"/>
      <c r="MM84" s="61"/>
      <c r="MN84" s="61"/>
      <c r="MO84" s="61"/>
      <c r="MP84" s="61"/>
      <c r="MQ84" s="61"/>
      <c r="MR84" s="61"/>
      <c r="MS84" s="61"/>
      <c r="MT84" s="61"/>
      <c r="MU84" s="61"/>
      <c r="MV84" s="61"/>
      <c r="MW84" s="61"/>
      <c r="MX84" s="61"/>
      <c r="MY84" s="61"/>
      <c r="MZ84" s="61"/>
      <c r="NA84" s="61"/>
      <c r="NB84" s="61"/>
      <c r="NC84" s="61"/>
      <c r="ND84" s="61"/>
      <c r="NE84" s="61"/>
      <c r="NF84" s="61"/>
      <c r="NG84" s="61"/>
      <c r="NH84" s="61"/>
      <c r="NI84" s="61"/>
      <c r="NJ84" s="61"/>
      <c r="NK84" s="61"/>
      <c r="NL84" s="61"/>
      <c r="NM84" s="61"/>
      <c r="NN84" s="61"/>
      <c r="NO84" s="61"/>
      <c r="NP84" s="61"/>
      <c r="NQ84" s="61"/>
      <c r="NR84" s="61"/>
      <c r="NS84" s="61"/>
      <c r="NT84" s="61"/>
      <c r="NU84" s="61"/>
      <c r="NV84" s="61"/>
      <c r="NW84" s="61"/>
      <c r="NX84" s="61"/>
      <c r="NY84" s="61"/>
      <c r="NZ84" s="61"/>
      <c r="OA84" s="61"/>
      <c r="OB84" s="61"/>
      <c r="OC84" s="61"/>
      <c r="OD84" s="61"/>
      <c r="OE84" s="61"/>
      <c r="OF84" s="61"/>
      <c r="OG84" s="61"/>
      <c r="OH84" s="61"/>
      <c r="OI84" s="61"/>
      <c r="OJ84" s="61"/>
      <c r="OK84" s="61"/>
      <c r="OL84" s="61"/>
      <c r="OM84" s="61"/>
      <c r="ON84" s="61"/>
      <c r="OO84" s="61"/>
      <c r="OP84" s="61"/>
      <c r="OQ84" s="61"/>
      <c r="OR84" s="61"/>
      <c r="OS84" s="61"/>
      <c r="OT84" s="61"/>
      <c r="OU84" s="61"/>
      <c r="OV84" s="61"/>
      <c r="OW84" s="61"/>
      <c r="OX84" s="61"/>
      <c r="OY84" s="61"/>
      <c r="OZ84" s="61"/>
      <c r="PA84" s="61"/>
      <c r="PB84" s="61"/>
      <c r="PC84" s="61"/>
      <c r="PD84" s="61"/>
      <c r="PE84" s="61"/>
      <c r="PF84" s="61"/>
      <c r="PG84" s="61"/>
      <c r="PH84" s="61"/>
      <c r="PI84" s="61"/>
      <c r="PJ84" s="61"/>
      <c r="PK84" s="61"/>
      <c r="PL84" s="61"/>
      <c r="PM84" s="61"/>
      <c r="PN84" s="61"/>
      <c r="PO84" s="61"/>
      <c r="PP84" s="61"/>
      <c r="PQ84" s="61"/>
      <c r="PR84" s="61"/>
      <c r="PS84" s="61"/>
      <c r="PT84" s="61"/>
      <c r="PU84" s="61"/>
      <c r="PV84" s="61"/>
      <c r="PW84" s="61"/>
      <c r="PX84" s="61"/>
      <c r="PY84" s="61"/>
      <c r="PZ84" s="61"/>
      <c r="QA84" s="61"/>
      <c r="QB84" s="61"/>
      <c r="QC84" s="61"/>
      <c r="QD84" s="61"/>
      <c r="QE84" s="61"/>
      <c r="QF84" s="61"/>
      <c r="QG84" s="61"/>
      <c r="QH84" s="61"/>
      <c r="QI84" s="61"/>
      <c r="QJ84" s="61"/>
      <c r="QK84" s="61"/>
      <c r="QL84" s="61"/>
      <c r="QM84" s="61"/>
      <c r="QN84" s="61"/>
      <c r="QO84" s="61"/>
      <c r="QP84" s="61"/>
      <c r="QQ84" s="61"/>
      <c r="QR84" s="61"/>
      <c r="QS84" s="61"/>
      <c r="QT84" s="61"/>
      <c r="QU84" s="61"/>
      <c r="QV84" s="61"/>
      <c r="QW84" s="61"/>
      <c r="QX84" s="61"/>
      <c r="QY84" s="61"/>
      <c r="QZ84" s="61"/>
      <c r="RA84" s="61"/>
      <c r="RB84" s="61"/>
      <c r="RC84" s="61"/>
      <c r="RD84" s="61"/>
      <c r="RE84" s="61"/>
      <c r="RF84" s="61"/>
      <c r="RG84" s="61"/>
      <c r="RH84" s="61"/>
      <c r="RI84" s="61"/>
      <c r="RJ84" s="61"/>
      <c r="RK84" s="61"/>
      <c r="RL84" s="61"/>
      <c r="RM84" s="61"/>
      <c r="RN84" s="61"/>
      <c r="RO84" s="61"/>
      <c r="RP84" s="61"/>
      <c r="RQ84" s="61"/>
      <c r="RR84" s="61"/>
      <c r="RS84" s="61"/>
      <c r="RT84" s="61"/>
      <c r="RU84" s="61"/>
      <c r="RV84" s="61"/>
      <c r="RW84" s="61"/>
      <c r="RX84" s="61"/>
      <c r="RY84" s="61"/>
      <c r="RZ84" s="61"/>
      <c r="SA84" s="61"/>
      <c r="SB84" s="61"/>
      <c r="SC84" s="61"/>
      <c r="SD84" s="61"/>
      <c r="SE84" s="61"/>
      <c r="SF84" s="61"/>
      <c r="SG84" s="61"/>
      <c r="SH84" s="61"/>
      <c r="SI84" s="61"/>
      <c r="SJ84" s="61"/>
      <c r="SK84" s="61"/>
      <c r="SL84" s="61"/>
      <c r="SM84" s="61"/>
      <c r="SN84" s="61"/>
      <c r="SO84" s="61"/>
      <c r="SP84" s="61"/>
      <c r="SQ84" s="61"/>
      <c r="SR84" s="61"/>
      <c r="SS84" s="61"/>
      <c r="ST84" s="61"/>
      <c r="SU84" s="61"/>
      <c r="SV84" s="61"/>
      <c r="SW84" s="61"/>
      <c r="SX84" s="61"/>
      <c r="SY84" s="61"/>
      <c r="SZ84" s="61"/>
      <c r="TA84" s="61"/>
      <c r="TB84" s="61"/>
      <c r="TC84" s="61"/>
      <c r="TD84" s="61"/>
      <c r="TE84" s="61"/>
      <c r="TF84" s="61"/>
      <c r="TG84" s="61"/>
      <c r="TH84" s="61"/>
      <c r="TI84" s="61"/>
      <c r="TJ84" s="61"/>
      <c r="TK84" s="61"/>
      <c r="TL84" s="61"/>
      <c r="TM84" s="61"/>
      <c r="TN84" s="61"/>
      <c r="TO84" s="61"/>
      <c r="TP84" s="61"/>
      <c r="TQ84" s="61"/>
      <c r="TR84" s="61"/>
      <c r="TS84" s="61"/>
      <c r="TT84" s="61"/>
      <c r="TU84" s="61"/>
      <c r="TV84" s="61"/>
      <c r="TW84" s="61"/>
      <c r="TX84" s="61"/>
      <c r="TY84" s="61"/>
      <c r="TZ84" s="61"/>
      <c r="UA84" s="61"/>
      <c r="UB84" s="61"/>
      <c r="UC84" s="61"/>
      <c r="UD84" s="61"/>
      <c r="UE84" s="61"/>
      <c r="UF84" s="61"/>
      <c r="UG84" s="61"/>
      <c r="UH84" s="61"/>
      <c r="UI84" s="61"/>
      <c r="UJ84" s="61"/>
      <c r="UK84" s="61"/>
      <c r="UL84" s="61"/>
      <c r="UM84" s="61"/>
      <c r="UN84" s="61"/>
      <c r="UO84" s="61"/>
      <c r="UP84" s="61"/>
      <c r="UQ84" s="61"/>
      <c r="UR84" s="61"/>
      <c r="US84" s="61"/>
      <c r="UT84" s="61"/>
      <c r="UU84" s="61"/>
      <c r="UV84" s="61"/>
      <c r="UW84" s="61"/>
      <c r="UX84" s="61"/>
      <c r="UY84" s="61"/>
      <c r="UZ84" s="61"/>
      <c r="VA84" s="61"/>
      <c r="VB84" s="61"/>
      <c r="VC84" s="61"/>
      <c r="VD84" s="61"/>
      <c r="VE84" s="61"/>
      <c r="VF84" s="61"/>
      <c r="VG84" s="61"/>
      <c r="VH84" s="61"/>
      <c r="VI84" s="61"/>
      <c r="VJ84" s="61"/>
      <c r="VK84" s="61"/>
      <c r="VL84" s="61"/>
      <c r="VM84" s="61"/>
      <c r="VN84" s="61"/>
      <c r="VO84" s="61"/>
      <c r="VP84" s="61"/>
      <c r="VQ84" s="61"/>
      <c r="VR84" s="61"/>
      <c r="VS84" s="61"/>
      <c r="VT84" s="61"/>
      <c r="VU84" s="61"/>
      <c r="VV84" s="61"/>
      <c r="VW84" s="61"/>
      <c r="VX84" s="61"/>
      <c r="VY84" s="61"/>
      <c r="VZ84" s="61"/>
      <c r="WA84" s="61"/>
      <c r="WB84" s="61"/>
      <c r="WC84" s="61"/>
      <c r="WD84" s="61"/>
      <c r="WE84" s="61"/>
      <c r="WF84" s="61"/>
      <c r="WG84" s="61"/>
      <c r="WH84" s="61"/>
      <c r="WI84" s="61"/>
      <c r="WJ84" s="61"/>
      <c r="WK84" s="61"/>
      <c r="WL84" s="61"/>
      <c r="WM84" s="61"/>
      <c r="WN84" s="61"/>
      <c r="WO84" s="61"/>
      <c r="WP84" s="61"/>
      <c r="WQ84" s="61"/>
      <c r="WR84" s="61"/>
      <c r="WS84" s="61"/>
      <c r="WT84" s="61"/>
      <c r="WU84" s="61"/>
      <c r="WV84" s="61"/>
      <c r="WW84" s="61"/>
      <c r="WX84" s="61"/>
      <c r="WY84" s="61"/>
      <c r="WZ84" s="61"/>
      <c r="XA84" s="61"/>
      <c r="XB84" s="61"/>
      <c r="XC84" s="61"/>
      <c r="XD84" s="61"/>
      <c r="XE84" s="61"/>
      <c r="XF84" s="61"/>
      <c r="XG84" s="61"/>
      <c r="XH84" s="61"/>
      <c r="XI84" s="61"/>
      <c r="XJ84" s="61"/>
      <c r="XK84" s="61"/>
      <c r="XL84" s="61"/>
      <c r="XM84" s="61"/>
      <c r="XN84" s="61"/>
      <c r="XO84" s="61"/>
      <c r="XP84" s="61"/>
      <c r="XQ84" s="61"/>
      <c r="XR84" s="61"/>
      <c r="XS84" s="61"/>
      <c r="XT84" s="61"/>
      <c r="XU84" s="61"/>
      <c r="XV84" s="61"/>
      <c r="XW84" s="61"/>
      <c r="XX84" s="61"/>
      <c r="XY84" s="61"/>
      <c r="XZ84" s="61"/>
      <c r="YA84" s="61"/>
      <c r="YB84" s="61"/>
      <c r="YC84" s="61"/>
      <c r="YD84" s="61"/>
      <c r="YE84" s="61"/>
      <c r="YF84" s="61"/>
      <c r="YG84" s="61"/>
      <c r="YH84" s="61"/>
      <c r="YI84" s="61"/>
      <c r="YJ84" s="61"/>
      <c r="YK84" s="61"/>
      <c r="YL84" s="61"/>
      <c r="YM84" s="61"/>
      <c r="YN84" s="61"/>
      <c r="YO84" s="61"/>
      <c r="YP84" s="61"/>
      <c r="YQ84" s="61"/>
      <c r="YR84" s="61"/>
    </row>
    <row r="85" spans="1:668" ht="12.75" customHeight="1" x14ac:dyDescent="0.25">
      <c r="A85" s="4" t="s">
        <v>48</v>
      </c>
      <c r="B85" s="5" t="s">
        <v>49</v>
      </c>
      <c r="C85" s="6" t="s">
        <v>91</v>
      </c>
      <c r="D85" s="11">
        <v>44286</v>
      </c>
      <c r="E85" s="11">
        <v>44531</v>
      </c>
      <c r="F85" s="7">
        <v>50000</v>
      </c>
      <c r="G85" s="6">
        <f>F85*0.0287</f>
        <v>1435</v>
      </c>
      <c r="H85" s="6">
        <v>1854</v>
      </c>
      <c r="I85" s="6">
        <f>F85*0.0304</f>
        <v>1520</v>
      </c>
      <c r="J85" s="6">
        <v>0</v>
      </c>
      <c r="K85" s="6">
        <f>G85+H85+I85</f>
        <v>4809</v>
      </c>
      <c r="L85" s="84">
        <f>F85-K85</f>
        <v>45191</v>
      </c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</row>
    <row r="86" spans="1:668" ht="12.75" customHeight="1" x14ac:dyDescent="0.25">
      <c r="A86" s="4" t="s">
        <v>93</v>
      </c>
      <c r="B86" s="5" t="s">
        <v>49</v>
      </c>
      <c r="C86" s="6" t="s">
        <v>90</v>
      </c>
      <c r="D86" s="11">
        <v>44256</v>
      </c>
      <c r="E86" s="11">
        <v>44561</v>
      </c>
      <c r="F86" s="7">
        <v>35000</v>
      </c>
      <c r="G86" s="6">
        <v>1004.5</v>
      </c>
      <c r="H86" s="6">
        <v>0</v>
      </c>
      <c r="I86" s="6">
        <v>1064</v>
      </c>
      <c r="J86" s="6">
        <v>0</v>
      </c>
      <c r="K86" s="6">
        <v>2068.5</v>
      </c>
      <c r="L86" s="84">
        <v>32931.5</v>
      </c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</row>
    <row r="87" spans="1:668" ht="18" customHeight="1" x14ac:dyDescent="0.25">
      <c r="A87" s="64" t="s">
        <v>15</v>
      </c>
      <c r="B87" s="13">
        <v>2</v>
      </c>
      <c r="C87" s="8"/>
      <c r="D87" s="64"/>
      <c r="E87" s="64"/>
      <c r="F87" s="8">
        <f>SUM(F85:F85)+F86</f>
        <v>85000</v>
      </c>
      <c r="G87" s="8">
        <f>SUM(G85:G85)+G86</f>
        <v>2439.5</v>
      </c>
      <c r="H87" s="8">
        <f>SUM(H85:H85)+H86</f>
        <v>1854</v>
      </c>
      <c r="I87" s="8">
        <f>SUM(I85:I85)+I86</f>
        <v>2584</v>
      </c>
      <c r="J87" s="8">
        <f t="shared" ref="J87" si="14">SUM(J85:J85)</f>
        <v>0</v>
      </c>
      <c r="K87" s="8">
        <f>SUM(K85:K85)+K86</f>
        <v>6877.5</v>
      </c>
      <c r="L87" s="85">
        <f>SUM(L85:L85)+L86</f>
        <v>78122.5</v>
      </c>
      <c r="IA87" s="77"/>
      <c r="IB87" s="77"/>
    </row>
    <row r="88" spans="1:668" s="69" customFormat="1" ht="15.75" customHeight="1" x14ac:dyDescent="0.25">
      <c r="A88" s="63"/>
      <c r="B88" s="20"/>
      <c r="C88" s="21"/>
      <c r="D88" s="63"/>
      <c r="E88" s="63"/>
      <c r="F88" s="21"/>
      <c r="G88" s="21"/>
      <c r="H88" s="21"/>
      <c r="I88" s="21"/>
      <c r="J88" s="21"/>
      <c r="K88" s="21"/>
      <c r="L88" s="90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77"/>
      <c r="IB88" s="77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  <c r="JU88" s="61"/>
      <c r="JV88" s="61"/>
      <c r="JW88" s="61"/>
      <c r="JX88" s="61"/>
      <c r="JY88" s="61"/>
      <c r="JZ88" s="61"/>
      <c r="KA88" s="61"/>
      <c r="KB88" s="61"/>
      <c r="KC88" s="61"/>
      <c r="KD88" s="61"/>
      <c r="KE88" s="61"/>
      <c r="KF88" s="61"/>
      <c r="KG88" s="61"/>
      <c r="KH88" s="61"/>
      <c r="KI88" s="61"/>
      <c r="KJ88" s="61"/>
      <c r="KK88" s="61"/>
      <c r="KL88" s="61"/>
      <c r="KM88" s="61"/>
      <c r="KN88" s="61"/>
      <c r="KO88" s="61"/>
      <c r="KP88" s="61"/>
      <c r="KQ88" s="61"/>
      <c r="KR88" s="61"/>
      <c r="KS88" s="61"/>
      <c r="KT88" s="61"/>
      <c r="KU88" s="61"/>
      <c r="KV88" s="61"/>
      <c r="KW88" s="61"/>
      <c r="KX88" s="61"/>
      <c r="KY88" s="61"/>
      <c r="KZ88" s="61"/>
      <c r="LA88" s="61"/>
      <c r="LB88" s="61"/>
      <c r="LC88" s="61"/>
      <c r="LD88" s="61"/>
      <c r="LE88" s="61"/>
      <c r="LF88" s="61"/>
      <c r="LG88" s="61"/>
      <c r="LH88" s="61"/>
      <c r="LI88" s="61"/>
      <c r="LJ88" s="61"/>
      <c r="LK88" s="61"/>
      <c r="LL88" s="61"/>
      <c r="LM88" s="61"/>
      <c r="LN88" s="61"/>
      <c r="LO88" s="61"/>
      <c r="LP88" s="61"/>
      <c r="LQ88" s="61"/>
      <c r="LR88" s="61"/>
      <c r="LS88" s="61"/>
      <c r="LT88" s="61"/>
      <c r="LU88" s="61"/>
      <c r="LV88" s="61"/>
      <c r="LW88" s="61"/>
      <c r="LX88" s="61"/>
      <c r="LY88" s="61"/>
      <c r="LZ88" s="61"/>
      <c r="MA88" s="61"/>
      <c r="MB88" s="61"/>
      <c r="MC88" s="61"/>
      <c r="MD88" s="61"/>
      <c r="ME88" s="61"/>
      <c r="MF88" s="61"/>
      <c r="MG88" s="61"/>
      <c r="MH88" s="61"/>
      <c r="MI88" s="61"/>
      <c r="MJ88" s="61"/>
      <c r="MK88" s="61"/>
      <c r="ML88" s="61"/>
      <c r="MM88" s="61"/>
      <c r="MN88" s="61"/>
      <c r="MO88" s="61"/>
      <c r="MP88" s="61"/>
      <c r="MQ88" s="61"/>
      <c r="MR88" s="61"/>
      <c r="MS88" s="61"/>
      <c r="MT88" s="61"/>
      <c r="MU88" s="61"/>
      <c r="MV88" s="61"/>
      <c r="MW88" s="61"/>
      <c r="MX88" s="61"/>
      <c r="MY88" s="61"/>
      <c r="MZ88" s="61"/>
      <c r="NA88" s="61"/>
      <c r="NB88" s="61"/>
      <c r="NC88" s="61"/>
      <c r="ND88" s="61"/>
      <c r="NE88" s="61"/>
      <c r="NF88" s="61"/>
      <c r="NG88" s="61"/>
      <c r="NH88" s="61"/>
      <c r="NI88" s="61"/>
      <c r="NJ88" s="61"/>
      <c r="NK88" s="61"/>
      <c r="NL88" s="61"/>
      <c r="NM88" s="61"/>
      <c r="NN88" s="61"/>
      <c r="NO88" s="61"/>
      <c r="NP88" s="61"/>
      <c r="NQ88" s="61"/>
      <c r="NR88" s="61"/>
      <c r="NS88" s="61"/>
      <c r="NT88" s="61"/>
      <c r="NU88" s="61"/>
      <c r="NV88" s="61"/>
      <c r="NW88" s="61"/>
      <c r="NX88" s="61"/>
      <c r="NY88" s="61"/>
      <c r="NZ88" s="61"/>
      <c r="OA88" s="61"/>
      <c r="OB88" s="61"/>
      <c r="OC88" s="61"/>
      <c r="OD88" s="61"/>
      <c r="OE88" s="61"/>
      <c r="OF88" s="61"/>
      <c r="OG88" s="61"/>
      <c r="OH88" s="61"/>
      <c r="OI88" s="61"/>
      <c r="OJ88" s="61"/>
      <c r="OK88" s="61"/>
      <c r="OL88" s="61"/>
      <c r="OM88" s="61"/>
      <c r="ON88" s="61"/>
      <c r="OO88" s="61"/>
      <c r="OP88" s="61"/>
      <c r="OQ88" s="61"/>
      <c r="OR88" s="61"/>
      <c r="OS88" s="61"/>
      <c r="OT88" s="61"/>
      <c r="OU88" s="61"/>
      <c r="OV88" s="61"/>
      <c r="OW88" s="61"/>
      <c r="OX88" s="61"/>
      <c r="OY88" s="61"/>
      <c r="OZ88" s="61"/>
      <c r="PA88" s="61"/>
      <c r="PB88" s="61"/>
      <c r="PC88" s="61"/>
      <c r="PD88" s="61"/>
      <c r="PE88" s="61"/>
      <c r="PF88" s="61"/>
      <c r="PG88" s="61"/>
      <c r="PH88" s="61"/>
      <c r="PI88" s="61"/>
      <c r="PJ88" s="61"/>
      <c r="PK88" s="61"/>
      <c r="PL88" s="61"/>
      <c r="PM88" s="61"/>
      <c r="PN88" s="61"/>
      <c r="PO88" s="61"/>
      <c r="PP88" s="61"/>
      <c r="PQ88" s="61"/>
      <c r="PR88" s="61"/>
      <c r="PS88" s="61"/>
      <c r="PT88" s="61"/>
      <c r="PU88" s="61"/>
      <c r="PV88" s="61"/>
      <c r="PW88" s="61"/>
      <c r="PX88" s="61"/>
      <c r="PY88" s="61"/>
      <c r="PZ88" s="61"/>
      <c r="QA88" s="61"/>
      <c r="QB88" s="61"/>
      <c r="QC88" s="61"/>
      <c r="QD88" s="61"/>
      <c r="QE88" s="61"/>
      <c r="QF88" s="61"/>
      <c r="QG88" s="61"/>
      <c r="QH88" s="61"/>
      <c r="QI88" s="61"/>
      <c r="QJ88" s="61"/>
      <c r="QK88" s="61"/>
      <c r="QL88" s="61"/>
      <c r="QM88" s="61"/>
      <c r="QN88" s="61"/>
      <c r="QO88" s="61"/>
      <c r="QP88" s="61"/>
      <c r="QQ88" s="61"/>
      <c r="QR88" s="61"/>
      <c r="QS88" s="61"/>
      <c r="QT88" s="61"/>
      <c r="QU88" s="61"/>
      <c r="QV88" s="61"/>
      <c r="QW88" s="61"/>
      <c r="QX88" s="61"/>
      <c r="QY88" s="61"/>
      <c r="QZ88" s="61"/>
      <c r="RA88" s="61"/>
      <c r="RB88" s="61"/>
      <c r="RC88" s="61"/>
      <c r="RD88" s="61"/>
      <c r="RE88" s="61"/>
      <c r="RF88" s="61"/>
      <c r="RG88" s="61"/>
      <c r="RH88" s="61"/>
      <c r="RI88" s="61"/>
      <c r="RJ88" s="61"/>
      <c r="RK88" s="61"/>
      <c r="RL88" s="61"/>
      <c r="RM88" s="61"/>
      <c r="RN88" s="61"/>
      <c r="RO88" s="61"/>
      <c r="RP88" s="61"/>
      <c r="RQ88" s="61"/>
      <c r="RR88" s="61"/>
      <c r="RS88" s="61"/>
      <c r="RT88" s="61"/>
      <c r="RU88" s="61"/>
      <c r="RV88" s="61"/>
      <c r="RW88" s="61"/>
      <c r="RX88" s="61"/>
      <c r="RY88" s="61"/>
      <c r="RZ88" s="61"/>
      <c r="SA88" s="61"/>
      <c r="SB88" s="61"/>
      <c r="SC88" s="61"/>
      <c r="SD88" s="61"/>
      <c r="SE88" s="61"/>
      <c r="SF88" s="61"/>
      <c r="SG88" s="61"/>
      <c r="SH88" s="61"/>
      <c r="SI88" s="61"/>
      <c r="SJ88" s="61"/>
      <c r="SK88" s="61"/>
      <c r="SL88" s="61"/>
      <c r="SM88" s="61"/>
      <c r="SN88" s="61"/>
      <c r="SO88" s="61"/>
      <c r="SP88" s="61"/>
      <c r="SQ88" s="61"/>
      <c r="SR88" s="61"/>
      <c r="SS88" s="61"/>
      <c r="ST88" s="61"/>
      <c r="SU88" s="61"/>
      <c r="SV88" s="61"/>
      <c r="SW88" s="61"/>
      <c r="SX88" s="61"/>
      <c r="SY88" s="61"/>
      <c r="SZ88" s="61"/>
      <c r="TA88" s="61"/>
      <c r="TB88" s="61"/>
      <c r="TC88" s="61"/>
      <c r="TD88" s="61"/>
      <c r="TE88" s="61"/>
      <c r="TF88" s="61"/>
      <c r="TG88" s="61"/>
      <c r="TH88" s="61"/>
      <c r="TI88" s="61"/>
      <c r="TJ88" s="61"/>
      <c r="TK88" s="61"/>
      <c r="TL88" s="61"/>
      <c r="TM88" s="61"/>
      <c r="TN88" s="61"/>
      <c r="TO88" s="61"/>
      <c r="TP88" s="61"/>
      <c r="TQ88" s="61"/>
      <c r="TR88" s="61"/>
      <c r="TS88" s="61"/>
      <c r="TT88" s="61"/>
      <c r="TU88" s="61"/>
      <c r="TV88" s="61"/>
      <c r="TW88" s="61"/>
      <c r="TX88" s="61"/>
      <c r="TY88" s="61"/>
      <c r="TZ88" s="61"/>
      <c r="UA88" s="61"/>
      <c r="UB88" s="61"/>
      <c r="UC88" s="61"/>
      <c r="UD88" s="61"/>
      <c r="UE88" s="61"/>
      <c r="UF88" s="61"/>
      <c r="UG88" s="61"/>
      <c r="UH88" s="61"/>
      <c r="UI88" s="61"/>
      <c r="UJ88" s="61"/>
      <c r="UK88" s="61"/>
      <c r="UL88" s="61"/>
      <c r="UM88" s="61"/>
      <c r="UN88" s="61"/>
      <c r="UO88" s="61"/>
      <c r="UP88" s="61"/>
      <c r="UQ88" s="61"/>
      <c r="UR88" s="61"/>
      <c r="US88" s="61"/>
      <c r="UT88" s="61"/>
      <c r="UU88" s="61"/>
      <c r="UV88" s="61"/>
      <c r="UW88" s="61"/>
      <c r="UX88" s="61"/>
      <c r="UY88" s="61"/>
      <c r="UZ88" s="61"/>
      <c r="VA88" s="61"/>
      <c r="VB88" s="61"/>
      <c r="VC88" s="61"/>
      <c r="VD88" s="61"/>
      <c r="VE88" s="61"/>
      <c r="VF88" s="61"/>
      <c r="VG88" s="61"/>
      <c r="VH88" s="61"/>
      <c r="VI88" s="61"/>
      <c r="VJ88" s="61"/>
      <c r="VK88" s="61"/>
      <c r="VL88" s="61"/>
      <c r="VM88" s="61"/>
      <c r="VN88" s="61"/>
      <c r="VO88" s="61"/>
      <c r="VP88" s="61"/>
      <c r="VQ88" s="61"/>
      <c r="VR88" s="61"/>
      <c r="VS88" s="61"/>
      <c r="VT88" s="61"/>
      <c r="VU88" s="61"/>
      <c r="VV88" s="61"/>
      <c r="VW88" s="61"/>
      <c r="VX88" s="61"/>
      <c r="VY88" s="61"/>
      <c r="VZ88" s="61"/>
      <c r="WA88" s="61"/>
      <c r="WB88" s="61"/>
      <c r="WC88" s="61"/>
      <c r="WD88" s="61"/>
      <c r="WE88" s="61"/>
      <c r="WF88" s="61"/>
      <c r="WG88" s="61"/>
      <c r="WH88" s="61"/>
      <c r="WI88" s="61"/>
      <c r="WJ88" s="61"/>
      <c r="WK88" s="61"/>
      <c r="WL88" s="61"/>
      <c r="WM88" s="61"/>
      <c r="WN88" s="61"/>
      <c r="WO88" s="61"/>
      <c r="WP88" s="61"/>
      <c r="WQ88" s="61"/>
      <c r="WR88" s="61"/>
      <c r="WS88" s="61"/>
      <c r="WT88" s="61"/>
      <c r="WU88" s="61"/>
      <c r="WV88" s="61"/>
      <c r="WW88" s="61"/>
      <c r="WX88" s="61"/>
      <c r="WY88" s="61"/>
      <c r="WZ88" s="61"/>
      <c r="XA88" s="61"/>
      <c r="XB88" s="61"/>
      <c r="XC88" s="61"/>
      <c r="XD88" s="61"/>
      <c r="XE88" s="61"/>
      <c r="XF88" s="61"/>
      <c r="XG88" s="61"/>
      <c r="XH88" s="61"/>
      <c r="XI88" s="61"/>
      <c r="XJ88" s="61"/>
      <c r="XK88" s="61"/>
      <c r="XL88" s="61"/>
      <c r="XM88" s="61"/>
      <c r="XN88" s="61"/>
      <c r="XO88" s="61"/>
      <c r="XP88" s="61"/>
      <c r="XQ88" s="61"/>
      <c r="XR88" s="61"/>
      <c r="XS88" s="61"/>
      <c r="XT88" s="61"/>
      <c r="XU88" s="61"/>
      <c r="XV88" s="61"/>
      <c r="XW88" s="61"/>
      <c r="XX88" s="61"/>
      <c r="XY88" s="61"/>
      <c r="XZ88" s="61"/>
      <c r="YA88" s="61"/>
      <c r="YB88" s="61"/>
      <c r="YC88" s="61"/>
      <c r="YD88" s="61"/>
      <c r="YE88" s="61"/>
      <c r="YF88" s="61"/>
      <c r="YG88" s="61"/>
      <c r="YH88" s="61"/>
      <c r="YI88" s="61"/>
      <c r="YJ88" s="61"/>
      <c r="YK88" s="61"/>
      <c r="YL88" s="61"/>
      <c r="YM88" s="61"/>
      <c r="YN88" s="61"/>
      <c r="YO88" s="61"/>
      <c r="YP88" s="61"/>
      <c r="YQ88" s="61"/>
      <c r="YR88" s="61"/>
    </row>
    <row r="89" spans="1:668" s="69" customFormat="1" ht="18" customHeight="1" x14ac:dyDescent="0.25">
      <c r="A89" s="63" t="s">
        <v>118</v>
      </c>
      <c r="B89" s="20"/>
      <c r="C89" s="21"/>
      <c r="D89" s="63"/>
      <c r="E89" s="63"/>
      <c r="F89" s="21"/>
      <c r="G89" s="21"/>
      <c r="H89" s="21"/>
      <c r="I89" s="21"/>
      <c r="J89" s="21"/>
      <c r="K89" s="21"/>
      <c r="L89" s="90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77"/>
      <c r="IB89" s="77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  <c r="JU89" s="61"/>
      <c r="JV89" s="61"/>
      <c r="JW89" s="61"/>
      <c r="JX89" s="61"/>
      <c r="JY89" s="61"/>
      <c r="JZ89" s="61"/>
      <c r="KA89" s="61"/>
      <c r="KB89" s="61"/>
      <c r="KC89" s="61"/>
      <c r="KD89" s="61"/>
      <c r="KE89" s="61"/>
      <c r="KF89" s="61"/>
      <c r="KG89" s="61"/>
      <c r="KH89" s="61"/>
      <c r="KI89" s="61"/>
      <c r="KJ89" s="61"/>
      <c r="KK89" s="61"/>
      <c r="KL89" s="61"/>
      <c r="KM89" s="61"/>
      <c r="KN89" s="61"/>
      <c r="KO89" s="61"/>
      <c r="KP89" s="61"/>
      <c r="KQ89" s="61"/>
      <c r="KR89" s="61"/>
      <c r="KS89" s="61"/>
      <c r="KT89" s="61"/>
      <c r="KU89" s="61"/>
      <c r="KV89" s="61"/>
      <c r="KW89" s="61"/>
      <c r="KX89" s="61"/>
      <c r="KY89" s="61"/>
      <c r="KZ89" s="61"/>
      <c r="LA89" s="61"/>
      <c r="LB89" s="61"/>
      <c r="LC89" s="61"/>
      <c r="LD89" s="61"/>
      <c r="LE89" s="61"/>
      <c r="LF89" s="61"/>
      <c r="LG89" s="61"/>
      <c r="LH89" s="61"/>
      <c r="LI89" s="61"/>
      <c r="LJ89" s="61"/>
      <c r="LK89" s="61"/>
      <c r="LL89" s="61"/>
      <c r="LM89" s="61"/>
      <c r="LN89" s="61"/>
      <c r="LO89" s="61"/>
      <c r="LP89" s="61"/>
      <c r="LQ89" s="61"/>
      <c r="LR89" s="61"/>
      <c r="LS89" s="61"/>
      <c r="LT89" s="61"/>
      <c r="LU89" s="61"/>
      <c r="LV89" s="61"/>
      <c r="LW89" s="61"/>
      <c r="LX89" s="61"/>
      <c r="LY89" s="61"/>
      <c r="LZ89" s="61"/>
      <c r="MA89" s="61"/>
      <c r="MB89" s="61"/>
      <c r="MC89" s="61"/>
      <c r="MD89" s="61"/>
      <c r="ME89" s="61"/>
      <c r="MF89" s="61"/>
      <c r="MG89" s="61"/>
      <c r="MH89" s="61"/>
      <c r="MI89" s="61"/>
      <c r="MJ89" s="61"/>
      <c r="MK89" s="61"/>
      <c r="ML89" s="61"/>
      <c r="MM89" s="61"/>
      <c r="MN89" s="61"/>
      <c r="MO89" s="61"/>
      <c r="MP89" s="61"/>
      <c r="MQ89" s="61"/>
      <c r="MR89" s="61"/>
      <c r="MS89" s="61"/>
      <c r="MT89" s="61"/>
      <c r="MU89" s="61"/>
      <c r="MV89" s="61"/>
      <c r="MW89" s="61"/>
      <c r="MX89" s="61"/>
      <c r="MY89" s="61"/>
      <c r="MZ89" s="61"/>
      <c r="NA89" s="61"/>
      <c r="NB89" s="61"/>
      <c r="NC89" s="61"/>
      <c r="ND89" s="61"/>
      <c r="NE89" s="61"/>
      <c r="NF89" s="61"/>
      <c r="NG89" s="61"/>
      <c r="NH89" s="61"/>
      <c r="NI89" s="61"/>
      <c r="NJ89" s="61"/>
      <c r="NK89" s="61"/>
      <c r="NL89" s="61"/>
      <c r="NM89" s="61"/>
      <c r="NN89" s="61"/>
      <c r="NO89" s="61"/>
      <c r="NP89" s="61"/>
      <c r="NQ89" s="61"/>
      <c r="NR89" s="61"/>
      <c r="NS89" s="61"/>
      <c r="NT89" s="61"/>
      <c r="NU89" s="61"/>
      <c r="NV89" s="61"/>
      <c r="NW89" s="61"/>
      <c r="NX89" s="61"/>
      <c r="NY89" s="61"/>
      <c r="NZ89" s="61"/>
      <c r="OA89" s="61"/>
      <c r="OB89" s="61"/>
      <c r="OC89" s="61"/>
      <c r="OD89" s="61"/>
      <c r="OE89" s="61"/>
      <c r="OF89" s="61"/>
      <c r="OG89" s="61"/>
      <c r="OH89" s="61"/>
      <c r="OI89" s="61"/>
      <c r="OJ89" s="61"/>
      <c r="OK89" s="61"/>
      <c r="OL89" s="61"/>
      <c r="OM89" s="61"/>
      <c r="ON89" s="61"/>
      <c r="OO89" s="61"/>
      <c r="OP89" s="61"/>
      <c r="OQ89" s="61"/>
      <c r="OR89" s="61"/>
      <c r="OS89" s="61"/>
      <c r="OT89" s="61"/>
      <c r="OU89" s="61"/>
      <c r="OV89" s="61"/>
      <c r="OW89" s="61"/>
      <c r="OX89" s="61"/>
      <c r="OY89" s="61"/>
      <c r="OZ89" s="61"/>
      <c r="PA89" s="61"/>
      <c r="PB89" s="61"/>
      <c r="PC89" s="61"/>
      <c r="PD89" s="61"/>
      <c r="PE89" s="61"/>
      <c r="PF89" s="61"/>
      <c r="PG89" s="61"/>
      <c r="PH89" s="61"/>
      <c r="PI89" s="61"/>
      <c r="PJ89" s="61"/>
      <c r="PK89" s="61"/>
      <c r="PL89" s="61"/>
      <c r="PM89" s="61"/>
      <c r="PN89" s="61"/>
      <c r="PO89" s="61"/>
      <c r="PP89" s="61"/>
      <c r="PQ89" s="61"/>
      <c r="PR89" s="61"/>
      <c r="PS89" s="61"/>
      <c r="PT89" s="61"/>
      <c r="PU89" s="61"/>
      <c r="PV89" s="61"/>
      <c r="PW89" s="61"/>
      <c r="PX89" s="61"/>
      <c r="PY89" s="61"/>
      <c r="PZ89" s="61"/>
      <c r="QA89" s="61"/>
      <c r="QB89" s="61"/>
      <c r="QC89" s="61"/>
      <c r="QD89" s="61"/>
      <c r="QE89" s="61"/>
      <c r="QF89" s="61"/>
      <c r="QG89" s="61"/>
      <c r="QH89" s="61"/>
      <c r="QI89" s="61"/>
      <c r="QJ89" s="61"/>
      <c r="QK89" s="61"/>
      <c r="QL89" s="61"/>
      <c r="QM89" s="61"/>
      <c r="QN89" s="61"/>
      <c r="QO89" s="61"/>
      <c r="QP89" s="61"/>
      <c r="QQ89" s="61"/>
      <c r="QR89" s="61"/>
      <c r="QS89" s="61"/>
      <c r="QT89" s="61"/>
      <c r="QU89" s="61"/>
      <c r="QV89" s="61"/>
      <c r="QW89" s="61"/>
      <c r="QX89" s="61"/>
      <c r="QY89" s="61"/>
      <c r="QZ89" s="61"/>
      <c r="RA89" s="61"/>
      <c r="RB89" s="61"/>
      <c r="RC89" s="61"/>
      <c r="RD89" s="61"/>
      <c r="RE89" s="61"/>
      <c r="RF89" s="61"/>
      <c r="RG89" s="61"/>
      <c r="RH89" s="61"/>
      <c r="RI89" s="61"/>
      <c r="RJ89" s="61"/>
      <c r="RK89" s="61"/>
      <c r="RL89" s="61"/>
      <c r="RM89" s="61"/>
      <c r="RN89" s="61"/>
      <c r="RO89" s="61"/>
      <c r="RP89" s="61"/>
      <c r="RQ89" s="61"/>
      <c r="RR89" s="61"/>
      <c r="RS89" s="61"/>
      <c r="RT89" s="61"/>
      <c r="RU89" s="61"/>
      <c r="RV89" s="61"/>
      <c r="RW89" s="61"/>
      <c r="RX89" s="61"/>
      <c r="RY89" s="61"/>
      <c r="RZ89" s="61"/>
      <c r="SA89" s="61"/>
      <c r="SB89" s="61"/>
      <c r="SC89" s="61"/>
      <c r="SD89" s="61"/>
      <c r="SE89" s="61"/>
      <c r="SF89" s="61"/>
      <c r="SG89" s="61"/>
      <c r="SH89" s="61"/>
      <c r="SI89" s="61"/>
      <c r="SJ89" s="61"/>
      <c r="SK89" s="61"/>
      <c r="SL89" s="61"/>
      <c r="SM89" s="61"/>
      <c r="SN89" s="61"/>
      <c r="SO89" s="61"/>
      <c r="SP89" s="61"/>
      <c r="SQ89" s="61"/>
      <c r="SR89" s="61"/>
      <c r="SS89" s="61"/>
      <c r="ST89" s="61"/>
      <c r="SU89" s="61"/>
      <c r="SV89" s="61"/>
      <c r="SW89" s="61"/>
      <c r="SX89" s="61"/>
      <c r="SY89" s="61"/>
      <c r="SZ89" s="61"/>
      <c r="TA89" s="61"/>
      <c r="TB89" s="61"/>
      <c r="TC89" s="61"/>
      <c r="TD89" s="61"/>
      <c r="TE89" s="61"/>
      <c r="TF89" s="61"/>
      <c r="TG89" s="61"/>
      <c r="TH89" s="61"/>
      <c r="TI89" s="61"/>
      <c r="TJ89" s="61"/>
      <c r="TK89" s="61"/>
      <c r="TL89" s="61"/>
      <c r="TM89" s="61"/>
      <c r="TN89" s="61"/>
      <c r="TO89" s="61"/>
      <c r="TP89" s="61"/>
      <c r="TQ89" s="61"/>
      <c r="TR89" s="61"/>
      <c r="TS89" s="61"/>
      <c r="TT89" s="61"/>
      <c r="TU89" s="61"/>
      <c r="TV89" s="61"/>
      <c r="TW89" s="61"/>
      <c r="TX89" s="61"/>
      <c r="TY89" s="61"/>
      <c r="TZ89" s="61"/>
      <c r="UA89" s="61"/>
      <c r="UB89" s="61"/>
      <c r="UC89" s="61"/>
      <c r="UD89" s="61"/>
      <c r="UE89" s="61"/>
      <c r="UF89" s="61"/>
      <c r="UG89" s="61"/>
      <c r="UH89" s="61"/>
      <c r="UI89" s="61"/>
      <c r="UJ89" s="61"/>
      <c r="UK89" s="61"/>
      <c r="UL89" s="61"/>
      <c r="UM89" s="61"/>
      <c r="UN89" s="61"/>
      <c r="UO89" s="61"/>
      <c r="UP89" s="61"/>
      <c r="UQ89" s="61"/>
      <c r="UR89" s="61"/>
      <c r="US89" s="61"/>
      <c r="UT89" s="61"/>
      <c r="UU89" s="61"/>
      <c r="UV89" s="61"/>
      <c r="UW89" s="61"/>
      <c r="UX89" s="61"/>
      <c r="UY89" s="61"/>
      <c r="UZ89" s="61"/>
      <c r="VA89" s="61"/>
      <c r="VB89" s="61"/>
      <c r="VC89" s="61"/>
      <c r="VD89" s="61"/>
      <c r="VE89" s="61"/>
      <c r="VF89" s="61"/>
      <c r="VG89" s="61"/>
      <c r="VH89" s="61"/>
      <c r="VI89" s="61"/>
      <c r="VJ89" s="61"/>
      <c r="VK89" s="61"/>
      <c r="VL89" s="61"/>
      <c r="VM89" s="61"/>
      <c r="VN89" s="61"/>
      <c r="VO89" s="61"/>
      <c r="VP89" s="61"/>
      <c r="VQ89" s="61"/>
      <c r="VR89" s="61"/>
      <c r="VS89" s="61"/>
      <c r="VT89" s="61"/>
      <c r="VU89" s="61"/>
      <c r="VV89" s="61"/>
      <c r="VW89" s="61"/>
      <c r="VX89" s="61"/>
      <c r="VY89" s="61"/>
      <c r="VZ89" s="61"/>
      <c r="WA89" s="61"/>
      <c r="WB89" s="61"/>
      <c r="WC89" s="61"/>
      <c r="WD89" s="61"/>
      <c r="WE89" s="61"/>
      <c r="WF89" s="61"/>
      <c r="WG89" s="61"/>
      <c r="WH89" s="61"/>
      <c r="WI89" s="61"/>
      <c r="WJ89" s="61"/>
      <c r="WK89" s="61"/>
      <c r="WL89" s="61"/>
      <c r="WM89" s="61"/>
      <c r="WN89" s="61"/>
      <c r="WO89" s="61"/>
      <c r="WP89" s="61"/>
      <c r="WQ89" s="61"/>
      <c r="WR89" s="61"/>
      <c r="WS89" s="61"/>
      <c r="WT89" s="61"/>
      <c r="WU89" s="61"/>
      <c r="WV89" s="61"/>
      <c r="WW89" s="61"/>
      <c r="WX89" s="61"/>
      <c r="WY89" s="61"/>
      <c r="WZ89" s="61"/>
      <c r="XA89" s="61"/>
      <c r="XB89" s="61"/>
      <c r="XC89" s="61"/>
      <c r="XD89" s="61"/>
      <c r="XE89" s="61"/>
      <c r="XF89" s="61"/>
      <c r="XG89" s="61"/>
      <c r="XH89" s="61"/>
      <c r="XI89" s="61"/>
      <c r="XJ89" s="61"/>
      <c r="XK89" s="61"/>
      <c r="XL89" s="61"/>
      <c r="XM89" s="61"/>
      <c r="XN89" s="61"/>
      <c r="XO89" s="61"/>
      <c r="XP89" s="61"/>
      <c r="XQ89" s="61"/>
      <c r="XR89" s="61"/>
      <c r="XS89" s="61"/>
      <c r="XT89" s="61"/>
      <c r="XU89" s="61"/>
      <c r="XV89" s="61"/>
      <c r="XW89" s="61"/>
      <c r="XX89" s="61"/>
      <c r="XY89" s="61"/>
      <c r="XZ89" s="61"/>
      <c r="YA89" s="61"/>
      <c r="YB89" s="61"/>
      <c r="YC89" s="61"/>
      <c r="YD89" s="61"/>
      <c r="YE89" s="61"/>
      <c r="YF89" s="61"/>
      <c r="YG89" s="61"/>
      <c r="YH89" s="61"/>
      <c r="YI89" s="61"/>
      <c r="YJ89" s="61"/>
      <c r="YK89" s="61"/>
      <c r="YL89" s="61"/>
      <c r="YM89" s="61"/>
      <c r="YN89" s="61"/>
      <c r="YO89" s="61"/>
      <c r="YP89" s="61"/>
      <c r="YQ89" s="61"/>
      <c r="YR89" s="61"/>
    </row>
    <row r="90" spans="1:668" s="70" customFormat="1" ht="18" customHeight="1" x14ac:dyDescent="0.25">
      <c r="A90" s="70" t="s">
        <v>119</v>
      </c>
      <c r="B90" s="5" t="s">
        <v>124</v>
      </c>
      <c r="C90" s="23" t="s">
        <v>91</v>
      </c>
      <c r="D90" s="25">
        <v>44287</v>
      </c>
      <c r="E90" s="25">
        <v>44561</v>
      </c>
      <c r="F90" s="23">
        <v>70000</v>
      </c>
      <c r="G90" s="23">
        <v>2009</v>
      </c>
      <c r="H90" s="23">
        <v>5368.48</v>
      </c>
      <c r="I90" s="23">
        <v>2128</v>
      </c>
      <c r="J90" s="23">
        <v>9505.48</v>
      </c>
      <c r="K90" s="23"/>
      <c r="L90" s="89">
        <v>60494.52</v>
      </c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77"/>
      <c r="IB90" s="77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1"/>
      <c r="JU90" s="61"/>
      <c r="JV90" s="61"/>
      <c r="JW90" s="61"/>
      <c r="JX90" s="61"/>
      <c r="JY90" s="61"/>
      <c r="JZ90" s="61"/>
      <c r="KA90" s="61"/>
      <c r="KB90" s="61"/>
      <c r="KC90" s="61"/>
      <c r="KD90" s="61"/>
      <c r="KE90" s="61"/>
      <c r="KF90" s="61"/>
      <c r="KG90" s="61"/>
      <c r="KH90" s="61"/>
      <c r="KI90" s="61"/>
      <c r="KJ90" s="61"/>
      <c r="KK90" s="61"/>
      <c r="KL90" s="61"/>
      <c r="KM90" s="61"/>
      <c r="KN90" s="61"/>
      <c r="KO90" s="61"/>
      <c r="KP90" s="61"/>
      <c r="KQ90" s="61"/>
      <c r="KR90" s="61"/>
      <c r="KS90" s="61"/>
      <c r="KT90" s="61"/>
      <c r="KU90" s="61"/>
      <c r="KV90" s="61"/>
      <c r="KW90" s="61"/>
      <c r="KX90" s="61"/>
      <c r="KY90" s="61"/>
      <c r="KZ90" s="61"/>
      <c r="LA90" s="61"/>
      <c r="LB90" s="61"/>
      <c r="LC90" s="61"/>
      <c r="LD90" s="61"/>
      <c r="LE90" s="61"/>
      <c r="LF90" s="61"/>
      <c r="LG90" s="61"/>
      <c r="LH90" s="61"/>
      <c r="LI90" s="61"/>
      <c r="LJ90" s="61"/>
      <c r="LK90" s="61"/>
      <c r="LL90" s="61"/>
      <c r="LM90" s="61"/>
      <c r="LN90" s="61"/>
      <c r="LO90" s="61"/>
      <c r="LP90" s="61"/>
      <c r="LQ90" s="61"/>
      <c r="LR90" s="61"/>
      <c r="LS90" s="61"/>
      <c r="LT90" s="61"/>
      <c r="LU90" s="61"/>
      <c r="LV90" s="61"/>
      <c r="LW90" s="61"/>
      <c r="LX90" s="61"/>
      <c r="LY90" s="61"/>
      <c r="LZ90" s="61"/>
      <c r="MA90" s="61"/>
      <c r="MB90" s="61"/>
      <c r="MC90" s="61"/>
      <c r="MD90" s="61"/>
      <c r="ME90" s="61"/>
      <c r="MF90" s="61"/>
      <c r="MG90" s="61"/>
      <c r="MH90" s="61"/>
      <c r="MI90" s="61"/>
      <c r="MJ90" s="61"/>
      <c r="MK90" s="61"/>
      <c r="ML90" s="61"/>
      <c r="MM90" s="61"/>
      <c r="MN90" s="61"/>
      <c r="MO90" s="61"/>
      <c r="MP90" s="61"/>
      <c r="MQ90" s="61"/>
      <c r="MR90" s="61"/>
      <c r="MS90" s="61"/>
      <c r="MT90" s="61"/>
      <c r="MU90" s="61"/>
      <c r="MV90" s="61"/>
      <c r="MW90" s="61"/>
      <c r="MX90" s="61"/>
      <c r="MY90" s="61"/>
      <c r="MZ90" s="61"/>
      <c r="NA90" s="61"/>
      <c r="NB90" s="61"/>
      <c r="NC90" s="61"/>
      <c r="ND90" s="61"/>
      <c r="NE90" s="61"/>
      <c r="NF90" s="61"/>
      <c r="NG90" s="61"/>
      <c r="NH90" s="61"/>
      <c r="NI90" s="61"/>
      <c r="NJ90" s="61"/>
      <c r="NK90" s="61"/>
      <c r="NL90" s="61"/>
      <c r="NM90" s="61"/>
      <c r="NN90" s="61"/>
      <c r="NO90" s="61"/>
      <c r="NP90" s="61"/>
      <c r="NQ90" s="61"/>
      <c r="NR90" s="61"/>
      <c r="NS90" s="61"/>
      <c r="NT90" s="61"/>
      <c r="NU90" s="61"/>
      <c r="NV90" s="61"/>
      <c r="NW90" s="61"/>
      <c r="NX90" s="61"/>
      <c r="NY90" s="61"/>
      <c r="NZ90" s="61"/>
      <c r="OA90" s="61"/>
      <c r="OB90" s="61"/>
      <c r="OC90" s="61"/>
      <c r="OD90" s="61"/>
      <c r="OE90" s="61"/>
      <c r="OF90" s="61"/>
      <c r="OG90" s="61"/>
      <c r="OH90" s="61"/>
      <c r="OI90" s="61"/>
      <c r="OJ90" s="61"/>
      <c r="OK90" s="61"/>
      <c r="OL90" s="61"/>
      <c r="OM90" s="61"/>
      <c r="ON90" s="61"/>
      <c r="OO90" s="61"/>
      <c r="OP90" s="61"/>
      <c r="OQ90" s="61"/>
      <c r="OR90" s="61"/>
      <c r="OS90" s="61"/>
      <c r="OT90" s="61"/>
      <c r="OU90" s="61"/>
      <c r="OV90" s="61"/>
      <c r="OW90" s="61"/>
      <c r="OX90" s="61"/>
      <c r="OY90" s="61"/>
      <c r="OZ90" s="61"/>
      <c r="PA90" s="61"/>
      <c r="PB90" s="61"/>
      <c r="PC90" s="61"/>
      <c r="PD90" s="61"/>
      <c r="PE90" s="61"/>
      <c r="PF90" s="61"/>
      <c r="PG90" s="61"/>
      <c r="PH90" s="61"/>
      <c r="PI90" s="61"/>
      <c r="PJ90" s="61"/>
      <c r="PK90" s="61"/>
      <c r="PL90" s="61"/>
      <c r="PM90" s="61"/>
      <c r="PN90" s="61"/>
      <c r="PO90" s="61"/>
      <c r="PP90" s="61"/>
      <c r="PQ90" s="61"/>
      <c r="PR90" s="61"/>
      <c r="PS90" s="61"/>
      <c r="PT90" s="61"/>
      <c r="PU90" s="61"/>
      <c r="PV90" s="61"/>
      <c r="PW90" s="61"/>
      <c r="PX90" s="61"/>
      <c r="PY90" s="61"/>
      <c r="PZ90" s="61"/>
      <c r="QA90" s="61"/>
      <c r="QB90" s="61"/>
      <c r="QC90" s="61"/>
      <c r="QD90" s="61"/>
      <c r="QE90" s="61"/>
      <c r="QF90" s="61"/>
      <c r="QG90" s="61"/>
      <c r="QH90" s="61"/>
      <c r="QI90" s="61"/>
      <c r="QJ90" s="61"/>
      <c r="QK90" s="61"/>
      <c r="QL90" s="61"/>
      <c r="QM90" s="61"/>
      <c r="QN90" s="61"/>
      <c r="QO90" s="61"/>
      <c r="QP90" s="61"/>
      <c r="QQ90" s="61"/>
      <c r="QR90" s="61"/>
      <c r="QS90" s="61"/>
      <c r="QT90" s="61"/>
      <c r="QU90" s="61"/>
      <c r="QV90" s="61"/>
      <c r="QW90" s="61"/>
      <c r="QX90" s="61"/>
      <c r="QY90" s="61"/>
      <c r="QZ90" s="61"/>
      <c r="RA90" s="61"/>
      <c r="RB90" s="61"/>
      <c r="RC90" s="61"/>
      <c r="RD90" s="61"/>
      <c r="RE90" s="61"/>
      <c r="RF90" s="61"/>
      <c r="RG90" s="61"/>
      <c r="RH90" s="61"/>
      <c r="RI90" s="61"/>
      <c r="RJ90" s="61"/>
      <c r="RK90" s="61"/>
      <c r="RL90" s="61"/>
      <c r="RM90" s="61"/>
      <c r="RN90" s="61"/>
      <c r="RO90" s="61"/>
      <c r="RP90" s="61"/>
      <c r="RQ90" s="61"/>
      <c r="RR90" s="61"/>
      <c r="RS90" s="61"/>
      <c r="RT90" s="61"/>
      <c r="RU90" s="61"/>
      <c r="RV90" s="61"/>
      <c r="RW90" s="61"/>
      <c r="RX90" s="61"/>
      <c r="RY90" s="61"/>
      <c r="RZ90" s="61"/>
      <c r="SA90" s="61"/>
      <c r="SB90" s="61"/>
      <c r="SC90" s="61"/>
      <c r="SD90" s="61"/>
      <c r="SE90" s="61"/>
      <c r="SF90" s="61"/>
      <c r="SG90" s="61"/>
      <c r="SH90" s="61"/>
      <c r="SI90" s="61"/>
      <c r="SJ90" s="61"/>
      <c r="SK90" s="61"/>
      <c r="SL90" s="61"/>
      <c r="SM90" s="61"/>
      <c r="SN90" s="61"/>
      <c r="SO90" s="61"/>
      <c r="SP90" s="61"/>
      <c r="SQ90" s="61"/>
      <c r="SR90" s="61"/>
      <c r="SS90" s="61"/>
      <c r="ST90" s="61"/>
      <c r="SU90" s="61"/>
      <c r="SV90" s="61"/>
      <c r="SW90" s="61"/>
      <c r="SX90" s="61"/>
      <c r="SY90" s="61"/>
      <c r="SZ90" s="61"/>
      <c r="TA90" s="61"/>
      <c r="TB90" s="61"/>
      <c r="TC90" s="61"/>
      <c r="TD90" s="61"/>
      <c r="TE90" s="61"/>
      <c r="TF90" s="61"/>
      <c r="TG90" s="61"/>
      <c r="TH90" s="61"/>
      <c r="TI90" s="61"/>
      <c r="TJ90" s="61"/>
      <c r="TK90" s="61"/>
      <c r="TL90" s="61"/>
      <c r="TM90" s="61"/>
      <c r="TN90" s="61"/>
      <c r="TO90" s="61"/>
      <c r="TP90" s="61"/>
      <c r="TQ90" s="61"/>
      <c r="TR90" s="61"/>
      <c r="TS90" s="61"/>
      <c r="TT90" s="61"/>
      <c r="TU90" s="61"/>
      <c r="TV90" s="61"/>
      <c r="TW90" s="61"/>
      <c r="TX90" s="61"/>
      <c r="TY90" s="61"/>
      <c r="TZ90" s="61"/>
      <c r="UA90" s="61"/>
      <c r="UB90" s="61"/>
      <c r="UC90" s="61"/>
      <c r="UD90" s="61"/>
      <c r="UE90" s="61"/>
      <c r="UF90" s="61"/>
      <c r="UG90" s="61"/>
      <c r="UH90" s="61"/>
      <c r="UI90" s="61"/>
      <c r="UJ90" s="61"/>
      <c r="UK90" s="61"/>
      <c r="UL90" s="61"/>
      <c r="UM90" s="61"/>
      <c r="UN90" s="61"/>
      <c r="UO90" s="61"/>
      <c r="UP90" s="61"/>
      <c r="UQ90" s="61"/>
      <c r="UR90" s="61"/>
      <c r="US90" s="61"/>
      <c r="UT90" s="61"/>
      <c r="UU90" s="61"/>
      <c r="UV90" s="61"/>
      <c r="UW90" s="61"/>
      <c r="UX90" s="61"/>
      <c r="UY90" s="61"/>
      <c r="UZ90" s="61"/>
      <c r="VA90" s="61"/>
      <c r="VB90" s="61"/>
      <c r="VC90" s="61"/>
      <c r="VD90" s="61"/>
      <c r="VE90" s="61"/>
      <c r="VF90" s="61"/>
      <c r="VG90" s="61"/>
      <c r="VH90" s="61"/>
      <c r="VI90" s="61"/>
      <c r="VJ90" s="61"/>
      <c r="VK90" s="61"/>
      <c r="VL90" s="61"/>
      <c r="VM90" s="61"/>
      <c r="VN90" s="61"/>
      <c r="VO90" s="61"/>
      <c r="VP90" s="61"/>
      <c r="VQ90" s="61"/>
      <c r="VR90" s="61"/>
      <c r="VS90" s="61"/>
      <c r="VT90" s="61"/>
      <c r="VU90" s="61"/>
      <c r="VV90" s="61"/>
      <c r="VW90" s="61"/>
      <c r="VX90" s="61"/>
      <c r="VY90" s="61"/>
      <c r="VZ90" s="61"/>
      <c r="WA90" s="61"/>
      <c r="WB90" s="61"/>
      <c r="WC90" s="61"/>
      <c r="WD90" s="61"/>
      <c r="WE90" s="61"/>
      <c r="WF90" s="61"/>
      <c r="WG90" s="61"/>
      <c r="WH90" s="61"/>
      <c r="WI90" s="61"/>
      <c r="WJ90" s="61"/>
      <c r="WK90" s="61"/>
      <c r="WL90" s="61"/>
      <c r="WM90" s="61"/>
      <c r="WN90" s="61"/>
      <c r="WO90" s="61"/>
      <c r="WP90" s="61"/>
      <c r="WQ90" s="61"/>
      <c r="WR90" s="61"/>
      <c r="WS90" s="61"/>
      <c r="WT90" s="61"/>
      <c r="WU90" s="61"/>
      <c r="WV90" s="61"/>
      <c r="WW90" s="61"/>
      <c r="WX90" s="61"/>
      <c r="WY90" s="61"/>
      <c r="WZ90" s="61"/>
      <c r="XA90" s="61"/>
      <c r="XB90" s="61"/>
      <c r="XC90" s="61"/>
      <c r="XD90" s="61"/>
      <c r="XE90" s="61"/>
      <c r="XF90" s="61"/>
      <c r="XG90" s="61"/>
      <c r="XH90" s="61"/>
      <c r="XI90" s="61"/>
      <c r="XJ90" s="61"/>
      <c r="XK90" s="61"/>
      <c r="XL90" s="61"/>
      <c r="XM90" s="61"/>
      <c r="XN90" s="61"/>
      <c r="XO90" s="61"/>
      <c r="XP90" s="61"/>
      <c r="XQ90" s="61"/>
      <c r="XR90" s="61"/>
      <c r="XS90" s="61"/>
      <c r="XT90" s="61"/>
      <c r="XU90" s="61"/>
      <c r="XV90" s="61"/>
      <c r="XW90" s="61"/>
      <c r="XX90" s="61"/>
      <c r="XY90" s="61"/>
      <c r="XZ90" s="61"/>
      <c r="YA90" s="61"/>
      <c r="YB90" s="61"/>
      <c r="YC90" s="61"/>
      <c r="YD90" s="61"/>
      <c r="YE90" s="61"/>
      <c r="YF90" s="61"/>
      <c r="YG90" s="61"/>
      <c r="YH90" s="61"/>
      <c r="YI90" s="61"/>
      <c r="YJ90" s="61"/>
      <c r="YK90" s="61"/>
      <c r="YL90" s="61"/>
      <c r="YM90" s="61"/>
      <c r="YN90" s="61"/>
      <c r="YO90" s="61"/>
      <c r="YP90" s="61"/>
      <c r="YQ90" s="61"/>
      <c r="YR90" s="61"/>
    </row>
    <row r="91" spans="1:668" ht="18" customHeight="1" x14ac:dyDescent="0.25">
      <c r="A91" s="64" t="s">
        <v>15</v>
      </c>
      <c r="B91" s="13">
        <v>1</v>
      </c>
      <c r="C91" s="8"/>
      <c r="D91" s="64"/>
      <c r="E91" s="64"/>
      <c r="F91" s="8">
        <f>SUM(F90:F90)</f>
        <v>70000</v>
      </c>
      <c r="G91" s="8">
        <f t="shared" ref="G91:L91" si="15">SUM(G90:G90)</f>
        <v>2009</v>
      </c>
      <c r="H91" s="8">
        <f t="shared" si="15"/>
        <v>5368.48</v>
      </c>
      <c r="I91" s="8">
        <f t="shared" si="15"/>
        <v>2128</v>
      </c>
      <c r="J91" s="8">
        <f t="shared" si="15"/>
        <v>9505.48</v>
      </c>
      <c r="K91" s="8">
        <f t="shared" si="15"/>
        <v>0</v>
      </c>
      <c r="L91" s="85">
        <f t="shared" si="15"/>
        <v>60494.52</v>
      </c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77"/>
      <c r="IB91" s="77"/>
    </row>
    <row r="92" spans="1:668" s="62" customFormat="1" ht="15.75" x14ac:dyDescent="0.25">
      <c r="B92" s="14"/>
      <c r="C92" s="12"/>
      <c r="F92" s="12"/>
      <c r="G92" s="12"/>
      <c r="H92" s="12"/>
      <c r="I92" s="12"/>
      <c r="J92" s="12"/>
      <c r="K92" s="12"/>
      <c r="L92" s="9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7"/>
      <c r="IB92" s="77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  <c r="JU92" s="61"/>
      <c r="JV92" s="61"/>
      <c r="JW92" s="61"/>
      <c r="JX92" s="61"/>
      <c r="JY92" s="61"/>
      <c r="JZ92" s="61"/>
      <c r="KA92" s="61"/>
      <c r="KB92" s="61"/>
      <c r="KC92" s="61"/>
      <c r="KD92" s="61"/>
      <c r="KE92" s="61"/>
      <c r="KF92" s="61"/>
      <c r="KG92" s="61"/>
      <c r="KH92" s="61"/>
      <c r="KI92" s="61"/>
      <c r="KJ92" s="61"/>
      <c r="KK92" s="61"/>
      <c r="KL92" s="61"/>
      <c r="KM92" s="61"/>
      <c r="KN92" s="61"/>
      <c r="KO92" s="61"/>
      <c r="KP92" s="61"/>
      <c r="KQ92" s="61"/>
      <c r="KR92" s="61"/>
      <c r="KS92" s="61"/>
      <c r="KT92" s="61"/>
      <c r="KU92" s="61"/>
      <c r="KV92" s="61"/>
      <c r="KW92" s="61"/>
      <c r="KX92" s="61"/>
      <c r="KY92" s="61"/>
      <c r="KZ92" s="61"/>
      <c r="LA92" s="61"/>
      <c r="LB92" s="61"/>
      <c r="LC92" s="61"/>
      <c r="LD92" s="61"/>
      <c r="LE92" s="61"/>
      <c r="LF92" s="61"/>
      <c r="LG92" s="61"/>
      <c r="LH92" s="61"/>
      <c r="LI92" s="61"/>
      <c r="LJ92" s="61"/>
      <c r="LK92" s="61"/>
      <c r="LL92" s="61"/>
      <c r="LM92" s="61"/>
      <c r="LN92" s="61"/>
      <c r="LO92" s="61"/>
      <c r="LP92" s="61"/>
      <c r="LQ92" s="61"/>
      <c r="LR92" s="61"/>
      <c r="LS92" s="61"/>
      <c r="LT92" s="61"/>
      <c r="LU92" s="61"/>
      <c r="LV92" s="61"/>
      <c r="LW92" s="61"/>
      <c r="LX92" s="61"/>
      <c r="LY92" s="61"/>
      <c r="LZ92" s="61"/>
      <c r="MA92" s="61"/>
      <c r="MB92" s="61"/>
      <c r="MC92" s="61"/>
      <c r="MD92" s="61"/>
      <c r="ME92" s="61"/>
      <c r="MF92" s="61"/>
      <c r="MG92" s="61"/>
      <c r="MH92" s="61"/>
      <c r="MI92" s="61"/>
      <c r="MJ92" s="61"/>
      <c r="MK92" s="61"/>
      <c r="ML92" s="61"/>
      <c r="MM92" s="61"/>
      <c r="MN92" s="61"/>
      <c r="MO92" s="61"/>
      <c r="MP92" s="61"/>
      <c r="MQ92" s="61"/>
      <c r="MR92" s="61"/>
      <c r="MS92" s="61"/>
      <c r="MT92" s="61"/>
      <c r="MU92" s="61"/>
      <c r="MV92" s="61"/>
      <c r="MW92" s="61"/>
      <c r="MX92" s="61"/>
      <c r="MY92" s="61"/>
      <c r="MZ92" s="61"/>
      <c r="NA92" s="61"/>
      <c r="NB92" s="61"/>
      <c r="NC92" s="61"/>
      <c r="ND92" s="61"/>
      <c r="NE92" s="61"/>
      <c r="NF92" s="61"/>
      <c r="NG92" s="61"/>
      <c r="NH92" s="61"/>
      <c r="NI92" s="61"/>
      <c r="NJ92" s="61"/>
      <c r="NK92" s="61"/>
      <c r="NL92" s="61"/>
      <c r="NM92" s="61"/>
      <c r="NN92" s="61"/>
      <c r="NO92" s="61"/>
      <c r="NP92" s="61"/>
      <c r="NQ92" s="61"/>
      <c r="NR92" s="61"/>
      <c r="NS92" s="61"/>
      <c r="NT92" s="61"/>
      <c r="NU92" s="61"/>
      <c r="NV92" s="61"/>
      <c r="NW92" s="61"/>
      <c r="NX92" s="61"/>
      <c r="NY92" s="61"/>
      <c r="NZ92" s="61"/>
      <c r="OA92" s="61"/>
      <c r="OB92" s="61"/>
      <c r="OC92" s="61"/>
      <c r="OD92" s="61"/>
      <c r="OE92" s="61"/>
      <c r="OF92" s="61"/>
      <c r="OG92" s="61"/>
      <c r="OH92" s="61"/>
      <c r="OI92" s="61"/>
      <c r="OJ92" s="61"/>
      <c r="OK92" s="61"/>
      <c r="OL92" s="61"/>
      <c r="OM92" s="61"/>
      <c r="ON92" s="61"/>
      <c r="OO92" s="61"/>
      <c r="OP92" s="61"/>
      <c r="OQ92" s="61"/>
      <c r="OR92" s="61"/>
      <c r="OS92" s="61"/>
      <c r="OT92" s="61"/>
      <c r="OU92" s="61"/>
      <c r="OV92" s="61"/>
      <c r="OW92" s="61"/>
      <c r="OX92" s="61"/>
      <c r="OY92" s="61"/>
      <c r="OZ92" s="61"/>
      <c r="PA92" s="61"/>
      <c r="PB92" s="61"/>
      <c r="PC92" s="61"/>
      <c r="PD92" s="61"/>
      <c r="PE92" s="61"/>
      <c r="PF92" s="61"/>
      <c r="PG92" s="61"/>
      <c r="PH92" s="61"/>
      <c r="PI92" s="61"/>
      <c r="PJ92" s="61"/>
      <c r="PK92" s="61"/>
      <c r="PL92" s="61"/>
      <c r="PM92" s="61"/>
      <c r="PN92" s="61"/>
      <c r="PO92" s="61"/>
      <c r="PP92" s="61"/>
      <c r="PQ92" s="61"/>
      <c r="PR92" s="61"/>
      <c r="PS92" s="61"/>
      <c r="PT92" s="61"/>
      <c r="PU92" s="61"/>
      <c r="PV92" s="61"/>
      <c r="PW92" s="61"/>
      <c r="PX92" s="61"/>
      <c r="PY92" s="61"/>
      <c r="PZ92" s="61"/>
      <c r="QA92" s="61"/>
      <c r="QB92" s="61"/>
      <c r="QC92" s="61"/>
      <c r="QD92" s="61"/>
      <c r="QE92" s="61"/>
      <c r="QF92" s="61"/>
      <c r="QG92" s="61"/>
      <c r="QH92" s="61"/>
      <c r="QI92" s="61"/>
      <c r="QJ92" s="61"/>
      <c r="QK92" s="61"/>
      <c r="QL92" s="61"/>
      <c r="QM92" s="61"/>
      <c r="QN92" s="61"/>
      <c r="QO92" s="61"/>
      <c r="QP92" s="61"/>
      <c r="QQ92" s="61"/>
      <c r="QR92" s="61"/>
      <c r="QS92" s="61"/>
      <c r="QT92" s="61"/>
      <c r="QU92" s="61"/>
      <c r="QV92" s="61"/>
      <c r="QW92" s="61"/>
      <c r="QX92" s="61"/>
      <c r="QY92" s="61"/>
      <c r="QZ92" s="61"/>
      <c r="RA92" s="61"/>
      <c r="RB92" s="61"/>
      <c r="RC92" s="61"/>
      <c r="RD92" s="61"/>
      <c r="RE92" s="61"/>
      <c r="RF92" s="61"/>
      <c r="RG92" s="61"/>
      <c r="RH92" s="61"/>
      <c r="RI92" s="61"/>
      <c r="RJ92" s="61"/>
      <c r="RK92" s="61"/>
      <c r="RL92" s="61"/>
      <c r="RM92" s="61"/>
      <c r="RN92" s="61"/>
      <c r="RO92" s="61"/>
      <c r="RP92" s="61"/>
      <c r="RQ92" s="61"/>
      <c r="RR92" s="61"/>
      <c r="RS92" s="61"/>
      <c r="RT92" s="61"/>
      <c r="RU92" s="61"/>
      <c r="RV92" s="61"/>
      <c r="RW92" s="61"/>
      <c r="RX92" s="61"/>
      <c r="RY92" s="61"/>
      <c r="RZ92" s="61"/>
      <c r="SA92" s="61"/>
      <c r="SB92" s="61"/>
      <c r="SC92" s="61"/>
      <c r="SD92" s="61"/>
      <c r="SE92" s="61"/>
      <c r="SF92" s="61"/>
      <c r="SG92" s="61"/>
      <c r="SH92" s="61"/>
      <c r="SI92" s="61"/>
      <c r="SJ92" s="61"/>
      <c r="SK92" s="61"/>
      <c r="SL92" s="61"/>
      <c r="SM92" s="61"/>
      <c r="SN92" s="61"/>
      <c r="SO92" s="61"/>
      <c r="SP92" s="61"/>
      <c r="SQ92" s="61"/>
      <c r="SR92" s="61"/>
      <c r="SS92" s="61"/>
      <c r="ST92" s="61"/>
      <c r="SU92" s="61"/>
      <c r="SV92" s="61"/>
      <c r="SW92" s="61"/>
      <c r="SX92" s="61"/>
      <c r="SY92" s="61"/>
      <c r="SZ92" s="61"/>
      <c r="TA92" s="61"/>
      <c r="TB92" s="61"/>
      <c r="TC92" s="61"/>
      <c r="TD92" s="61"/>
      <c r="TE92" s="61"/>
      <c r="TF92" s="61"/>
      <c r="TG92" s="61"/>
      <c r="TH92" s="61"/>
      <c r="TI92" s="61"/>
      <c r="TJ92" s="61"/>
      <c r="TK92" s="61"/>
      <c r="TL92" s="61"/>
      <c r="TM92" s="61"/>
      <c r="TN92" s="61"/>
      <c r="TO92" s="61"/>
      <c r="TP92" s="61"/>
      <c r="TQ92" s="61"/>
      <c r="TR92" s="61"/>
      <c r="TS92" s="61"/>
      <c r="TT92" s="61"/>
      <c r="TU92" s="61"/>
      <c r="TV92" s="61"/>
      <c r="TW92" s="61"/>
      <c r="TX92" s="61"/>
      <c r="TY92" s="61"/>
      <c r="TZ92" s="61"/>
      <c r="UA92" s="61"/>
      <c r="UB92" s="61"/>
      <c r="UC92" s="61"/>
      <c r="UD92" s="61"/>
      <c r="UE92" s="61"/>
      <c r="UF92" s="61"/>
      <c r="UG92" s="61"/>
      <c r="UH92" s="61"/>
      <c r="UI92" s="61"/>
      <c r="UJ92" s="61"/>
      <c r="UK92" s="61"/>
      <c r="UL92" s="61"/>
      <c r="UM92" s="61"/>
      <c r="UN92" s="61"/>
      <c r="UO92" s="61"/>
      <c r="UP92" s="61"/>
      <c r="UQ92" s="61"/>
      <c r="UR92" s="61"/>
      <c r="US92" s="61"/>
      <c r="UT92" s="61"/>
      <c r="UU92" s="61"/>
      <c r="UV92" s="61"/>
      <c r="UW92" s="61"/>
      <c r="UX92" s="61"/>
      <c r="UY92" s="61"/>
      <c r="UZ92" s="61"/>
      <c r="VA92" s="61"/>
      <c r="VB92" s="61"/>
      <c r="VC92" s="61"/>
      <c r="VD92" s="61"/>
      <c r="VE92" s="61"/>
      <c r="VF92" s="61"/>
      <c r="VG92" s="61"/>
      <c r="VH92" s="61"/>
      <c r="VI92" s="61"/>
      <c r="VJ92" s="61"/>
      <c r="VK92" s="61"/>
      <c r="VL92" s="61"/>
      <c r="VM92" s="61"/>
      <c r="VN92" s="61"/>
      <c r="VO92" s="61"/>
      <c r="VP92" s="61"/>
      <c r="VQ92" s="61"/>
      <c r="VR92" s="61"/>
      <c r="VS92" s="61"/>
      <c r="VT92" s="61"/>
      <c r="VU92" s="61"/>
      <c r="VV92" s="61"/>
      <c r="VW92" s="61"/>
      <c r="VX92" s="61"/>
      <c r="VY92" s="61"/>
      <c r="VZ92" s="61"/>
      <c r="WA92" s="61"/>
      <c r="WB92" s="61"/>
      <c r="WC92" s="61"/>
      <c r="WD92" s="61"/>
      <c r="WE92" s="61"/>
      <c r="WF92" s="61"/>
      <c r="WG92" s="61"/>
      <c r="WH92" s="61"/>
      <c r="WI92" s="61"/>
      <c r="WJ92" s="61"/>
      <c r="WK92" s="61"/>
      <c r="WL92" s="61"/>
      <c r="WM92" s="61"/>
      <c r="WN92" s="61"/>
      <c r="WO92" s="61"/>
      <c r="WP92" s="61"/>
      <c r="WQ92" s="61"/>
      <c r="WR92" s="61"/>
      <c r="WS92" s="61"/>
      <c r="WT92" s="61"/>
      <c r="WU92" s="61"/>
      <c r="WV92" s="61"/>
      <c r="WW92" s="61"/>
      <c r="WX92" s="61"/>
      <c r="WY92" s="61"/>
      <c r="WZ92" s="61"/>
      <c r="XA92" s="61"/>
      <c r="XB92" s="61"/>
      <c r="XC92" s="61"/>
      <c r="XD92" s="61"/>
      <c r="XE92" s="61"/>
      <c r="XF92" s="61"/>
      <c r="XG92" s="61"/>
      <c r="XH92" s="61"/>
      <c r="XI92" s="61"/>
      <c r="XJ92" s="61"/>
      <c r="XK92" s="61"/>
      <c r="XL92" s="61"/>
      <c r="XM92" s="61"/>
      <c r="XN92" s="61"/>
      <c r="XO92" s="61"/>
      <c r="XP92" s="61"/>
      <c r="XQ92" s="61"/>
      <c r="XR92" s="61"/>
      <c r="XS92" s="61"/>
      <c r="XT92" s="61"/>
      <c r="XU92" s="61"/>
      <c r="XV92" s="61"/>
      <c r="XW92" s="61"/>
      <c r="XX92" s="61"/>
      <c r="XY92" s="61"/>
      <c r="XZ92" s="61"/>
      <c r="YA92" s="61"/>
      <c r="YB92" s="61"/>
      <c r="YC92" s="61"/>
      <c r="YD92" s="61"/>
      <c r="YE92" s="61"/>
      <c r="YF92" s="61"/>
      <c r="YG92" s="61"/>
      <c r="YH92" s="61"/>
      <c r="YI92" s="61"/>
      <c r="YJ92" s="61"/>
      <c r="YK92" s="61"/>
      <c r="YL92" s="61"/>
      <c r="YM92" s="61"/>
      <c r="YN92" s="61"/>
      <c r="YO92" s="61"/>
      <c r="YP92" s="61"/>
      <c r="YQ92" s="61"/>
      <c r="YR92" s="61"/>
    </row>
    <row r="93" spans="1:668" s="62" customFormat="1" ht="15.75" x14ac:dyDescent="0.25">
      <c r="A93" s="60" t="s">
        <v>135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87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77"/>
      <c r="IB93" s="77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  <c r="JU93" s="61"/>
      <c r="JV93" s="61"/>
      <c r="JW93" s="61"/>
      <c r="JX93" s="61"/>
      <c r="JY93" s="61"/>
      <c r="JZ93" s="61"/>
      <c r="KA93" s="61"/>
      <c r="KB93" s="61"/>
      <c r="KC93" s="61"/>
      <c r="KD93" s="61"/>
      <c r="KE93" s="61"/>
      <c r="KF93" s="61"/>
      <c r="KG93" s="61"/>
      <c r="KH93" s="61"/>
      <c r="KI93" s="61"/>
      <c r="KJ93" s="61"/>
      <c r="KK93" s="61"/>
      <c r="KL93" s="61"/>
      <c r="KM93" s="61"/>
      <c r="KN93" s="61"/>
      <c r="KO93" s="61"/>
      <c r="KP93" s="61"/>
      <c r="KQ93" s="61"/>
      <c r="KR93" s="61"/>
      <c r="KS93" s="61"/>
      <c r="KT93" s="61"/>
      <c r="KU93" s="61"/>
      <c r="KV93" s="61"/>
      <c r="KW93" s="61"/>
      <c r="KX93" s="61"/>
      <c r="KY93" s="61"/>
      <c r="KZ93" s="61"/>
      <c r="LA93" s="61"/>
      <c r="LB93" s="61"/>
      <c r="LC93" s="61"/>
      <c r="LD93" s="61"/>
      <c r="LE93" s="61"/>
      <c r="LF93" s="61"/>
      <c r="LG93" s="61"/>
      <c r="LH93" s="61"/>
      <c r="LI93" s="61"/>
      <c r="LJ93" s="61"/>
      <c r="LK93" s="61"/>
      <c r="LL93" s="61"/>
      <c r="LM93" s="61"/>
      <c r="LN93" s="61"/>
      <c r="LO93" s="61"/>
      <c r="LP93" s="61"/>
      <c r="LQ93" s="61"/>
      <c r="LR93" s="61"/>
      <c r="LS93" s="61"/>
      <c r="LT93" s="61"/>
      <c r="LU93" s="61"/>
      <c r="LV93" s="61"/>
      <c r="LW93" s="61"/>
      <c r="LX93" s="61"/>
      <c r="LY93" s="61"/>
      <c r="LZ93" s="61"/>
      <c r="MA93" s="61"/>
      <c r="MB93" s="61"/>
      <c r="MC93" s="61"/>
      <c r="MD93" s="61"/>
      <c r="ME93" s="61"/>
      <c r="MF93" s="61"/>
      <c r="MG93" s="61"/>
      <c r="MH93" s="61"/>
      <c r="MI93" s="61"/>
      <c r="MJ93" s="61"/>
      <c r="MK93" s="61"/>
      <c r="ML93" s="61"/>
      <c r="MM93" s="61"/>
      <c r="MN93" s="61"/>
      <c r="MO93" s="61"/>
      <c r="MP93" s="61"/>
      <c r="MQ93" s="61"/>
      <c r="MR93" s="61"/>
      <c r="MS93" s="61"/>
      <c r="MT93" s="61"/>
      <c r="MU93" s="61"/>
      <c r="MV93" s="61"/>
      <c r="MW93" s="61"/>
      <c r="MX93" s="61"/>
      <c r="MY93" s="61"/>
      <c r="MZ93" s="61"/>
      <c r="NA93" s="61"/>
      <c r="NB93" s="61"/>
      <c r="NC93" s="61"/>
      <c r="ND93" s="61"/>
      <c r="NE93" s="61"/>
      <c r="NF93" s="61"/>
      <c r="NG93" s="61"/>
      <c r="NH93" s="61"/>
      <c r="NI93" s="61"/>
      <c r="NJ93" s="61"/>
      <c r="NK93" s="61"/>
      <c r="NL93" s="61"/>
      <c r="NM93" s="61"/>
      <c r="NN93" s="61"/>
      <c r="NO93" s="61"/>
      <c r="NP93" s="61"/>
      <c r="NQ93" s="61"/>
      <c r="NR93" s="61"/>
      <c r="NS93" s="61"/>
      <c r="NT93" s="61"/>
      <c r="NU93" s="61"/>
      <c r="NV93" s="61"/>
      <c r="NW93" s="61"/>
      <c r="NX93" s="61"/>
      <c r="NY93" s="61"/>
      <c r="NZ93" s="61"/>
      <c r="OA93" s="61"/>
      <c r="OB93" s="61"/>
      <c r="OC93" s="61"/>
      <c r="OD93" s="61"/>
      <c r="OE93" s="61"/>
      <c r="OF93" s="61"/>
      <c r="OG93" s="61"/>
      <c r="OH93" s="61"/>
      <c r="OI93" s="61"/>
      <c r="OJ93" s="61"/>
      <c r="OK93" s="61"/>
      <c r="OL93" s="61"/>
      <c r="OM93" s="61"/>
      <c r="ON93" s="61"/>
      <c r="OO93" s="61"/>
      <c r="OP93" s="61"/>
      <c r="OQ93" s="61"/>
      <c r="OR93" s="61"/>
      <c r="OS93" s="61"/>
      <c r="OT93" s="61"/>
      <c r="OU93" s="61"/>
      <c r="OV93" s="61"/>
      <c r="OW93" s="61"/>
      <c r="OX93" s="61"/>
      <c r="OY93" s="61"/>
      <c r="OZ93" s="61"/>
      <c r="PA93" s="61"/>
      <c r="PB93" s="61"/>
      <c r="PC93" s="61"/>
      <c r="PD93" s="61"/>
      <c r="PE93" s="61"/>
      <c r="PF93" s="61"/>
      <c r="PG93" s="61"/>
      <c r="PH93" s="61"/>
      <c r="PI93" s="61"/>
      <c r="PJ93" s="61"/>
      <c r="PK93" s="61"/>
      <c r="PL93" s="61"/>
      <c r="PM93" s="61"/>
      <c r="PN93" s="61"/>
      <c r="PO93" s="61"/>
      <c r="PP93" s="61"/>
      <c r="PQ93" s="61"/>
      <c r="PR93" s="61"/>
      <c r="PS93" s="61"/>
      <c r="PT93" s="61"/>
      <c r="PU93" s="61"/>
      <c r="PV93" s="61"/>
      <c r="PW93" s="61"/>
      <c r="PX93" s="61"/>
      <c r="PY93" s="61"/>
      <c r="PZ93" s="61"/>
      <c r="QA93" s="61"/>
      <c r="QB93" s="61"/>
      <c r="QC93" s="61"/>
      <c r="QD93" s="61"/>
      <c r="QE93" s="61"/>
      <c r="QF93" s="61"/>
      <c r="QG93" s="61"/>
      <c r="QH93" s="61"/>
      <c r="QI93" s="61"/>
      <c r="QJ93" s="61"/>
      <c r="QK93" s="61"/>
      <c r="QL93" s="61"/>
      <c r="QM93" s="61"/>
      <c r="QN93" s="61"/>
      <c r="QO93" s="61"/>
      <c r="QP93" s="61"/>
      <c r="QQ93" s="61"/>
      <c r="QR93" s="61"/>
      <c r="QS93" s="61"/>
      <c r="QT93" s="61"/>
      <c r="QU93" s="61"/>
      <c r="QV93" s="61"/>
      <c r="QW93" s="61"/>
      <c r="QX93" s="61"/>
      <c r="QY93" s="61"/>
      <c r="QZ93" s="61"/>
      <c r="RA93" s="61"/>
      <c r="RB93" s="61"/>
      <c r="RC93" s="61"/>
      <c r="RD93" s="61"/>
      <c r="RE93" s="61"/>
      <c r="RF93" s="61"/>
      <c r="RG93" s="61"/>
      <c r="RH93" s="61"/>
      <c r="RI93" s="61"/>
      <c r="RJ93" s="61"/>
      <c r="RK93" s="61"/>
      <c r="RL93" s="61"/>
      <c r="RM93" s="61"/>
      <c r="RN93" s="61"/>
      <c r="RO93" s="61"/>
      <c r="RP93" s="61"/>
      <c r="RQ93" s="61"/>
      <c r="RR93" s="61"/>
      <c r="RS93" s="61"/>
      <c r="RT93" s="61"/>
      <c r="RU93" s="61"/>
      <c r="RV93" s="61"/>
      <c r="RW93" s="61"/>
      <c r="RX93" s="61"/>
      <c r="RY93" s="61"/>
      <c r="RZ93" s="61"/>
      <c r="SA93" s="61"/>
      <c r="SB93" s="61"/>
      <c r="SC93" s="61"/>
      <c r="SD93" s="61"/>
      <c r="SE93" s="61"/>
      <c r="SF93" s="61"/>
      <c r="SG93" s="61"/>
      <c r="SH93" s="61"/>
      <c r="SI93" s="61"/>
      <c r="SJ93" s="61"/>
      <c r="SK93" s="61"/>
      <c r="SL93" s="61"/>
      <c r="SM93" s="61"/>
      <c r="SN93" s="61"/>
      <c r="SO93" s="61"/>
      <c r="SP93" s="61"/>
      <c r="SQ93" s="61"/>
      <c r="SR93" s="61"/>
      <c r="SS93" s="61"/>
      <c r="ST93" s="61"/>
      <c r="SU93" s="61"/>
      <c r="SV93" s="61"/>
      <c r="SW93" s="61"/>
      <c r="SX93" s="61"/>
      <c r="SY93" s="61"/>
      <c r="SZ93" s="61"/>
      <c r="TA93" s="61"/>
      <c r="TB93" s="61"/>
      <c r="TC93" s="61"/>
      <c r="TD93" s="61"/>
      <c r="TE93" s="61"/>
      <c r="TF93" s="61"/>
      <c r="TG93" s="61"/>
      <c r="TH93" s="61"/>
      <c r="TI93" s="61"/>
      <c r="TJ93" s="61"/>
      <c r="TK93" s="61"/>
      <c r="TL93" s="61"/>
      <c r="TM93" s="61"/>
      <c r="TN93" s="61"/>
      <c r="TO93" s="61"/>
      <c r="TP93" s="61"/>
      <c r="TQ93" s="61"/>
      <c r="TR93" s="61"/>
      <c r="TS93" s="61"/>
      <c r="TT93" s="61"/>
      <c r="TU93" s="61"/>
      <c r="TV93" s="61"/>
      <c r="TW93" s="61"/>
      <c r="TX93" s="61"/>
      <c r="TY93" s="61"/>
      <c r="TZ93" s="61"/>
      <c r="UA93" s="61"/>
      <c r="UB93" s="61"/>
      <c r="UC93" s="61"/>
      <c r="UD93" s="61"/>
      <c r="UE93" s="61"/>
      <c r="UF93" s="61"/>
      <c r="UG93" s="61"/>
      <c r="UH93" s="61"/>
      <c r="UI93" s="61"/>
      <c r="UJ93" s="61"/>
      <c r="UK93" s="61"/>
      <c r="UL93" s="61"/>
      <c r="UM93" s="61"/>
      <c r="UN93" s="61"/>
      <c r="UO93" s="61"/>
      <c r="UP93" s="61"/>
      <c r="UQ93" s="61"/>
      <c r="UR93" s="61"/>
      <c r="US93" s="61"/>
      <c r="UT93" s="61"/>
      <c r="UU93" s="61"/>
      <c r="UV93" s="61"/>
      <c r="UW93" s="61"/>
      <c r="UX93" s="61"/>
      <c r="UY93" s="61"/>
      <c r="UZ93" s="61"/>
      <c r="VA93" s="61"/>
      <c r="VB93" s="61"/>
      <c r="VC93" s="61"/>
      <c r="VD93" s="61"/>
      <c r="VE93" s="61"/>
      <c r="VF93" s="61"/>
      <c r="VG93" s="61"/>
      <c r="VH93" s="61"/>
      <c r="VI93" s="61"/>
      <c r="VJ93" s="61"/>
      <c r="VK93" s="61"/>
      <c r="VL93" s="61"/>
      <c r="VM93" s="61"/>
      <c r="VN93" s="61"/>
      <c r="VO93" s="61"/>
      <c r="VP93" s="61"/>
      <c r="VQ93" s="61"/>
      <c r="VR93" s="61"/>
      <c r="VS93" s="61"/>
      <c r="VT93" s="61"/>
      <c r="VU93" s="61"/>
      <c r="VV93" s="61"/>
      <c r="VW93" s="61"/>
      <c r="VX93" s="61"/>
      <c r="VY93" s="61"/>
      <c r="VZ93" s="61"/>
      <c r="WA93" s="61"/>
      <c r="WB93" s="61"/>
      <c r="WC93" s="61"/>
      <c r="WD93" s="61"/>
      <c r="WE93" s="61"/>
      <c r="WF93" s="61"/>
      <c r="WG93" s="61"/>
      <c r="WH93" s="61"/>
      <c r="WI93" s="61"/>
      <c r="WJ93" s="61"/>
      <c r="WK93" s="61"/>
      <c r="WL93" s="61"/>
      <c r="WM93" s="61"/>
      <c r="WN93" s="61"/>
      <c r="WO93" s="61"/>
      <c r="WP93" s="61"/>
      <c r="WQ93" s="61"/>
      <c r="WR93" s="61"/>
      <c r="WS93" s="61"/>
      <c r="WT93" s="61"/>
      <c r="WU93" s="61"/>
      <c r="WV93" s="61"/>
      <c r="WW93" s="61"/>
      <c r="WX93" s="61"/>
      <c r="WY93" s="61"/>
      <c r="WZ93" s="61"/>
      <c r="XA93" s="61"/>
      <c r="XB93" s="61"/>
      <c r="XC93" s="61"/>
      <c r="XD93" s="61"/>
      <c r="XE93" s="61"/>
      <c r="XF93" s="61"/>
      <c r="XG93" s="61"/>
      <c r="XH93" s="61"/>
      <c r="XI93" s="61"/>
      <c r="XJ93" s="61"/>
      <c r="XK93" s="61"/>
      <c r="XL93" s="61"/>
      <c r="XM93" s="61"/>
      <c r="XN93" s="61"/>
      <c r="XO93" s="61"/>
      <c r="XP93" s="61"/>
      <c r="XQ93" s="61"/>
      <c r="XR93" s="61"/>
      <c r="XS93" s="61"/>
      <c r="XT93" s="61"/>
      <c r="XU93" s="61"/>
      <c r="XV93" s="61"/>
      <c r="XW93" s="61"/>
      <c r="XX93" s="61"/>
      <c r="XY93" s="61"/>
      <c r="XZ93" s="61"/>
      <c r="YA93" s="61"/>
      <c r="YB93" s="61"/>
      <c r="YC93" s="61"/>
      <c r="YD93" s="61"/>
      <c r="YE93" s="61"/>
      <c r="YF93" s="61"/>
      <c r="YG93" s="61"/>
      <c r="YH93" s="61"/>
      <c r="YI93" s="61"/>
      <c r="YJ93" s="61"/>
      <c r="YK93" s="61"/>
      <c r="YL93" s="61"/>
      <c r="YM93" s="61"/>
      <c r="YN93" s="61"/>
      <c r="YO93" s="61"/>
      <c r="YP93" s="61"/>
      <c r="YQ93" s="61"/>
      <c r="YR93" s="61"/>
    </row>
    <row r="94" spans="1:668" s="62" customFormat="1" ht="15.75" x14ac:dyDescent="0.25">
      <c r="A94" s="4" t="s">
        <v>136</v>
      </c>
      <c r="B94" s="5" t="s">
        <v>137</v>
      </c>
      <c r="C94" s="5" t="s">
        <v>90</v>
      </c>
      <c r="D94" s="11">
        <v>44317</v>
      </c>
      <c r="E94" s="11">
        <v>44561</v>
      </c>
      <c r="F94" s="7">
        <v>32000</v>
      </c>
      <c r="G94" s="6">
        <f t="shared" ref="G94:G98" si="16">F94*0.0287</f>
        <v>918.4</v>
      </c>
      <c r="H94" s="6">
        <v>0</v>
      </c>
      <c r="I94" s="53">
        <v>972.8</v>
      </c>
      <c r="J94" s="55">
        <v>0</v>
      </c>
      <c r="K94" s="6">
        <f t="shared" ref="K94:K97" si="17">G94+H94+I94</f>
        <v>1891.1999999999998</v>
      </c>
      <c r="L94" s="84">
        <v>30108.799999999999</v>
      </c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77"/>
      <c r="IB94" s="77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1"/>
      <c r="JU94" s="61"/>
      <c r="JV94" s="61"/>
      <c r="JW94" s="61"/>
      <c r="JX94" s="61"/>
      <c r="JY94" s="61"/>
      <c r="JZ94" s="61"/>
      <c r="KA94" s="61"/>
      <c r="KB94" s="61"/>
      <c r="KC94" s="61"/>
      <c r="KD94" s="61"/>
      <c r="KE94" s="61"/>
      <c r="KF94" s="61"/>
      <c r="KG94" s="61"/>
      <c r="KH94" s="61"/>
      <c r="KI94" s="61"/>
      <c r="KJ94" s="61"/>
      <c r="KK94" s="61"/>
      <c r="KL94" s="61"/>
      <c r="KM94" s="61"/>
      <c r="KN94" s="61"/>
      <c r="KO94" s="61"/>
      <c r="KP94" s="61"/>
      <c r="KQ94" s="61"/>
      <c r="KR94" s="61"/>
      <c r="KS94" s="61"/>
      <c r="KT94" s="61"/>
      <c r="KU94" s="61"/>
      <c r="KV94" s="61"/>
      <c r="KW94" s="61"/>
      <c r="KX94" s="61"/>
      <c r="KY94" s="61"/>
      <c r="KZ94" s="61"/>
      <c r="LA94" s="61"/>
      <c r="LB94" s="61"/>
      <c r="LC94" s="61"/>
      <c r="LD94" s="61"/>
      <c r="LE94" s="61"/>
      <c r="LF94" s="61"/>
      <c r="LG94" s="61"/>
      <c r="LH94" s="61"/>
      <c r="LI94" s="61"/>
      <c r="LJ94" s="61"/>
      <c r="LK94" s="61"/>
      <c r="LL94" s="61"/>
      <c r="LM94" s="61"/>
      <c r="LN94" s="61"/>
      <c r="LO94" s="61"/>
      <c r="LP94" s="61"/>
      <c r="LQ94" s="61"/>
      <c r="LR94" s="61"/>
      <c r="LS94" s="61"/>
      <c r="LT94" s="61"/>
      <c r="LU94" s="61"/>
      <c r="LV94" s="61"/>
      <c r="LW94" s="61"/>
      <c r="LX94" s="61"/>
      <c r="LY94" s="61"/>
      <c r="LZ94" s="61"/>
      <c r="MA94" s="61"/>
      <c r="MB94" s="61"/>
      <c r="MC94" s="61"/>
      <c r="MD94" s="61"/>
      <c r="ME94" s="61"/>
      <c r="MF94" s="61"/>
      <c r="MG94" s="61"/>
      <c r="MH94" s="61"/>
      <c r="MI94" s="61"/>
      <c r="MJ94" s="61"/>
      <c r="MK94" s="61"/>
      <c r="ML94" s="61"/>
      <c r="MM94" s="61"/>
      <c r="MN94" s="61"/>
      <c r="MO94" s="61"/>
      <c r="MP94" s="61"/>
      <c r="MQ94" s="61"/>
      <c r="MR94" s="61"/>
      <c r="MS94" s="61"/>
      <c r="MT94" s="61"/>
      <c r="MU94" s="61"/>
      <c r="MV94" s="61"/>
      <c r="MW94" s="61"/>
      <c r="MX94" s="61"/>
      <c r="MY94" s="61"/>
      <c r="MZ94" s="61"/>
      <c r="NA94" s="61"/>
      <c r="NB94" s="61"/>
      <c r="NC94" s="61"/>
      <c r="ND94" s="61"/>
      <c r="NE94" s="61"/>
      <c r="NF94" s="61"/>
      <c r="NG94" s="61"/>
      <c r="NH94" s="61"/>
      <c r="NI94" s="61"/>
      <c r="NJ94" s="61"/>
      <c r="NK94" s="61"/>
      <c r="NL94" s="61"/>
      <c r="NM94" s="61"/>
      <c r="NN94" s="61"/>
      <c r="NO94" s="61"/>
      <c r="NP94" s="61"/>
      <c r="NQ94" s="61"/>
      <c r="NR94" s="61"/>
      <c r="NS94" s="61"/>
      <c r="NT94" s="61"/>
      <c r="NU94" s="61"/>
      <c r="NV94" s="61"/>
      <c r="NW94" s="61"/>
      <c r="NX94" s="61"/>
      <c r="NY94" s="61"/>
      <c r="NZ94" s="61"/>
      <c r="OA94" s="61"/>
      <c r="OB94" s="61"/>
      <c r="OC94" s="61"/>
      <c r="OD94" s="61"/>
      <c r="OE94" s="61"/>
      <c r="OF94" s="61"/>
      <c r="OG94" s="61"/>
      <c r="OH94" s="61"/>
      <c r="OI94" s="61"/>
      <c r="OJ94" s="61"/>
      <c r="OK94" s="61"/>
      <c r="OL94" s="61"/>
      <c r="OM94" s="61"/>
      <c r="ON94" s="61"/>
      <c r="OO94" s="61"/>
      <c r="OP94" s="61"/>
      <c r="OQ94" s="61"/>
      <c r="OR94" s="61"/>
      <c r="OS94" s="61"/>
      <c r="OT94" s="61"/>
      <c r="OU94" s="61"/>
      <c r="OV94" s="61"/>
      <c r="OW94" s="61"/>
      <c r="OX94" s="61"/>
      <c r="OY94" s="61"/>
      <c r="OZ94" s="61"/>
      <c r="PA94" s="61"/>
      <c r="PB94" s="61"/>
      <c r="PC94" s="61"/>
      <c r="PD94" s="61"/>
      <c r="PE94" s="61"/>
      <c r="PF94" s="61"/>
      <c r="PG94" s="61"/>
      <c r="PH94" s="61"/>
      <c r="PI94" s="61"/>
      <c r="PJ94" s="61"/>
      <c r="PK94" s="61"/>
      <c r="PL94" s="61"/>
      <c r="PM94" s="61"/>
      <c r="PN94" s="61"/>
      <c r="PO94" s="61"/>
      <c r="PP94" s="61"/>
      <c r="PQ94" s="61"/>
      <c r="PR94" s="61"/>
      <c r="PS94" s="61"/>
      <c r="PT94" s="61"/>
      <c r="PU94" s="61"/>
      <c r="PV94" s="61"/>
      <c r="PW94" s="61"/>
      <c r="PX94" s="61"/>
      <c r="PY94" s="61"/>
      <c r="PZ94" s="61"/>
      <c r="QA94" s="61"/>
      <c r="QB94" s="61"/>
      <c r="QC94" s="61"/>
      <c r="QD94" s="61"/>
      <c r="QE94" s="61"/>
      <c r="QF94" s="61"/>
      <c r="QG94" s="61"/>
      <c r="QH94" s="61"/>
      <c r="QI94" s="61"/>
      <c r="QJ94" s="61"/>
      <c r="QK94" s="61"/>
      <c r="QL94" s="61"/>
      <c r="QM94" s="61"/>
      <c r="QN94" s="61"/>
      <c r="QO94" s="61"/>
      <c r="QP94" s="61"/>
      <c r="QQ94" s="61"/>
      <c r="QR94" s="61"/>
      <c r="QS94" s="61"/>
      <c r="QT94" s="61"/>
      <c r="QU94" s="61"/>
      <c r="QV94" s="61"/>
      <c r="QW94" s="61"/>
      <c r="QX94" s="61"/>
      <c r="QY94" s="61"/>
      <c r="QZ94" s="61"/>
      <c r="RA94" s="61"/>
      <c r="RB94" s="61"/>
      <c r="RC94" s="61"/>
      <c r="RD94" s="61"/>
      <c r="RE94" s="61"/>
      <c r="RF94" s="61"/>
      <c r="RG94" s="61"/>
      <c r="RH94" s="61"/>
      <c r="RI94" s="61"/>
      <c r="RJ94" s="61"/>
      <c r="RK94" s="61"/>
      <c r="RL94" s="61"/>
      <c r="RM94" s="61"/>
      <c r="RN94" s="61"/>
      <c r="RO94" s="61"/>
      <c r="RP94" s="61"/>
      <c r="RQ94" s="61"/>
      <c r="RR94" s="61"/>
      <c r="RS94" s="61"/>
      <c r="RT94" s="61"/>
      <c r="RU94" s="61"/>
      <c r="RV94" s="61"/>
      <c r="RW94" s="61"/>
      <c r="RX94" s="61"/>
      <c r="RY94" s="61"/>
      <c r="RZ94" s="61"/>
      <c r="SA94" s="61"/>
      <c r="SB94" s="61"/>
      <c r="SC94" s="61"/>
      <c r="SD94" s="61"/>
      <c r="SE94" s="61"/>
      <c r="SF94" s="61"/>
      <c r="SG94" s="61"/>
      <c r="SH94" s="61"/>
      <c r="SI94" s="61"/>
      <c r="SJ94" s="61"/>
      <c r="SK94" s="61"/>
      <c r="SL94" s="61"/>
      <c r="SM94" s="61"/>
      <c r="SN94" s="61"/>
      <c r="SO94" s="61"/>
      <c r="SP94" s="61"/>
      <c r="SQ94" s="61"/>
      <c r="SR94" s="61"/>
      <c r="SS94" s="61"/>
      <c r="ST94" s="61"/>
      <c r="SU94" s="61"/>
      <c r="SV94" s="61"/>
      <c r="SW94" s="61"/>
      <c r="SX94" s="61"/>
      <c r="SY94" s="61"/>
      <c r="SZ94" s="61"/>
      <c r="TA94" s="61"/>
      <c r="TB94" s="61"/>
      <c r="TC94" s="61"/>
      <c r="TD94" s="61"/>
      <c r="TE94" s="61"/>
      <c r="TF94" s="61"/>
      <c r="TG94" s="61"/>
      <c r="TH94" s="61"/>
      <c r="TI94" s="61"/>
      <c r="TJ94" s="61"/>
      <c r="TK94" s="61"/>
      <c r="TL94" s="61"/>
      <c r="TM94" s="61"/>
      <c r="TN94" s="61"/>
      <c r="TO94" s="61"/>
      <c r="TP94" s="61"/>
      <c r="TQ94" s="61"/>
      <c r="TR94" s="61"/>
      <c r="TS94" s="61"/>
      <c r="TT94" s="61"/>
      <c r="TU94" s="61"/>
      <c r="TV94" s="61"/>
      <c r="TW94" s="61"/>
      <c r="TX94" s="61"/>
      <c r="TY94" s="61"/>
      <c r="TZ94" s="61"/>
      <c r="UA94" s="61"/>
      <c r="UB94" s="61"/>
      <c r="UC94" s="61"/>
      <c r="UD94" s="61"/>
      <c r="UE94" s="61"/>
      <c r="UF94" s="61"/>
      <c r="UG94" s="61"/>
      <c r="UH94" s="61"/>
      <c r="UI94" s="61"/>
      <c r="UJ94" s="61"/>
      <c r="UK94" s="61"/>
      <c r="UL94" s="61"/>
      <c r="UM94" s="61"/>
      <c r="UN94" s="61"/>
      <c r="UO94" s="61"/>
      <c r="UP94" s="61"/>
      <c r="UQ94" s="61"/>
      <c r="UR94" s="61"/>
      <c r="US94" s="61"/>
      <c r="UT94" s="61"/>
      <c r="UU94" s="61"/>
      <c r="UV94" s="61"/>
      <c r="UW94" s="61"/>
      <c r="UX94" s="61"/>
      <c r="UY94" s="61"/>
      <c r="UZ94" s="61"/>
      <c r="VA94" s="61"/>
      <c r="VB94" s="61"/>
      <c r="VC94" s="61"/>
      <c r="VD94" s="61"/>
      <c r="VE94" s="61"/>
      <c r="VF94" s="61"/>
      <c r="VG94" s="61"/>
      <c r="VH94" s="61"/>
      <c r="VI94" s="61"/>
      <c r="VJ94" s="61"/>
      <c r="VK94" s="61"/>
      <c r="VL94" s="61"/>
      <c r="VM94" s="61"/>
      <c r="VN94" s="61"/>
      <c r="VO94" s="61"/>
      <c r="VP94" s="61"/>
      <c r="VQ94" s="61"/>
      <c r="VR94" s="61"/>
      <c r="VS94" s="61"/>
      <c r="VT94" s="61"/>
      <c r="VU94" s="61"/>
      <c r="VV94" s="61"/>
      <c r="VW94" s="61"/>
      <c r="VX94" s="61"/>
      <c r="VY94" s="61"/>
      <c r="VZ94" s="61"/>
      <c r="WA94" s="61"/>
      <c r="WB94" s="61"/>
      <c r="WC94" s="61"/>
      <c r="WD94" s="61"/>
      <c r="WE94" s="61"/>
      <c r="WF94" s="61"/>
      <c r="WG94" s="61"/>
      <c r="WH94" s="61"/>
      <c r="WI94" s="61"/>
      <c r="WJ94" s="61"/>
      <c r="WK94" s="61"/>
      <c r="WL94" s="61"/>
      <c r="WM94" s="61"/>
      <c r="WN94" s="61"/>
      <c r="WO94" s="61"/>
      <c r="WP94" s="61"/>
      <c r="WQ94" s="61"/>
      <c r="WR94" s="61"/>
      <c r="WS94" s="61"/>
      <c r="WT94" s="61"/>
      <c r="WU94" s="61"/>
      <c r="WV94" s="61"/>
      <c r="WW94" s="61"/>
      <c r="WX94" s="61"/>
      <c r="WY94" s="61"/>
      <c r="WZ94" s="61"/>
      <c r="XA94" s="61"/>
      <c r="XB94" s="61"/>
      <c r="XC94" s="61"/>
      <c r="XD94" s="61"/>
      <c r="XE94" s="61"/>
      <c r="XF94" s="61"/>
      <c r="XG94" s="61"/>
      <c r="XH94" s="61"/>
      <c r="XI94" s="61"/>
      <c r="XJ94" s="61"/>
      <c r="XK94" s="61"/>
      <c r="XL94" s="61"/>
      <c r="XM94" s="61"/>
      <c r="XN94" s="61"/>
      <c r="XO94" s="61"/>
      <c r="XP94" s="61"/>
      <c r="XQ94" s="61"/>
      <c r="XR94" s="61"/>
      <c r="XS94" s="61"/>
      <c r="XT94" s="61"/>
      <c r="XU94" s="61"/>
      <c r="XV94" s="61"/>
      <c r="XW94" s="61"/>
      <c r="XX94" s="61"/>
      <c r="XY94" s="61"/>
      <c r="XZ94" s="61"/>
      <c r="YA94" s="61"/>
      <c r="YB94" s="61"/>
      <c r="YC94" s="61"/>
      <c r="YD94" s="61"/>
      <c r="YE94" s="61"/>
      <c r="YF94" s="61"/>
      <c r="YG94" s="61"/>
      <c r="YH94" s="61"/>
      <c r="YI94" s="61"/>
      <c r="YJ94" s="61"/>
      <c r="YK94" s="61"/>
      <c r="YL94" s="61"/>
      <c r="YM94" s="61"/>
      <c r="YN94" s="61"/>
      <c r="YO94" s="61"/>
      <c r="YP94" s="61"/>
      <c r="YQ94" s="61"/>
      <c r="YR94" s="61"/>
    </row>
    <row r="95" spans="1:668" s="62" customFormat="1" ht="15.75" x14ac:dyDescent="0.25">
      <c r="A95" s="4" t="s">
        <v>138</v>
      </c>
      <c r="B95" s="5" t="s">
        <v>137</v>
      </c>
      <c r="C95" s="5" t="s">
        <v>90</v>
      </c>
      <c r="D95" s="11">
        <v>44317</v>
      </c>
      <c r="E95" s="11">
        <v>44561</v>
      </c>
      <c r="F95" s="7">
        <v>32000</v>
      </c>
      <c r="G95" s="6">
        <f t="shared" si="16"/>
        <v>918.4</v>
      </c>
      <c r="H95" s="6">
        <v>0</v>
      </c>
      <c r="I95" s="53">
        <v>972.8</v>
      </c>
      <c r="J95" s="55">
        <v>0</v>
      </c>
      <c r="K95" s="6">
        <f t="shared" si="17"/>
        <v>1891.1999999999998</v>
      </c>
      <c r="L95" s="84">
        <v>30108.799999999999</v>
      </c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77"/>
      <c r="IB95" s="77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  <c r="KO95" s="61"/>
      <c r="KP95" s="61"/>
      <c r="KQ95" s="61"/>
      <c r="KR95" s="61"/>
      <c r="KS95" s="61"/>
      <c r="KT95" s="61"/>
      <c r="KU95" s="61"/>
      <c r="KV95" s="61"/>
      <c r="KW95" s="61"/>
      <c r="KX95" s="61"/>
      <c r="KY95" s="61"/>
      <c r="KZ95" s="61"/>
      <c r="LA95" s="61"/>
      <c r="LB95" s="61"/>
      <c r="LC95" s="61"/>
      <c r="LD95" s="61"/>
      <c r="LE95" s="61"/>
      <c r="LF95" s="61"/>
      <c r="LG95" s="61"/>
      <c r="LH95" s="61"/>
      <c r="LI95" s="61"/>
      <c r="LJ95" s="61"/>
      <c r="LK95" s="61"/>
      <c r="LL95" s="61"/>
      <c r="LM95" s="61"/>
      <c r="LN95" s="61"/>
      <c r="LO95" s="61"/>
      <c r="LP95" s="61"/>
      <c r="LQ95" s="61"/>
      <c r="LR95" s="61"/>
      <c r="LS95" s="61"/>
      <c r="LT95" s="61"/>
      <c r="LU95" s="61"/>
      <c r="LV95" s="61"/>
      <c r="LW95" s="61"/>
      <c r="LX95" s="61"/>
      <c r="LY95" s="61"/>
      <c r="LZ95" s="61"/>
      <c r="MA95" s="61"/>
      <c r="MB95" s="61"/>
      <c r="MC95" s="61"/>
      <c r="MD95" s="61"/>
      <c r="ME95" s="61"/>
      <c r="MF95" s="61"/>
      <c r="MG95" s="61"/>
      <c r="MH95" s="61"/>
      <c r="MI95" s="61"/>
      <c r="MJ95" s="61"/>
      <c r="MK95" s="61"/>
      <c r="ML95" s="61"/>
      <c r="MM95" s="61"/>
      <c r="MN95" s="61"/>
      <c r="MO95" s="61"/>
      <c r="MP95" s="61"/>
      <c r="MQ95" s="61"/>
      <c r="MR95" s="61"/>
      <c r="MS95" s="61"/>
      <c r="MT95" s="61"/>
      <c r="MU95" s="61"/>
      <c r="MV95" s="61"/>
      <c r="MW95" s="61"/>
      <c r="MX95" s="61"/>
      <c r="MY95" s="61"/>
      <c r="MZ95" s="61"/>
      <c r="NA95" s="61"/>
      <c r="NB95" s="61"/>
      <c r="NC95" s="61"/>
      <c r="ND95" s="61"/>
      <c r="NE95" s="61"/>
      <c r="NF95" s="61"/>
      <c r="NG95" s="61"/>
      <c r="NH95" s="61"/>
      <c r="NI95" s="61"/>
      <c r="NJ95" s="61"/>
      <c r="NK95" s="61"/>
      <c r="NL95" s="61"/>
      <c r="NM95" s="61"/>
      <c r="NN95" s="61"/>
      <c r="NO95" s="61"/>
      <c r="NP95" s="61"/>
      <c r="NQ95" s="61"/>
      <c r="NR95" s="61"/>
      <c r="NS95" s="61"/>
      <c r="NT95" s="61"/>
      <c r="NU95" s="61"/>
      <c r="NV95" s="61"/>
      <c r="NW95" s="61"/>
      <c r="NX95" s="61"/>
      <c r="NY95" s="61"/>
      <c r="NZ95" s="61"/>
      <c r="OA95" s="61"/>
      <c r="OB95" s="61"/>
      <c r="OC95" s="61"/>
      <c r="OD95" s="61"/>
      <c r="OE95" s="61"/>
      <c r="OF95" s="61"/>
      <c r="OG95" s="61"/>
      <c r="OH95" s="61"/>
      <c r="OI95" s="61"/>
      <c r="OJ95" s="61"/>
      <c r="OK95" s="61"/>
      <c r="OL95" s="61"/>
      <c r="OM95" s="61"/>
      <c r="ON95" s="61"/>
      <c r="OO95" s="61"/>
      <c r="OP95" s="61"/>
      <c r="OQ95" s="61"/>
      <c r="OR95" s="61"/>
      <c r="OS95" s="61"/>
      <c r="OT95" s="61"/>
      <c r="OU95" s="61"/>
      <c r="OV95" s="61"/>
      <c r="OW95" s="61"/>
      <c r="OX95" s="61"/>
      <c r="OY95" s="61"/>
      <c r="OZ95" s="61"/>
      <c r="PA95" s="61"/>
      <c r="PB95" s="61"/>
      <c r="PC95" s="61"/>
      <c r="PD95" s="61"/>
      <c r="PE95" s="61"/>
      <c r="PF95" s="61"/>
      <c r="PG95" s="61"/>
      <c r="PH95" s="61"/>
      <c r="PI95" s="61"/>
      <c r="PJ95" s="61"/>
      <c r="PK95" s="61"/>
      <c r="PL95" s="61"/>
      <c r="PM95" s="61"/>
      <c r="PN95" s="61"/>
      <c r="PO95" s="61"/>
      <c r="PP95" s="61"/>
      <c r="PQ95" s="61"/>
      <c r="PR95" s="61"/>
      <c r="PS95" s="61"/>
      <c r="PT95" s="61"/>
      <c r="PU95" s="61"/>
      <c r="PV95" s="61"/>
      <c r="PW95" s="61"/>
      <c r="PX95" s="61"/>
      <c r="PY95" s="61"/>
      <c r="PZ95" s="61"/>
      <c r="QA95" s="61"/>
      <c r="QB95" s="61"/>
      <c r="QC95" s="61"/>
      <c r="QD95" s="61"/>
      <c r="QE95" s="61"/>
      <c r="QF95" s="61"/>
      <c r="QG95" s="61"/>
      <c r="QH95" s="61"/>
      <c r="QI95" s="61"/>
      <c r="QJ95" s="61"/>
      <c r="QK95" s="61"/>
      <c r="QL95" s="61"/>
      <c r="QM95" s="61"/>
      <c r="QN95" s="61"/>
      <c r="QO95" s="61"/>
      <c r="QP95" s="61"/>
      <c r="QQ95" s="61"/>
      <c r="QR95" s="61"/>
      <c r="QS95" s="61"/>
      <c r="QT95" s="61"/>
      <c r="QU95" s="61"/>
      <c r="QV95" s="61"/>
      <c r="QW95" s="61"/>
      <c r="QX95" s="61"/>
      <c r="QY95" s="61"/>
      <c r="QZ95" s="61"/>
      <c r="RA95" s="61"/>
      <c r="RB95" s="61"/>
      <c r="RC95" s="61"/>
      <c r="RD95" s="61"/>
      <c r="RE95" s="61"/>
      <c r="RF95" s="61"/>
      <c r="RG95" s="61"/>
      <c r="RH95" s="61"/>
      <c r="RI95" s="61"/>
      <c r="RJ95" s="61"/>
      <c r="RK95" s="61"/>
      <c r="RL95" s="61"/>
      <c r="RM95" s="61"/>
      <c r="RN95" s="61"/>
      <c r="RO95" s="61"/>
      <c r="RP95" s="61"/>
      <c r="RQ95" s="61"/>
      <c r="RR95" s="61"/>
      <c r="RS95" s="61"/>
      <c r="RT95" s="61"/>
      <c r="RU95" s="61"/>
      <c r="RV95" s="61"/>
      <c r="RW95" s="61"/>
      <c r="RX95" s="61"/>
      <c r="RY95" s="61"/>
      <c r="RZ95" s="61"/>
      <c r="SA95" s="61"/>
      <c r="SB95" s="61"/>
      <c r="SC95" s="61"/>
      <c r="SD95" s="61"/>
      <c r="SE95" s="61"/>
      <c r="SF95" s="61"/>
      <c r="SG95" s="61"/>
      <c r="SH95" s="61"/>
      <c r="SI95" s="61"/>
      <c r="SJ95" s="61"/>
      <c r="SK95" s="61"/>
      <c r="SL95" s="61"/>
      <c r="SM95" s="61"/>
      <c r="SN95" s="61"/>
      <c r="SO95" s="61"/>
      <c r="SP95" s="61"/>
      <c r="SQ95" s="61"/>
      <c r="SR95" s="61"/>
      <c r="SS95" s="61"/>
      <c r="ST95" s="61"/>
      <c r="SU95" s="61"/>
      <c r="SV95" s="61"/>
      <c r="SW95" s="61"/>
      <c r="SX95" s="61"/>
      <c r="SY95" s="61"/>
      <c r="SZ95" s="61"/>
      <c r="TA95" s="61"/>
      <c r="TB95" s="61"/>
      <c r="TC95" s="61"/>
      <c r="TD95" s="61"/>
      <c r="TE95" s="61"/>
      <c r="TF95" s="61"/>
      <c r="TG95" s="61"/>
      <c r="TH95" s="61"/>
      <c r="TI95" s="61"/>
      <c r="TJ95" s="61"/>
      <c r="TK95" s="61"/>
      <c r="TL95" s="61"/>
      <c r="TM95" s="61"/>
      <c r="TN95" s="61"/>
      <c r="TO95" s="61"/>
      <c r="TP95" s="61"/>
      <c r="TQ95" s="61"/>
      <c r="TR95" s="61"/>
      <c r="TS95" s="61"/>
      <c r="TT95" s="61"/>
      <c r="TU95" s="61"/>
      <c r="TV95" s="61"/>
      <c r="TW95" s="61"/>
      <c r="TX95" s="61"/>
      <c r="TY95" s="61"/>
      <c r="TZ95" s="61"/>
      <c r="UA95" s="61"/>
      <c r="UB95" s="61"/>
      <c r="UC95" s="61"/>
      <c r="UD95" s="61"/>
      <c r="UE95" s="61"/>
      <c r="UF95" s="61"/>
      <c r="UG95" s="61"/>
      <c r="UH95" s="61"/>
      <c r="UI95" s="61"/>
      <c r="UJ95" s="61"/>
      <c r="UK95" s="61"/>
      <c r="UL95" s="61"/>
      <c r="UM95" s="61"/>
      <c r="UN95" s="61"/>
      <c r="UO95" s="61"/>
      <c r="UP95" s="61"/>
      <c r="UQ95" s="61"/>
      <c r="UR95" s="61"/>
      <c r="US95" s="61"/>
      <c r="UT95" s="61"/>
      <c r="UU95" s="61"/>
      <c r="UV95" s="61"/>
      <c r="UW95" s="61"/>
      <c r="UX95" s="61"/>
      <c r="UY95" s="61"/>
      <c r="UZ95" s="61"/>
      <c r="VA95" s="61"/>
      <c r="VB95" s="61"/>
      <c r="VC95" s="61"/>
      <c r="VD95" s="61"/>
      <c r="VE95" s="61"/>
      <c r="VF95" s="61"/>
      <c r="VG95" s="61"/>
      <c r="VH95" s="61"/>
      <c r="VI95" s="61"/>
      <c r="VJ95" s="61"/>
      <c r="VK95" s="61"/>
      <c r="VL95" s="61"/>
      <c r="VM95" s="61"/>
      <c r="VN95" s="61"/>
      <c r="VO95" s="61"/>
      <c r="VP95" s="61"/>
      <c r="VQ95" s="61"/>
      <c r="VR95" s="61"/>
      <c r="VS95" s="61"/>
      <c r="VT95" s="61"/>
      <c r="VU95" s="61"/>
      <c r="VV95" s="61"/>
      <c r="VW95" s="61"/>
      <c r="VX95" s="61"/>
      <c r="VY95" s="61"/>
      <c r="VZ95" s="61"/>
      <c r="WA95" s="61"/>
      <c r="WB95" s="61"/>
      <c r="WC95" s="61"/>
      <c r="WD95" s="61"/>
      <c r="WE95" s="61"/>
      <c r="WF95" s="61"/>
      <c r="WG95" s="61"/>
      <c r="WH95" s="61"/>
      <c r="WI95" s="61"/>
      <c r="WJ95" s="61"/>
      <c r="WK95" s="61"/>
      <c r="WL95" s="61"/>
      <c r="WM95" s="61"/>
      <c r="WN95" s="61"/>
      <c r="WO95" s="61"/>
      <c r="WP95" s="61"/>
      <c r="WQ95" s="61"/>
      <c r="WR95" s="61"/>
      <c r="WS95" s="61"/>
      <c r="WT95" s="61"/>
      <c r="WU95" s="61"/>
      <c r="WV95" s="61"/>
      <c r="WW95" s="61"/>
      <c r="WX95" s="61"/>
      <c r="WY95" s="61"/>
      <c r="WZ95" s="61"/>
      <c r="XA95" s="61"/>
      <c r="XB95" s="61"/>
      <c r="XC95" s="61"/>
      <c r="XD95" s="61"/>
      <c r="XE95" s="61"/>
      <c r="XF95" s="61"/>
      <c r="XG95" s="61"/>
      <c r="XH95" s="61"/>
      <c r="XI95" s="61"/>
      <c r="XJ95" s="61"/>
      <c r="XK95" s="61"/>
      <c r="XL95" s="61"/>
      <c r="XM95" s="61"/>
      <c r="XN95" s="61"/>
      <c r="XO95" s="61"/>
      <c r="XP95" s="61"/>
      <c r="XQ95" s="61"/>
      <c r="XR95" s="61"/>
      <c r="XS95" s="61"/>
      <c r="XT95" s="61"/>
      <c r="XU95" s="61"/>
      <c r="XV95" s="61"/>
      <c r="XW95" s="61"/>
      <c r="XX95" s="61"/>
      <c r="XY95" s="61"/>
      <c r="XZ95" s="61"/>
      <c r="YA95" s="61"/>
      <c r="YB95" s="61"/>
      <c r="YC95" s="61"/>
      <c r="YD95" s="61"/>
      <c r="YE95" s="61"/>
      <c r="YF95" s="61"/>
      <c r="YG95" s="61"/>
      <c r="YH95" s="61"/>
      <c r="YI95" s="61"/>
      <c r="YJ95" s="61"/>
      <c r="YK95" s="61"/>
      <c r="YL95" s="61"/>
      <c r="YM95" s="61"/>
      <c r="YN95" s="61"/>
      <c r="YO95" s="61"/>
      <c r="YP95" s="61"/>
      <c r="YQ95" s="61"/>
      <c r="YR95" s="61"/>
    </row>
    <row r="96" spans="1:668" s="62" customFormat="1" ht="15.75" x14ac:dyDescent="0.25">
      <c r="A96" s="4" t="s">
        <v>139</v>
      </c>
      <c r="B96" s="5" t="s">
        <v>137</v>
      </c>
      <c r="C96" s="5" t="s">
        <v>91</v>
      </c>
      <c r="D96" s="11">
        <v>44317</v>
      </c>
      <c r="E96" s="11">
        <v>44561</v>
      </c>
      <c r="F96" s="7">
        <v>32000</v>
      </c>
      <c r="G96" s="6">
        <f t="shared" si="16"/>
        <v>918.4</v>
      </c>
      <c r="H96" s="6">
        <v>0</v>
      </c>
      <c r="I96" s="53">
        <v>972.8</v>
      </c>
      <c r="J96" s="55">
        <v>0</v>
      </c>
      <c r="K96" s="6">
        <f t="shared" si="17"/>
        <v>1891.1999999999998</v>
      </c>
      <c r="L96" s="84">
        <v>30108.799999999999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77"/>
      <c r="IB96" s="77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  <c r="JU96" s="61"/>
      <c r="JV96" s="61"/>
      <c r="JW96" s="61"/>
      <c r="JX96" s="61"/>
      <c r="JY96" s="61"/>
      <c r="JZ96" s="61"/>
      <c r="KA96" s="61"/>
      <c r="KB96" s="61"/>
      <c r="KC96" s="61"/>
      <c r="KD96" s="61"/>
      <c r="KE96" s="61"/>
      <c r="KF96" s="61"/>
      <c r="KG96" s="61"/>
      <c r="KH96" s="61"/>
      <c r="KI96" s="61"/>
      <c r="KJ96" s="61"/>
      <c r="KK96" s="61"/>
      <c r="KL96" s="61"/>
      <c r="KM96" s="61"/>
      <c r="KN96" s="61"/>
      <c r="KO96" s="61"/>
      <c r="KP96" s="61"/>
      <c r="KQ96" s="61"/>
      <c r="KR96" s="61"/>
      <c r="KS96" s="61"/>
      <c r="KT96" s="61"/>
      <c r="KU96" s="61"/>
      <c r="KV96" s="61"/>
      <c r="KW96" s="61"/>
      <c r="KX96" s="61"/>
      <c r="KY96" s="61"/>
      <c r="KZ96" s="61"/>
      <c r="LA96" s="61"/>
      <c r="LB96" s="61"/>
      <c r="LC96" s="61"/>
      <c r="LD96" s="61"/>
      <c r="LE96" s="61"/>
      <c r="LF96" s="61"/>
      <c r="LG96" s="61"/>
      <c r="LH96" s="61"/>
      <c r="LI96" s="61"/>
      <c r="LJ96" s="61"/>
      <c r="LK96" s="61"/>
      <c r="LL96" s="61"/>
      <c r="LM96" s="61"/>
      <c r="LN96" s="61"/>
      <c r="LO96" s="61"/>
      <c r="LP96" s="61"/>
      <c r="LQ96" s="61"/>
      <c r="LR96" s="61"/>
      <c r="LS96" s="61"/>
      <c r="LT96" s="61"/>
      <c r="LU96" s="61"/>
      <c r="LV96" s="61"/>
      <c r="LW96" s="61"/>
      <c r="LX96" s="61"/>
      <c r="LY96" s="61"/>
      <c r="LZ96" s="61"/>
      <c r="MA96" s="61"/>
      <c r="MB96" s="61"/>
      <c r="MC96" s="61"/>
      <c r="MD96" s="61"/>
      <c r="ME96" s="61"/>
      <c r="MF96" s="61"/>
      <c r="MG96" s="61"/>
      <c r="MH96" s="61"/>
      <c r="MI96" s="61"/>
      <c r="MJ96" s="61"/>
      <c r="MK96" s="61"/>
      <c r="ML96" s="61"/>
      <c r="MM96" s="61"/>
      <c r="MN96" s="61"/>
      <c r="MO96" s="61"/>
      <c r="MP96" s="61"/>
      <c r="MQ96" s="61"/>
      <c r="MR96" s="61"/>
      <c r="MS96" s="61"/>
      <c r="MT96" s="61"/>
      <c r="MU96" s="61"/>
      <c r="MV96" s="61"/>
      <c r="MW96" s="61"/>
      <c r="MX96" s="61"/>
      <c r="MY96" s="61"/>
      <c r="MZ96" s="61"/>
      <c r="NA96" s="61"/>
      <c r="NB96" s="61"/>
      <c r="NC96" s="61"/>
      <c r="ND96" s="61"/>
      <c r="NE96" s="61"/>
      <c r="NF96" s="61"/>
      <c r="NG96" s="61"/>
      <c r="NH96" s="61"/>
      <c r="NI96" s="61"/>
      <c r="NJ96" s="61"/>
      <c r="NK96" s="61"/>
      <c r="NL96" s="61"/>
      <c r="NM96" s="61"/>
      <c r="NN96" s="61"/>
      <c r="NO96" s="61"/>
      <c r="NP96" s="61"/>
      <c r="NQ96" s="61"/>
      <c r="NR96" s="61"/>
      <c r="NS96" s="61"/>
      <c r="NT96" s="61"/>
      <c r="NU96" s="61"/>
      <c r="NV96" s="61"/>
      <c r="NW96" s="61"/>
      <c r="NX96" s="61"/>
      <c r="NY96" s="61"/>
      <c r="NZ96" s="61"/>
      <c r="OA96" s="61"/>
      <c r="OB96" s="61"/>
      <c r="OC96" s="61"/>
      <c r="OD96" s="61"/>
      <c r="OE96" s="61"/>
      <c r="OF96" s="61"/>
      <c r="OG96" s="61"/>
      <c r="OH96" s="61"/>
      <c r="OI96" s="61"/>
      <c r="OJ96" s="61"/>
      <c r="OK96" s="61"/>
      <c r="OL96" s="61"/>
      <c r="OM96" s="61"/>
      <c r="ON96" s="61"/>
      <c r="OO96" s="61"/>
      <c r="OP96" s="61"/>
      <c r="OQ96" s="61"/>
      <c r="OR96" s="61"/>
      <c r="OS96" s="61"/>
      <c r="OT96" s="61"/>
      <c r="OU96" s="61"/>
      <c r="OV96" s="61"/>
      <c r="OW96" s="61"/>
      <c r="OX96" s="61"/>
      <c r="OY96" s="61"/>
      <c r="OZ96" s="61"/>
      <c r="PA96" s="61"/>
      <c r="PB96" s="61"/>
      <c r="PC96" s="61"/>
      <c r="PD96" s="61"/>
      <c r="PE96" s="61"/>
      <c r="PF96" s="61"/>
      <c r="PG96" s="61"/>
      <c r="PH96" s="61"/>
      <c r="PI96" s="61"/>
      <c r="PJ96" s="61"/>
      <c r="PK96" s="61"/>
      <c r="PL96" s="61"/>
      <c r="PM96" s="61"/>
      <c r="PN96" s="61"/>
      <c r="PO96" s="61"/>
      <c r="PP96" s="61"/>
      <c r="PQ96" s="61"/>
      <c r="PR96" s="61"/>
      <c r="PS96" s="61"/>
      <c r="PT96" s="61"/>
      <c r="PU96" s="61"/>
      <c r="PV96" s="61"/>
      <c r="PW96" s="61"/>
      <c r="PX96" s="61"/>
      <c r="PY96" s="61"/>
      <c r="PZ96" s="61"/>
      <c r="QA96" s="61"/>
      <c r="QB96" s="61"/>
      <c r="QC96" s="61"/>
      <c r="QD96" s="61"/>
      <c r="QE96" s="61"/>
      <c r="QF96" s="61"/>
      <c r="QG96" s="61"/>
      <c r="QH96" s="61"/>
      <c r="QI96" s="61"/>
      <c r="QJ96" s="61"/>
      <c r="QK96" s="61"/>
      <c r="QL96" s="61"/>
      <c r="QM96" s="61"/>
      <c r="QN96" s="61"/>
      <c r="QO96" s="61"/>
      <c r="QP96" s="61"/>
      <c r="QQ96" s="61"/>
      <c r="QR96" s="61"/>
      <c r="QS96" s="61"/>
      <c r="QT96" s="61"/>
      <c r="QU96" s="61"/>
      <c r="QV96" s="61"/>
      <c r="QW96" s="61"/>
      <c r="QX96" s="61"/>
      <c r="QY96" s="61"/>
      <c r="QZ96" s="61"/>
      <c r="RA96" s="61"/>
      <c r="RB96" s="61"/>
      <c r="RC96" s="61"/>
      <c r="RD96" s="61"/>
      <c r="RE96" s="61"/>
      <c r="RF96" s="61"/>
      <c r="RG96" s="61"/>
      <c r="RH96" s="61"/>
      <c r="RI96" s="61"/>
      <c r="RJ96" s="61"/>
      <c r="RK96" s="61"/>
      <c r="RL96" s="61"/>
      <c r="RM96" s="61"/>
      <c r="RN96" s="61"/>
      <c r="RO96" s="61"/>
      <c r="RP96" s="61"/>
      <c r="RQ96" s="61"/>
      <c r="RR96" s="61"/>
      <c r="RS96" s="61"/>
      <c r="RT96" s="61"/>
      <c r="RU96" s="61"/>
      <c r="RV96" s="61"/>
      <c r="RW96" s="61"/>
      <c r="RX96" s="61"/>
      <c r="RY96" s="61"/>
      <c r="RZ96" s="61"/>
      <c r="SA96" s="61"/>
      <c r="SB96" s="61"/>
      <c r="SC96" s="61"/>
      <c r="SD96" s="61"/>
      <c r="SE96" s="61"/>
      <c r="SF96" s="61"/>
      <c r="SG96" s="61"/>
      <c r="SH96" s="61"/>
      <c r="SI96" s="61"/>
      <c r="SJ96" s="61"/>
      <c r="SK96" s="61"/>
      <c r="SL96" s="61"/>
      <c r="SM96" s="61"/>
      <c r="SN96" s="61"/>
      <c r="SO96" s="61"/>
      <c r="SP96" s="61"/>
      <c r="SQ96" s="61"/>
      <c r="SR96" s="61"/>
      <c r="SS96" s="61"/>
      <c r="ST96" s="61"/>
      <c r="SU96" s="61"/>
      <c r="SV96" s="61"/>
      <c r="SW96" s="61"/>
      <c r="SX96" s="61"/>
      <c r="SY96" s="61"/>
      <c r="SZ96" s="61"/>
      <c r="TA96" s="61"/>
      <c r="TB96" s="61"/>
      <c r="TC96" s="61"/>
      <c r="TD96" s="61"/>
      <c r="TE96" s="61"/>
      <c r="TF96" s="61"/>
      <c r="TG96" s="61"/>
      <c r="TH96" s="61"/>
      <c r="TI96" s="61"/>
      <c r="TJ96" s="61"/>
      <c r="TK96" s="61"/>
      <c r="TL96" s="61"/>
      <c r="TM96" s="61"/>
      <c r="TN96" s="61"/>
      <c r="TO96" s="61"/>
      <c r="TP96" s="61"/>
      <c r="TQ96" s="61"/>
      <c r="TR96" s="61"/>
      <c r="TS96" s="61"/>
      <c r="TT96" s="61"/>
      <c r="TU96" s="61"/>
      <c r="TV96" s="61"/>
      <c r="TW96" s="61"/>
      <c r="TX96" s="61"/>
      <c r="TY96" s="61"/>
      <c r="TZ96" s="61"/>
      <c r="UA96" s="61"/>
      <c r="UB96" s="61"/>
      <c r="UC96" s="61"/>
      <c r="UD96" s="61"/>
      <c r="UE96" s="61"/>
      <c r="UF96" s="61"/>
      <c r="UG96" s="61"/>
      <c r="UH96" s="61"/>
      <c r="UI96" s="61"/>
      <c r="UJ96" s="61"/>
      <c r="UK96" s="61"/>
      <c r="UL96" s="61"/>
      <c r="UM96" s="61"/>
      <c r="UN96" s="61"/>
      <c r="UO96" s="61"/>
      <c r="UP96" s="61"/>
      <c r="UQ96" s="61"/>
      <c r="UR96" s="61"/>
      <c r="US96" s="61"/>
      <c r="UT96" s="61"/>
      <c r="UU96" s="61"/>
      <c r="UV96" s="61"/>
      <c r="UW96" s="61"/>
      <c r="UX96" s="61"/>
      <c r="UY96" s="61"/>
      <c r="UZ96" s="61"/>
      <c r="VA96" s="61"/>
      <c r="VB96" s="61"/>
      <c r="VC96" s="61"/>
      <c r="VD96" s="61"/>
      <c r="VE96" s="61"/>
      <c r="VF96" s="61"/>
      <c r="VG96" s="61"/>
      <c r="VH96" s="61"/>
      <c r="VI96" s="61"/>
      <c r="VJ96" s="61"/>
      <c r="VK96" s="61"/>
      <c r="VL96" s="61"/>
      <c r="VM96" s="61"/>
      <c r="VN96" s="61"/>
      <c r="VO96" s="61"/>
      <c r="VP96" s="61"/>
      <c r="VQ96" s="61"/>
      <c r="VR96" s="61"/>
      <c r="VS96" s="61"/>
      <c r="VT96" s="61"/>
      <c r="VU96" s="61"/>
      <c r="VV96" s="61"/>
      <c r="VW96" s="61"/>
      <c r="VX96" s="61"/>
      <c r="VY96" s="61"/>
      <c r="VZ96" s="61"/>
      <c r="WA96" s="61"/>
      <c r="WB96" s="61"/>
      <c r="WC96" s="61"/>
      <c r="WD96" s="61"/>
      <c r="WE96" s="61"/>
      <c r="WF96" s="61"/>
      <c r="WG96" s="61"/>
      <c r="WH96" s="61"/>
      <c r="WI96" s="61"/>
      <c r="WJ96" s="61"/>
      <c r="WK96" s="61"/>
      <c r="WL96" s="61"/>
      <c r="WM96" s="61"/>
      <c r="WN96" s="61"/>
      <c r="WO96" s="61"/>
      <c r="WP96" s="61"/>
      <c r="WQ96" s="61"/>
      <c r="WR96" s="61"/>
      <c r="WS96" s="61"/>
      <c r="WT96" s="61"/>
      <c r="WU96" s="61"/>
      <c r="WV96" s="61"/>
      <c r="WW96" s="61"/>
      <c r="WX96" s="61"/>
      <c r="WY96" s="61"/>
      <c r="WZ96" s="61"/>
      <c r="XA96" s="61"/>
      <c r="XB96" s="61"/>
      <c r="XC96" s="61"/>
      <c r="XD96" s="61"/>
      <c r="XE96" s="61"/>
      <c r="XF96" s="61"/>
      <c r="XG96" s="61"/>
      <c r="XH96" s="61"/>
      <c r="XI96" s="61"/>
      <c r="XJ96" s="61"/>
      <c r="XK96" s="61"/>
      <c r="XL96" s="61"/>
      <c r="XM96" s="61"/>
      <c r="XN96" s="61"/>
      <c r="XO96" s="61"/>
      <c r="XP96" s="61"/>
      <c r="XQ96" s="61"/>
      <c r="XR96" s="61"/>
      <c r="XS96" s="61"/>
      <c r="XT96" s="61"/>
      <c r="XU96" s="61"/>
      <c r="XV96" s="61"/>
      <c r="XW96" s="61"/>
      <c r="XX96" s="61"/>
      <c r="XY96" s="61"/>
      <c r="XZ96" s="61"/>
      <c r="YA96" s="61"/>
      <c r="YB96" s="61"/>
      <c r="YC96" s="61"/>
      <c r="YD96" s="61"/>
      <c r="YE96" s="61"/>
      <c r="YF96" s="61"/>
      <c r="YG96" s="61"/>
      <c r="YH96" s="61"/>
      <c r="YI96" s="61"/>
      <c r="YJ96" s="61"/>
      <c r="YK96" s="61"/>
      <c r="YL96" s="61"/>
      <c r="YM96" s="61"/>
      <c r="YN96" s="61"/>
      <c r="YO96" s="61"/>
      <c r="YP96" s="61"/>
      <c r="YQ96" s="61"/>
      <c r="YR96" s="61"/>
    </row>
    <row r="97" spans="1:668" s="62" customFormat="1" ht="15.75" x14ac:dyDescent="0.25">
      <c r="A97" s="4" t="s">
        <v>140</v>
      </c>
      <c r="B97" s="5" t="s">
        <v>137</v>
      </c>
      <c r="C97" s="5" t="s">
        <v>90</v>
      </c>
      <c r="D97" s="11">
        <v>44318</v>
      </c>
      <c r="E97" s="11">
        <v>44561</v>
      </c>
      <c r="F97" s="7">
        <v>32000</v>
      </c>
      <c r="G97" s="6">
        <f t="shared" si="16"/>
        <v>918.4</v>
      </c>
      <c r="H97" s="6">
        <v>0</v>
      </c>
      <c r="I97" s="53">
        <v>972.8</v>
      </c>
      <c r="J97" s="55">
        <v>0</v>
      </c>
      <c r="K97" s="6">
        <f t="shared" si="17"/>
        <v>1891.1999999999998</v>
      </c>
      <c r="L97" s="84">
        <v>30108.799999999999</v>
      </c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77"/>
      <c r="IB97" s="77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  <c r="JU97" s="61"/>
      <c r="JV97" s="61"/>
      <c r="JW97" s="61"/>
      <c r="JX97" s="61"/>
      <c r="JY97" s="61"/>
      <c r="JZ97" s="61"/>
      <c r="KA97" s="61"/>
      <c r="KB97" s="61"/>
      <c r="KC97" s="61"/>
      <c r="KD97" s="61"/>
      <c r="KE97" s="61"/>
      <c r="KF97" s="61"/>
      <c r="KG97" s="61"/>
      <c r="KH97" s="61"/>
      <c r="KI97" s="61"/>
      <c r="KJ97" s="61"/>
      <c r="KK97" s="61"/>
      <c r="KL97" s="61"/>
      <c r="KM97" s="61"/>
      <c r="KN97" s="61"/>
      <c r="KO97" s="61"/>
      <c r="KP97" s="61"/>
      <c r="KQ97" s="61"/>
      <c r="KR97" s="61"/>
      <c r="KS97" s="61"/>
      <c r="KT97" s="61"/>
      <c r="KU97" s="61"/>
      <c r="KV97" s="61"/>
      <c r="KW97" s="61"/>
      <c r="KX97" s="61"/>
      <c r="KY97" s="61"/>
      <c r="KZ97" s="61"/>
      <c r="LA97" s="61"/>
      <c r="LB97" s="61"/>
      <c r="LC97" s="61"/>
      <c r="LD97" s="61"/>
      <c r="LE97" s="61"/>
      <c r="LF97" s="61"/>
      <c r="LG97" s="61"/>
      <c r="LH97" s="61"/>
      <c r="LI97" s="61"/>
      <c r="LJ97" s="61"/>
      <c r="LK97" s="61"/>
      <c r="LL97" s="61"/>
      <c r="LM97" s="61"/>
      <c r="LN97" s="61"/>
      <c r="LO97" s="61"/>
      <c r="LP97" s="61"/>
      <c r="LQ97" s="61"/>
      <c r="LR97" s="61"/>
      <c r="LS97" s="61"/>
      <c r="LT97" s="61"/>
      <c r="LU97" s="61"/>
      <c r="LV97" s="61"/>
      <c r="LW97" s="61"/>
      <c r="LX97" s="61"/>
      <c r="LY97" s="61"/>
      <c r="LZ97" s="61"/>
      <c r="MA97" s="61"/>
      <c r="MB97" s="61"/>
      <c r="MC97" s="61"/>
      <c r="MD97" s="61"/>
      <c r="ME97" s="61"/>
      <c r="MF97" s="61"/>
      <c r="MG97" s="61"/>
      <c r="MH97" s="61"/>
      <c r="MI97" s="61"/>
      <c r="MJ97" s="61"/>
      <c r="MK97" s="61"/>
      <c r="ML97" s="61"/>
      <c r="MM97" s="61"/>
      <c r="MN97" s="61"/>
      <c r="MO97" s="61"/>
      <c r="MP97" s="61"/>
      <c r="MQ97" s="61"/>
      <c r="MR97" s="61"/>
      <c r="MS97" s="61"/>
      <c r="MT97" s="61"/>
      <c r="MU97" s="61"/>
      <c r="MV97" s="61"/>
      <c r="MW97" s="61"/>
      <c r="MX97" s="61"/>
      <c r="MY97" s="61"/>
      <c r="MZ97" s="61"/>
      <c r="NA97" s="61"/>
      <c r="NB97" s="61"/>
      <c r="NC97" s="61"/>
      <c r="ND97" s="61"/>
      <c r="NE97" s="61"/>
      <c r="NF97" s="61"/>
      <c r="NG97" s="61"/>
      <c r="NH97" s="61"/>
      <c r="NI97" s="61"/>
      <c r="NJ97" s="61"/>
      <c r="NK97" s="61"/>
      <c r="NL97" s="61"/>
      <c r="NM97" s="61"/>
      <c r="NN97" s="61"/>
      <c r="NO97" s="61"/>
      <c r="NP97" s="61"/>
      <c r="NQ97" s="61"/>
      <c r="NR97" s="61"/>
      <c r="NS97" s="61"/>
      <c r="NT97" s="61"/>
      <c r="NU97" s="61"/>
      <c r="NV97" s="61"/>
      <c r="NW97" s="61"/>
      <c r="NX97" s="61"/>
      <c r="NY97" s="61"/>
      <c r="NZ97" s="61"/>
      <c r="OA97" s="61"/>
      <c r="OB97" s="61"/>
      <c r="OC97" s="61"/>
      <c r="OD97" s="61"/>
      <c r="OE97" s="61"/>
      <c r="OF97" s="61"/>
      <c r="OG97" s="61"/>
      <c r="OH97" s="61"/>
      <c r="OI97" s="61"/>
      <c r="OJ97" s="61"/>
      <c r="OK97" s="61"/>
      <c r="OL97" s="61"/>
      <c r="OM97" s="61"/>
      <c r="ON97" s="61"/>
      <c r="OO97" s="61"/>
      <c r="OP97" s="61"/>
      <c r="OQ97" s="61"/>
      <c r="OR97" s="61"/>
      <c r="OS97" s="61"/>
      <c r="OT97" s="61"/>
      <c r="OU97" s="61"/>
      <c r="OV97" s="61"/>
      <c r="OW97" s="61"/>
      <c r="OX97" s="61"/>
      <c r="OY97" s="61"/>
      <c r="OZ97" s="61"/>
      <c r="PA97" s="61"/>
      <c r="PB97" s="61"/>
      <c r="PC97" s="61"/>
      <c r="PD97" s="61"/>
      <c r="PE97" s="61"/>
      <c r="PF97" s="61"/>
      <c r="PG97" s="61"/>
      <c r="PH97" s="61"/>
      <c r="PI97" s="61"/>
      <c r="PJ97" s="61"/>
      <c r="PK97" s="61"/>
      <c r="PL97" s="61"/>
      <c r="PM97" s="61"/>
      <c r="PN97" s="61"/>
      <c r="PO97" s="61"/>
      <c r="PP97" s="61"/>
      <c r="PQ97" s="61"/>
      <c r="PR97" s="61"/>
      <c r="PS97" s="61"/>
      <c r="PT97" s="61"/>
      <c r="PU97" s="61"/>
      <c r="PV97" s="61"/>
      <c r="PW97" s="61"/>
      <c r="PX97" s="61"/>
      <c r="PY97" s="61"/>
      <c r="PZ97" s="61"/>
      <c r="QA97" s="61"/>
      <c r="QB97" s="61"/>
      <c r="QC97" s="61"/>
      <c r="QD97" s="61"/>
      <c r="QE97" s="61"/>
      <c r="QF97" s="61"/>
      <c r="QG97" s="61"/>
      <c r="QH97" s="61"/>
      <c r="QI97" s="61"/>
      <c r="QJ97" s="61"/>
      <c r="QK97" s="61"/>
      <c r="QL97" s="61"/>
      <c r="QM97" s="61"/>
      <c r="QN97" s="61"/>
      <c r="QO97" s="61"/>
      <c r="QP97" s="61"/>
      <c r="QQ97" s="61"/>
      <c r="QR97" s="61"/>
      <c r="QS97" s="61"/>
      <c r="QT97" s="61"/>
      <c r="QU97" s="61"/>
      <c r="QV97" s="61"/>
      <c r="QW97" s="61"/>
      <c r="QX97" s="61"/>
      <c r="QY97" s="61"/>
      <c r="QZ97" s="61"/>
      <c r="RA97" s="61"/>
      <c r="RB97" s="61"/>
      <c r="RC97" s="61"/>
      <c r="RD97" s="61"/>
      <c r="RE97" s="61"/>
      <c r="RF97" s="61"/>
      <c r="RG97" s="61"/>
      <c r="RH97" s="61"/>
      <c r="RI97" s="61"/>
      <c r="RJ97" s="61"/>
      <c r="RK97" s="61"/>
      <c r="RL97" s="61"/>
      <c r="RM97" s="61"/>
      <c r="RN97" s="61"/>
      <c r="RO97" s="61"/>
      <c r="RP97" s="61"/>
      <c r="RQ97" s="61"/>
      <c r="RR97" s="61"/>
      <c r="RS97" s="61"/>
      <c r="RT97" s="61"/>
      <c r="RU97" s="61"/>
      <c r="RV97" s="61"/>
      <c r="RW97" s="61"/>
      <c r="RX97" s="61"/>
      <c r="RY97" s="61"/>
      <c r="RZ97" s="61"/>
      <c r="SA97" s="61"/>
      <c r="SB97" s="61"/>
      <c r="SC97" s="61"/>
      <c r="SD97" s="61"/>
      <c r="SE97" s="61"/>
      <c r="SF97" s="61"/>
      <c r="SG97" s="61"/>
      <c r="SH97" s="61"/>
      <c r="SI97" s="61"/>
      <c r="SJ97" s="61"/>
      <c r="SK97" s="61"/>
      <c r="SL97" s="61"/>
      <c r="SM97" s="61"/>
      <c r="SN97" s="61"/>
      <c r="SO97" s="61"/>
      <c r="SP97" s="61"/>
      <c r="SQ97" s="61"/>
      <c r="SR97" s="61"/>
      <c r="SS97" s="61"/>
      <c r="ST97" s="61"/>
      <c r="SU97" s="61"/>
      <c r="SV97" s="61"/>
      <c r="SW97" s="61"/>
      <c r="SX97" s="61"/>
      <c r="SY97" s="61"/>
      <c r="SZ97" s="61"/>
      <c r="TA97" s="61"/>
      <c r="TB97" s="61"/>
      <c r="TC97" s="61"/>
      <c r="TD97" s="61"/>
      <c r="TE97" s="61"/>
      <c r="TF97" s="61"/>
      <c r="TG97" s="61"/>
      <c r="TH97" s="61"/>
      <c r="TI97" s="61"/>
      <c r="TJ97" s="61"/>
      <c r="TK97" s="61"/>
      <c r="TL97" s="61"/>
      <c r="TM97" s="61"/>
      <c r="TN97" s="61"/>
      <c r="TO97" s="61"/>
      <c r="TP97" s="61"/>
      <c r="TQ97" s="61"/>
      <c r="TR97" s="61"/>
      <c r="TS97" s="61"/>
      <c r="TT97" s="61"/>
      <c r="TU97" s="61"/>
      <c r="TV97" s="61"/>
      <c r="TW97" s="61"/>
      <c r="TX97" s="61"/>
      <c r="TY97" s="61"/>
      <c r="TZ97" s="61"/>
      <c r="UA97" s="61"/>
      <c r="UB97" s="61"/>
      <c r="UC97" s="61"/>
      <c r="UD97" s="61"/>
      <c r="UE97" s="61"/>
      <c r="UF97" s="61"/>
      <c r="UG97" s="61"/>
      <c r="UH97" s="61"/>
      <c r="UI97" s="61"/>
      <c r="UJ97" s="61"/>
      <c r="UK97" s="61"/>
      <c r="UL97" s="61"/>
      <c r="UM97" s="61"/>
      <c r="UN97" s="61"/>
      <c r="UO97" s="61"/>
      <c r="UP97" s="61"/>
      <c r="UQ97" s="61"/>
      <c r="UR97" s="61"/>
      <c r="US97" s="61"/>
      <c r="UT97" s="61"/>
      <c r="UU97" s="61"/>
      <c r="UV97" s="61"/>
      <c r="UW97" s="61"/>
      <c r="UX97" s="61"/>
      <c r="UY97" s="61"/>
      <c r="UZ97" s="61"/>
      <c r="VA97" s="61"/>
      <c r="VB97" s="61"/>
      <c r="VC97" s="61"/>
      <c r="VD97" s="61"/>
      <c r="VE97" s="61"/>
      <c r="VF97" s="61"/>
      <c r="VG97" s="61"/>
      <c r="VH97" s="61"/>
      <c r="VI97" s="61"/>
      <c r="VJ97" s="61"/>
      <c r="VK97" s="61"/>
      <c r="VL97" s="61"/>
      <c r="VM97" s="61"/>
      <c r="VN97" s="61"/>
      <c r="VO97" s="61"/>
      <c r="VP97" s="61"/>
      <c r="VQ97" s="61"/>
      <c r="VR97" s="61"/>
      <c r="VS97" s="61"/>
      <c r="VT97" s="61"/>
      <c r="VU97" s="61"/>
      <c r="VV97" s="61"/>
      <c r="VW97" s="61"/>
      <c r="VX97" s="61"/>
      <c r="VY97" s="61"/>
      <c r="VZ97" s="61"/>
      <c r="WA97" s="61"/>
      <c r="WB97" s="61"/>
      <c r="WC97" s="61"/>
      <c r="WD97" s="61"/>
      <c r="WE97" s="61"/>
      <c r="WF97" s="61"/>
      <c r="WG97" s="61"/>
      <c r="WH97" s="61"/>
      <c r="WI97" s="61"/>
      <c r="WJ97" s="61"/>
      <c r="WK97" s="61"/>
      <c r="WL97" s="61"/>
      <c r="WM97" s="61"/>
      <c r="WN97" s="61"/>
      <c r="WO97" s="61"/>
      <c r="WP97" s="61"/>
      <c r="WQ97" s="61"/>
      <c r="WR97" s="61"/>
      <c r="WS97" s="61"/>
      <c r="WT97" s="61"/>
      <c r="WU97" s="61"/>
      <c r="WV97" s="61"/>
      <c r="WW97" s="61"/>
      <c r="WX97" s="61"/>
      <c r="WY97" s="61"/>
      <c r="WZ97" s="61"/>
      <c r="XA97" s="61"/>
      <c r="XB97" s="61"/>
      <c r="XC97" s="61"/>
      <c r="XD97" s="61"/>
      <c r="XE97" s="61"/>
      <c r="XF97" s="61"/>
      <c r="XG97" s="61"/>
      <c r="XH97" s="61"/>
      <c r="XI97" s="61"/>
      <c r="XJ97" s="61"/>
      <c r="XK97" s="61"/>
      <c r="XL97" s="61"/>
      <c r="XM97" s="61"/>
      <c r="XN97" s="61"/>
      <c r="XO97" s="61"/>
      <c r="XP97" s="61"/>
      <c r="XQ97" s="61"/>
      <c r="XR97" s="61"/>
      <c r="XS97" s="61"/>
      <c r="XT97" s="61"/>
      <c r="XU97" s="61"/>
      <c r="XV97" s="61"/>
      <c r="XW97" s="61"/>
      <c r="XX97" s="61"/>
      <c r="XY97" s="61"/>
      <c r="XZ97" s="61"/>
      <c r="YA97" s="61"/>
      <c r="YB97" s="61"/>
      <c r="YC97" s="61"/>
      <c r="YD97" s="61"/>
      <c r="YE97" s="61"/>
      <c r="YF97" s="61"/>
      <c r="YG97" s="61"/>
      <c r="YH97" s="61"/>
      <c r="YI97" s="61"/>
      <c r="YJ97" s="61"/>
      <c r="YK97" s="61"/>
      <c r="YL97" s="61"/>
      <c r="YM97" s="61"/>
      <c r="YN97" s="61"/>
      <c r="YO97" s="61"/>
      <c r="YP97" s="61"/>
      <c r="YQ97" s="61"/>
      <c r="YR97" s="61"/>
    </row>
    <row r="98" spans="1:668" s="62" customFormat="1" ht="15.75" x14ac:dyDescent="0.25">
      <c r="A98" s="4" t="s">
        <v>141</v>
      </c>
      <c r="B98" s="5" t="s">
        <v>137</v>
      </c>
      <c r="C98" s="5" t="s">
        <v>90</v>
      </c>
      <c r="D98" s="11">
        <v>44317</v>
      </c>
      <c r="E98" s="11">
        <v>44561</v>
      </c>
      <c r="F98" s="7">
        <v>32000</v>
      </c>
      <c r="G98" s="6">
        <f t="shared" si="16"/>
        <v>918.4</v>
      </c>
      <c r="H98" s="6">
        <v>0</v>
      </c>
      <c r="I98" s="53">
        <v>972.8</v>
      </c>
      <c r="J98" s="55">
        <v>0</v>
      </c>
      <c r="K98" s="6">
        <f>G98+H98+I98</f>
        <v>1891.1999999999998</v>
      </c>
      <c r="L98" s="84">
        <v>30108.799999999999</v>
      </c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77"/>
      <c r="IB98" s="77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  <c r="JU98" s="61"/>
      <c r="JV98" s="61"/>
      <c r="JW98" s="61"/>
      <c r="JX98" s="61"/>
      <c r="JY98" s="61"/>
      <c r="JZ98" s="61"/>
      <c r="KA98" s="61"/>
      <c r="KB98" s="61"/>
      <c r="KC98" s="61"/>
      <c r="KD98" s="61"/>
      <c r="KE98" s="61"/>
      <c r="KF98" s="61"/>
      <c r="KG98" s="61"/>
      <c r="KH98" s="61"/>
      <c r="KI98" s="61"/>
      <c r="KJ98" s="61"/>
      <c r="KK98" s="61"/>
      <c r="KL98" s="61"/>
      <c r="KM98" s="61"/>
      <c r="KN98" s="61"/>
      <c r="KO98" s="61"/>
      <c r="KP98" s="61"/>
      <c r="KQ98" s="61"/>
      <c r="KR98" s="61"/>
      <c r="KS98" s="61"/>
      <c r="KT98" s="61"/>
      <c r="KU98" s="61"/>
      <c r="KV98" s="61"/>
      <c r="KW98" s="61"/>
      <c r="KX98" s="61"/>
      <c r="KY98" s="61"/>
      <c r="KZ98" s="61"/>
      <c r="LA98" s="61"/>
      <c r="LB98" s="61"/>
      <c r="LC98" s="61"/>
      <c r="LD98" s="61"/>
      <c r="LE98" s="61"/>
      <c r="LF98" s="61"/>
      <c r="LG98" s="61"/>
      <c r="LH98" s="61"/>
      <c r="LI98" s="61"/>
      <c r="LJ98" s="61"/>
      <c r="LK98" s="61"/>
      <c r="LL98" s="61"/>
      <c r="LM98" s="61"/>
      <c r="LN98" s="61"/>
      <c r="LO98" s="61"/>
      <c r="LP98" s="61"/>
      <c r="LQ98" s="61"/>
      <c r="LR98" s="61"/>
      <c r="LS98" s="61"/>
      <c r="LT98" s="61"/>
      <c r="LU98" s="61"/>
      <c r="LV98" s="61"/>
      <c r="LW98" s="61"/>
      <c r="LX98" s="61"/>
      <c r="LY98" s="61"/>
      <c r="LZ98" s="61"/>
      <c r="MA98" s="61"/>
      <c r="MB98" s="61"/>
      <c r="MC98" s="61"/>
      <c r="MD98" s="61"/>
      <c r="ME98" s="61"/>
      <c r="MF98" s="61"/>
      <c r="MG98" s="61"/>
      <c r="MH98" s="61"/>
      <c r="MI98" s="61"/>
      <c r="MJ98" s="61"/>
      <c r="MK98" s="61"/>
      <c r="ML98" s="61"/>
      <c r="MM98" s="61"/>
      <c r="MN98" s="61"/>
      <c r="MO98" s="61"/>
      <c r="MP98" s="61"/>
      <c r="MQ98" s="61"/>
      <c r="MR98" s="61"/>
      <c r="MS98" s="61"/>
      <c r="MT98" s="61"/>
      <c r="MU98" s="61"/>
      <c r="MV98" s="61"/>
      <c r="MW98" s="61"/>
      <c r="MX98" s="61"/>
      <c r="MY98" s="61"/>
      <c r="MZ98" s="61"/>
      <c r="NA98" s="61"/>
      <c r="NB98" s="61"/>
      <c r="NC98" s="61"/>
      <c r="ND98" s="61"/>
      <c r="NE98" s="61"/>
      <c r="NF98" s="61"/>
      <c r="NG98" s="61"/>
      <c r="NH98" s="61"/>
      <c r="NI98" s="61"/>
      <c r="NJ98" s="61"/>
      <c r="NK98" s="61"/>
      <c r="NL98" s="61"/>
      <c r="NM98" s="61"/>
      <c r="NN98" s="61"/>
      <c r="NO98" s="61"/>
      <c r="NP98" s="61"/>
      <c r="NQ98" s="61"/>
      <c r="NR98" s="61"/>
      <c r="NS98" s="61"/>
      <c r="NT98" s="61"/>
      <c r="NU98" s="61"/>
      <c r="NV98" s="61"/>
      <c r="NW98" s="61"/>
      <c r="NX98" s="61"/>
      <c r="NY98" s="61"/>
      <c r="NZ98" s="61"/>
      <c r="OA98" s="61"/>
      <c r="OB98" s="61"/>
      <c r="OC98" s="61"/>
      <c r="OD98" s="61"/>
      <c r="OE98" s="61"/>
      <c r="OF98" s="61"/>
      <c r="OG98" s="61"/>
      <c r="OH98" s="61"/>
      <c r="OI98" s="61"/>
      <c r="OJ98" s="61"/>
      <c r="OK98" s="61"/>
      <c r="OL98" s="61"/>
      <c r="OM98" s="61"/>
      <c r="ON98" s="61"/>
      <c r="OO98" s="61"/>
      <c r="OP98" s="61"/>
      <c r="OQ98" s="61"/>
      <c r="OR98" s="61"/>
      <c r="OS98" s="61"/>
      <c r="OT98" s="61"/>
      <c r="OU98" s="61"/>
      <c r="OV98" s="61"/>
      <c r="OW98" s="61"/>
      <c r="OX98" s="61"/>
      <c r="OY98" s="61"/>
      <c r="OZ98" s="61"/>
      <c r="PA98" s="61"/>
      <c r="PB98" s="61"/>
      <c r="PC98" s="61"/>
      <c r="PD98" s="61"/>
      <c r="PE98" s="61"/>
      <c r="PF98" s="61"/>
      <c r="PG98" s="61"/>
      <c r="PH98" s="61"/>
      <c r="PI98" s="61"/>
      <c r="PJ98" s="61"/>
      <c r="PK98" s="61"/>
      <c r="PL98" s="61"/>
      <c r="PM98" s="61"/>
      <c r="PN98" s="61"/>
      <c r="PO98" s="61"/>
      <c r="PP98" s="61"/>
      <c r="PQ98" s="61"/>
      <c r="PR98" s="61"/>
      <c r="PS98" s="61"/>
      <c r="PT98" s="61"/>
      <c r="PU98" s="61"/>
      <c r="PV98" s="61"/>
      <c r="PW98" s="61"/>
      <c r="PX98" s="61"/>
      <c r="PY98" s="61"/>
      <c r="PZ98" s="61"/>
      <c r="QA98" s="61"/>
      <c r="QB98" s="61"/>
      <c r="QC98" s="61"/>
      <c r="QD98" s="61"/>
      <c r="QE98" s="61"/>
      <c r="QF98" s="61"/>
      <c r="QG98" s="61"/>
      <c r="QH98" s="61"/>
      <c r="QI98" s="61"/>
      <c r="QJ98" s="61"/>
      <c r="QK98" s="61"/>
      <c r="QL98" s="61"/>
      <c r="QM98" s="61"/>
      <c r="QN98" s="61"/>
      <c r="QO98" s="61"/>
      <c r="QP98" s="61"/>
      <c r="QQ98" s="61"/>
      <c r="QR98" s="61"/>
      <c r="QS98" s="61"/>
      <c r="QT98" s="61"/>
      <c r="QU98" s="61"/>
      <c r="QV98" s="61"/>
      <c r="QW98" s="61"/>
      <c r="QX98" s="61"/>
      <c r="QY98" s="61"/>
      <c r="QZ98" s="61"/>
      <c r="RA98" s="61"/>
      <c r="RB98" s="61"/>
      <c r="RC98" s="61"/>
      <c r="RD98" s="61"/>
      <c r="RE98" s="61"/>
      <c r="RF98" s="61"/>
      <c r="RG98" s="61"/>
      <c r="RH98" s="61"/>
      <c r="RI98" s="61"/>
      <c r="RJ98" s="61"/>
      <c r="RK98" s="61"/>
      <c r="RL98" s="61"/>
      <c r="RM98" s="61"/>
      <c r="RN98" s="61"/>
      <c r="RO98" s="61"/>
      <c r="RP98" s="61"/>
      <c r="RQ98" s="61"/>
      <c r="RR98" s="61"/>
      <c r="RS98" s="61"/>
      <c r="RT98" s="61"/>
      <c r="RU98" s="61"/>
      <c r="RV98" s="61"/>
      <c r="RW98" s="61"/>
      <c r="RX98" s="61"/>
      <c r="RY98" s="61"/>
      <c r="RZ98" s="61"/>
      <c r="SA98" s="61"/>
      <c r="SB98" s="61"/>
      <c r="SC98" s="61"/>
      <c r="SD98" s="61"/>
      <c r="SE98" s="61"/>
      <c r="SF98" s="61"/>
      <c r="SG98" s="61"/>
      <c r="SH98" s="61"/>
      <c r="SI98" s="61"/>
      <c r="SJ98" s="61"/>
      <c r="SK98" s="61"/>
      <c r="SL98" s="61"/>
      <c r="SM98" s="61"/>
      <c r="SN98" s="61"/>
      <c r="SO98" s="61"/>
      <c r="SP98" s="61"/>
      <c r="SQ98" s="61"/>
      <c r="SR98" s="61"/>
      <c r="SS98" s="61"/>
      <c r="ST98" s="61"/>
      <c r="SU98" s="61"/>
      <c r="SV98" s="61"/>
      <c r="SW98" s="61"/>
      <c r="SX98" s="61"/>
      <c r="SY98" s="61"/>
      <c r="SZ98" s="61"/>
      <c r="TA98" s="61"/>
      <c r="TB98" s="61"/>
      <c r="TC98" s="61"/>
      <c r="TD98" s="61"/>
      <c r="TE98" s="61"/>
      <c r="TF98" s="61"/>
      <c r="TG98" s="61"/>
      <c r="TH98" s="61"/>
      <c r="TI98" s="61"/>
      <c r="TJ98" s="61"/>
      <c r="TK98" s="61"/>
      <c r="TL98" s="61"/>
      <c r="TM98" s="61"/>
      <c r="TN98" s="61"/>
      <c r="TO98" s="61"/>
      <c r="TP98" s="61"/>
      <c r="TQ98" s="61"/>
      <c r="TR98" s="61"/>
      <c r="TS98" s="61"/>
      <c r="TT98" s="61"/>
      <c r="TU98" s="61"/>
      <c r="TV98" s="61"/>
      <c r="TW98" s="61"/>
      <c r="TX98" s="61"/>
      <c r="TY98" s="61"/>
      <c r="TZ98" s="61"/>
      <c r="UA98" s="61"/>
      <c r="UB98" s="61"/>
      <c r="UC98" s="61"/>
      <c r="UD98" s="61"/>
      <c r="UE98" s="61"/>
      <c r="UF98" s="61"/>
      <c r="UG98" s="61"/>
      <c r="UH98" s="61"/>
      <c r="UI98" s="61"/>
      <c r="UJ98" s="61"/>
      <c r="UK98" s="61"/>
      <c r="UL98" s="61"/>
      <c r="UM98" s="61"/>
      <c r="UN98" s="61"/>
      <c r="UO98" s="61"/>
      <c r="UP98" s="61"/>
      <c r="UQ98" s="61"/>
      <c r="UR98" s="61"/>
      <c r="US98" s="61"/>
      <c r="UT98" s="61"/>
      <c r="UU98" s="61"/>
      <c r="UV98" s="61"/>
      <c r="UW98" s="61"/>
      <c r="UX98" s="61"/>
      <c r="UY98" s="61"/>
      <c r="UZ98" s="61"/>
      <c r="VA98" s="61"/>
      <c r="VB98" s="61"/>
      <c r="VC98" s="61"/>
      <c r="VD98" s="61"/>
      <c r="VE98" s="61"/>
      <c r="VF98" s="61"/>
      <c r="VG98" s="61"/>
      <c r="VH98" s="61"/>
      <c r="VI98" s="61"/>
      <c r="VJ98" s="61"/>
      <c r="VK98" s="61"/>
      <c r="VL98" s="61"/>
      <c r="VM98" s="61"/>
      <c r="VN98" s="61"/>
      <c r="VO98" s="61"/>
      <c r="VP98" s="61"/>
      <c r="VQ98" s="61"/>
      <c r="VR98" s="61"/>
      <c r="VS98" s="61"/>
      <c r="VT98" s="61"/>
      <c r="VU98" s="61"/>
      <c r="VV98" s="61"/>
      <c r="VW98" s="61"/>
      <c r="VX98" s="61"/>
      <c r="VY98" s="61"/>
      <c r="VZ98" s="61"/>
      <c r="WA98" s="61"/>
      <c r="WB98" s="61"/>
      <c r="WC98" s="61"/>
      <c r="WD98" s="61"/>
      <c r="WE98" s="61"/>
      <c r="WF98" s="61"/>
      <c r="WG98" s="61"/>
      <c r="WH98" s="61"/>
      <c r="WI98" s="61"/>
      <c r="WJ98" s="61"/>
      <c r="WK98" s="61"/>
      <c r="WL98" s="61"/>
      <c r="WM98" s="61"/>
      <c r="WN98" s="61"/>
      <c r="WO98" s="61"/>
      <c r="WP98" s="61"/>
      <c r="WQ98" s="61"/>
      <c r="WR98" s="61"/>
      <c r="WS98" s="61"/>
      <c r="WT98" s="61"/>
      <c r="WU98" s="61"/>
      <c r="WV98" s="61"/>
      <c r="WW98" s="61"/>
      <c r="WX98" s="61"/>
      <c r="WY98" s="61"/>
      <c r="WZ98" s="61"/>
      <c r="XA98" s="61"/>
      <c r="XB98" s="61"/>
      <c r="XC98" s="61"/>
      <c r="XD98" s="61"/>
      <c r="XE98" s="61"/>
      <c r="XF98" s="61"/>
      <c r="XG98" s="61"/>
      <c r="XH98" s="61"/>
      <c r="XI98" s="61"/>
      <c r="XJ98" s="61"/>
      <c r="XK98" s="61"/>
      <c r="XL98" s="61"/>
      <c r="XM98" s="61"/>
      <c r="XN98" s="61"/>
      <c r="XO98" s="61"/>
      <c r="XP98" s="61"/>
      <c r="XQ98" s="61"/>
      <c r="XR98" s="61"/>
      <c r="XS98" s="61"/>
      <c r="XT98" s="61"/>
      <c r="XU98" s="61"/>
      <c r="XV98" s="61"/>
      <c r="XW98" s="61"/>
      <c r="XX98" s="61"/>
      <c r="XY98" s="61"/>
      <c r="XZ98" s="61"/>
      <c r="YA98" s="61"/>
      <c r="YB98" s="61"/>
      <c r="YC98" s="61"/>
      <c r="YD98" s="61"/>
      <c r="YE98" s="61"/>
      <c r="YF98" s="61"/>
      <c r="YG98" s="61"/>
      <c r="YH98" s="61"/>
      <c r="YI98" s="61"/>
      <c r="YJ98" s="61"/>
      <c r="YK98" s="61"/>
      <c r="YL98" s="61"/>
      <c r="YM98" s="61"/>
      <c r="YN98" s="61"/>
      <c r="YO98" s="61"/>
      <c r="YP98" s="61"/>
      <c r="YQ98" s="61"/>
      <c r="YR98" s="61"/>
    </row>
    <row r="99" spans="1:668" ht="12.75" customHeight="1" x14ac:dyDescent="0.25">
      <c r="A99" s="4" t="s">
        <v>27</v>
      </c>
      <c r="B99" s="5" t="s">
        <v>70</v>
      </c>
      <c r="C99" s="6" t="s">
        <v>90</v>
      </c>
      <c r="D99" s="11">
        <v>44268</v>
      </c>
      <c r="E99" s="11">
        <v>44561</v>
      </c>
      <c r="F99" s="7">
        <v>50000</v>
      </c>
      <c r="G99" s="6">
        <f>F99*0.0287</f>
        <v>1435</v>
      </c>
      <c r="H99" s="6">
        <v>19867.79</v>
      </c>
      <c r="I99" s="6">
        <f>F99*0.0304</f>
        <v>1520</v>
      </c>
      <c r="J99" s="6">
        <v>4809</v>
      </c>
      <c r="K99" s="6">
        <f>G99+H99+I99</f>
        <v>22822.79</v>
      </c>
      <c r="L99" s="84">
        <v>45191</v>
      </c>
      <c r="IA99" s="77"/>
      <c r="IB99" s="77"/>
    </row>
    <row r="100" spans="1:668" ht="18" customHeight="1" x14ac:dyDescent="0.25">
      <c r="A100" s="64" t="s">
        <v>15</v>
      </c>
      <c r="B100" s="13">
        <v>6</v>
      </c>
      <c r="C100" s="8"/>
      <c r="D100" s="64"/>
      <c r="E100" s="64"/>
      <c r="F100" s="8">
        <f t="shared" ref="F100:L100" si="18">SUM(F94:F99)</f>
        <v>210000</v>
      </c>
      <c r="G100" s="8">
        <f t="shared" si="18"/>
        <v>6027</v>
      </c>
      <c r="H100" s="8">
        <f t="shared" si="18"/>
        <v>19867.79</v>
      </c>
      <c r="I100" s="8">
        <f t="shared" si="18"/>
        <v>6384</v>
      </c>
      <c r="J100" s="8">
        <f t="shared" si="18"/>
        <v>4809</v>
      </c>
      <c r="K100" s="8">
        <f t="shared" si="18"/>
        <v>32278.79</v>
      </c>
      <c r="L100" s="85">
        <f t="shared" si="18"/>
        <v>195735</v>
      </c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IA100" s="77"/>
      <c r="IB100" s="77"/>
    </row>
    <row r="101" spans="1:668" s="62" customFormat="1" ht="15.75" x14ac:dyDescent="0.25">
      <c r="B101" s="14"/>
      <c r="C101" s="12"/>
      <c r="F101" s="12"/>
      <c r="G101" s="12"/>
      <c r="H101" s="12"/>
      <c r="I101" s="12"/>
      <c r="J101" s="12"/>
      <c r="K101" s="12"/>
      <c r="L101" s="9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77"/>
      <c r="IB101" s="77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  <c r="KO101" s="61"/>
      <c r="KP101" s="61"/>
      <c r="KQ101" s="61"/>
      <c r="KR101" s="61"/>
      <c r="KS101" s="61"/>
      <c r="KT101" s="61"/>
      <c r="KU101" s="61"/>
      <c r="KV101" s="61"/>
      <c r="KW101" s="61"/>
      <c r="KX101" s="61"/>
      <c r="KY101" s="61"/>
      <c r="KZ101" s="61"/>
      <c r="LA101" s="61"/>
      <c r="LB101" s="61"/>
      <c r="LC101" s="61"/>
      <c r="LD101" s="61"/>
      <c r="LE101" s="61"/>
      <c r="LF101" s="61"/>
      <c r="LG101" s="61"/>
      <c r="LH101" s="61"/>
      <c r="LI101" s="61"/>
      <c r="LJ101" s="61"/>
      <c r="LK101" s="61"/>
      <c r="LL101" s="61"/>
      <c r="LM101" s="61"/>
      <c r="LN101" s="61"/>
      <c r="LO101" s="61"/>
      <c r="LP101" s="61"/>
      <c r="LQ101" s="61"/>
      <c r="LR101" s="61"/>
      <c r="LS101" s="61"/>
      <c r="LT101" s="61"/>
      <c r="LU101" s="61"/>
      <c r="LV101" s="61"/>
      <c r="LW101" s="61"/>
      <c r="LX101" s="61"/>
      <c r="LY101" s="61"/>
      <c r="LZ101" s="61"/>
      <c r="MA101" s="61"/>
      <c r="MB101" s="61"/>
      <c r="MC101" s="61"/>
      <c r="MD101" s="61"/>
      <c r="ME101" s="61"/>
      <c r="MF101" s="61"/>
      <c r="MG101" s="61"/>
      <c r="MH101" s="61"/>
      <c r="MI101" s="61"/>
      <c r="MJ101" s="61"/>
      <c r="MK101" s="61"/>
      <c r="ML101" s="61"/>
      <c r="MM101" s="61"/>
      <c r="MN101" s="61"/>
      <c r="MO101" s="61"/>
      <c r="MP101" s="61"/>
      <c r="MQ101" s="61"/>
      <c r="MR101" s="61"/>
      <c r="MS101" s="61"/>
      <c r="MT101" s="61"/>
      <c r="MU101" s="61"/>
      <c r="MV101" s="61"/>
      <c r="MW101" s="61"/>
      <c r="MX101" s="61"/>
      <c r="MY101" s="61"/>
      <c r="MZ101" s="61"/>
      <c r="NA101" s="61"/>
      <c r="NB101" s="61"/>
      <c r="NC101" s="61"/>
      <c r="ND101" s="61"/>
      <c r="NE101" s="61"/>
      <c r="NF101" s="61"/>
      <c r="NG101" s="61"/>
      <c r="NH101" s="61"/>
      <c r="NI101" s="61"/>
      <c r="NJ101" s="61"/>
      <c r="NK101" s="61"/>
      <c r="NL101" s="61"/>
      <c r="NM101" s="61"/>
      <c r="NN101" s="61"/>
      <c r="NO101" s="61"/>
      <c r="NP101" s="61"/>
      <c r="NQ101" s="61"/>
      <c r="NR101" s="61"/>
      <c r="NS101" s="61"/>
      <c r="NT101" s="61"/>
      <c r="NU101" s="61"/>
      <c r="NV101" s="61"/>
      <c r="NW101" s="61"/>
      <c r="NX101" s="61"/>
      <c r="NY101" s="61"/>
      <c r="NZ101" s="61"/>
      <c r="OA101" s="61"/>
      <c r="OB101" s="61"/>
      <c r="OC101" s="61"/>
      <c r="OD101" s="61"/>
      <c r="OE101" s="61"/>
      <c r="OF101" s="61"/>
      <c r="OG101" s="61"/>
      <c r="OH101" s="61"/>
      <c r="OI101" s="61"/>
      <c r="OJ101" s="61"/>
      <c r="OK101" s="61"/>
      <c r="OL101" s="61"/>
      <c r="OM101" s="61"/>
      <c r="ON101" s="61"/>
      <c r="OO101" s="61"/>
      <c r="OP101" s="61"/>
      <c r="OQ101" s="61"/>
      <c r="OR101" s="61"/>
      <c r="OS101" s="61"/>
      <c r="OT101" s="61"/>
      <c r="OU101" s="61"/>
      <c r="OV101" s="61"/>
      <c r="OW101" s="61"/>
      <c r="OX101" s="61"/>
      <c r="OY101" s="61"/>
      <c r="OZ101" s="61"/>
      <c r="PA101" s="61"/>
      <c r="PB101" s="61"/>
      <c r="PC101" s="61"/>
      <c r="PD101" s="61"/>
      <c r="PE101" s="61"/>
      <c r="PF101" s="61"/>
      <c r="PG101" s="61"/>
      <c r="PH101" s="61"/>
      <c r="PI101" s="61"/>
      <c r="PJ101" s="61"/>
      <c r="PK101" s="61"/>
      <c r="PL101" s="61"/>
      <c r="PM101" s="61"/>
      <c r="PN101" s="61"/>
      <c r="PO101" s="61"/>
      <c r="PP101" s="61"/>
      <c r="PQ101" s="61"/>
      <c r="PR101" s="61"/>
      <c r="PS101" s="61"/>
      <c r="PT101" s="61"/>
      <c r="PU101" s="61"/>
      <c r="PV101" s="61"/>
      <c r="PW101" s="61"/>
      <c r="PX101" s="61"/>
      <c r="PY101" s="61"/>
      <c r="PZ101" s="61"/>
      <c r="QA101" s="61"/>
      <c r="QB101" s="61"/>
      <c r="QC101" s="61"/>
      <c r="QD101" s="61"/>
      <c r="QE101" s="61"/>
      <c r="QF101" s="61"/>
      <c r="QG101" s="61"/>
      <c r="QH101" s="61"/>
      <c r="QI101" s="61"/>
      <c r="QJ101" s="61"/>
      <c r="QK101" s="61"/>
      <c r="QL101" s="61"/>
      <c r="QM101" s="61"/>
      <c r="QN101" s="61"/>
      <c r="QO101" s="61"/>
      <c r="QP101" s="61"/>
      <c r="QQ101" s="61"/>
      <c r="QR101" s="61"/>
      <c r="QS101" s="61"/>
      <c r="QT101" s="61"/>
      <c r="QU101" s="61"/>
      <c r="QV101" s="61"/>
      <c r="QW101" s="61"/>
      <c r="QX101" s="61"/>
      <c r="QY101" s="61"/>
      <c r="QZ101" s="61"/>
      <c r="RA101" s="61"/>
      <c r="RB101" s="61"/>
      <c r="RC101" s="61"/>
      <c r="RD101" s="61"/>
      <c r="RE101" s="61"/>
      <c r="RF101" s="61"/>
      <c r="RG101" s="61"/>
      <c r="RH101" s="61"/>
      <c r="RI101" s="61"/>
      <c r="RJ101" s="61"/>
      <c r="RK101" s="61"/>
      <c r="RL101" s="61"/>
      <c r="RM101" s="61"/>
      <c r="RN101" s="61"/>
      <c r="RO101" s="61"/>
      <c r="RP101" s="61"/>
      <c r="RQ101" s="61"/>
      <c r="RR101" s="61"/>
      <c r="RS101" s="61"/>
      <c r="RT101" s="61"/>
      <c r="RU101" s="61"/>
      <c r="RV101" s="61"/>
      <c r="RW101" s="61"/>
      <c r="RX101" s="61"/>
      <c r="RY101" s="61"/>
      <c r="RZ101" s="61"/>
      <c r="SA101" s="61"/>
      <c r="SB101" s="61"/>
      <c r="SC101" s="61"/>
      <c r="SD101" s="61"/>
      <c r="SE101" s="61"/>
      <c r="SF101" s="61"/>
      <c r="SG101" s="61"/>
      <c r="SH101" s="61"/>
      <c r="SI101" s="61"/>
      <c r="SJ101" s="61"/>
      <c r="SK101" s="61"/>
      <c r="SL101" s="61"/>
      <c r="SM101" s="61"/>
      <c r="SN101" s="61"/>
      <c r="SO101" s="61"/>
      <c r="SP101" s="61"/>
      <c r="SQ101" s="61"/>
      <c r="SR101" s="61"/>
      <c r="SS101" s="61"/>
      <c r="ST101" s="61"/>
      <c r="SU101" s="61"/>
      <c r="SV101" s="61"/>
      <c r="SW101" s="61"/>
      <c r="SX101" s="61"/>
      <c r="SY101" s="61"/>
      <c r="SZ101" s="61"/>
      <c r="TA101" s="61"/>
      <c r="TB101" s="61"/>
      <c r="TC101" s="61"/>
      <c r="TD101" s="61"/>
      <c r="TE101" s="61"/>
      <c r="TF101" s="61"/>
      <c r="TG101" s="61"/>
      <c r="TH101" s="61"/>
      <c r="TI101" s="61"/>
      <c r="TJ101" s="61"/>
      <c r="TK101" s="61"/>
      <c r="TL101" s="61"/>
      <c r="TM101" s="61"/>
      <c r="TN101" s="61"/>
      <c r="TO101" s="61"/>
      <c r="TP101" s="61"/>
      <c r="TQ101" s="61"/>
      <c r="TR101" s="61"/>
      <c r="TS101" s="61"/>
      <c r="TT101" s="61"/>
      <c r="TU101" s="61"/>
      <c r="TV101" s="61"/>
      <c r="TW101" s="61"/>
      <c r="TX101" s="61"/>
      <c r="TY101" s="61"/>
      <c r="TZ101" s="61"/>
      <c r="UA101" s="61"/>
      <c r="UB101" s="61"/>
      <c r="UC101" s="61"/>
      <c r="UD101" s="61"/>
      <c r="UE101" s="61"/>
      <c r="UF101" s="61"/>
      <c r="UG101" s="61"/>
      <c r="UH101" s="61"/>
      <c r="UI101" s="61"/>
      <c r="UJ101" s="61"/>
      <c r="UK101" s="61"/>
      <c r="UL101" s="61"/>
      <c r="UM101" s="61"/>
      <c r="UN101" s="61"/>
      <c r="UO101" s="61"/>
      <c r="UP101" s="61"/>
      <c r="UQ101" s="61"/>
      <c r="UR101" s="61"/>
      <c r="US101" s="61"/>
      <c r="UT101" s="61"/>
      <c r="UU101" s="61"/>
      <c r="UV101" s="61"/>
      <c r="UW101" s="61"/>
      <c r="UX101" s="61"/>
      <c r="UY101" s="61"/>
      <c r="UZ101" s="61"/>
      <c r="VA101" s="61"/>
      <c r="VB101" s="61"/>
      <c r="VC101" s="61"/>
      <c r="VD101" s="61"/>
      <c r="VE101" s="61"/>
      <c r="VF101" s="61"/>
      <c r="VG101" s="61"/>
      <c r="VH101" s="61"/>
      <c r="VI101" s="61"/>
      <c r="VJ101" s="61"/>
      <c r="VK101" s="61"/>
      <c r="VL101" s="61"/>
      <c r="VM101" s="61"/>
      <c r="VN101" s="61"/>
      <c r="VO101" s="61"/>
      <c r="VP101" s="61"/>
      <c r="VQ101" s="61"/>
      <c r="VR101" s="61"/>
      <c r="VS101" s="61"/>
      <c r="VT101" s="61"/>
      <c r="VU101" s="61"/>
      <c r="VV101" s="61"/>
      <c r="VW101" s="61"/>
      <c r="VX101" s="61"/>
      <c r="VY101" s="61"/>
      <c r="VZ101" s="61"/>
      <c r="WA101" s="61"/>
      <c r="WB101" s="61"/>
      <c r="WC101" s="61"/>
      <c r="WD101" s="61"/>
      <c r="WE101" s="61"/>
      <c r="WF101" s="61"/>
      <c r="WG101" s="61"/>
      <c r="WH101" s="61"/>
      <c r="WI101" s="61"/>
      <c r="WJ101" s="61"/>
      <c r="WK101" s="61"/>
      <c r="WL101" s="61"/>
      <c r="WM101" s="61"/>
      <c r="WN101" s="61"/>
      <c r="WO101" s="61"/>
      <c r="WP101" s="61"/>
      <c r="WQ101" s="61"/>
      <c r="WR101" s="61"/>
      <c r="WS101" s="61"/>
      <c r="WT101" s="61"/>
      <c r="WU101" s="61"/>
      <c r="WV101" s="61"/>
      <c r="WW101" s="61"/>
      <c r="WX101" s="61"/>
      <c r="WY101" s="61"/>
      <c r="WZ101" s="61"/>
      <c r="XA101" s="61"/>
      <c r="XB101" s="61"/>
      <c r="XC101" s="61"/>
      <c r="XD101" s="61"/>
      <c r="XE101" s="61"/>
      <c r="XF101" s="61"/>
      <c r="XG101" s="61"/>
      <c r="XH101" s="61"/>
      <c r="XI101" s="61"/>
      <c r="XJ101" s="61"/>
      <c r="XK101" s="61"/>
      <c r="XL101" s="61"/>
      <c r="XM101" s="61"/>
      <c r="XN101" s="61"/>
      <c r="XO101" s="61"/>
      <c r="XP101" s="61"/>
      <c r="XQ101" s="61"/>
      <c r="XR101" s="61"/>
      <c r="XS101" s="61"/>
      <c r="XT101" s="61"/>
      <c r="XU101" s="61"/>
      <c r="XV101" s="61"/>
      <c r="XW101" s="61"/>
      <c r="XX101" s="61"/>
      <c r="XY101" s="61"/>
      <c r="XZ101" s="61"/>
      <c r="YA101" s="61"/>
      <c r="YB101" s="61"/>
      <c r="YC101" s="61"/>
      <c r="YD101" s="61"/>
      <c r="YE101" s="61"/>
      <c r="YF101" s="61"/>
      <c r="YG101" s="61"/>
      <c r="YH101" s="61"/>
      <c r="YI101" s="61"/>
      <c r="YJ101" s="61"/>
      <c r="YK101" s="61"/>
      <c r="YL101" s="61"/>
      <c r="YM101" s="61"/>
      <c r="YN101" s="61"/>
      <c r="YO101" s="61"/>
      <c r="YP101" s="61"/>
      <c r="YQ101" s="61"/>
      <c r="YR101" s="61"/>
    </row>
    <row r="102" spans="1:668" x14ac:dyDescent="0.25">
      <c r="A102" s="60" t="s">
        <v>37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87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  <c r="IV102" s="71"/>
      <c r="IW102" s="71"/>
      <c r="IX102" s="71"/>
      <c r="IY102" s="71"/>
      <c r="IZ102" s="71"/>
      <c r="JA102" s="71"/>
      <c r="JB102" s="71"/>
      <c r="JC102" s="71"/>
      <c r="JD102" s="71"/>
      <c r="JE102" s="71"/>
      <c r="JF102" s="71"/>
      <c r="JG102" s="71"/>
      <c r="JH102" s="71"/>
      <c r="JI102" s="71"/>
      <c r="JJ102" s="71"/>
      <c r="JK102" s="71"/>
      <c r="JL102" s="71"/>
      <c r="JM102" s="71"/>
      <c r="JN102" s="71"/>
      <c r="JO102" s="71"/>
      <c r="JP102" s="71"/>
      <c r="JQ102" s="71"/>
      <c r="JR102" s="71"/>
      <c r="JS102" s="71"/>
      <c r="JT102" s="71"/>
      <c r="JU102" s="71"/>
      <c r="JV102" s="71"/>
      <c r="JW102" s="71"/>
      <c r="JX102" s="71"/>
      <c r="JY102" s="71"/>
      <c r="JZ102" s="71"/>
      <c r="KA102" s="71"/>
      <c r="KB102" s="71"/>
      <c r="KC102" s="71"/>
      <c r="KD102" s="71"/>
      <c r="KE102" s="71"/>
      <c r="KF102" s="71"/>
      <c r="KG102" s="71"/>
      <c r="KH102" s="71"/>
      <c r="KI102" s="71"/>
      <c r="KJ102" s="71"/>
      <c r="KK102" s="71"/>
      <c r="KL102" s="71"/>
      <c r="KM102" s="71"/>
      <c r="KN102" s="71"/>
      <c r="KO102" s="71"/>
      <c r="KP102" s="71"/>
      <c r="KQ102" s="71"/>
      <c r="KR102" s="71"/>
      <c r="KS102" s="71"/>
      <c r="KT102" s="71"/>
      <c r="KU102" s="71"/>
      <c r="KV102" s="71"/>
      <c r="KW102" s="71"/>
      <c r="KX102" s="71"/>
      <c r="KY102" s="71"/>
      <c r="KZ102" s="71"/>
      <c r="LA102" s="71"/>
      <c r="LB102" s="71"/>
      <c r="LC102" s="71"/>
      <c r="LD102" s="71"/>
      <c r="LE102" s="71"/>
      <c r="LF102" s="71"/>
      <c r="LG102" s="71"/>
      <c r="LH102" s="71"/>
      <c r="LI102" s="71"/>
      <c r="LJ102" s="71"/>
      <c r="LK102" s="71"/>
      <c r="LL102" s="71"/>
      <c r="LM102" s="71"/>
      <c r="LN102" s="71"/>
      <c r="LO102" s="71"/>
      <c r="LP102" s="71"/>
      <c r="LQ102" s="71"/>
      <c r="LR102" s="71"/>
      <c r="LS102" s="71"/>
      <c r="LT102" s="71"/>
      <c r="LU102" s="71"/>
      <c r="LV102" s="71"/>
      <c r="LW102" s="71"/>
      <c r="LX102" s="71"/>
      <c r="LY102" s="71"/>
      <c r="LZ102" s="71"/>
      <c r="MA102" s="71"/>
      <c r="MB102" s="71"/>
      <c r="MC102" s="71"/>
      <c r="MD102" s="71"/>
      <c r="ME102" s="71"/>
      <c r="MF102" s="71"/>
      <c r="MG102" s="71"/>
      <c r="MH102" s="71"/>
      <c r="MI102" s="71"/>
      <c r="MJ102" s="71"/>
      <c r="MK102" s="71"/>
      <c r="ML102" s="71"/>
      <c r="MM102" s="71"/>
      <c r="MN102" s="71"/>
      <c r="MO102" s="71"/>
      <c r="MP102" s="71"/>
      <c r="MQ102" s="71"/>
      <c r="MR102" s="71"/>
      <c r="MS102" s="71"/>
      <c r="MT102" s="71"/>
      <c r="MU102" s="71"/>
      <c r="MV102" s="71"/>
      <c r="MW102" s="71"/>
      <c r="MX102" s="71"/>
      <c r="MY102" s="71"/>
      <c r="MZ102" s="71"/>
      <c r="NA102" s="71"/>
      <c r="NB102" s="71"/>
      <c r="NC102" s="71"/>
      <c r="ND102" s="71"/>
      <c r="NE102" s="71"/>
      <c r="NF102" s="71"/>
      <c r="NG102" s="71"/>
      <c r="NH102" s="71"/>
      <c r="NI102" s="71"/>
      <c r="NJ102" s="71"/>
      <c r="NK102" s="71"/>
      <c r="NL102" s="71"/>
      <c r="NM102" s="71"/>
      <c r="NN102" s="71"/>
      <c r="NO102" s="71"/>
      <c r="NP102" s="71"/>
      <c r="NQ102" s="71"/>
      <c r="NR102" s="71"/>
      <c r="NS102" s="71"/>
      <c r="NT102" s="71"/>
      <c r="NU102" s="71"/>
      <c r="NV102" s="71"/>
      <c r="NW102" s="71"/>
      <c r="NX102" s="71"/>
      <c r="NY102" s="71"/>
      <c r="NZ102" s="71"/>
      <c r="OA102" s="71"/>
      <c r="OB102" s="71"/>
      <c r="OC102" s="71"/>
      <c r="OD102" s="71"/>
      <c r="OE102" s="71"/>
      <c r="OF102" s="71"/>
      <c r="OG102" s="71"/>
      <c r="OH102" s="71"/>
      <c r="OI102" s="71"/>
      <c r="OJ102" s="71"/>
      <c r="OK102" s="71"/>
      <c r="OL102" s="71"/>
      <c r="OM102" s="71"/>
      <c r="ON102" s="71"/>
      <c r="OO102" s="71"/>
      <c r="OP102" s="71"/>
      <c r="OQ102" s="71"/>
      <c r="OR102" s="71"/>
      <c r="OS102" s="71"/>
      <c r="OT102" s="71"/>
      <c r="OU102" s="71"/>
      <c r="OV102" s="71"/>
      <c r="OW102" s="71"/>
      <c r="OX102" s="71"/>
      <c r="OY102" s="71"/>
      <c r="OZ102" s="71"/>
      <c r="PA102" s="71"/>
      <c r="PB102" s="71"/>
      <c r="PC102" s="71"/>
      <c r="PD102" s="71"/>
      <c r="PE102" s="71"/>
      <c r="PF102" s="71"/>
      <c r="PG102" s="71"/>
      <c r="PH102" s="71"/>
      <c r="PI102" s="71"/>
      <c r="PJ102" s="71"/>
      <c r="PK102" s="71"/>
      <c r="PL102" s="71"/>
      <c r="PM102" s="71"/>
      <c r="PN102" s="71"/>
      <c r="PO102" s="71"/>
      <c r="PP102" s="71"/>
      <c r="PQ102" s="71"/>
      <c r="PR102" s="71"/>
      <c r="PS102" s="71"/>
      <c r="PT102" s="71"/>
      <c r="PU102" s="71"/>
      <c r="PV102" s="71"/>
      <c r="PW102" s="71"/>
      <c r="PX102" s="71"/>
      <c r="PY102" s="71"/>
      <c r="PZ102" s="71"/>
      <c r="QA102" s="71"/>
      <c r="QB102" s="71"/>
      <c r="QC102" s="71"/>
      <c r="QD102" s="71"/>
      <c r="QE102" s="71"/>
      <c r="QF102" s="71"/>
      <c r="QG102" s="71"/>
      <c r="QH102" s="71"/>
      <c r="QI102" s="71"/>
      <c r="QJ102" s="71"/>
      <c r="QK102" s="71"/>
      <c r="QL102" s="71"/>
      <c r="QM102" s="71"/>
      <c r="QN102" s="71"/>
      <c r="QO102" s="71"/>
      <c r="QP102" s="71"/>
      <c r="QQ102" s="71"/>
      <c r="QR102" s="71"/>
      <c r="QS102" s="71"/>
      <c r="QT102" s="71"/>
      <c r="QU102" s="71"/>
      <c r="QV102" s="71"/>
      <c r="QW102" s="71"/>
      <c r="QX102" s="71"/>
      <c r="QY102" s="71"/>
      <c r="QZ102" s="71"/>
      <c r="RA102" s="71"/>
      <c r="RB102" s="71"/>
      <c r="RC102" s="71"/>
      <c r="RD102" s="71"/>
      <c r="RE102" s="71"/>
      <c r="RF102" s="71"/>
      <c r="RG102" s="71"/>
      <c r="RH102" s="71"/>
      <c r="RI102" s="71"/>
      <c r="RJ102" s="71"/>
      <c r="RK102" s="71"/>
      <c r="RL102" s="71"/>
      <c r="RM102" s="71"/>
      <c r="RN102" s="71"/>
      <c r="RO102" s="71"/>
      <c r="RP102" s="71"/>
      <c r="RQ102" s="71"/>
      <c r="RR102" s="71"/>
      <c r="RS102" s="71"/>
      <c r="RT102" s="71"/>
      <c r="RU102" s="71"/>
      <c r="RV102" s="71"/>
      <c r="RW102" s="71"/>
      <c r="RX102" s="71"/>
      <c r="RY102" s="71"/>
      <c r="RZ102" s="71"/>
      <c r="SA102" s="71"/>
      <c r="SB102" s="71"/>
      <c r="SC102" s="71"/>
      <c r="SD102" s="71"/>
      <c r="SE102" s="71"/>
      <c r="SF102" s="71"/>
      <c r="SG102" s="71"/>
      <c r="SH102" s="71"/>
      <c r="SI102" s="71"/>
      <c r="SJ102" s="71"/>
      <c r="SK102" s="71"/>
      <c r="SL102" s="71"/>
      <c r="SM102" s="71"/>
      <c r="SN102" s="71"/>
      <c r="SO102" s="71"/>
      <c r="SP102" s="71"/>
      <c r="SQ102" s="71"/>
      <c r="SR102" s="71"/>
      <c r="SS102" s="71"/>
      <c r="ST102" s="71"/>
      <c r="SU102" s="71"/>
      <c r="SV102" s="71"/>
      <c r="SW102" s="71"/>
      <c r="SX102" s="71"/>
      <c r="SY102" s="71"/>
      <c r="SZ102" s="71"/>
      <c r="TA102" s="71"/>
      <c r="TB102" s="71"/>
      <c r="TC102" s="71"/>
      <c r="TD102" s="71"/>
      <c r="TE102" s="71"/>
      <c r="TF102" s="71"/>
      <c r="TG102" s="71"/>
      <c r="TH102" s="71"/>
      <c r="TI102" s="71"/>
      <c r="TJ102" s="71"/>
      <c r="TK102" s="71"/>
      <c r="TL102" s="71"/>
      <c r="TM102" s="71"/>
      <c r="TN102" s="71"/>
      <c r="TO102" s="71"/>
      <c r="TP102" s="71"/>
      <c r="TQ102" s="71"/>
      <c r="TR102" s="71"/>
      <c r="TS102" s="71"/>
      <c r="TT102" s="71"/>
      <c r="TU102" s="71"/>
      <c r="TV102" s="71"/>
      <c r="TW102" s="71"/>
      <c r="TX102" s="71"/>
      <c r="TY102" s="71"/>
      <c r="TZ102" s="71"/>
      <c r="UA102" s="71"/>
      <c r="UB102" s="71"/>
      <c r="UC102" s="71"/>
      <c r="UD102" s="71"/>
      <c r="UE102" s="71"/>
      <c r="UF102" s="71"/>
      <c r="UG102" s="71"/>
      <c r="UH102" s="71"/>
      <c r="UI102" s="71"/>
      <c r="UJ102" s="71"/>
      <c r="UK102" s="71"/>
      <c r="UL102" s="71"/>
      <c r="UM102" s="71"/>
      <c r="UN102" s="71"/>
      <c r="UO102" s="71"/>
      <c r="UP102" s="71"/>
      <c r="UQ102" s="71"/>
      <c r="UR102" s="71"/>
      <c r="US102" s="71"/>
      <c r="UT102" s="71"/>
      <c r="UU102" s="71"/>
      <c r="UV102" s="71"/>
      <c r="UW102" s="71"/>
      <c r="UX102" s="71"/>
      <c r="UY102" s="71"/>
      <c r="UZ102" s="71"/>
      <c r="VA102" s="71"/>
      <c r="VB102" s="71"/>
      <c r="VC102" s="71"/>
      <c r="VD102" s="71"/>
      <c r="VE102" s="71"/>
      <c r="VF102" s="71"/>
      <c r="VG102" s="71"/>
      <c r="VH102" s="71"/>
      <c r="VI102" s="71"/>
      <c r="VJ102" s="71"/>
      <c r="VK102" s="71"/>
      <c r="VL102" s="71"/>
      <c r="VM102" s="71"/>
      <c r="VN102" s="71"/>
      <c r="VO102" s="71"/>
      <c r="VP102" s="71"/>
      <c r="VQ102" s="71"/>
      <c r="VR102" s="71"/>
      <c r="VS102" s="71"/>
      <c r="VT102" s="71"/>
      <c r="VU102" s="71"/>
      <c r="VV102" s="71"/>
      <c r="VW102" s="71"/>
      <c r="VX102" s="71"/>
      <c r="VY102" s="71"/>
      <c r="VZ102" s="71"/>
      <c r="WA102" s="71"/>
      <c r="WB102" s="71"/>
      <c r="WC102" s="71"/>
      <c r="WD102" s="71"/>
      <c r="WE102" s="71"/>
      <c r="WF102" s="71"/>
      <c r="WG102" s="71"/>
      <c r="WH102" s="71"/>
      <c r="WI102" s="71"/>
      <c r="WJ102" s="71"/>
      <c r="WK102" s="71"/>
      <c r="WL102" s="71"/>
      <c r="WM102" s="71"/>
      <c r="WN102" s="71"/>
      <c r="WO102" s="71"/>
      <c r="WP102" s="71"/>
      <c r="WQ102" s="71"/>
      <c r="WR102" s="71"/>
      <c r="WS102" s="71"/>
      <c r="WT102" s="71"/>
      <c r="WU102" s="71"/>
      <c r="WV102" s="71"/>
      <c r="WW102" s="71"/>
      <c r="WX102" s="71"/>
      <c r="WY102" s="71"/>
      <c r="WZ102" s="71"/>
      <c r="XA102" s="71"/>
      <c r="XB102" s="71"/>
      <c r="XC102" s="71"/>
      <c r="XD102" s="71"/>
      <c r="XE102" s="71"/>
      <c r="XF102" s="71"/>
      <c r="XG102" s="71"/>
      <c r="XH102" s="71"/>
      <c r="XI102" s="71"/>
      <c r="XJ102" s="71"/>
      <c r="XK102" s="71"/>
      <c r="XL102" s="71"/>
      <c r="XM102" s="71"/>
      <c r="XN102" s="71"/>
      <c r="XO102" s="71"/>
      <c r="XP102" s="71"/>
      <c r="XQ102" s="71"/>
      <c r="XR102" s="71"/>
      <c r="XS102" s="71"/>
      <c r="XT102" s="71"/>
      <c r="XU102" s="71"/>
      <c r="XV102" s="71"/>
      <c r="XW102" s="71"/>
      <c r="XX102" s="71"/>
      <c r="XY102" s="71"/>
      <c r="XZ102" s="71"/>
      <c r="YA102" s="71"/>
      <c r="YB102" s="71"/>
      <c r="YC102" s="71"/>
      <c r="YD102" s="71"/>
      <c r="YE102" s="71"/>
      <c r="YF102" s="71"/>
      <c r="YG102" s="71"/>
      <c r="YH102" s="71"/>
      <c r="YI102" s="71"/>
      <c r="YJ102" s="71"/>
      <c r="YK102" s="71"/>
      <c r="YL102" s="71"/>
      <c r="YM102" s="71"/>
      <c r="YN102" s="71"/>
      <c r="YO102" s="71"/>
      <c r="YP102" s="71"/>
      <c r="YQ102" s="71"/>
      <c r="YR102" s="71"/>
    </row>
    <row r="103" spans="1:668" ht="18" customHeight="1" x14ac:dyDescent="0.25">
      <c r="A103" s="4" t="s">
        <v>25</v>
      </c>
      <c r="B103" s="5" t="s">
        <v>36</v>
      </c>
      <c r="C103" s="6" t="s">
        <v>91</v>
      </c>
      <c r="D103" s="11">
        <v>43839</v>
      </c>
      <c r="E103" s="11">
        <v>44561</v>
      </c>
      <c r="F103" s="7">
        <v>165000</v>
      </c>
      <c r="G103" s="6">
        <f>F103*0.0287</f>
        <v>4735.5</v>
      </c>
      <c r="H103" s="6">
        <v>27624.36</v>
      </c>
      <c r="I103" s="6">
        <v>4098.53</v>
      </c>
      <c r="J103" s="6">
        <v>36941.29</v>
      </c>
      <c r="K103" s="6">
        <f>G103+H103+I103</f>
        <v>36458.39</v>
      </c>
      <c r="L103" s="84">
        <v>128058.71</v>
      </c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  <c r="IV103" s="71"/>
      <c r="IW103" s="71"/>
      <c r="IX103" s="71"/>
      <c r="IY103" s="71"/>
      <c r="IZ103" s="71"/>
      <c r="JA103" s="71"/>
      <c r="JB103" s="71"/>
      <c r="JC103" s="71"/>
      <c r="JD103" s="71"/>
      <c r="JE103" s="71"/>
      <c r="JF103" s="71"/>
      <c r="JG103" s="71"/>
      <c r="JH103" s="71"/>
      <c r="JI103" s="71"/>
      <c r="JJ103" s="71"/>
      <c r="JK103" s="71"/>
      <c r="JL103" s="71"/>
      <c r="JM103" s="71"/>
      <c r="JN103" s="71"/>
      <c r="JO103" s="71"/>
      <c r="JP103" s="71"/>
      <c r="JQ103" s="71"/>
      <c r="JR103" s="71"/>
      <c r="JS103" s="71"/>
      <c r="JT103" s="71"/>
      <c r="JU103" s="71"/>
      <c r="JV103" s="71"/>
      <c r="JW103" s="71"/>
      <c r="JX103" s="71"/>
      <c r="JY103" s="71"/>
      <c r="JZ103" s="71"/>
      <c r="KA103" s="71"/>
      <c r="KB103" s="71"/>
      <c r="KC103" s="71"/>
      <c r="KD103" s="71"/>
      <c r="KE103" s="71"/>
      <c r="KF103" s="71"/>
      <c r="KG103" s="71"/>
      <c r="KH103" s="71"/>
      <c r="KI103" s="71"/>
      <c r="KJ103" s="71"/>
      <c r="KK103" s="71"/>
      <c r="KL103" s="71"/>
      <c r="KM103" s="71"/>
      <c r="KN103" s="71"/>
      <c r="KO103" s="71"/>
      <c r="KP103" s="71"/>
      <c r="KQ103" s="71"/>
      <c r="KR103" s="71"/>
      <c r="KS103" s="71"/>
      <c r="KT103" s="71"/>
      <c r="KU103" s="71"/>
      <c r="KV103" s="71"/>
      <c r="KW103" s="71"/>
      <c r="KX103" s="71"/>
      <c r="KY103" s="71"/>
      <c r="KZ103" s="71"/>
      <c r="LA103" s="71"/>
      <c r="LB103" s="71"/>
      <c r="LC103" s="71"/>
      <c r="LD103" s="71"/>
      <c r="LE103" s="71"/>
      <c r="LF103" s="71"/>
      <c r="LG103" s="71"/>
      <c r="LH103" s="71"/>
      <c r="LI103" s="71"/>
      <c r="LJ103" s="71"/>
      <c r="LK103" s="71"/>
      <c r="LL103" s="71"/>
      <c r="LM103" s="71"/>
      <c r="LN103" s="71"/>
      <c r="LO103" s="71"/>
      <c r="LP103" s="71"/>
      <c r="LQ103" s="71"/>
      <c r="LR103" s="71"/>
      <c r="LS103" s="71"/>
      <c r="LT103" s="71"/>
      <c r="LU103" s="71"/>
      <c r="LV103" s="71"/>
      <c r="LW103" s="71"/>
      <c r="LX103" s="71"/>
      <c r="LY103" s="71"/>
      <c r="LZ103" s="71"/>
      <c r="MA103" s="71"/>
      <c r="MB103" s="71"/>
      <c r="MC103" s="71"/>
      <c r="MD103" s="71"/>
      <c r="ME103" s="71"/>
      <c r="MF103" s="71"/>
      <c r="MG103" s="71"/>
      <c r="MH103" s="71"/>
      <c r="MI103" s="71"/>
      <c r="MJ103" s="71"/>
      <c r="MK103" s="71"/>
      <c r="ML103" s="71"/>
      <c r="MM103" s="71"/>
      <c r="MN103" s="71"/>
      <c r="MO103" s="71"/>
      <c r="MP103" s="71"/>
      <c r="MQ103" s="71"/>
      <c r="MR103" s="71"/>
      <c r="MS103" s="71"/>
      <c r="MT103" s="71"/>
      <c r="MU103" s="71"/>
      <c r="MV103" s="71"/>
      <c r="MW103" s="71"/>
      <c r="MX103" s="71"/>
      <c r="MY103" s="71"/>
      <c r="MZ103" s="71"/>
      <c r="NA103" s="71"/>
      <c r="NB103" s="71"/>
      <c r="NC103" s="71"/>
      <c r="ND103" s="71"/>
      <c r="NE103" s="71"/>
      <c r="NF103" s="71"/>
      <c r="NG103" s="71"/>
      <c r="NH103" s="71"/>
      <c r="NI103" s="71"/>
      <c r="NJ103" s="71"/>
      <c r="NK103" s="71"/>
      <c r="NL103" s="71"/>
      <c r="NM103" s="71"/>
      <c r="NN103" s="71"/>
      <c r="NO103" s="71"/>
      <c r="NP103" s="71"/>
      <c r="NQ103" s="71"/>
      <c r="NR103" s="71"/>
      <c r="NS103" s="71"/>
      <c r="NT103" s="71"/>
      <c r="NU103" s="71"/>
      <c r="NV103" s="71"/>
      <c r="NW103" s="71"/>
      <c r="NX103" s="71"/>
      <c r="NY103" s="71"/>
      <c r="NZ103" s="71"/>
      <c r="OA103" s="71"/>
      <c r="OB103" s="71"/>
      <c r="OC103" s="71"/>
      <c r="OD103" s="71"/>
      <c r="OE103" s="71"/>
      <c r="OF103" s="71"/>
      <c r="OG103" s="71"/>
      <c r="OH103" s="71"/>
      <c r="OI103" s="71"/>
      <c r="OJ103" s="71"/>
      <c r="OK103" s="71"/>
      <c r="OL103" s="71"/>
      <c r="OM103" s="71"/>
      <c r="ON103" s="71"/>
      <c r="OO103" s="71"/>
      <c r="OP103" s="71"/>
      <c r="OQ103" s="71"/>
      <c r="OR103" s="71"/>
      <c r="OS103" s="71"/>
      <c r="OT103" s="71"/>
      <c r="OU103" s="71"/>
      <c r="OV103" s="71"/>
      <c r="OW103" s="71"/>
      <c r="OX103" s="71"/>
      <c r="OY103" s="71"/>
      <c r="OZ103" s="71"/>
      <c r="PA103" s="71"/>
      <c r="PB103" s="71"/>
      <c r="PC103" s="71"/>
      <c r="PD103" s="71"/>
      <c r="PE103" s="71"/>
      <c r="PF103" s="71"/>
      <c r="PG103" s="71"/>
      <c r="PH103" s="71"/>
      <c r="PI103" s="71"/>
      <c r="PJ103" s="71"/>
      <c r="PK103" s="71"/>
      <c r="PL103" s="71"/>
      <c r="PM103" s="71"/>
      <c r="PN103" s="71"/>
      <c r="PO103" s="71"/>
      <c r="PP103" s="71"/>
      <c r="PQ103" s="71"/>
      <c r="PR103" s="71"/>
      <c r="PS103" s="71"/>
      <c r="PT103" s="71"/>
      <c r="PU103" s="71"/>
      <c r="PV103" s="71"/>
      <c r="PW103" s="71"/>
      <c r="PX103" s="71"/>
      <c r="PY103" s="71"/>
      <c r="PZ103" s="71"/>
      <c r="QA103" s="71"/>
      <c r="QB103" s="71"/>
      <c r="QC103" s="71"/>
      <c r="QD103" s="71"/>
      <c r="QE103" s="71"/>
      <c r="QF103" s="71"/>
      <c r="QG103" s="71"/>
      <c r="QH103" s="71"/>
      <c r="QI103" s="71"/>
      <c r="QJ103" s="71"/>
      <c r="QK103" s="71"/>
      <c r="QL103" s="71"/>
      <c r="QM103" s="71"/>
      <c r="QN103" s="71"/>
      <c r="QO103" s="71"/>
      <c r="QP103" s="71"/>
      <c r="QQ103" s="71"/>
      <c r="QR103" s="71"/>
      <c r="QS103" s="71"/>
      <c r="QT103" s="71"/>
      <c r="QU103" s="71"/>
      <c r="QV103" s="71"/>
      <c r="QW103" s="71"/>
      <c r="QX103" s="71"/>
      <c r="QY103" s="71"/>
      <c r="QZ103" s="71"/>
      <c r="RA103" s="71"/>
      <c r="RB103" s="71"/>
      <c r="RC103" s="71"/>
      <c r="RD103" s="71"/>
      <c r="RE103" s="71"/>
      <c r="RF103" s="71"/>
      <c r="RG103" s="71"/>
      <c r="RH103" s="71"/>
      <c r="RI103" s="71"/>
      <c r="RJ103" s="71"/>
      <c r="RK103" s="71"/>
      <c r="RL103" s="71"/>
      <c r="RM103" s="71"/>
      <c r="RN103" s="71"/>
      <c r="RO103" s="71"/>
      <c r="RP103" s="71"/>
      <c r="RQ103" s="71"/>
      <c r="RR103" s="71"/>
      <c r="RS103" s="71"/>
      <c r="RT103" s="71"/>
      <c r="RU103" s="71"/>
      <c r="RV103" s="71"/>
      <c r="RW103" s="71"/>
      <c r="RX103" s="71"/>
      <c r="RY103" s="71"/>
      <c r="RZ103" s="71"/>
      <c r="SA103" s="71"/>
      <c r="SB103" s="71"/>
      <c r="SC103" s="71"/>
      <c r="SD103" s="71"/>
      <c r="SE103" s="71"/>
      <c r="SF103" s="71"/>
      <c r="SG103" s="71"/>
      <c r="SH103" s="71"/>
      <c r="SI103" s="71"/>
      <c r="SJ103" s="71"/>
      <c r="SK103" s="71"/>
      <c r="SL103" s="71"/>
      <c r="SM103" s="71"/>
      <c r="SN103" s="71"/>
      <c r="SO103" s="71"/>
      <c r="SP103" s="71"/>
      <c r="SQ103" s="71"/>
      <c r="SR103" s="71"/>
      <c r="SS103" s="71"/>
      <c r="ST103" s="71"/>
      <c r="SU103" s="71"/>
      <c r="SV103" s="71"/>
      <c r="SW103" s="71"/>
      <c r="SX103" s="71"/>
      <c r="SY103" s="71"/>
      <c r="SZ103" s="71"/>
      <c r="TA103" s="71"/>
      <c r="TB103" s="71"/>
      <c r="TC103" s="71"/>
      <c r="TD103" s="71"/>
      <c r="TE103" s="71"/>
      <c r="TF103" s="71"/>
      <c r="TG103" s="71"/>
      <c r="TH103" s="71"/>
      <c r="TI103" s="71"/>
      <c r="TJ103" s="71"/>
      <c r="TK103" s="71"/>
      <c r="TL103" s="71"/>
      <c r="TM103" s="71"/>
      <c r="TN103" s="71"/>
      <c r="TO103" s="71"/>
      <c r="TP103" s="71"/>
      <c r="TQ103" s="71"/>
      <c r="TR103" s="71"/>
      <c r="TS103" s="71"/>
      <c r="TT103" s="71"/>
      <c r="TU103" s="71"/>
      <c r="TV103" s="71"/>
      <c r="TW103" s="71"/>
      <c r="TX103" s="71"/>
      <c r="TY103" s="71"/>
      <c r="TZ103" s="71"/>
      <c r="UA103" s="71"/>
      <c r="UB103" s="71"/>
      <c r="UC103" s="71"/>
      <c r="UD103" s="71"/>
      <c r="UE103" s="71"/>
      <c r="UF103" s="71"/>
      <c r="UG103" s="71"/>
      <c r="UH103" s="71"/>
      <c r="UI103" s="71"/>
      <c r="UJ103" s="71"/>
      <c r="UK103" s="71"/>
      <c r="UL103" s="71"/>
      <c r="UM103" s="71"/>
      <c r="UN103" s="71"/>
      <c r="UO103" s="71"/>
      <c r="UP103" s="71"/>
      <c r="UQ103" s="71"/>
      <c r="UR103" s="71"/>
      <c r="US103" s="71"/>
      <c r="UT103" s="71"/>
      <c r="UU103" s="71"/>
      <c r="UV103" s="71"/>
      <c r="UW103" s="71"/>
      <c r="UX103" s="71"/>
      <c r="UY103" s="71"/>
      <c r="UZ103" s="71"/>
      <c r="VA103" s="71"/>
      <c r="VB103" s="71"/>
      <c r="VC103" s="71"/>
      <c r="VD103" s="71"/>
      <c r="VE103" s="71"/>
      <c r="VF103" s="71"/>
      <c r="VG103" s="71"/>
      <c r="VH103" s="71"/>
      <c r="VI103" s="71"/>
      <c r="VJ103" s="71"/>
      <c r="VK103" s="71"/>
      <c r="VL103" s="71"/>
      <c r="VM103" s="71"/>
      <c r="VN103" s="71"/>
      <c r="VO103" s="71"/>
      <c r="VP103" s="71"/>
      <c r="VQ103" s="71"/>
      <c r="VR103" s="71"/>
      <c r="VS103" s="71"/>
      <c r="VT103" s="71"/>
      <c r="VU103" s="71"/>
      <c r="VV103" s="71"/>
      <c r="VW103" s="71"/>
      <c r="VX103" s="71"/>
      <c r="VY103" s="71"/>
      <c r="VZ103" s="71"/>
      <c r="WA103" s="71"/>
      <c r="WB103" s="71"/>
      <c r="WC103" s="71"/>
      <c r="WD103" s="71"/>
      <c r="WE103" s="71"/>
      <c r="WF103" s="71"/>
      <c r="WG103" s="71"/>
      <c r="WH103" s="71"/>
      <c r="WI103" s="71"/>
      <c r="WJ103" s="71"/>
      <c r="WK103" s="71"/>
      <c r="WL103" s="71"/>
      <c r="WM103" s="71"/>
      <c r="WN103" s="71"/>
      <c r="WO103" s="71"/>
      <c r="WP103" s="71"/>
      <c r="WQ103" s="71"/>
      <c r="WR103" s="71"/>
      <c r="WS103" s="71"/>
      <c r="WT103" s="71"/>
      <c r="WU103" s="71"/>
      <c r="WV103" s="71"/>
      <c r="WW103" s="71"/>
      <c r="WX103" s="71"/>
      <c r="WY103" s="71"/>
      <c r="WZ103" s="71"/>
      <c r="XA103" s="71"/>
      <c r="XB103" s="71"/>
      <c r="XC103" s="71"/>
      <c r="XD103" s="71"/>
      <c r="XE103" s="71"/>
      <c r="XF103" s="71"/>
      <c r="XG103" s="71"/>
      <c r="XH103" s="71"/>
      <c r="XI103" s="71"/>
      <c r="XJ103" s="71"/>
      <c r="XK103" s="71"/>
      <c r="XL103" s="71"/>
      <c r="XM103" s="71"/>
      <c r="XN103" s="71"/>
      <c r="XO103" s="71"/>
      <c r="XP103" s="71"/>
      <c r="XQ103" s="71"/>
      <c r="XR103" s="71"/>
      <c r="XS103" s="71"/>
      <c r="XT103" s="71"/>
      <c r="XU103" s="71"/>
      <c r="XV103" s="71"/>
      <c r="XW103" s="71"/>
      <c r="XX103" s="71"/>
      <c r="XY103" s="71"/>
      <c r="XZ103" s="71"/>
      <c r="YA103" s="71"/>
      <c r="YB103" s="71"/>
      <c r="YC103" s="71"/>
      <c r="YD103" s="71"/>
      <c r="YE103" s="71"/>
      <c r="YF103" s="71"/>
      <c r="YG103" s="71"/>
      <c r="YH103" s="71"/>
      <c r="YI103" s="71"/>
      <c r="YJ103" s="71"/>
      <c r="YK103" s="71"/>
      <c r="YL103" s="71"/>
      <c r="YM103" s="71"/>
      <c r="YN103" s="71"/>
      <c r="YO103" s="71"/>
      <c r="YP103" s="71"/>
      <c r="YQ103" s="71"/>
      <c r="YR103" s="71"/>
    </row>
    <row r="104" spans="1:668" ht="12.75" customHeight="1" x14ac:dyDescent="0.25">
      <c r="A104" s="64" t="s">
        <v>15</v>
      </c>
      <c r="B104" s="13">
        <v>1</v>
      </c>
      <c r="C104" s="8"/>
      <c r="D104" s="64"/>
      <c r="E104" s="64"/>
      <c r="F104" s="8">
        <f>SUM(F103:F103)</f>
        <v>165000</v>
      </c>
      <c r="G104" s="8">
        <f t="shared" ref="G104:L104" si="19">SUM(G103:G103)</f>
        <v>4735.5</v>
      </c>
      <c r="H104" s="8">
        <f t="shared" si="19"/>
        <v>27624.36</v>
      </c>
      <c r="I104" s="8">
        <f t="shared" si="19"/>
        <v>4098.53</v>
      </c>
      <c r="J104" s="8">
        <f t="shared" si="19"/>
        <v>36941.29</v>
      </c>
      <c r="K104" s="8">
        <f t="shared" si="19"/>
        <v>36458.39</v>
      </c>
      <c r="L104" s="85">
        <f t="shared" si="19"/>
        <v>128058.71</v>
      </c>
      <c r="IC104" s="68"/>
      <c r="ID104" s="68"/>
      <c r="IE104" s="68"/>
      <c r="IF104" s="68"/>
      <c r="IG104" s="68"/>
      <c r="IH104" s="68"/>
      <c r="II104" s="68"/>
      <c r="IJ104" s="68"/>
      <c r="IK104" s="68"/>
      <c r="IL104" s="68"/>
      <c r="IM104" s="68"/>
      <c r="IN104" s="68"/>
      <c r="IO104" s="68"/>
      <c r="IP104" s="68"/>
      <c r="IQ104" s="68"/>
      <c r="IR104" s="68"/>
      <c r="IS104" s="68"/>
      <c r="IT104" s="68"/>
      <c r="IU104" s="68"/>
      <c r="IV104" s="68"/>
      <c r="IW104" s="68"/>
      <c r="IX104" s="68"/>
      <c r="IY104" s="68"/>
      <c r="IZ104" s="68"/>
      <c r="JA104" s="68"/>
      <c r="JB104" s="68"/>
      <c r="JC104" s="68"/>
      <c r="JD104" s="68"/>
      <c r="JE104" s="68"/>
      <c r="JF104" s="68"/>
      <c r="JG104" s="68"/>
      <c r="JH104" s="68"/>
      <c r="JI104" s="68"/>
      <c r="JJ104" s="68"/>
      <c r="JK104" s="68"/>
      <c r="JL104" s="68"/>
      <c r="JM104" s="68"/>
      <c r="JN104" s="68"/>
      <c r="JO104" s="68"/>
      <c r="JP104" s="68"/>
      <c r="JQ104" s="68"/>
      <c r="JR104" s="68"/>
      <c r="JS104" s="68"/>
      <c r="JT104" s="68"/>
      <c r="JU104" s="68"/>
      <c r="JV104" s="68"/>
      <c r="JW104" s="68"/>
      <c r="JX104" s="68"/>
      <c r="JY104" s="68"/>
      <c r="JZ104" s="68"/>
      <c r="KA104" s="68"/>
      <c r="KB104" s="68"/>
      <c r="KC104" s="68"/>
      <c r="KD104" s="68"/>
      <c r="KE104" s="68"/>
      <c r="KF104" s="68"/>
      <c r="KG104" s="68"/>
      <c r="KH104" s="68"/>
      <c r="KI104" s="68"/>
      <c r="KJ104" s="68"/>
      <c r="KK104" s="68"/>
      <c r="KL104" s="68"/>
      <c r="KM104" s="68"/>
      <c r="KN104" s="68"/>
      <c r="KO104" s="68"/>
      <c r="KP104" s="68"/>
      <c r="KQ104" s="68"/>
      <c r="KR104" s="68"/>
      <c r="KS104" s="68"/>
      <c r="KT104" s="68"/>
      <c r="KU104" s="68"/>
      <c r="KV104" s="68"/>
      <c r="KW104" s="68"/>
      <c r="KX104" s="68"/>
      <c r="KY104" s="68"/>
      <c r="KZ104" s="68"/>
      <c r="LA104" s="68"/>
      <c r="LB104" s="68"/>
      <c r="LC104" s="68"/>
      <c r="LD104" s="68"/>
      <c r="LE104" s="68"/>
      <c r="LF104" s="68"/>
      <c r="LG104" s="68"/>
      <c r="LH104" s="68"/>
      <c r="LI104" s="68"/>
      <c r="LJ104" s="68"/>
      <c r="LK104" s="68"/>
      <c r="LL104" s="68"/>
      <c r="LM104" s="68"/>
      <c r="LN104" s="68"/>
      <c r="LO104" s="68"/>
      <c r="LP104" s="68"/>
      <c r="LQ104" s="68"/>
      <c r="LR104" s="68"/>
      <c r="LS104" s="68"/>
      <c r="LT104" s="68"/>
      <c r="LU104" s="68"/>
      <c r="LV104" s="68"/>
      <c r="LW104" s="68"/>
      <c r="LX104" s="68"/>
      <c r="LY104" s="68"/>
      <c r="LZ104" s="68"/>
      <c r="MA104" s="68"/>
      <c r="MB104" s="68"/>
      <c r="MC104" s="68"/>
      <c r="MD104" s="68"/>
      <c r="ME104" s="68"/>
      <c r="MF104" s="68"/>
      <c r="MG104" s="68"/>
      <c r="MH104" s="68"/>
      <c r="MI104" s="68"/>
      <c r="MJ104" s="68"/>
      <c r="MK104" s="68"/>
      <c r="ML104" s="68"/>
      <c r="MM104" s="68"/>
      <c r="MN104" s="68"/>
      <c r="MO104" s="68"/>
      <c r="MP104" s="68"/>
      <c r="MQ104" s="68"/>
      <c r="MR104" s="68"/>
      <c r="MS104" s="68"/>
      <c r="MT104" s="68"/>
      <c r="MU104" s="68"/>
      <c r="MV104" s="68"/>
      <c r="MW104" s="68"/>
      <c r="MX104" s="68"/>
      <c r="MY104" s="68"/>
      <c r="MZ104" s="68"/>
      <c r="NA104" s="68"/>
      <c r="NB104" s="68"/>
      <c r="NC104" s="68"/>
      <c r="ND104" s="68"/>
      <c r="NE104" s="68"/>
      <c r="NF104" s="68"/>
      <c r="NG104" s="68"/>
      <c r="NH104" s="68"/>
      <c r="NI104" s="68"/>
      <c r="NJ104" s="68"/>
      <c r="NK104" s="68"/>
      <c r="NL104" s="68"/>
      <c r="NM104" s="68"/>
      <c r="NN104" s="68"/>
      <c r="NO104" s="68"/>
      <c r="NP104" s="68"/>
      <c r="NQ104" s="68"/>
      <c r="NR104" s="68"/>
      <c r="NS104" s="68"/>
      <c r="NT104" s="68"/>
      <c r="NU104" s="68"/>
      <c r="NV104" s="68"/>
      <c r="NW104" s="68"/>
      <c r="NX104" s="68"/>
      <c r="NY104" s="68"/>
      <c r="NZ104" s="68"/>
      <c r="OA104" s="68"/>
      <c r="OB104" s="68"/>
      <c r="OC104" s="68"/>
      <c r="OD104" s="68"/>
      <c r="OE104" s="68"/>
      <c r="OF104" s="68"/>
      <c r="OG104" s="68"/>
      <c r="OH104" s="68"/>
      <c r="OI104" s="68"/>
      <c r="OJ104" s="68"/>
      <c r="OK104" s="68"/>
      <c r="OL104" s="68"/>
      <c r="OM104" s="68"/>
      <c r="ON104" s="68"/>
      <c r="OO104" s="68"/>
      <c r="OP104" s="68"/>
      <c r="OQ104" s="68"/>
      <c r="OR104" s="68"/>
      <c r="OS104" s="68"/>
      <c r="OT104" s="68"/>
      <c r="OU104" s="68"/>
      <c r="OV104" s="68"/>
      <c r="OW104" s="68"/>
      <c r="OX104" s="68"/>
      <c r="OY104" s="68"/>
      <c r="OZ104" s="68"/>
      <c r="PA104" s="68"/>
      <c r="PB104" s="68"/>
      <c r="PC104" s="68"/>
      <c r="PD104" s="68"/>
      <c r="PE104" s="68"/>
      <c r="PF104" s="68"/>
      <c r="PG104" s="68"/>
      <c r="PH104" s="68"/>
      <c r="PI104" s="68"/>
      <c r="PJ104" s="68"/>
      <c r="PK104" s="68"/>
      <c r="PL104" s="68"/>
      <c r="PM104" s="68"/>
      <c r="PN104" s="68"/>
      <c r="PO104" s="68"/>
      <c r="PP104" s="68"/>
      <c r="PQ104" s="68"/>
      <c r="PR104" s="68"/>
      <c r="PS104" s="68"/>
      <c r="PT104" s="68"/>
      <c r="PU104" s="68"/>
      <c r="PV104" s="68"/>
      <c r="PW104" s="68"/>
      <c r="PX104" s="68"/>
      <c r="PY104" s="68"/>
      <c r="PZ104" s="68"/>
      <c r="QA104" s="68"/>
      <c r="QB104" s="68"/>
      <c r="QC104" s="68"/>
      <c r="QD104" s="68"/>
      <c r="QE104" s="68"/>
      <c r="QF104" s="68"/>
      <c r="QG104" s="68"/>
      <c r="QH104" s="68"/>
      <c r="QI104" s="68"/>
      <c r="QJ104" s="68"/>
      <c r="QK104" s="68"/>
      <c r="QL104" s="68"/>
      <c r="QM104" s="68"/>
      <c r="QN104" s="68"/>
      <c r="QO104" s="68"/>
      <c r="QP104" s="68"/>
      <c r="QQ104" s="68"/>
      <c r="QR104" s="68"/>
      <c r="QS104" s="68"/>
      <c r="QT104" s="68"/>
      <c r="QU104" s="68"/>
      <c r="QV104" s="68"/>
      <c r="QW104" s="68"/>
      <c r="QX104" s="68"/>
      <c r="QY104" s="68"/>
      <c r="QZ104" s="68"/>
      <c r="RA104" s="68"/>
      <c r="RB104" s="68"/>
      <c r="RC104" s="68"/>
      <c r="RD104" s="68"/>
      <c r="RE104" s="68"/>
      <c r="RF104" s="68"/>
      <c r="RG104" s="68"/>
      <c r="RH104" s="68"/>
      <c r="RI104" s="68"/>
      <c r="RJ104" s="68"/>
      <c r="RK104" s="68"/>
      <c r="RL104" s="68"/>
      <c r="RM104" s="68"/>
      <c r="RN104" s="68"/>
      <c r="RO104" s="68"/>
      <c r="RP104" s="68"/>
      <c r="RQ104" s="68"/>
      <c r="RR104" s="68"/>
      <c r="RS104" s="68"/>
      <c r="RT104" s="68"/>
      <c r="RU104" s="68"/>
      <c r="RV104" s="68"/>
      <c r="RW104" s="68"/>
      <c r="RX104" s="68"/>
      <c r="RY104" s="68"/>
      <c r="RZ104" s="68"/>
      <c r="SA104" s="68"/>
      <c r="SB104" s="68"/>
      <c r="SC104" s="68"/>
      <c r="SD104" s="68"/>
      <c r="SE104" s="68"/>
      <c r="SF104" s="68"/>
      <c r="SG104" s="68"/>
      <c r="SH104" s="68"/>
      <c r="SI104" s="68"/>
      <c r="SJ104" s="68"/>
      <c r="SK104" s="68"/>
      <c r="SL104" s="68"/>
      <c r="SM104" s="68"/>
      <c r="SN104" s="68"/>
      <c r="SO104" s="68"/>
      <c r="SP104" s="68"/>
      <c r="SQ104" s="68"/>
      <c r="SR104" s="68"/>
      <c r="SS104" s="68"/>
      <c r="ST104" s="68"/>
      <c r="SU104" s="68"/>
      <c r="SV104" s="68"/>
      <c r="SW104" s="68"/>
      <c r="SX104" s="68"/>
      <c r="SY104" s="68"/>
      <c r="SZ104" s="68"/>
      <c r="TA104" s="68"/>
      <c r="TB104" s="68"/>
      <c r="TC104" s="68"/>
      <c r="TD104" s="68"/>
      <c r="TE104" s="68"/>
      <c r="TF104" s="68"/>
      <c r="TG104" s="68"/>
      <c r="TH104" s="68"/>
      <c r="TI104" s="68"/>
      <c r="TJ104" s="68"/>
      <c r="TK104" s="68"/>
      <c r="TL104" s="68"/>
      <c r="TM104" s="68"/>
      <c r="TN104" s="68"/>
      <c r="TO104" s="68"/>
      <c r="TP104" s="68"/>
      <c r="TQ104" s="68"/>
      <c r="TR104" s="68"/>
      <c r="TS104" s="68"/>
      <c r="TT104" s="68"/>
      <c r="TU104" s="68"/>
      <c r="TV104" s="68"/>
      <c r="TW104" s="68"/>
      <c r="TX104" s="68"/>
      <c r="TY104" s="68"/>
      <c r="TZ104" s="68"/>
      <c r="UA104" s="68"/>
      <c r="UB104" s="68"/>
      <c r="UC104" s="68"/>
      <c r="UD104" s="68"/>
      <c r="UE104" s="68"/>
      <c r="UF104" s="68"/>
      <c r="UG104" s="68"/>
      <c r="UH104" s="68"/>
      <c r="UI104" s="68"/>
      <c r="UJ104" s="68"/>
      <c r="UK104" s="68"/>
      <c r="UL104" s="68"/>
      <c r="UM104" s="68"/>
      <c r="UN104" s="68"/>
      <c r="UO104" s="68"/>
      <c r="UP104" s="68"/>
      <c r="UQ104" s="68"/>
      <c r="UR104" s="68"/>
      <c r="US104" s="68"/>
      <c r="UT104" s="68"/>
      <c r="UU104" s="68"/>
      <c r="UV104" s="68"/>
      <c r="UW104" s="68"/>
      <c r="UX104" s="68"/>
      <c r="UY104" s="68"/>
      <c r="UZ104" s="68"/>
      <c r="VA104" s="68"/>
      <c r="VB104" s="68"/>
      <c r="VC104" s="68"/>
      <c r="VD104" s="68"/>
      <c r="VE104" s="68"/>
      <c r="VF104" s="68"/>
      <c r="VG104" s="68"/>
      <c r="VH104" s="68"/>
      <c r="VI104" s="68"/>
      <c r="VJ104" s="68"/>
      <c r="VK104" s="68"/>
      <c r="VL104" s="68"/>
      <c r="VM104" s="68"/>
      <c r="VN104" s="68"/>
      <c r="VO104" s="68"/>
      <c r="VP104" s="68"/>
      <c r="VQ104" s="68"/>
      <c r="VR104" s="68"/>
      <c r="VS104" s="68"/>
      <c r="VT104" s="68"/>
      <c r="VU104" s="68"/>
      <c r="VV104" s="68"/>
      <c r="VW104" s="68"/>
      <c r="VX104" s="68"/>
      <c r="VY104" s="68"/>
      <c r="VZ104" s="68"/>
      <c r="WA104" s="68"/>
      <c r="WB104" s="68"/>
      <c r="WC104" s="68"/>
      <c r="WD104" s="68"/>
      <c r="WE104" s="68"/>
      <c r="WF104" s="68"/>
      <c r="WG104" s="68"/>
      <c r="WH104" s="68"/>
      <c r="WI104" s="68"/>
      <c r="WJ104" s="68"/>
      <c r="WK104" s="68"/>
      <c r="WL104" s="68"/>
      <c r="WM104" s="68"/>
      <c r="WN104" s="68"/>
      <c r="WO104" s="68"/>
      <c r="WP104" s="68"/>
      <c r="WQ104" s="68"/>
      <c r="WR104" s="68"/>
      <c r="WS104" s="68"/>
      <c r="WT104" s="68"/>
      <c r="WU104" s="68"/>
      <c r="WV104" s="68"/>
      <c r="WW104" s="68"/>
      <c r="WX104" s="68"/>
      <c r="WY104" s="68"/>
      <c r="WZ104" s="68"/>
      <c r="XA104" s="68"/>
      <c r="XB104" s="68"/>
      <c r="XC104" s="68"/>
      <c r="XD104" s="68"/>
      <c r="XE104" s="68"/>
      <c r="XF104" s="68"/>
      <c r="XG104" s="68"/>
      <c r="XH104" s="68"/>
      <c r="XI104" s="68"/>
      <c r="XJ104" s="68"/>
      <c r="XK104" s="68"/>
      <c r="XL104" s="68"/>
      <c r="XM104" s="68"/>
      <c r="XN104" s="68"/>
      <c r="XO104" s="68"/>
      <c r="XP104" s="68"/>
      <c r="XQ104" s="68"/>
      <c r="XR104" s="68"/>
      <c r="XS104" s="68"/>
      <c r="XT104" s="68"/>
      <c r="XU104" s="68"/>
      <c r="XV104" s="68"/>
      <c r="XW104" s="68"/>
      <c r="XX104" s="68"/>
      <c r="XY104" s="68"/>
      <c r="XZ104" s="68"/>
      <c r="YA104" s="68"/>
      <c r="YB104" s="68"/>
      <c r="YC104" s="68"/>
      <c r="YD104" s="68"/>
      <c r="YE104" s="68"/>
      <c r="YF104" s="68"/>
      <c r="YG104" s="68"/>
      <c r="YH104" s="68"/>
      <c r="YI104" s="68"/>
      <c r="YJ104" s="68"/>
      <c r="YK104" s="68"/>
      <c r="YL104" s="68"/>
      <c r="YM104" s="68"/>
      <c r="YN104" s="68"/>
      <c r="YO104" s="68"/>
      <c r="YP104" s="68"/>
      <c r="YQ104" s="68"/>
      <c r="YR104" s="68"/>
    </row>
    <row r="105" spans="1:668" x14ac:dyDescent="0.25">
      <c r="B105" s="3"/>
      <c r="C105" s="65"/>
      <c r="D105" s="61"/>
      <c r="E105" s="61"/>
    </row>
    <row r="106" spans="1:668" ht="18" customHeight="1" x14ac:dyDescent="0.25">
      <c r="A106" s="60" t="s">
        <v>82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87"/>
    </row>
    <row r="107" spans="1:668" x14ac:dyDescent="0.25">
      <c r="A107" s="4" t="s">
        <v>64</v>
      </c>
      <c r="B107" s="5" t="s">
        <v>17</v>
      </c>
      <c r="C107" s="6" t="s">
        <v>90</v>
      </c>
      <c r="D107" s="11">
        <v>44197</v>
      </c>
      <c r="E107" s="11">
        <v>44560</v>
      </c>
      <c r="F107" s="7">
        <v>45000</v>
      </c>
      <c r="G107" s="6">
        <f t="shared" ref="G107:G110" si="20">F107*0.0287</f>
        <v>1291.5</v>
      </c>
      <c r="H107" s="6">
        <v>1148.33</v>
      </c>
      <c r="I107" s="6">
        <f t="shared" ref="I107:I110" si="21">F107*0.0304</f>
        <v>1368</v>
      </c>
      <c r="J107" s="6">
        <v>0</v>
      </c>
      <c r="K107" s="6">
        <f t="shared" ref="K107" si="22">G107+H107+I107</f>
        <v>3807.83</v>
      </c>
      <c r="L107" s="84">
        <f t="shared" ref="L107:L110" si="23">F107-K107</f>
        <v>41192.17</v>
      </c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</row>
    <row r="108" spans="1:668" x14ac:dyDescent="0.25">
      <c r="A108" s="4" t="s">
        <v>142</v>
      </c>
      <c r="B108" s="5" t="s">
        <v>70</v>
      </c>
      <c r="C108" s="6" t="s">
        <v>91</v>
      </c>
      <c r="D108" s="11">
        <v>44354</v>
      </c>
      <c r="E108" s="11">
        <v>44560</v>
      </c>
      <c r="F108" s="7">
        <v>105000</v>
      </c>
      <c r="G108" s="6">
        <v>3013.5</v>
      </c>
      <c r="H108" s="6">
        <v>13281.49</v>
      </c>
      <c r="I108" s="6">
        <v>3192</v>
      </c>
      <c r="J108" s="6">
        <v>0</v>
      </c>
      <c r="K108" s="6">
        <v>19486.990000000002</v>
      </c>
      <c r="L108" s="84">
        <v>85513.01</v>
      </c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</row>
    <row r="109" spans="1:668" x14ac:dyDescent="0.25">
      <c r="A109" s="4" t="s">
        <v>144</v>
      </c>
      <c r="B109" s="5" t="s">
        <v>143</v>
      </c>
      <c r="C109" s="6" t="s">
        <v>90</v>
      </c>
      <c r="D109" s="11">
        <v>44354</v>
      </c>
      <c r="E109" s="11">
        <v>44560</v>
      </c>
      <c r="F109" s="7">
        <v>50000</v>
      </c>
      <c r="G109" s="6">
        <v>1435</v>
      </c>
      <c r="H109" s="6">
        <v>1854</v>
      </c>
      <c r="I109" s="6">
        <v>1520</v>
      </c>
      <c r="J109" s="6">
        <v>0</v>
      </c>
      <c r="K109" s="6">
        <v>4809</v>
      </c>
      <c r="L109" s="84">
        <v>45191</v>
      </c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IC109" s="69"/>
      <c r="ID109" s="69"/>
      <c r="IE109" s="69"/>
      <c r="IF109" s="69"/>
      <c r="IG109" s="69"/>
      <c r="IH109" s="69"/>
      <c r="II109" s="69"/>
      <c r="IJ109" s="69"/>
      <c r="IK109" s="69"/>
      <c r="IL109" s="69"/>
      <c r="IM109" s="69"/>
      <c r="IN109" s="69"/>
      <c r="IO109" s="69"/>
      <c r="IP109" s="69"/>
      <c r="IQ109" s="69"/>
      <c r="IR109" s="69"/>
      <c r="IS109" s="69"/>
      <c r="IT109" s="69"/>
      <c r="IU109" s="69"/>
      <c r="IV109" s="69"/>
      <c r="IW109" s="69"/>
      <c r="IX109" s="69"/>
      <c r="IY109" s="69"/>
      <c r="IZ109" s="69"/>
      <c r="JA109" s="69"/>
      <c r="JB109" s="69"/>
      <c r="JC109" s="69"/>
      <c r="JD109" s="69"/>
      <c r="JE109" s="69"/>
      <c r="JF109" s="69"/>
      <c r="JG109" s="69"/>
      <c r="JH109" s="69"/>
      <c r="JI109" s="69"/>
      <c r="JJ109" s="69"/>
      <c r="JK109" s="69"/>
      <c r="JL109" s="69"/>
      <c r="JM109" s="69"/>
      <c r="JN109" s="69"/>
      <c r="JO109" s="69"/>
      <c r="JP109" s="69"/>
      <c r="JQ109" s="69"/>
      <c r="JR109" s="69"/>
      <c r="JS109" s="69"/>
      <c r="JT109" s="69"/>
      <c r="JU109" s="69"/>
      <c r="JV109" s="69"/>
      <c r="JW109" s="69"/>
      <c r="JX109" s="69"/>
      <c r="JY109" s="69"/>
      <c r="JZ109" s="69"/>
      <c r="KA109" s="69"/>
      <c r="KB109" s="69"/>
      <c r="KC109" s="69"/>
      <c r="KD109" s="69"/>
      <c r="KE109" s="69"/>
      <c r="KF109" s="69"/>
      <c r="KG109" s="69"/>
      <c r="KH109" s="69"/>
      <c r="KI109" s="69"/>
      <c r="KJ109" s="69"/>
      <c r="KK109" s="69"/>
      <c r="KL109" s="69"/>
      <c r="KM109" s="69"/>
      <c r="KN109" s="69"/>
      <c r="KO109" s="69"/>
      <c r="KP109" s="69"/>
      <c r="KQ109" s="69"/>
      <c r="KR109" s="69"/>
      <c r="KS109" s="69"/>
      <c r="KT109" s="69"/>
      <c r="KU109" s="69"/>
      <c r="KV109" s="69"/>
      <c r="KW109" s="69"/>
      <c r="KX109" s="69"/>
      <c r="KY109" s="69"/>
      <c r="KZ109" s="69"/>
      <c r="LA109" s="69"/>
      <c r="LB109" s="69"/>
      <c r="LC109" s="69"/>
      <c r="LD109" s="69"/>
      <c r="LE109" s="69"/>
      <c r="LF109" s="69"/>
      <c r="LG109" s="69"/>
      <c r="LH109" s="69"/>
      <c r="LI109" s="69"/>
      <c r="LJ109" s="69"/>
      <c r="LK109" s="69"/>
      <c r="LL109" s="69"/>
      <c r="LM109" s="69"/>
      <c r="LN109" s="69"/>
      <c r="LO109" s="69"/>
      <c r="LP109" s="69"/>
      <c r="LQ109" s="69"/>
      <c r="LR109" s="69"/>
      <c r="LS109" s="69"/>
      <c r="LT109" s="69"/>
      <c r="LU109" s="69"/>
      <c r="LV109" s="69"/>
      <c r="LW109" s="69"/>
      <c r="LX109" s="69"/>
      <c r="LY109" s="69"/>
      <c r="LZ109" s="69"/>
      <c r="MA109" s="69"/>
      <c r="MB109" s="69"/>
      <c r="MC109" s="69"/>
      <c r="MD109" s="69"/>
      <c r="ME109" s="69"/>
      <c r="MF109" s="69"/>
      <c r="MG109" s="69"/>
      <c r="MH109" s="69"/>
      <c r="MI109" s="69"/>
      <c r="MJ109" s="69"/>
      <c r="MK109" s="69"/>
      <c r="ML109" s="69"/>
      <c r="MM109" s="69"/>
      <c r="MN109" s="69"/>
      <c r="MO109" s="69"/>
      <c r="MP109" s="69"/>
      <c r="MQ109" s="69"/>
      <c r="MR109" s="69"/>
      <c r="MS109" s="69"/>
      <c r="MT109" s="69"/>
      <c r="MU109" s="69"/>
      <c r="MV109" s="69"/>
      <c r="MW109" s="69"/>
      <c r="MX109" s="69"/>
      <c r="MY109" s="69"/>
      <c r="MZ109" s="69"/>
      <c r="NA109" s="69"/>
      <c r="NB109" s="69"/>
      <c r="NC109" s="69"/>
      <c r="ND109" s="69"/>
      <c r="NE109" s="69"/>
      <c r="NF109" s="69"/>
      <c r="NG109" s="69"/>
      <c r="NH109" s="69"/>
      <c r="NI109" s="69"/>
      <c r="NJ109" s="69"/>
      <c r="NK109" s="69"/>
      <c r="NL109" s="69"/>
      <c r="NM109" s="69"/>
      <c r="NN109" s="69"/>
      <c r="NO109" s="69"/>
      <c r="NP109" s="69"/>
      <c r="NQ109" s="69"/>
      <c r="NR109" s="69"/>
      <c r="NS109" s="69"/>
      <c r="NT109" s="69"/>
      <c r="NU109" s="69"/>
      <c r="NV109" s="69"/>
      <c r="NW109" s="69"/>
      <c r="NX109" s="69"/>
      <c r="NY109" s="69"/>
      <c r="NZ109" s="69"/>
      <c r="OA109" s="69"/>
      <c r="OB109" s="69"/>
      <c r="OC109" s="69"/>
      <c r="OD109" s="69"/>
      <c r="OE109" s="69"/>
      <c r="OF109" s="69"/>
      <c r="OG109" s="69"/>
      <c r="OH109" s="69"/>
      <c r="OI109" s="69"/>
      <c r="OJ109" s="69"/>
      <c r="OK109" s="69"/>
      <c r="OL109" s="69"/>
      <c r="OM109" s="69"/>
      <c r="ON109" s="69"/>
      <c r="OO109" s="69"/>
      <c r="OP109" s="69"/>
      <c r="OQ109" s="69"/>
      <c r="OR109" s="69"/>
      <c r="OS109" s="69"/>
      <c r="OT109" s="69"/>
      <c r="OU109" s="69"/>
      <c r="OV109" s="69"/>
      <c r="OW109" s="69"/>
      <c r="OX109" s="69"/>
      <c r="OY109" s="69"/>
      <c r="OZ109" s="69"/>
      <c r="PA109" s="69"/>
      <c r="PB109" s="69"/>
      <c r="PC109" s="69"/>
      <c r="PD109" s="69"/>
      <c r="PE109" s="69"/>
      <c r="PF109" s="69"/>
      <c r="PG109" s="69"/>
      <c r="PH109" s="69"/>
      <c r="PI109" s="69"/>
      <c r="PJ109" s="69"/>
      <c r="PK109" s="69"/>
      <c r="PL109" s="69"/>
      <c r="PM109" s="69"/>
      <c r="PN109" s="69"/>
      <c r="PO109" s="69"/>
      <c r="PP109" s="69"/>
      <c r="PQ109" s="69"/>
      <c r="PR109" s="69"/>
      <c r="PS109" s="69"/>
      <c r="PT109" s="69"/>
      <c r="PU109" s="69"/>
      <c r="PV109" s="69"/>
      <c r="PW109" s="69"/>
      <c r="PX109" s="69"/>
      <c r="PY109" s="69"/>
      <c r="PZ109" s="69"/>
      <c r="QA109" s="69"/>
      <c r="QB109" s="69"/>
      <c r="QC109" s="69"/>
      <c r="QD109" s="69"/>
      <c r="QE109" s="69"/>
      <c r="QF109" s="69"/>
      <c r="QG109" s="69"/>
      <c r="QH109" s="69"/>
      <c r="QI109" s="69"/>
      <c r="QJ109" s="69"/>
      <c r="QK109" s="69"/>
      <c r="QL109" s="69"/>
      <c r="QM109" s="69"/>
      <c r="QN109" s="69"/>
      <c r="QO109" s="69"/>
      <c r="QP109" s="69"/>
      <c r="QQ109" s="69"/>
      <c r="QR109" s="69"/>
      <c r="QS109" s="69"/>
      <c r="QT109" s="69"/>
      <c r="QU109" s="69"/>
      <c r="QV109" s="69"/>
      <c r="QW109" s="69"/>
      <c r="QX109" s="69"/>
      <c r="QY109" s="69"/>
      <c r="QZ109" s="69"/>
      <c r="RA109" s="69"/>
      <c r="RB109" s="69"/>
      <c r="RC109" s="69"/>
      <c r="RD109" s="69"/>
      <c r="RE109" s="69"/>
      <c r="RF109" s="69"/>
      <c r="RG109" s="69"/>
      <c r="RH109" s="69"/>
      <c r="RI109" s="69"/>
      <c r="RJ109" s="69"/>
      <c r="RK109" s="69"/>
      <c r="RL109" s="69"/>
      <c r="RM109" s="69"/>
      <c r="RN109" s="69"/>
      <c r="RO109" s="69"/>
      <c r="RP109" s="69"/>
      <c r="RQ109" s="69"/>
      <c r="RR109" s="69"/>
      <c r="RS109" s="69"/>
      <c r="RT109" s="69"/>
      <c r="RU109" s="69"/>
      <c r="RV109" s="69"/>
      <c r="RW109" s="69"/>
      <c r="RX109" s="69"/>
      <c r="RY109" s="69"/>
      <c r="RZ109" s="69"/>
      <c r="SA109" s="69"/>
      <c r="SB109" s="69"/>
      <c r="SC109" s="69"/>
      <c r="SD109" s="69"/>
      <c r="SE109" s="69"/>
      <c r="SF109" s="69"/>
      <c r="SG109" s="69"/>
      <c r="SH109" s="69"/>
      <c r="SI109" s="69"/>
      <c r="SJ109" s="69"/>
      <c r="SK109" s="69"/>
      <c r="SL109" s="69"/>
      <c r="SM109" s="69"/>
      <c r="SN109" s="69"/>
      <c r="SO109" s="69"/>
      <c r="SP109" s="69"/>
      <c r="SQ109" s="69"/>
      <c r="SR109" s="69"/>
      <c r="SS109" s="69"/>
      <c r="ST109" s="69"/>
      <c r="SU109" s="69"/>
      <c r="SV109" s="69"/>
      <c r="SW109" s="69"/>
      <c r="SX109" s="69"/>
      <c r="SY109" s="69"/>
      <c r="SZ109" s="69"/>
      <c r="TA109" s="69"/>
      <c r="TB109" s="69"/>
      <c r="TC109" s="69"/>
      <c r="TD109" s="69"/>
      <c r="TE109" s="69"/>
      <c r="TF109" s="69"/>
      <c r="TG109" s="69"/>
      <c r="TH109" s="69"/>
      <c r="TI109" s="69"/>
      <c r="TJ109" s="69"/>
      <c r="TK109" s="69"/>
      <c r="TL109" s="69"/>
      <c r="TM109" s="69"/>
      <c r="TN109" s="69"/>
      <c r="TO109" s="69"/>
      <c r="TP109" s="69"/>
      <c r="TQ109" s="69"/>
      <c r="TR109" s="69"/>
      <c r="TS109" s="69"/>
      <c r="TT109" s="69"/>
      <c r="TU109" s="69"/>
      <c r="TV109" s="69"/>
      <c r="TW109" s="69"/>
      <c r="TX109" s="69"/>
      <c r="TY109" s="69"/>
      <c r="TZ109" s="69"/>
      <c r="UA109" s="69"/>
      <c r="UB109" s="69"/>
      <c r="UC109" s="69"/>
      <c r="UD109" s="69"/>
      <c r="UE109" s="69"/>
      <c r="UF109" s="69"/>
      <c r="UG109" s="69"/>
      <c r="UH109" s="69"/>
      <c r="UI109" s="69"/>
      <c r="UJ109" s="69"/>
      <c r="UK109" s="69"/>
      <c r="UL109" s="69"/>
      <c r="UM109" s="69"/>
      <c r="UN109" s="69"/>
      <c r="UO109" s="69"/>
      <c r="UP109" s="69"/>
      <c r="UQ109" s="69"/>
      <c r="UR109" s="69"/>
      <c r="US109" s="69"/>
      <c r="UT109" s="69"/>
      <c r="UU109" s="69"/>
      <c r="UV109" s="69"/>
      <c r="UW109" s="69"/>
      <c r="UX109" s="69"/>
      <c r="UY109" s="69"/>
      <c r="UZ109" s="69"/>
      <c r="VA109" s="69"/>
      <c r="VB109" s="69"/>
      <c r="VC109" s="69"/>
      <c r="VD109" s="69"/>
      <c r="VE109" s="69"/>
      <c r="VF109" s="69"/>
      <c r="VG109" s="69"/>
      <c r="VH109" s="69"/>
      <c r="VI109" s="69"/>
      <c r="VJ109" s="69"/>
      <c r="VK109" s="69"/>
      <c r="VL109" s="69"/>
      <c r="VM109" s="69"/>
      <c r="VN109" s="69"/>
      <c r="VO109" s="69"/>
      <c r="VP109" s="69"/>
      <c r="VQ109" s="69"/>
      <c r="VR109" s="69"/>
      <c r="VS109" s="69"/>
      <c r="VT109" s="69"/>
      <c r="VU109" s="69"/>
      <c r="VV109" s="69"/>
      <c r="VW109" s="69"/>
      <c r="VX109" s="69"/>
      <c r="VY109" s="69"/>
      <c r="VZ109" s="69"/>
      <c r="WA109" s="69"/>
      <c r="WB109" s="69"/>
      <c r="WC109" s="69"/>
      <c r="WD109" s="69"/>
      <c r="WE109" s="69"/>
      <c r="WF109" s="69"/>
      <c r="WG109" s="69"/>
      <c r="WH109" s="69"/>
      <c r="WI109" s="69"/>
      <c r="WJ109" s="69"/>
      <c r="WK109" s="69"/>
      <c r="WL109" s="69"/>
      <c r="WM109" s="69"/>
      <c r="WN109" s="69"/>
      <c r="WO109" s="69"/>
      <c r="WP109" s="69"/>
      <c r="WQ109" s="69"/>
      <c r="WR109" s="69"/>
      <c r="WS109" s="69"/>
      <c r="WT109" s="69"/>
      <c r="WU109" s="69"/>
      <c r="WV109" s="69"/>
      <c r="WW109" s="69"/>
      <c r="WX109" s="69"/>
      <c r="WY109" s="69"/>
      <c r="WZ109" s="69"/>
      <c r="XA109" s="69"/>
      <c r="XB109" s="69"/>
      <c r="XC109" s="69"/>
      <c r="XD109" s="69"/>
      <c r="XE109" s="69"/>
      <c r="XF109" s="69"/>
      <c r="XG109" s="69"/>
      <c r="XH109" s="69"/>
      <c r="XI109" s="69"/>
      <c r="XJ109" s="69"/>
      <c r="XK109" s="69"/>
      <c r="XL109" s="69"/>
      <c r="XM109" s="69"/>
      <c r="XN109" s="69"/>
      <c r="XO109" s="69"/>
      <c r="XP109" s="69"/>
      <c r="XQ109" s="69"/>
      <c r="XR109" s="69"/>
      <c r="XS109" s="69"/>
      <c r="XT109" s="69"/>
      <c r="XU109" s="69"/>
      <c r="XV109" s="69"/>
      <c r="XW109" s="69"/>
      <c r="XX109" s="69"/>
      <c r="XY109" s="69"/>
      <c r="XZ109" s="69"/>
      <c r="YA109" s="69"/>
      <c r="YB109" s="69"/>
      <c r="YC109" s="69"/>
      <c r="YD109" s="69"/>
      <c r="YE109" s="69"/>
      <c r="YF109" s="69"/>
      <c r="YG109" s="69"/>
      <c r="YH109" s="69"/>
      <c r="YI109" s="69"/>
      <c r="YJ109" s="69"/>
      <c r="YK109" s="69"/>
      <c r="YL109" s="69"/>
      <c r="YM109" s="69"/>
      <c r="YN109" s="69"/>
      <c r="YO109" s="69"/>
      <c r="YP109" s="69"/>
      <c r="YQ109" s="69"/>
      <c r="YR109" s="69"/>
    </row>
    <row r="110" spans="1:668" x14ac:dyDescent="0.25">
      <c r="A110" s="4" t="s">
        <v>65</v>
      </c>
      <c r="B110" s="5" t="s">
        <v>17</v>
      </c>
      <c r="C110" s="6" t="s">
        <v>91</v>
      </c>
      <c r="D110" s="11">
        <v>44197</v>
      </c>
      <c r="E110" s="11">
        <v>44560</v>
      </c>
      <c r="F110" s="7">
        <v>45000</v>
      </c>
      <c r="G110" s="6">
        <f t="shared" si="20"/>
        <v>1291.5</v>
      </c>
      <c r="H110" s="6">
        <v>1148.33</v>
      </c>
      <c r="I110" s="6">
        <f t="shared" si="21"/>
        <v>1368</v>
      </c>
      <c r="J110" s="6">
        <v>0</v>
      </c>
      <c r="K110" s="6">
        <v>5574.5</v>
      </c>
      <c r="L110" s="84">
        <f t="shared" si="23"/>
        <v>39425.5</v>
      </c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  <c r="IM110" s="69"/>
      <c r="IN110" s="69"/>
      <c r="IO110" s="69"/>
      <c r="IP110" s="69"/>
      <c r="IQ110" s="69"/>
      <c r="IR110" s="69"/>
      <c r="IS110" s="69"/>
      <c r="IT110" s="69"/>
      <c r="IU110" s="69"/>
      <c r="IV110" s="69"/>
      <c r="IW110" s="69"/>
      <c r="IX110" s="69"/>
      <c r="IY110" s="69"/>
      <c r="IZ110" s="69"/>
      <c r="JA110" s="69"/>
      <c r="JB110" s="69"/>
      <c r="JC110" s="69"/>
      <c r="JD110" s="69"/>
      <c r="JE110" s="69"/>
      <c r="JF110" s="69"/>
      <c r="JG110" s="69"/>
      <c r="JH110" s="69"/>
      <c r="JI110" s="69"/>
      <c r="JJ110" s="69"/>
      <c r="JK110" s="69"/>
      <c r="JL110" s="69"/>
      <c r="JM110" s="69"/>
      <c r="JN110" s="69"/>
      <c r="JO110" s="69"/>
      <c r="JP110" s="69"/>
      <c r="JQ110" s="69"/>
      <c r="JR110" s="69"/>
      <c r="JS110" s="69"/>
      <c r="JT110" s="69"/>
      <c r="JU110" s="69"/>
      <c r="JV110" s="69"/>
      <c r="JW110" s="69"/>
      <c r="JX110" s="69"/>
      <c r="JY110" s="69"/>
      <c r="JZ110" s="69"/>
      <c r="KA110" s="69"/>
      <c r="KB110" s="69"/>
      <c r="KC110" s="69"/>
      <c r="KD110" s="69"/>
      <c r="KE110" s="69"/>
      <c r="KF110" s="69"/>
      <c r="KG110" s="69"/>
      <c r="KH110" s="69"/>
      <c r="KI110" s="69"/>
      <c r="KJ110" s="69"/>
      <c r="KK110" s="69"/>
      <c r="KL110" s="69"/>
      <c r="KM110" s="69"/>
      <c r="KN110" s="69"/>
      <c r="KO110" s="69"/>
      <c r="KP110" s="69"/>
      <c r="KQ110" s="69"/>
      <c r="KR110" s="69"/>
      <c r="KS110" s="69"/>
      <c r="KT110" s="69"/>
      <c r="KU110" s="69"/>
      <c r="KV110" s="69"/>
      <c r="KW110" s="69"/>
      <c r="KX110" s="69"/>
      <c r="KY110" s="69"/>
      <c r="KZ110" s="69"/>
      <c r="LA110" s="69"/>
      <c r="LB110" s="69"/>
      <c r="LC110" s="69"/>
      <c r="LD110" s="69"/>
      <c r="LE110" s="69"/>
      <c r="LF110" s="69"/>
      <c r="LG110" s="69"/>
      <c r="LH110" s="69"/>
      <c r="LI110" s="69"/>
      <c r="LJ110" s="69"/>
      <c r="LK110" s="69"/>
      <c r="LL110" s="69"/>
      <c r="LM110" s="69"/>
      <c r="LN110" s="69"/>
      <c r="LO110" s="69"/>
      <c r="LP110" s="69"/>
      <c r="LQ110" s="69"/>
      <c r="LR110" s="69"/>
      <c r="LS110" s="69"/>
      <c r="LT110" s="69"/>
      <c r="LU110" s="69"/>
      <c r="LV110" s="69"/>
      <c r="LW110" s="69"/>
      <c r="LX110" s="69"/>
      <c r="LY110" s="69"/>
      <c r="LZ110" s="69"/>
      <c r="MA110" s="69"/>
      <c r="MB110" s="69"/>
      <c r="MC110" s="69"/>
      <c r="MD110" s="69"/>
      <c r="ME110" s="69"/>
      <c r="MF110" s="69"/>
      <c r="MG110" s="69"/>
      <c r="MH110" s="69"/>
      <c r="MI110" s="69"/>
      <c r="MJ110" s="69"/>
      <c r="MK110" s="69"/>
      <c r="ML110" s="69"/>
      <c r="MM110" s="69"/>
      <c r="MN110" s="69"/>
      <c r="MO110" s="69"/>
      <c r="MP110" s="69"/>
      <c r="MQ110" s="69"/>
      <c r="MR110" s="69"/>
      <c r="MS110" s="69"/>
      <c r="MT110" s="69"/>
      <c r="MU110" s="69"/>
      <c r="MV110" s="69"/>
      <c r="MW110" s="69"/>
      <c r="MX110" s="69"/>
      <c r="MY110" s="69"/>
      <c r="MZ110" s="69"/>
      <c r="NA110" s="69"/>
      <c r="NB110" s="69"/>
      <c r="NC110" s="69"/>
      <c r="ND110" s="69"/>
      <c r="NE110" s="69"/>
      <c r="NF110" s="69"/>
      <c r="NG110" s="69"/>
      <c r="NH110" s="69"/>
      <c r="NI110" s="69"/>
      <c r="NJ110" s="69"/>
      <c r="NK110" s="69"/>
      <c r="NL110" s="69"/>
      <c r="NM110" s="69"/>
      <c r="NN110" s="69"/>
      <c r="NO110" s="69"/>
      <c r="NP110" s="69"/>
      <c r="NQ110" s="69"/>
      <c r="NR110" s="69"/>
      <c r="NS110" s="69"/>
      <c r="NT110" s="69"/>
      <c r="NU110" s="69"/>
      <c r="NV110" s="69"/>
      <c r="NW110" s="69"/>
      <c r="NX110" s="69"/>
      <c r="NY110" s="69"/>
      <c r="NZ110" s="69"/>
      <c r="OA110" s="69"/>
      <c r="OB110" s="69"/>
      <c r="OC110" s="69"/>
      <c r="OD110" s="69"/>
      <c r="OE110" s="69"/>
      <c r="OF110" s="69"/>
      <c r="OG110" s="69"/>
      <c r="OH110" s="69"/>
      <c r="OI110" s="69"/>
      <c r="OJ110" s="69"/>
      <c r="OK110" s="69"/>
      <c r="OL110" s="69"/>
      <c r="OM110" s="69"/>
      <c r="ON110" s="69"/>
      <c r="OO110" s="69"/>
      <c r="OP110" s="69"/>
      <c r="OQ110" s="69"/>
      <c r="OR110" s="69"/>
      <c r="OS110" s="69"/>
      <c r="OT110" s="69"/>
      <c r="OU110" s="69"/>
      <c r="OV110" s="69"/>
      <c r="OW110" s="69"/>
      <c r="OX110" s="69"/>
      <c r="OY110" s="69"/>
      <c r="OZ110" s="69"/>
      <c r="PA110" s="69"/>
      <c r="PB110" s="69"/>
      <c r="PC110" s="69"/>
      <c r="PD110" s="69"/>
      <c r="PE110" s="69"/>
      <c r="PF110" s="69"/>
      <c r="PG110" s="69"/>
      <c r="PH110" s="69"/>
      <c r="PI110" s="69"/>
      <c r="PJ110" s="69"/>
      <c r="PK110" s="69"/>
      <c r="PL110" s="69"/>
      <c r="PM110" s="69"/>
      <c r="PN110" s="69"/>
      <c r="PO110" s="69"/>
      <c r="PP110" s="69"/>
      <c r="PQ110" s="69"/>
      <c r="PR110" s="69"/>
      <c r="PS110" s="69"/>
      <c r="PT110" s="69"/>
      <c r="PU110" s="69"/>
      <c r="PV110" s="69"/>
      <c r="PW110" s="69"/>
      <c r="PX110" s="69"/>
      <c r="PY110" s="69"/>
      <c r="PZ110" s="69"/>
      <c r="QA110" s="69"/>
      <c r="QB110" s="69"/>
      <c r="QC110" s="69"/>
      <c r="QD110" s="69"/>
      <c r="QE110" s="69"/>
      <c r="QF110" s="69"/>
      <c r="QG110" s="69"/>
      <c r="QH110" s="69"/>
      <c r="QI110" s="69"/>
      <c r="QJ110" s="69"/>
      <c r="QK110" s="69"/>
      <c r="QL110" s="69"/>
      <c r="QM110" s="69"/>
      <c r="QN110" s="69"/>
      <c r="QO110" s="69"/>
      <c r="QP110" s="69"/>
      <c r="QQ110" s="69"/>
      <c r="QR110" s="69"/>
      <c r="QS110" s="69"/>
      <c r="QT110" s="69"/>
      <c r="QU110" s="69"/>
      <c r="QV110" s="69"/>
      <c r="QW110" s="69"/>
      <c r="QX110" s="69"/>
      <c r="QY110" s="69"/>
      <c r="QZ110" s="69"/>
      <c r="RA110" s="69"/>
      <c r="RB110" s="69"/>
      <c r="RC110" s="69"/>
      <c r="RD110" s="69"/>
      <c r="RE110" s="69"/>
      <c r="RF110" s="69"/>
      <c r="RG110" s="69"/>
      <c r="RH110" s="69"/>
      <c r="RI110" s="69"/>
      <c r="RJ110" s="69"/>
      <c r="RK110" s="69"/>
      <c r="RL110" s="69"/>
      <c r="RM110" s="69"/>
      <c r="RN110" s="69"/>
      <c r="RO110" s="69"/>
      <c r="RP110" s="69"/>
      <c r="RQ110" s="69"/>
      <c r="RR110" s="69"/>
      <c r="RS110" s="69"/>
      <c r="RT110" s="69"/>
      <c r="RU110" s="69"/>
      <c r="RV110" s="69"/>
      <c r="RW110" s="69"/>
      <c r="RX110" s="69"/>
      <c r="RY110" s="69"/>
      <c r="RZ110" s="69"/>
      <c r="SA110" s="69"/>
      <c r="SB110" s="69"/>
      <c r="SC110" s="69"/>
      <c r="SD110" s="69"/>
      <c r="SE110" s="69"/>
      <c r="SF110" s="69"/>
      <c r="SG110" s="69"/>
      <c r="SH110" s="69"/>
      <c r="SI110" s="69"/>
      <c r="SJ110" s="69"/>
      <c r="SK110" s="69"/>
      <c r="SL110" s="69"/>
      <c r="SM110" s="69"/>
      <c r="SN110" s="69"/>
      <c r="SO110" s="69"/>
      <c r="SP110" s="69"/>
      <c r="SQ110" s="69"/>
      <c r="SR110" s="69"/>
      <c r="SS110" s="69"/>
      <c r="ST110" s="69"/>
      <c r="SU110" s="69"/>
      <c r="SV110" s="69"/>
      <c r="SW110" s="69"/>
      <c r="SX110" s="69"/>
      <c r="SY110" s="69"/>
      <c r="SZ110" s="69"/>
      <c r="TA110" s="69"/>
      <c r="TB110" s="69"/>
      <c r="TC110" s="69"/>
      <c r="TD110" s="69"/>
      <c r="TE110" s="69"/>
      <c r="TF110" s="69"/>
      <c r="TG110" s="69"/>
      <c r="TH110" s="69"/>
      <c r="TI110" s="69"/>
      <c r="TJ110" s="69"/>
      <c r="TK110" s="69"/>
      <c r="TL110" s="69"/>
      <c r="TM110" s="69"/>
      <c r="TN110" s="69"/>
      <c r="TO110" s="69"/>
      <c r="TP110" s="69"/>
      <c r="TQ110" s="69"/>
      <c r="TR110" s="69"/>
      <c r="TS110" s="69"/>
      <c r="TT110" s="69"/>
      <c r="TU110" s="69"/>
      <c r="TV110" s="69"/>
      <c r="TW110" s="69"/>
      <c r="TX110" s="69"/>
      <c r="TY110" s="69"/>
      <c r="TZ110" s="69"/>
      <c r="UA110" s="69"/>
      <c r="UB110" s="69"/>
      <c r="UC110" s="69"/>
      <c r="UD110" s="69"/>
      <c r="UE110" s="69"/>
      <c r="UF110" s="69"/>
      <c r="UG110" s="69"/>
      <c r="UH110" s="69"/>
      <c r="UI110" s="69"/>
      <c r="UJ110" s="69"/>
      <c r="UK110" s="69"/>
      <c r="UL110" s="69"/>
      <c r="UM110" s="69"/>
      <c r="UN110" s="69"/>
      <c r="UO110" s="69"/>
      <c r="UP110" s="69"/>
      <c r="UQ110" s="69"/>
      <c r="UR110" s="69"/>
      <c r="US110" s="69"/>
      <c r="UT110" s="69"/>
      <c r="UU110" s="69"/>
      <c r="UV110" s="69"/>
      <c r="UW110" s="69"/>
      <c r="UX110" s="69"/>
      <c r="UY110" s="69"/>
      <c r="UZ110" s="69"/>
      <c r="VA110" s="69"/>
      <c r="VB110" s="69"/>
      <c r="VC110" s="69"/>
      <c r="VD110" s="69"/>
      <c r="VE110" s="69"/>
      <c r="VF110" s="69"/>
      <c r="VG110" s="69"/>
      <c r="VH110" s="69"/>
      <c r="VI110" s="69"/>
      <c r="VJ110" s="69"/>
      <c r="VK110" s="69"/>
      <c r="VL110" s="69"/>
      <c r="VM110" s="69"/>
      <c r="VN110" s="69"/>
      <c r="VO110" s="69"/>
      <c r="VP110" s="69"/>
      <c r="VQ110" s="69"/>
      <c r="VR110" s="69"/>
      <c r="VS110" s="69"/>
      <c r="VT110" s="69"/>
      <c r="VU110" s="69"/>
      <c r="VV110" s="69"/>
      <c r="VW110" s="69"/>
      <c r="VX110" s="69"/>
      <c r="VY110" s="69"/>
      <c r="VZ110" s="69"/>
      <c r="WA110" s="69"/>
      <c r="WB110" s="69"/>
      <c r="WC110" s="69"/>
      <c r="WD110" s="69"/>
      <c r="WE110" s="69"/>
      <c r="WF110" s="69"/>
      <c r="WG110" s="69"/>
      <c r="WH110" s="69"/>
      <c r="WI110" s="69"/>
      <c r="WJ110" s="69"/>
      <c r="WK110" s="69"/>
      <c r="WL110" s="69"/>
      <c r="WM110" s="69"/>
      <c r="WN110" s="69"/>
      <c r="WO110" s="69"/>
      <c r="WP110" s="69"/>
      <c r="WQ110" s="69"/>
      <c r="WR110" s="69"/>
      <c r="WS110" s="69"/>
      <c r="WT110" s="69"/>
      <c r="WU110" s="69"/>
      <c r="WV110" s="69"/>
      <c r="WW110" s="69"/>
      <c r="WX110" s="69"/>
      <c r="WY110" s="69"/>
      <c r="WZ110" s="69"/>
      <c r="XA110" s="69"/>
      <c r="XB110" s="69"/>
      <c r="XC110" s="69"/>
      <c r="XD110" s="69"/>
      <c r="XE110" s="69"/>
      <c r="XF110" s="69"/>
      <c r="XG110" s="69"/>
      <c r="XH110" s="69"/>
      <c r="XI110" s="69"/>
      <c r="XJ110" s="69"/>
      <c r="XK110" s="69"/>
      <c r="XL110" s="69"/>
      <c r="XM110" s="69"/>
      <c r="XN110" s="69"/>
      <c r="XO110" s="69"/>
      <c r="XP110" s="69"/>
      <c r="XQ110" s="69"/>
      <c r="XR110" s="69"/>
      <c r="XS110" s="69"/>
      <c r="XT110" s="69"/>
      <c r="XU110" s="69"/>
      <c r="XV110" s="69"/>
      <c r="XW110" s="69"/>
      <c r="XX110" s="69"/>
      <c r="XY110" s="69"/>
      <c r="XZ110" s="69"/>
      <c r="YA110" s="69"/>
      <c r="YB110" s="69"/>
      <c r="YC110" s="69"/>
      <c r="YD110" s="69"/>
      <c r="YE110" s="69"/>
      <c r="YF110" s="69"/>
      <c r="YG110" s="69"/>
      <c r="YH110" s="69"/>
      <c r="YI110" s="69"/>
      <c r="YJ110" s="69"/>
      <c r="YK110" s="69"/>
      <c r="YL110" s="69"/>
      <c r="YM110" s="69"/>
      <c r="YN110" s="69"/>
      <c r="YO110" s="69"/>
      <c r="YP110" s="69"/>
      <c r="YQ110" s="69"/>
      <c r="YR110" s="69"/>
    </row>
    <row r="111" spans="1:668" x14ac:dyDescent="0.25">
      <c r="A111" s="64" t="s">
        <v>15</v>
      </c>
      <c r="B111" s="13">
        <v>4</v>
      </c>
      <c r="C111" s="8"/>
      <c r="D111" s="64"/>
      <c r="E111" s="64"/>
      <c r="F111" s="8">
        <f t="shared" ref="F111:L111" si="24">SUM(F107:F110)</f>
        <v>245000</v>
      </c>
      <c r="G111" s="8">
        <f t="shared" si="24"/>
        <v>7031.5</v>
      </c>
      <c r="H111" s="8">
        <f t="shared" si="24"/>
        <v>17432.150000000001</v>
      </c>
      <c r="I111" s="8">
        <f t="shared" si="24"/>
        <v>7448</v>
      </c>
      <c r="J111" s="8">
        <f t="shared" si="24"/>
        <v>0</v>
      </c>
      <c r="K111" s="8">
        <f t="shared" si="24"/>
        <v>33678.32</v>
      </c>
      <c r="L111" s="85">
        <f t="shared" si="24"/>
        <v>211321.68</v>
      </c>
      <c r="M111" s="71"/>
      <c r="N111" s="71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  <c r="IW111" s="78"/>
      <c r="IX111" s="78"/>
      <c r="IY111" s="78"/>
      <c r="IZ111" s="78"/>
      <c r="JA111" s="78"/>
      <c r="JB111" s="78"/>
      <c r="JC111" s="78"/>
      <c r="JD111" s="78"/>
      <c r="JE111" s="78"/>
      <c r="JF111" s="78"/>
      <c r="JG111" s="78"/>
      <c r="JH111" s="78"/>
      <c r="JI111" s="78"/>
      <c r="JJ111" s="78"/>
      <c r="JK111" s="78"/>
      <c r="JL111" s="78"/>
      <c r="JM111" s="78"/>
      <c r="JN111" s="78"/>
      <c r="JO111" s="78"/>
      <c r="JP111" s="78"/>
      <c r="JQ111" s="78"/>
      <c r="JR111" s="78"/>
      <c r="JS111" s="78"/>
      <c r="JT111" s="78"/>
      <c r="JU111" s="78"/>
      <c r="JV111" s="78"/>
      <c r="JW111" s="78"/>
      <c r="JX111" s="78"/>
      <c r="JY111" s="78"/>
      <c r="JZ111" s="78"/>
      <c r="KA111" s="78"/>
      <c r="KB111" s="78"/>
      <c r="KC111" s="78"/>
      <c r="KD111" s="78"/>
      <c r="KE111" s="78"/>
      <c r="KF111" s="78"/>
      <c r="KG111" s="78"/>
      <c r="KH111" s="78"/>
      <c r="KI111" s="78"/>
      <c r="KJ111" s="78"/>
      <c r="KK111" s="78"/>
      <c r="KL111" s="78"/>
      <c r="KM111" s="78"/>
      <c r="KN111" s="78"/>
      <c r="KO111" s="78"/>
      <c r="KP111" s="78"/>
      <c r="KQ111" s="78"/>
      <c r="KR111" s="78"/>
      <c r="KS111" s="78"/>
      <c r="KT111" s="78"/>
      <c r="KU111" s="78"/>
      <c r="KV111" s="78"/>
      <c r="KW111" s="78"/>
      <c r="KX111" s="78"/>
      <c r="KY111" s="78"/>
      <c r="KZ111" s="78"/>
      <c r="LA111" s="78"/>
      <c r="LB111" s="78"/>
      <c r="LC111" s="78"/>
      <c r="LD111" s="78"/>
      <c r="LE111" s="78"/>
      <c r="LF111" s="78"/>
      <c r="LG111" s="78"/>
      <c r="LH111" s="78"/>
      <c r="LI111" s="78"/>
      <c r="LJ111" s="78"/>
      <c r="LK111" s="78"/>
      <c r="LL111" s="78"/>
      <c r="LM111" s="78"/>
      <c r="LN111" s="78"/>
      <c r="LO111" s="78"/>
      <c r="LP111" s="78"/>
      <c r="LQ111" s="78"/>
      <c r="LR111" s="78"/>
      <c r="LS111" s="78"/>
      <c r="LT111" s="78"/>
      <c r="LU111" s="78"/>
      <c r="LV111" s="78"/>
      <c r="LW111" s="78"/>
      <c r="LX111" s="78"/>
      <c r="LY111" s="78"/>
      <c r="LZ111" s="78"/>
      <c r="MA111" s="78"/>
      <c r="MB111" s="78"/>
      <c r="MC111" s="78"/>
      <c r="MD111" s="78"/>
      <c r="ME111" s="78"/>
      <c r="MF111" s="78"/>
      <c r="MG111" s="78"/>
      <c r="MH111" s="78"/>
      <c r="MI111" s="78"/>
      <c r="MJ111" s="78"/>
      <c r="MK111" s="78"/>
      <c r="ML111" s="78"/>
      <c r="MM111" s="78"/>
      <c r="MN111" s="78"/>
      <c r="MO111" s="78"/>
      <c r="MP111" s="78"/>
      <c r="MQ111" s="78"/>
      <c r="MR111" s="78"/>
      <c r="MS111" s="78"/>
      <c r="MT111" s="78"/>
      <c r="MU111" s="78"/>
      <c r="MV111" s="78"/>
      <c r="MW111" s="78"/>
      <c r="MX111" s="78"/>
      <c r="MY111" s="78"/>
      <c r="MZ111" s="78"/>
      <c r="NA111" s="78"/>
      <c r="NB111" s="78"/>
      <c r="NC111" s="78"/>
      <c r="ND111" s="78"/>
      <c r="NE111" s="78"/>
      <c r="NF111" s="78"/>
      <c r="NG111" s="78"/>
      <c r="NH111" s="78"/>
      <c r="NI111" s="78"/>
      <c r="NJ111" s="78"/>
      <c r="NK111" s="78"/>
      <c r="NL111" s="78"/>
      <c r="NM111" s="78"/>
      <c r="NN111" s="78"/>
      <c r="NO111" s="78"/>
      <c r="NP111" s="78"/>
      <c r="NQ111" s="78"/>
      <c r="NR111" s="78"/>
      <c r="NS111" s="78"/>
      <c r="NT111" s="78"/>
      <c r="NU111" s="78"/>
      <c r="NV111" s="78"/>
      <c r="NW111" s="78"/>
      <c r="NX111" s="78"/>
      <c r="NY111" s="78"/>
      <c r="NZ111" s="78"/>
      <c r="OA111" s="78"/>
      <c r="OB111" s="78"/>
      <c r="OC111" s="78"/>
      <c r="OD111" s="78"/>
      <c r="OE111" s="78"/>
      <c r="OF111" s="78"/>
      <c r="OG111" s="78"/>
      <c r="OH111" s="78"/>
      <c r="OI111" s="78"/>
      <c r="OJ111" s="78"/>
      <c r="OK111" s="78"/>
      <c r="OL111" s="78"/>
      <c r="OM111" s="78"/>
      <c r="ON111" s="78"/>
      <c r="OO111" s="78"/>
      <c r="OP111" s="78"/>
      <c r="OQ111" s="78"/>
      <c r="OR111" s="78"/>
      <c r="OS111" s="78"/>
      <c r="OT111" s="78"/>
      <c r="OU111" s="78"/>
      <c r="OV111" s="78"/>
      <c r="OW111" s="78"/>
      <c r="OX111" s="78"/>
      <c r="OY111" s="78"/>
      <c r="OZ111" s="78"/>
      <c r="PA111" s="78"/>
      <c r="PB111" s="78"/>
      <c r="PC111" s="78"/>
      <c r="PD111" s="78"/>
      <c r="PE111" s="78"/>
      <c r="PF111" s="78"/>
      <c r="PG111" s="78"/>
      <c r="PH111" s="78"/>
      <c r="PI111" s="78"/>
      <c r="PJ111" s="78"/>
      <c r="PK111" s="78"/>
      <c r="PL111" s="78"/>
      <c r="PM111" s="78"/>
      <c r="PN111" s="78"/>
      <c r="PO111" s="78"/>
      <c r="PP111" s="78"/>
      <c r="PQ111" s="78"/>
      <c r="PR111" s="78"/>
      <c r="PS111" s="78"/>
      <c r="PT111" s="78"/>
      <c r="PU111" s="78"/>
      <c r="PV111" s="78"/>
      <c r="PW111" s="78"/>
      <c r="PX111" s="78"/>
      <c r="PY111" s="78"/>
      <c r="PZ111" s="78"/>
      <c r="QA111" s="78"/>
      <c r="QB111" s="78"/>
      <c r="QC111" s="78"/>
      <c r="QD111" s="78"/>
      <c r="QE111" s="78"/>
      <c r="QF111" s="78"/>
      <c r="QG111" s="78"/>
      <c r="QH111" s="78"/>
      <c r="QI111" s="78"/>
      <c r="QJ111" s="78"/>
      <c r="QK111" s="78"/>
      <c r="QL111" s="78"/>
      <c r="QM111" s="78"/>
      <c r="QN111" s="78"/>
      <c r="QO111" s="78"/>
      <c r="QP111" s="78"/>
      <c r="QQ111" s="78"/>
      <c r="QR111" s="78"/>
      <c r="QS111" s="78"/>
      <c r="QT111" s="78"/>
      <c r="QU111" s="78"/>
      <c r="QV111" s="78"/>
      <c r="QW111" s="78"/>
      <c r="QX111" s="78"/>
      <c r="QY111" s="78"/>
      <c r="QZ111" s="78"/>
      <c r="RA111" s="78"/>
      <c r="RB111" s="78"/>
      <c r="RC111" s="78"/>
      <c r="RD111" s="78"/>
      <c r="RE111" s="78"/>
      <c r="RF111" s="78"/>
      <c r="RG111" s="78"/>
      <c r="RH111" s="78"/>
      <c r="RI111" s="78"/>
      <c r="RJ111" s="78"/>
      <c r="RK111" s="78"/>
      <c r="RL111" s="78"/>
      <c r="RM111" s="78"/>
      <c r="RN111" s="78"/>
      <c r="RO111" s="78"/>
      <c r="RP111" s="78"/>
      <c r="RQ111" s="78"/>
      <c r="RR111" s="78"/>
      <c r="RS111" s="78"/>
      <c r="RT111" s="78"/>
      <c r="RU111" s="78"/>
      <c r="RV111" s="78"/>
      <c r="RW111" s="78"/>
      <c r="RX111" s="78"/>
      <c r="RY111" s="78"/>
      <c r="RZ111" s="78"/>
      <c r="SA111" s="78"/>
      <c r="SB111" s="78"/>
      <c r="SC111" s="78"/>
      <c r="SD111" s="78"/>
      <c r="SE111" s="78"/>
      <c r="SF111" s="78"/>
      <c r="SG111" s="78"/>
      <c r="SH111" s="78"/>
      <c r="SI111" s="78"/>
      <c r="SJ111" s="78"/>
      <c r="SK111" s="78"/>
      <c r="SL111" s="78"/>
      <c r="SM111" s="78"/>
      <c r="SN111" s="78"/>
      <c r="SO111" s="78"/>
      <c r="SP111" s="78"/>
      <c r="SQ111" s="78"/>
      <c r="SR111" s="78"/>
      <c r="SS111" s="78"/>
      <c r="ST111" s="78"/>
      <c r="SU111" s="78"/>
      <c r="SV111" s="78"/>
      <c r="SW111" s="78"/>
      <c r="SX111" s="78"/>
      <c r="SY111" s="78"/>
      <c r="SZ111" s="78"/>
      <c r="TA111" s="78"/>
      <c r="TB111" s="78"/>
      <c r="TC111" s="78"/>
      <c r="TD111" s="78"/>
      <c r="TE111" s="78"/>
      <c r="TF111" s="78"/>
      <c r="TG111" s="78"/>
      <c r="TH111" s="78"/>
      <c r="TI111" s="78"/>
      <c r="TJ111" s="78"/>
      <c r="TK111" s="78"/>
      <c r="TL111" s="78"/>
      <c r="TM111" s="78"/>
      <c r="TN111" s="78"/>
      <c r="TO111" s="78"/>
      <c r="TP111" s="78"/>
      <c r="TQ111" s="78"/>
      <c r="TR111" s="78"/>
      <c r="TS111" s="78"/>
      <c r="TT111" s="78"/>
      <c r="TU111" s="78"/>
      <c r="TV111" s="78"/>
      <c r="TW111" s="78"/>
      <c r="TX111" s="78"/>
      <c r="TY111" s="78"/>
      <c r="TZ111" s="78"/>
      <c r="UA111" s="78"/>
      <c r="UB111" s="78"/>
      <c r="UC111" s="78"/>
      <c r="UD111" s="78"/>
      <c r="UE111" s="78"/>
      <c r="UF111" s="78"/>
      <c r="UG111" s="78"/>
      <c r="UH111" s="78"/>
      <c r="UI111" s="78"/>
      <c r="UJ111" s="78"/>
      <c r="UK111" s="78"/>
      <c r="UL111" s="78"/>
      <c r="UM111" s="78"/>
      <c r="UN111" s="78"/>
      <c r="UO111" s="78"/>
      <c r="UP111" s="78"/>
      <c r="UQ111" s="78"/>
      <c r="UR111" s="78"/>
      <c r="US111" s="78"/>
      <c r="UT111" s="78"/>
      <c r="UU111" s="78"/>
      <c r="UV111" s="78"/>
      <c r="UW111" s="78"/>
      <c r="UX111" s="78"/>
      <c r="UY111" s="78"/>
      <c r="UZ111" s="78"/>
      <c r="VA111" s="78"/>
      <c r="VB111" s="78"/>
      <c r="VC111" s="78"/>
      <c r="VD111" s="78"/>
      <c r="VE111" s="78"/>
      <c r="VF111" s="78"/>
      <c r="VG111" s="78"/>
      <c r="VH111" s="78"/>
      <c r="VI111" s="78"/>
      <c r="VJ111" s="78"/>
      <c r="VK111" s="78"/>
      <c r="VL111" s="78"/>
      <c r="VM111" s="78"/>
      <c r="VN111" s="78"/>
      <c r="VO111" s="78"/>
      <c r="VP111" s="78"/>
      <c r="VQ111" s="78"/>
      <c r="VR111" s="78"/>
      <c r="VS111" s="78"/>
      <c r="VT111" s="78"/>
      <c r="VU111" s="78"/>
      <c r="VV111" s="78"/>
      <c r="VW111" s="78"/>
      <c r="VX111" s="78"/>
      <c r="VY111" s="78"/>
      <c r="VZ111" s="78"/>
      <c r="WA111" s="78"/>
      <c r="WB111" s="78"/>
      <c r="WC111" s="78"/>
      <c r="WD111" s="78"/>
      <c r="WE111" s="78"/>
      <c r="WF111" s="78"/>
      <c r="WG111" s="78"/>
      <c r="WH111" s="78"/>
      <c r="WI111" s="78"/>
      <c r="WJ111" s="78"/>
      <c r="WK111" s="78"/>
      <c r="WL111" s="78"/>
      <c r="WM111" s="78"/>
      <c r="WN111" s="78"/>
      <c r="WO111" s="78"/>
      <c r="WP111" s="78"/>
      <c r="WQ111" s="78"/>
      <c r="WR111" s="78"/>
      <c r="WS111" s="78"/>
      <c r="WT111" s="78"/>
      <c r="WU111" s="78"/>
      <c r="WV111" s="78"/>
      <c r="WW111" s="78"/>
      <c r="WX111" s="78"/>
      <c r="WY111" s="78"/>
      <c r="WZ111" s="78"/>
      <c r="XA111" s="78"/>
      <c r="XB111" s="78"/>
      <c r="XC111" s="78"/>
      <c r="XD111" s="78"/>
      <c r="XE111" s="78"/>
      <c r="XF111" s="78"/>
      <c r="XG111" s="78"/>
      <c r="XH111" s="78"/>
      <c r="XI111" s="78"/>
      <c r="XJ111" s="78"/>
      <c r="XK111" s="78"/>
      <c r="XL111" s="78"/>
      <c r="XM111" s="78"/>
      <c r="XN111" s="78"/>
      <c r="XO111" s="78"/>
      <c r="XP111" s="78"/>
      <c r="XQ111" s="78"/>
      <c r="XR111" s="78"/>
      <c r="XS111" s="78"/>
      <c r="XT111" s="78"/>
      <c r="XU111" s="78"/>
      <c r="XV111" s="78"/>
      <c r="XW111" s="78"/>
      <c r="XX111" s="78"/>
      <c r="XY111" s="78"/>
      <c r="XZ111" s="78"/>
      <c r="YA111" s="78"/>
      <c r="YB111" s="78"/>
      <c r="YC111" s="78"/>
      <c r="YD111" s="78"/>
      <c r="YE111" s="78"/>
      <c r="YF111" s="78"/>
      <c r="YG111" s="78"/>
      <c r="YH111" s="78"/>
      <c r="YI111" s="78"/>
      <c r="YJ111" s="78"/>
      <c r="YK111" s="78"/>
      <c r="YL111" s="78"/>
      <c r="YM111" s="78"/>
      <c r="YN111" s="78"/>
      <c r="YO111" s="78"/>
      <c r="YP111" s="78"/>
      <c r="YQ111" s="78"/>
      <c r="YR111" s="78"/>
    </row>
    <row r="112" spans="1:668" ht="18" customHeight="1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87"/>
    </row>
    <row r="113" spans="1:668" ht="18" customHeight="1" x14ac:dyDescent="0.25">
      <c r="A113" s="60" t="s">
        <v>83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87"/>
    </row>
    <row r="114" spans="1:668" x14ac:dyDescent="0.25">
      <c r="A114" s="4" t="s">
        <v>67</v>
      </c>
      <c r="B114" s="5" t="s">
        <v>17</v>
      </c>
      <c r="C114" s="6" t="s">
        <v>90</v>
      </c>
      <c r="D114" s="11">
        <v>44197</v>
      </c>
      <c r="E114" s="11">
        <v>44560</v>
      </c>
      <c r="F114" s="7">
        <v>45000</v>
      </c>
      <c r="G114" s="6">
        <f>F114*0.0287</f>
        <v>1291.5</v>
      </c>
      <c r="H114" s="6">
        <v>1148.33</v>
      </c>
      <c r="I114" s="6">
        <f>F114*0.0304</f>
        <v>1368</v>
      </c>
      <c r="J114" s="6">
        <v>0</v>
      </c>
      <c r="K114" s="6">
        <f>G114+H114+I114</f>
        <v>3807.83</v>
      </c>
      <c r="L114" s="84">
        <f>F114-K114</f>
        <v>41192.17</v>
      </c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</row>
    <row r="115" spans="1:668" x14ac:dyDescent="0.25">
      <c r="A115" s="4" t="s">
        <v>61</v>
      </c>
      <c r="B115" s="5" t="s">
        <v>17</v>
      </c>
      <c r="C115" s="6" t="s">
        <v>90</v>
      </c>
      <c r="D115" s="11">
        <v>44197</v>
      </c>
      <c r="E115" s="11">
        <v>44377</v>
      </c>
      <c r="F115" s="7">
        <v>66000</v>
      </c>
      <c r="G115" s="6">
        <f t="shared" ref="G115:G118" si="25">F115*0.0287</f>
        <v>1894.2</v>
      </c>
      <c r="H115" s="6">
        <v>4615.76</v>
      </c>
      <c r="I115" s="6">
        <f t="shared" ref="I115:I117" si="26">F115*0.0304</f>
        <v>2006.4</v>
      </c>
      <c r="J115" s="6">
        <v>0</v>
      </c>
      <c r="K115" s="6">
        <f t="shared" ref="K115:K118" si="27">G115+H115+I115</f>
        <v>8516.36</v>
      </c>
      <c r="L115" s="84">
        <f t="shared" ref="L115:L118" si="28">F115-K115</f>
        <v>57483.64</v>
      </c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</row>
    <row r="116" spans="1:668" x14ac:dyDescent="0.25">
      <c r="A116" s="4" t="s">
        <v>62</v>
      </c>
      <c r="B116" s="5" t="s">
        <v>17</v>
      </c>
      <c r="C116" s="6" t="s">
        <v>91</v>
      </c>
      <c r="D116" s="11">
        <v>44197</v>
      </c>
      <c r="E116" s="11">
        <v>44560</v>
      </c>
      <c r="F116" s="7">
        <v>45000</v>
      </c>
      <c r="G116" s="6">
        <f t="shared" si="25"/>
        <v>1291.5</v>
      </c>
      <c r="H116" s="6">
        <v>1148.33</v>
      </c>
      <c r="I116" s="6">
        <f t="shared" si="26"/>
        <v>1368</v>
      </c>
      <c r="J116" s="6">
        <v>0</v>
      </c>
      <c r="K116" s="6">
        <f t="shared" si="27"/>
        <v>3807.83</v>
      </c>
      <c r="L116" s="84">
        <f t="shared" si="28"/>
        <v>41192.17</v>
      </c>
      <c r="O116" s="69"/>
      <c r="P116" s="69"/>
      <c r="Q116" s="69"/>
      <c r="R116" s="69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</row>
    <row r="117" spans="1:668" x14ac:dyDescent="0.25">
      <c r="A117" s="4" t="s">
        <v>63</v>
      </c>
      <c r="B117" s="5" t="s">
        <v>17</v>
      </c>
      <c r="C117" s="6" t="s">
        <v>91</v>
      </c>
      <c r="D117" s="11">
        <v>44197</v>
      </c>
      <c r="E117" s="11">
        <v>44560</v>
      </c>
      <c r="F117" s="7">
        <v>45000</v>
      </c>
      <c r="G117" s="6">
        <f t="shared" si="25"/>
        <v>1291.5</v>
      </c>
      <c r="H117" s="6">
        <v>1148.33</v>
      </c>
      <c r="I117" s="6">
        <f t="shared" si="26"/>
        <v>1368</v>
      </c>
      <c r="J117" s="6">
        <v>0</v>
      </c>
      <c r="K117" s="6">
        <f t="shared" si="27"/>
        <v>3807.83</v>
      </c>
      <c r="L117" s="84">
        <f t="shared" si="28"/>
        <v>41192.17</v>
      </c>
    </row>
    <row r="118" spans="1:668" x14ac:dyDescent="0.25">
      <c r="A118" s="4" t="s">
        <v>66</v>
      </c>
      <c r="B118" s="5" t="s">
        <v>17</v>
      </c>
      <c r="C118" s="6" t="s">
        <v>90</v>
      </c>
      <c r="D118" s="11">
        <v>44197</v>
      </c>
      <c r="E118" s="11">
        <v>44560</v>
      </c>
      <c r="F118" s="7">
        <v>45000</v>
      </c>
      <c r="G118" s="6">
        <f t="shared" si="25"/>
        <v>1291.5</v>
      </c>
      <c r="H118" s="6">
        <v>1148.33</v>
      </c>
      <c r="I118" s="6">
        <f>F118*0.0304</f>
        <v>1368</v>
      </c>
      <c r="J118" s="6">
        <v>0</v>
      </c>
      <c r="K118" s="6">
        <f t="shared" si="27"/>
        <v>3807.83</v>
      </c>
      <c r="L118" s="84">
        <f t="shared" si="28"/>
        <v>41192.17</v>
      </c>
    </row>
    <row r="119" spans="1:668" x14ac:dyDescent="0.25">
      <c r="A119" s="64" t="s">
        <v>15</v>
      </c>
      <c r="B119" s="13">
        <v>5</v>
      </c>
      <c r="C119" s="8"/>
      <c r="D119" s="64"/>
      <c r="E119" s="64"/>
      <c r="F119" s="8">
        <f t="shared" ref="F119:L119" si="29">SUM(F114:F118)</f>
        <v>246000</v>
      </c>
      <c r="G119" s="8">
        <f t="shared" si="29"/>
        <v>7060.2</v>
      </c>
      <c r="H119" s="8">
        <f t="shared" si="29"/>
        <v>9209.08</v>
      </c>
      <c r="I119" s="8">
        <f t="shared" si="29"/>
        <v>7478.4</v>
      </c>
      <c r="J119" s="8">
        <f t="shared" si="29"/>
        <v>0</v>
      </c>
      <c r="K119" s="8">
        <f t="shared" si="29"/>
        <v>23747.68</v>
      </c>
      <c r="L119" s="85">
        <f t="shared" si="29"/>
        <v>222252.31999999995</v>
      </c>
      <c r="M119" s="71"/>
      <c r="N119" s="71"/>
    </row>
    <row r="120" spans="1:668" x14ac:dyDescent="0.25">
      <c r="B120" s="3"/>
      <c r="C120" s="65"/>
      <c r="D120" s="61"/>
      <c r="E120" s="61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</row>
    <row r="121" spans="1:668" x14ac:dyDescent="0.25">
      <c r="A121" s="60" t="s">
        <v>34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87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  <c r="IW121" s="19"/>
      <c r="IX121" s="19"/>
      <c r="IY121" s="19"/>
      <c r="IZ121" s="19"/>
      <c r="JA121" s="19"/>
      <c r="JB121" s="19"/>
      <c r="JC121" s="19"/>
      <c r="JD121" s="19"/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  <c r="JX121" s="19"/>
      <c r="JY121" s="19"/>
      <c r="JZ121" s="19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  <c r="KK121" s="19"/>
      <c r="KL121" s="19"/>
      <c r="KM121" s="19"/>
      <c r="KN121" s="19"/>
      <c r="KO121" s="19"/>
      <c r="KP121" s="19"/>
      <c r="KQ121" s="19"/>
      <c r="KR121" s="19"/>
      <c r="KS121" s="19"/>
      <c r="KT121" s="19"/>
      <c r="KU121" s="19"/>
      <c r="KV121" s="19"/>
      <c r="KW121" s="19"/>
      <c r="KX121" s="19"/>
      <c r="KY121" s="19"/>
      <c r="KZ121" s="19"/>
      <c r="LA121" s="19"/>
      <c r="LB121" s="19"/>
      <c r="LC121" s="19"/>
      <c r="LD121" s="19"/>
      <c r="LE121" s="19"/>
      <c r="LF121" s="19"/>
      <c r="LG121" s="19"/>
      <c r="LH121" s="19"/>
      <c r="LI121" s="19"/>
      <c r="LJ121" s="19"/>
      <c r="LK121" s="19"/>
      <c r="LL121" s="19"/>
      <c r="LM121" s="19"/>
      <c r="LN121" s="19"/>
      <c r="LO121" s="19"/>
      <c r="LP121" s="19"/>
      <c r="LQ121" s="19"/>
      <c r="LR121" s="19"/>
      <c r="LS121" s="19"/>
      <c r="LT121" s="19"/>
      <c r="LU121" s="19"/>
      <c r="LV121" s="19"/>
      <c r="LW121" s="19"/>
      <c r="LX121" s="19"/>
      <c r="LY121" s="19"/>
      <c r="LZ121" s="19"/>
      <c r="MA121" s="19"/>
      <c r="MB121" s="19"/>
      <c r="MC121" s="19"/>
      <c r="MD121" s="19"/>
      <c r="ME121" s="19"/>
      <c r="MF121" s="19"/>
      <c r="MG121" s="19"/>
      <c r="MH121" s="19"/>
      <c r="MI121" s="19"/>
      <c r="MJ121" s="19"/>
      <c r="MK121" s="19"/>
      <c r="ML121" s="19"/>
      <c r="MM121" s="19"/>
      <c r="MN121" s="19"/>
      <c r="MO121" s="19"/>
      <c r="MP121" s="19"/>
      <c r="MQ121" s="19"/>
      <c r="MR121" s="19"/>
      <c r="MS121" s="19"/>
      <c r="MT121" s="19"/>
      <c r="MU121" s="19"/>
      <c r="MV121" s="19"/>
      <c r="MW121" s="19"/>
      <c r="MX121" s="19"/>
      <c r="MY121" s="19"/>
      <c r="MZ121" s="19"/>
      <c r="NA121" s="19"/>
      <c r="NB121" s="19"/>
      <c r="NC121" s="19"/>
      <c r="ND121" s="19"/>
      <c r="NE121" s="19"/>
      <c r="NF121" s="19"/>
      <c r="NG121" s="19"/>
      <c r="NH121" s="19"/>
      <c r="NI121" s="19"/>
      <c r="NJ121" s="19"/>
      <c r="NK121" s="19"/>
      <c r="NL121" s="19"/>
      <c r="NM121" s="19"/>
      <c r="NN121" s="19"/>
      <c r="NO121" s="19"/>
      <c r="NP121" s="19"/>
      <c r="NQ121" s="19"/>
      <c r="NR121" s="19"/>
      <c r="NS121" s="19"/>
      <c r="NT121" s="19"/>
      <c r="NU121" s="19"/>
      <c r="NV121" s="19"/>
      <c r="NW121" s="19"/>
      <c r="NX121" s="19"/>
      <c r="NY121" s="19"/>
      <c r="NZ121" s="19"/>
      <c r="OA121" s="19"/>
      <c r="OB121" s="19"/>
      <c r="OC121" s="19"/>
      <c r="OD121" s="19"/>
      <c r="OE121" s="19"/>
      <c r="OF121" s="19"/>
      <c r="OG121" s="19"/>
      <c r="OH121" s="19"/>
      <c r="OI121" s="19"/>
      <c r="OJ121" s="19"/>
      <c r="OK121" s="19"/>
      <c r="OL121" s="19"/>
      <c r="OM121" s="19"/>
      <c r="ON121" s="19"/>
      <c r="OO121" s="19"/>
      <c r="OP121" s="19"/>
      <c r="OQ121" s="19"/>
      <c r="OR121" s="19"/>
      <c r="OS121" s="19"/>
      <c r="OT121" s="19"/>
      <c r="OU121" s="19"/>
      <c r="OV121" s="19"/>
      <c r="OW121" s="19"/>
      <c r="OX121" s="19"/>
      <c r="OY121" s="19"/>
      <c r="OZ121" s="19"/>
      <c r="PA121" s="19"/>
      <c r="PB121" s="19"/>
      <c r="PC121" s="19"/>
      <c r="PD121" s="19"/>
      <c r="PE121" s="19"/>
      <c r="PF121" s="19"/>
      <c r="PG121" s="19"/>
      <c r="PH121" s="19"/>
      <c r="PI121" s="19"/>
      <c r="PJ121" s="19"/>
      <c r="PK121" s="19"/>
      <c r="PL121" s="19"/>
      <c r="PM121" s="19"/>
      <c r="PN121" s="19"/>
      <c r="PO121" s="19"/>
      <c r="PP121" s="19"/>
      <c r="PQ121" s="19"/>
      <c r="PR121" s="19"/>
      <c r="PS121" s="19"/>
      <c r="PT121" s="19"/>
      <c r="PU121" s="19"/>
      <c r="PV121" s="19"/>
      <c r="PW121" s="19"/>
      <c r="PX121" s="19"/>
      <c r="PY121" s="19"/>
      <c r="PZ121" s="19"/>
      <c r="QA121" s="19"/>
      <c r="QB121" s="19"/>
      <c r="QC121" s="19"/>
      <c r="QD121" s="19"/>
      <c r="QE121" s="19"/>
      <c r="QF121" s="19"/>
      <c r="QG121" s="19"/>
      <c r="QH121" s="19"/>
      <c r="QI121" s="19"/>
      <c r="QJ121" s="19"/>
      <c r="QK121" s="19"/>
      <c r="QL121" s="19"/>
      <c r="QM121" s="19"/>
      <c r="QN121" s="19"/>
      <c r="QO121" s="19"/>
      <c r="QP121" s="19"/>
      <c r="QQ121" s="19"/>
      <c r="QR121" s="19"/>
      <c r="QS121" s="19"/>
      <c r="QT121" s="19"/>
      <c r="QU121" s="19"/>
      <c r="QV121" s="19"/>
      <c r="QW121" s="19"/>
      <c r="QX121" s="19"/>
      <c r="QY121" s="19"/>
      <c r="QZ121" s="19"/>
      <c r="RA121" s="19"/>
      <c r="RB121" s="19"/>
      <c r="RC121" s="19"/>
      <c r="RD121" s="19"/>
      <c r="RE121" s="19"/>
      <c r="RF121" s="19"/>
      <c r="RG121" s="19"/>
      <c r="RH121" s="19"/>
      <c r="RI121" s="19"/>
      <c r="RJ121" s="19"/>
      <c r="RK121" s="19"/>
      <c r="RL121" s="19"/>
      <c r="RM121" s="19"/>
      <c r="RN121" s="19"/>
      <c r="RO121" s="19"/>
      <c r="RP121" s="19"/>
      <c r="RQ121" s="19"/>
      <c r="RR121" s="19"/>
      <c r="RS121" s="19"/>
      <c r="RT121" s="19"/>
      <c r="RU121" s="19"/>
      <c r="RV121" s="19"/>
      <c r="RW121" s="19"/>
      <c r="RX121" s="19"/>
      <c r="RY121" s="19"/>
      <c r="RZ121" s="19"/>
      <c r="SA121" s="19"/>
      <c r="SB121" s="19"/>
      <c r="SC121" s="19"/>
      <c r="SD121" s="19"/>
      <c r="SE121" s="19"/>
      <c r="SF121" s="19"/>
      <c r="SG121" s="19"/>
      <c r="SH121" s="19"/>
      <c r="SI121" s="19"/>
      <c r="SJ121" s="19"/>
      <c r="SK121" s="19"/>
      <c r="SL121" s="19"/>
      <c r="SM121" s="19"/>
      <c r="SN121" s="19"/>
      <c r="SO121" s="19"/>
      <c r="SP121" s="19"/>
      <c r="SQ121" s="19"/>
      <c r="SR121" s="19"/>
      <c r="SS121" s="19"/>
      <c r="ST121" s="19"/>
      <c r="SU121" s="19"/>
      <c r="SV121" s="19"/>
      <c r="SW121" s="19"/>
      <c r="SX121" s="19"/>
      <c r="SY121" s="19"/>
      <c r="SZ121" s="19"/>
      <c r="TA121" s="19"/>
      <c r="TB121" s="19"/>
      <c r="TC121" s="19"/>
      <c r="TD121" s="19"/>
      <c r="TE121" s="19"/>
      <c r="TF121" s="19"/>
      <c r="TG121" s="19"/>
      <c r="TH121" s="19"/>
      <c r="TI121" s="19"/>
      <c r="TJ121" s="19"/>
      <c r="TK121" s="19"/>
      <c r="TL121" s="19"/>
      <c r="TM121" s="19"/>
      <c r="TN121" s="19"/>
      <c r="TO121" s="19"/>
      <c r="TP121" s="19"/>
      <c r="TQ121" s="19"/>
      <c r="TR121" s="19"/>
      <c r="TS121" s="19"/>
      <c r="TT121" s="19"/>
      <c r="TU121" s="19"/>
      <c r="TV121" s="19"/>
      <c r="TW121" s="19"/>
      <c r="TX121" s="19"/>
      <c r="TY121" s="19"/>
      <c r="TZ121" s="19"/>
      <c r="UA121" s="19"/>
      <c r="UB121" s="19"/>
      <c r="UC121" s="19"/>
      <c r="UD121" s="19"/>
      <c r="UE121" s="19"/>
      <c r="UF121" s="19"/>
      <c r="UG121" s="19"/>
      <c r="UH121" s="19"/>
      <c r="UI121" s="19"/>
      <c r="UJ121" s="19"/>
      <c r="UK121" s="19"/>
      <c r="UL121" s="19"/>
      <c r="UM121" s="19"/>
      <c r="UN121" s="19"/>
      <c r="UO121" s="19"/>
      <c r="UP121" s="19"/>
      <c r="UQ121" s="19"/>
      <c r="UR121" s="19"/>
      <c r="US121" s="19"/>
      <c r="UT121" s="19"/>
      <c r="UU121" s="19"/>
      <c r="UV121" s="19"/>
      <c r="UW121" s="19"/>
      <c r="UX121" s="19"/>
      <c r="UY121" s="19"/>
      <c r="UZ121" s="19"/>
      <c r="VA121" s="19"/>
      <c r="VB121" s="19"/>
      <c r="VC121" s="19"/>
      <c r="VD121" s="19"/>
      <c r="VE121" s="19"/>
      <c r="VF121" s="19"/>
      <c r="VG121" s="19"/>
      <c r="VH121" s="19"/>
      <c r="VI121" s="19"/>
      <c r="VJ121" s="19"/>
      <c r="VK121" s="19"/>
      <c r="VL121" s="19"/>
      <c r="VM121" s="19"/>
      <c r="VN121" s="19"/>
      <c r="VO121" s="19"/>
      <c r="VP121" s="19"/>
      <c r="VQ121" s="19"/>
      <c r="VR121" s="19"/>
      <c r="VS121" s="19"/>
      <c r="VT121" s="19"/>
      <c r="VU121" s="19"/>
      <c r="VV121" s="19"/>
      <c r="VW121" s="19"/>
      <c r="VX121" s="19"/>
      <c r="VY121" s="19"/>
      <c r="VZ121" s="19"/>
      <c r="WA121" s="19"/>
      <c r="WB121" s="19"/>
      <c r="WC121" s="19"/>
      <c r="WD121" s="19"/>
      <c r="WE121" s="19"/>
      <c r="WF121" s="19"/>
      <c r="WG121" s="19"/>
      <c r="WH121" s="19"/>
      <c r="WI121" s="19"/>
      <c r="WJ121" s="19"/>
      <c r="WK121" s="19"/>
      <c r="WL121" s="19"/>
      <c r="WM121" s="19"/>
      <c r="WN121" s="19"/>
      <c r="WO121" s="19"/>
      <c r="WP121" s="19"/>
      <c r="WQ121" s="19"/>
      <c r="WR121" s="19"/>
      <c r="WS121" s="19"/>
      <c r="WT121" s="19"/>
      <c r="WU121" s="19"/>
      <c r="WV121" s="19"/>
      <c r="WW121" s="19"/>
      <c r="WX121" s="19"/>
      <c r="WY121" s="19"/>
      <c r="WZ121" s="19"/>
      <c r="XA121" s="19"/>
      <c r="XB121" s="19"/>
      <c r="XC121" s="19"/>
      <c r="XD121" s="19"/>
      <c r="XE121" s="19"/>
      <c r="XF121" s="19"/>
      <c r="XG121" s="19"/>
      <c r="XH121" s="19"/>
      <c r="XI121" s="19"/>
      <c r="XJ121" s="19"/>
      <c r="XK121" s="19"/>
      <c r="XL121" s="19"/>
      <c r="XM121" s="19"/>
      <c r="XN121" s="19"/>
      <c r="XO121" s="19"/>
      <c r="XP121" s="19"/>
      <c r="XQ121" s="19"/>
      <c r="XR121" s="19"/>
      <c r="XS121" s="19"/>
      <c r="XT121" s="19"/>
      <c r="XU121" s="19"/>
      <c r="XV121" s="19"/>
      <c r="XW121" s="19"/>
      <c r="XX121" s="19"/>
      <c r="XY121" s="19"/>
      <c r="XZ121" s="19"/>
      <c r="YA121" s="19"/>
      <c r="YB121" s="19"/>
      <c r="YC121" s="19"/>
      <c r="YD121" s="19"/>
      <c r="YE121" s="19"/>
      <c r="YF121" s="19"/>
      <c r="YG121" s="19"/>
      <c r="YH121" s="19"/>
      <c r="YI121" s="19"/>
      <c r="YJ121" s="19"/>
      <c r="YK121" s="19"/>
      <c r="YL121" s="19"/>
      <c r="YM121" s="19"/>
      <c r="YN121" s="19"/>
      <c r="YO121" s="19"/>
      <c r="YP121" s="19"/>
      <c r="YQ121" s="19"/>
      <c r="YR121" s="19"/>
    </row>
    <row r="122" spans="1:668" ht="18" customHeight="1" x14ac:dyDescent="0.25">
      <c r="A122" s="4" t="s">
        <v>51</v>
      </c>
      <c r="B122" s="5" t="s">
        <v>52</v>
      </c>
      <c r="C122" s="6" t="s">
        <v>90</v>
      </c>
      <c r="D122" s="11">
        <v>44276</v>
      </c>
      <c r="E122" s="11">
        <v>44551</v>
      </c>
      <c r="F122" s="7">
        <v>76000</v>
      </c>
      <c r="G122" s="6">
        <f>F122*0.0287</f>
        <v>2181.1999999999998</v>
      </c>
      <c r="H122" s="6">
        <v>6497.56</v>
      </c>
      <c r="I122" s="6">
        <f>F122*0.0304</f>
        <v>2310.4</v>
      </c>
      <c r="J122" s="6">
        <v>0</v>
      </c>
      <c r="K122" s="6">
        <f>G122+H122+I122</f>
        <v>10989.16</v>
      </c>
      <c r="L122" s="84">
        <f>F122-K122</f>
        <v>65010.84</v>
      </c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</row>
    <row r="123" spans="1:668" ht="18" customHeight="1" x14ac:dyDescent="0.25">
      <c r="A123" s="4" t="s">
        <v>35</v>
      </c>
      <c r="B123" s="5" t="s">
        <v>36</v>
      </c>
      <c r="C123" s="6" t="s">
        <v>90</v>
      </c>
      <c r="D123" s="11">
        <v>43839</v>
      </c>
      <c r="E123" s="11">
        <v>44561</v>
      </c>
      <c r="F123" s="7">
        <v>165000</v>
      </c>
      <c r="G123" s="6">
        <f>F123*0.0287</f>
        <v>4735.5</v>
      </c>
      <c r="H123" s="6">
        <v>27624.36</v>
      </c>
      <c r="I123" s="6">
        <v>4742.3999999999996</v>
      </c>
      <c r="J123" s="6">
        <v>402</v>
      </c>
      <c r="K123" s="6">
        <f>+J123+I123+H123+G123</f>
        <v>37504.26</v>
      </c>
      <c r="L123" s="84">
        <v>127656.71</v>
      </c>
    </row>
    <row r="124" spans="1:668" ht="19.5" customHeight="1" x14ac:dyDescent="0.25">
      <c r="A124" s="64" t="s">
        <v>15</v>
      </c>
      <c r="B124" s="13">
        <v>2</v>
      </c>
      <c r="C124" s="8"/>
      <c r="D124" s="64"/>
      <c r="E124" s="64"/>
      <c r="F124" s="8">
        <f>SUM(F122:F123)</f>
        <v>241000</v>
      </c>
      <c r="G124" s="8">
        <f t="shared" ref="G124:L124" si="30">SUM(G122:G123)</f>
        <v>6916.7</v>
      </c>
      <c r="H124" s="8">
        <f t="shared" si="30"/>
        <v>34121.919999999998</v>
      </c>
      <c r="I124" s="8">
        <f t="shared" si="30"/>
        <v>7052.7999999999993</v>
      </c>
      <c r="J124" s="8">
        <f t="shared" si="30"/>
        <v>402</v>
      </c>
      <c r="K124" s="8">
        <f t="shared" si="30"/>
        <v>48493.42</v>
      </c>
      <c r="L124" s="85">
        <f t="shared" si="30"/>
        <v>192667.55</v>
      </c>
    </row>
    <row r="125" spans="1:668" ht="15.75" x14ac:dyDescent="0.25">
      <c r="B125" s="3"/>
      <c r="C125" s="65"/>
      <c r="D125" s="61"/>
      <c r="E125" s="61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7"/>
      <c r="HF125" s="77"/>
      <c r="HG125" s="77"/>
      <c r="HH125" s="77"/>
      <c r="HI125" s="77"/>
      <c r="HJ125" s="77"/>
      <c r="HK125" s="77"/>
      <c r="HL125" s="77"/>
      <c r="HM125" s="77"/>
      <c r="HN125" s="77"/>
      <c r="HO125" s="77"/>
      <c r="HP125" s="77"/>
      <c r="HQ125" s="77"/>
      <c r="HR125" s="77"/>
      <c r="HS125" s="77"/>
      <c r="HT125" s="77"/>
      <c r="HU125" s="77"/>
      <c r="HV125" s="77"/>
      <c r="HW125" s="77"/>
      <c r="HX125" s="77"/>
      <c r="HY125" s="77"/>
      <c r="HZ125" s="77"/>
    </row>
    <row r="126" spans="1:668" ht="18" customHeight="1" x14ac:dyDescent="0.25">
      <c r="A126" s="60" t="s">
        <v>84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87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  <c r="HN126" s="77"/>
      <c r="HO126" s="77"/>
      <c r="HP126" s="77"/>
      <c r="HQ126" s="77"/>
      <c r="HR126" s="77"/>
      <c r="HS126" s="77"/>
      <c r="HT126" s="77"/>
      <c r="HU126" s="77"/>
      <c r="HV126" s="77"/>
      <c r="HW126" s="77"/>
      <c r="HX126" s="77"/>
      <c r="HY126" s="77"/>
      <c r="HZ126" s="77"/>
    </row>
    <row r="127" spans="1:668" ht="15.75" x14ac:dyDescent="0.25">
      <c r="A127" s="4" t="s">
        <v>40</v>
      </c>
      <c r="B127" s="5" t="s">
        <v>32</v>
      </c>
      <c r="C127" s="6" t="s">
        <v>91</v>
      </c>
      <c r="D127" s="11">
        <v>44276</v>
      </c>
      <c r="E127" s="11">
        <v>44551</v>
      </c>
      <c r="F127" s="7">
        <v>110000</v>
      </c>
      <c r="G127" s="6">
        <f>F127*0.0287</f>
        <v>3157</v>
      </c>
      <c r="H127" s="6">
        <v>14457.62</v>
      </c>
      <c r="I127" s="6">
        <f>F127*0.0304</f>
        <v>3344</v>
      </c>
      <c r="J127" s="6">
        <v>0</v>
      </c>
      <c r="K127" s="6">
        <f>G127+H127+I127</f>
        <v>20958.620000000003</v>
      </c>
      <c r="L127" s="84">
        <f>F127-K127</f>
        <v>89041.38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  <c r="HN127" s="77"/>
      <c r="HO127" s="77"/>
      <c r="HP127" s="77"/>
      <c r="HQ127" s="77"/>
      <c r="HR127" s="77"/>
      <c r="HS127" s="77"/>
      <c r="HT127" s="77"/>
      <c r="HU127" s="77"/>
      <c r="HV127" s="77"/>
      <c r="HW127" s="77"/>
      <c r="HX127" s="77"/>
      <c r="HY127" s="77"/>
      <c r="HZ127" s="77"/>
    </row>
    <row r="128" spans="1:668" ht="15.75" x14ac:dyDescent="0.25">
      <c r="A128" s="58" t="s">
        <v>96</v>
      </c>
      <c r="B128" s="5" t="s">
        <v>17</v>
      </c>
      <c r="C128" s="6" t="s">
        <v>90</v>
      </c>
      <c r="D128" s="11">
        <v>44270</v>
      </c>
      <c r="E128" s="11">
        <v>44545</v>
      </c>
      <c r="F128" s="7">
        <v>35000</v>
      </c>
      <c r="G128" s="6">
        <v>1004.5</v>
      </c>
      <c r="H128" s="6">
        <v>0</v>
      </c>
      <c r="I128" s="6">
        <v>1064</v>
      </c>
      <c r="J128" s="6">
        <v>0</v>
      </c>
      <c r="K128" s="6">
        <v>2068.5</v>
      </c>
      <c r="L128" s="84">
        <v>32931.5</v>
      </c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</row>
    <row r="129" spans="1:668" ht="15.75" x14ac:dyDescent="0.25">
      <c r="A129" s="64" t="s">
        <v>15</v>
      </c>
      <c r="B129" s="13">
        <v>2</v>
      </c>
      <c r="C129" s="8"/>
      <c r="D129" s="64"/>
      <c r="E129" s="64"/>
      <c r="F129" s="8">
        <f>SUM(F127:F127)+F128</f>
        <v>145000</v>
      </c>
      <c r="G129" s="8">
        <f>SUM(G127:G127)+G128</f>
        <v>4161.5</v>
      </c>
      <c r="H129" s="8">
        <f t="shared" ref="H129:J129" si="31">SUM(H127:H127)</f>
        <v>14457.62</v>
      </c>
      <c r="I129" s="8">
        <f>SUM(I127:I127)+I128</f>
        <v>4408</v>
      </c>
      <c r="J129" s="8">
        <f t="shared" si="31"/>
        <v>0</v>
      </c>
      <c r="K129" s="8">
        <f>SUM(K127:K127)+K128</f>
        <v>23027.120000000003</v>
      </c>
      <c r="L129" s="85">
        <f>SUM(L127:L127)+L128</f>
        <v>121972.88</v>
      </c>
      <c r="M129" s="71"/>
      <c r="N129" s="71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  <c r="HL129" s="77"/>
      <c r="HM129" s="77"/>
      <c r="HN129" s="77"/>
      <c r="HO129" s="77"/>
      <c r="HP129" s="77"/>
      <c r="HQ129" s="77"/>
      <c r="HR129" s="77"/>
      <c r="HS129" s="77"/>
      <c r="HT129" s="77"/>
      <c r="HU129" s="77"/>
      <c r="HV129" s="77"/>
      <c r="HW129" s="77"/>
      <c r="HX129" s="77"/>
      <c r="HY129" s="77"/>
      <c r="HZ129" s="77"/>
    </row>
    <row r="130" spans="1:668" ht="15.75" x14ac:dyDescent="0.25">
      <c r="C130" s="65"/>
      <c r="F130" s="86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  <c r="HL130" s="77"/>
      <c r="HM130" s="77"/>
      <c r="HN130" s="77"/>
      <c r="HO130" s="77"/>
      <c r="HP130" s="77"/>
      <c r="HQ130" s="77"/>
      <c r="HR130" s="77"/>
      <c r="HS130" s="77"/>
      <c r="HT130" s="77"/>
      <c r="HU130" s="77"/>
      <c r="HV130" s="77"/>
      <c r="HW130" s="77"/>
      <c r="HX130" s="77"/>
      <c r="HY130" s="77"/>
      <c r="HZ130" s="77"/>
    </row>
    <row r="131" spans="1:668" ht="18" customHeight="1" x14ac:dyDescent="0.25">
      <c r="A131" s="60" t="s">
        <v>85</v>
      </c>
      <c r="B131" s="60"/>
      <c r="C131" s="60"/>
      <c r="D131" s="60"/>
      <c r="E131" s="60"/>
      <c r="F131" s="87"/>
      <c r="G131" s="60"/>
      <c r="H131" s="60"/>
      <c r="I131" s="60"/>
      <c r="J131" s="60"/>
      <c r="K131" s="60"/>
      <c r="L131" s="8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  <c r="HP131" s="77"/>
      <c r="HQ131" s="77"/>
      <c r="HR131" s="77"/>
      <c r="HS131" s="77"/>
      <c r="HT131" s="77"/>
      <c r="HU131" s="77"/>
      <c r="HV131" s="77"/>
      <c r="HW131" s="77"/>
      <c r="HX131" s="77"/>
      <c r="HY131" s="77"/>
      <c r="HZ131" s="77"/>
    </row>
    <row r="132" spans="1:668" ht="15.75" x14ac:dyDescent="0.25">
      <c r="A132" s="4" t="s">
        <v>58</v>
      </c>
      <c r="B132" s="5" t="s">
        <v>18</v>
      </c>
      <c r="C132" s="6" t="s">
        <v>90</v>
      </c>
      <c r="D132" s="11">
        <v>44197</v>
      </c>
      <c r="E132" s="11">
        <v>44560</v>
      </c>
      <c r="F132" s="110">
        <v>24000</v>
      </c>
      <c r="G132" s="6">
        <f>F132*0.0287</f>
        <v>688.8</v>
      </c>
      <c r="H132" s="6">
        <v>0</v>
      </c>
      <c r="I132" s="6">
        <f>F132*0.0304</f>
        <v>729.6</v>
      </c>
      <c r="J132" s="84">
        <v>162</v>
      </c>
      <c r="K132" s="6">
        <f>+J132+I132+G132</f>
        <v>1580.4</v>
      </c>
      <c r="L132" s="84">
        <f>F132-K132</f>
        <v>22419.599999999999</v>
      </c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</row>
    <row r="133" spans="1:668" ht="15.75" x14ac:dyDescent="0.25">
      <c r="A133" s="64" t="s">
        <v>15</v>
      </c>
      <c r="B133" s="13">
        <v>1</v>
      </c>
      <c r="C133" s="8"/>
      <c r="D133" s="64"/>
      <c r="E133" s="64"/>
      <c r="F133" s="85">
        <f>SUM(F132:F132)</f>
        <v>24000</v>
      </c>
      <c r="G133" s="8">
        <f t="shared" ref="G133:L133" si="32">SUM(G132:G132)</f>
        <v>688.8</v>
      </c>
      <c r="H133" s="8">
        <f t="shared" si="32"/>
        <v>0</v>
      </c>
      <c r="I133" s="8">
        <f t="shared" si="32"/>
        <v>729.6</v>
      </c>
      <c r="J133" s="85">
        <f t="shared" si="32"/>
        <v>162</v>
      </c>
      <c r="K133" s="8">
        <f t="shared" si="32"/>
        <v>1580.4</v>
      </c>
      <c r="L133" s="85">
        <f t="shared" si="32"/>
        <v>22419.599999999999</v>
      </c>
      <c r="M133" s="71"/>
      <c r="N133" s="71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  <c r="HP133" s="77"/>
      <c r="HQ133" s="77"/>
      <c r="HR133" s="77"/>
      <c r="HS133" s="77"/>
      <c r="HT133" s="77"/>
      <c r="HU133" s="77"/>
      <c r="HV133" s="77"/>
      <c r="HW133" s="77"/>
      <c r="HX133" s="77"/>
      <c r="HY133" s="77"/>
      <c r="HZ133" s="77"/>
    </row>
    <row r="134" spans="1:668" ht="15.75" x14ac:dyDescent="0.25">
      <c r="C134" s="65"/>
      <c r="F134" s="86"/>
      <c r="J134" s="86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  <c r="HP134" s="77"/>
      <c r="HQ134" s="77"/>
      <c r="HR134" s="77"/>
      <c r="HS134" s="77"/>
      <c r="HT134" s="77"/>
      <c r="HU134" s="77"/>
      <c r="HV134" s="77"/>
      <c r="HW134" s="77"/>
      <c r="HX134" s="77"/>
      <c r="HY134" s="77"/>
      <c r="HZ134" s="77"/>
    </row>
    <row r="135" spans="1:668" ht="15.75" x14ac:dyDescent="0.25">
      <c r="A135" s="60" t="s">
        <v>86</v>
      </c>
      <c r="B135" s="60"/>
      <c r="C135" s="60"/>
      <c r="D135" s="60"/>
      <c r="E135" s="60"/>
      <c r="F135" s="87"/>
      <c r="G135" s="60"/>
      <c r="H135" s="60"/>
      <c r="I135" s="60"/>
      <c r="J135" s="87"/>
      <c r="K135" s="60"/>
      <c r="L135" s="8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  <c r="HP135" s="77"/>
      <c r="HQ135" s="77"/>
      <c r="HR135" s="77"/>
      <c r="HS135" s="77"/>
      <c r="HT135" s="77"/>
      <c r="HU135" s="77"/>
      <c r="HV135" s="77"/>
      <c r="HW135" s="77"/>
      <c r="HX135" s="77"/>
      <c r="HY135" s="77"/>
      <c r="HZ135" s="77"/>
    </row>
    <row r="136" spans="1:668" ht="15.75" x14ac:dyDescent="0.25">
      <c r="A136" s="4" t="s">
        <v>59</v>
      </c>
      <c r="B136" s="5" t="s">
        <v>17</v>
      </c>
      <c r="C136" s="6" t="s">
        <v>91</v>
      </c>
      <c r="D136" s="11">
        <v>44197</v>
      </c>
      <c r="E136" s="11">
        <v>44560</v>
      </c>
      <c r="F136" s="110">
        <v>45000</v>
      </c>
      <c r="G136" s="6">
        <f>F136*0.0287</f>
        <v>1291.5</v>
      </c>
      <c r="H136" s="6">
        <v>1148.33</v>
      </c>
      <c r="I136" s="6">
        <f>F136*0.0304</f>
        <v>1368</v>
      </c>
      <c r="J136" s="84">
        <v>0</v>
      </c>
      <c r="K136" s="6">
        <f>G136+H136+I136</f>
        <v>3807.83</v>
      </c>
      <c r="L136" s="84">
        <f>F136-K136</f>
        <v>41192.17</v>
      </c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  <c r="HP136" s="77"/>
      <c r="HQ136" s="77"/>
      <c r="HR136" s="77"/>
      <c r="HS136" s="77"/>
      <c r="HT136" s="77"/>
      <c r="HU136" s="77"/>
      <c r="HV136" s="77"/>
      <c r="HW136" s="77"/>
      <c r="HX136" s="77"/>
      <c r="HY136" s="77"/>
      <c r="HZ136" s="77"/>
    </row>
    <row r="137" spans="1:668" ht="15.75" x14ac:dyDescent="0.25">
      <c r="A137" s="4" t="s">
        <v>39</v>
      </c>
      <c r="B137" s="5" t="s">
        <v>32</v>
      </c>
      <c r="C137" s="6" t="s">
        <v>91</v>
      </c>
      <c r="D137" s="11">
        <v>44283</v>
      </c>
      <c r="E137" s="11">
        <v>44558</v>
      </c>
      <c r="F137" s="110">
        <v>110000</v>
      </c>
      <c r="G137" s="6">
        <f>F137*0.0287</f>
        <v>3157</v>
      </c>
      <c r="H137" s="6">
        <v>14457.62</v>
      </c>
      <c r="I137" s="6">
        <f>F137*0.0304</f>
        <v>3344</v>
      </c>
      <c r="J137" s="84">
        <v>25253.23</v>
      </c>
      <c r="K137" s="6">
        <v>23259.62</v>
      </c>
      <c r="L137" s="84">
        <v>84746.77</v>
      </c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</row>
    <row r="138" spans="1:668" ht="15.75" x14ac:dyDescent="0.25">
      <c r="A138" s="4" t="s">
        <v>120</v>
      </c>
      <c r="B138" s="5" t="s">
        <v>18</v>
      </c>
      <c r="C138" s="6" t="s">
        <v>91</v>
      </c>
      <c r="D138" s="11">
        <v>44348</v>
      </c>
      <c r="E138" s="11">
        <v>44561</v>
      </c>
      <c r="F138" s="110">
        <v>22000</v>
      </c>
      <c r="G138" s="6">
        <v>641.4</v>
      </c>
      <c r="H138" s="6">
        <v>0</v>
      </c>
      <c r="I138" s="6">
        <v>688.8</v>
      </c>
      <c r="J138" s="84">
        <v>1300.2</v>
      </c>
      <c r="K138" s="6">
        <v>1300.2</v>
      </c>
      <c r="L138" s="84">
        <v>20699.8</v>
      </c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77"/>
      <c r="HG138" s="77"/>
      <c r="HH138" s="77"/>
      <c r="HI138" s="77"/>
      <c r="HJ138" s="77"/>
      <c r="HK138" s="77"/>
      <c r="HL138" s="77"/>
      <c r="HM138" s="77"/>
      <c r="HN138" s="77"/>
      <c r="HO138" s="77"/>
      <c r="HP138" s="77"/>
      <c r="HQ138" s="77"/>
      <c r="HR138" s="77"/>
      <c r="HS138" s="77"/>
      <c r="HT138" s="77"/>
      <c r="HU138" s="77"/>
      <c r="HV138" s="77"/>
      <c r="HW138" s="77"/>
      <c r="HX138" s="77"/>
      <c r="HY138" s="77"/>
      <c r="HZ138" s="77"/>
    </row>
    <row r="139" spans="1:668" ht="15.75" x14ac:dyDescent="0.25">
      <c r="A139" s="64" t="s">
        <v>15</v>
      </c>
      <c r="B139" s="13">
        <v>3</v>
      </c>
      <c r="C139" s="8"/>
      <c r="D139" s="64"/>
      <c r="E139" s="64"/>
      <c r="F139" s="85">
        <f>+SUM(F136:F137)+F138</f>
        <v>177000</v>
      </c>
      <c r="G139" s="8">
        <f>+SUM(G136:G137)+G138</f>
        <v>5089.8999999999996</v>
      </c>
      <c r="H139" s="8">
        <f>+SUM(H136:H137)+H138</f>
        <v>15605.95</v>
      </c>
      <c r="I139" s="8">
        <f>+SUM(I136:I137)+I138</f>
        <v>5400.8</v>
      </c>
      <c r="J139" s="85">
        <f>+SUM(J136:J137)+J138</f>
        <v>26553.43</v>
      </c>
      <c r="K139" s="8">
        <f>+SUM(K136:K138)</f>
        <v>28367.649999999998</v>
      </c>
      <c r="L139" s="85">
        <f>+SUM(L136:L137)+L138</f>
        <v>146638.74</v>
      </c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  <c r="HP139" s="77"/>
      <c r="HQ139" s="77"/>
      <c r="HR139" s="77"/>
      <c r="HS139" s="77"/>
      <c r="HT139" s="77"/>
      <c r="HU139" s="77"/>
      <c r="HV139" s="77"/>
      <c r="HW139" s="77"/>
      <c r="HX139" s="77"/>
      <c r="HY139" s="77"/>
      <c r="HZ139" s="77"/>
    </row>
    <row r="140" spans="1:668" s="71" customFormat="1" x14ac:dyDescent="0.25">
      <c r="A140" s="62"/>
      <c r="B140" s="14"/>
      <c r="C140" s="12"/>
      <c r="D140" s="62"/>
      <c r="E140" s="62"/>
      <c r="F140" s="91"/>
      <c r="G140" s="12"/>
      <c r="H140" s="12"/>
      <c r="I140" s="12"/>
      <c r="J140" s="91"/>
      <c r="K140" s="12"/>
      <c r="L140" s="9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  <c r="IW140" s="61"/>
      <c r="IX140" s="61"/>
      <c r="IY140" s="61"/>
      <c r="IZ140" s="61"/>
      <c r="JA140" s="61"/>
      <c r="JB140" s="61"/>
      <c r="JC140" s="61"/>
      <c r="JD140" s="61"/>
      <c r="JE140" s="61"/>
      <c r="JF140" s="61"/>
      <c r="JG140" s="61"/>
      <c r="JH140" s="61"/>
      <c r="JI140" s="61"/>
      <c r="JJ140" s="61"/>
      <c r="JK140" s="61"/>
      <c r="JL140" s="61"/>
      <c r="JM140" s="61"/>
      <c r="JN140" s="61"/>
      <c r="JO140" s="61"/>
      <c r="JP140" s="61"/>
      <c r="JQ140" s="61"/>
      <c r="JR140" s="61"/>
      <c r="JS140" s="61"/>
      <c r="JT140" s="61"/>
      <c r="JU140" s="61"/>
      <c r="JV140" s="61"/>
      <c r="JW140" s="61"/>
      <c r="JX140" s="61"/>
      <c r="JY140" s="61"/>
      <c r="JZ140" s="61"/>
      <c r="KA140" s="61"/>
      <c r="KB140" s="61"/>
      <c r="KC140" s="61"/>
      <c r="KD140" s="61"/>
      <c r="KE140" s="61"/>
      <c r="KF140" s="61"/>
      <c r="KG140" s="61"/>
      <c r="KH140" s="61"/>
      <c r="KI140" s="61"/>
      <c r="KJ140" s="61"/>
      <c r="KK140" s="61"/>
      <c r="KL140" s="61"/>
      <c r="KM140" s="61"/>
      <c r="KN140" s="61"/>
      <c r="KO140" s="61"/>
      <c r="KP140" s="61"/>
      <c r="KQ140" s="61"/>
      <c r="KR140" s="61"/>
      <c r="KS140" s="61"/>
      <c r="KT140" s="61"/>
      <c r="KU140" s="61"/>
      <c r="KV140" s="61"/>
      <c r="KW140" s="61"/>
      <c r="KX140" s="61"/>
      <c r="KY140" s="61"/>
      <c r="KZ140" s="61"/>
      <c r="LA140" s="61"/>
      <c r="LB140" s="61"/>
      <c r="LC140" s="61"/>
      <c r="LD140" s="61"/>
      <c r="LE140" s="61"/>
      <c r="LF140" s="61"/>
      <c r="LG140" s="61"/>
      <c r="LH140" s="61"/>
      <c r="LI140" s="61"/>
      <c r="LJ140" s="61"/>
      <c r="LK140" s="61"/>
      <c r="LL140" s="61"/>
      <c r="LM140" s="61"/>
      <c r="LN140" s="61"/>
      <c r="LO140" s="61"/>
      <c r="LP140" s="61"/>
      <c r="LQ140" s="61"/>
      <c r="LR140" s="61"/>
      <c r="LS140" s="61"/>
      <c r="LT140" s="61"/>
      <c r="LU140" s="61"/>
      <c r="LV140" s="61"/>
      <c r="LW140" s="61"/>
      <c r="LX140" s="61"/>
      <c r="LY140" s="61"/>
      <c r="LZ140" s="61"/>
      <c r="MA140" s="61"/>
      <c r="MB140" s="61"/>
      <c r="MC140" s="61"/>
      <c r="MD140" s="61"/>
      <c r="ME140" s="61"/>
      <c r="MF140" s="61"/>
      <c r="MG140" s="61"/>
      <c r="MH140" s="61"/>
      <c r="MI140" s="61"/>
      <c r="MJ140" s="61"/>
      <c r="MK140" s="61"/>
      <c r="ML140" s="61"/>
      <c r="MM140" s="61"/>
      <c r="MN140" s="61"/>
      <c r="MO140" s="61"/>
      <c r="MP140" s="61"/>
      <c r="MQ140" s="61"/>
      <c r="MR140" s="61"/>
      <c r="MS140" s="61"/>
      <c r="MT140" s="61"/>
      <c r="MU140" s="61"/>
      <c r="MV140" s="61"/>
      <c r="MW140" s="61"/>
      <c r="MX140" s="61"/>
      <c r="MY140" s="61"/>
      <c r="MZ140" s="61"/>
      <c r="NA140" s="61"/>
      <c r="NB140" s="61"/>
      <c r="NC140" s="61"/>
      <c r="ND140" s="61"/>
      <c r="NE140" s="61"/>
      <c r="NF140" s="61"/>
      <c r="NG140" s="61"/>
      <c r="NH140" s="61"/>
      <c r="NI140" s="61"/>
      <c r="NJ140" s="61"/>
      <c r="NK140" s="61"/>
      <c r="NL140" s="61"/>
      <c r="NM140" s="61"/>
      <c r="NN140" s="61"/>
      <c r="NO140" s="61"/>
      <c r="NP140" s="61"/>
      <c r="NQ140" s="61"/>
      <c r="NR140" s="61"/>
      <c r="NS140" s="61"/>
      <c r="NT140" s="61"/>
      <c r="NU140" s="61"/>
      <c r="NV140" s="61"/>
      <c r="NW140" s="61"/>
      <c r="NX140" s="61"/>
      <c r="NY140" s="61"/>
      <c r="NZ140" s="61"/>
      <c r="OA140" s="61"/>
      <c r="OB140" s="61"/>
      <c r="OC140" s="61"/>
      <c r="OD140" s="61"/>
      <c r="OE140" s="61"/>
      <c r="OF140" s="61"/>
      <c r="OG140" s="61"/>
      <c r="OH140" s="61"/>
      <c r="OI140" s="61"/>
      <c r="OJ140" s="61"/>
      <c r="OK140" s="61"/>
      <c r="OL140" s="61"/>
      <c r="OM140" s="61"/>
      <c r="ON140" s="61"/>
      <c r="OO140" s="61"/>
      <c r="OP140" s="61"/>
      <c r="OQ140" s="61"/>
      <c r="OR140" s="61"/>
      <c r="OS140" s="61"/>
      <c r="OT140" s="61"/>
      <c r="OU140" s="61"/>
      <c r="OV140" s="61"/>
      <c r="OW140" s="61"/>
      <c r="OX140" s="61"/>
      <c r="OY140" s="61"/>
      <c r="OZ140" s="61"/>
      <c r="PA140" s="61"/>
      <c r="PB140" s="61"/>
      <c r="PC140" s="61"/>
      <c r="PD140" s="61"/>
      <c r="PE140" s="61"/>
      <c r="PF140" s="61"/>
      <c r="PG140" s="61"/>
      <c r="PH140" s="61"/>
      <c r="PI140" s="61"/>
      <c r="PJ140" s="61"/>
      <c r="PK140" s="61"/>
      <c r="PL140" s="61"/>
      <c r="PM140" s="61"/>
      <c r="PN140" s="61"/>
      <c r="PO140" s="61"/>
      <c r="PP140" s="61"/>
      <c r="PQ140" s="61"/>
      <c r="PR140" s="61"/>
      <c r="PS140" s="61"/>
      <c r="PT140" s="61"/>
      <c r="PU140" s="61"/>
      <c r="PV140" s="61"/>
      <c r="PW140" s="61"/>
      <c r="PX140" s="61"/>
      <c r="PY140" s="61"/>
      <c r="PZ140" s="61"/>
      <c r="QA140" s="61"/>
      <c r="QB140" s="61"/>
      <c r="QC140" s="61"/>
      <c r="QD140" s="61"/>
      <c r="QE140" s="61"/>
      <c r="QF140" s="61"/>
      <c r="QG140" s="61"/>
      <c r="QH140" s="61"/>
      <c r="QI140" s="61"/>
      <c r="QJ140" s="61"/>
      <c r="QK140" s="61"/>
      <c r="QL140" s="61"/>
      <c r="QM140" s="61"/>
      <c r="QN140" s="61"/>
      <c r="QO140" s="61"/>
      <c r="QP140" s="61"/>
      <c r="QQ140" s="61"/>
      <c r="QR140" s="61"/>
      <c r="QS140" s="61"/>
      <c r="QT140" s="61"/>
      <c r="QU140" s="61"/>
      <c r="QV140" s="61"/>
      <c r="QW140" s="61"/>
      <c r="QX140" s="61"/>
      <c r="QY140" s="61"/>
      <c r="QZ140" s="61"/>
      <c r="RA140" s="61"/>
      <c r="RB140" s="61"/>
      <c r="RC140" s="61"/>
      <c r="RD140" s="61"/>
      <c r="RE140" s="61"/>
      <c r="RF140" s="61"/>
      <c r="RG140" s="61"/>
      <c r="RH140" s="61"/>
      <c r="RI140" s="61"/>
      <c r="RJ140" s="61"/>
      <c r="RK140" s="61"/>
      <c r="RL140" s="61"/>
      <c r="RM140" s="61"/>
      <c r="RN140" s="61"/>
      <c r="RO140" s="61"/>
      <c r="RP140" s="61"/>
      <c r="RQ140" s="61"/>
      <c r="RR140" s="61"/>
      <c r="RS140" s="61"/>
      <c r="RT140" s="61"/>
      <c r="RU140" s="61"/>
      <c r="RV140" s="61"/>
      <c r="RW140" s="61"/>
      <c r="RX140" s="61"/>
      <c r="RY140" s="61"/>
      <c r="RZ140" s="61"/>
      <c r="SA140" s="61"/>
      <c r="SB140" s="61"/>
      <c r="SC140" s="61"/>
      <c r="SD140" s="61"/>
      <c r="SE140" s="61"/>
      <c r="SF140" s="61"/>
      <c r="SG140" s="61"/>
      <c r="SH140" s="61"/>
      <c r="SI140" s="61"/>
      <c r="SJ140" s="61"/>
      <c r="SK140" s="61"/>
      <c r="SL140" s="61"/>
      <c r="SM140" s="61"/>
      <c r="SN140" s="61"/>
      <c r="SO140" s="61"/>
      <c r="SP140" s="61"/>
      <c r="SQ140" s="61"/>
      <c r="SR140" s="61"/>
      <c r="SS140" s="61"/>
      <c r="ST140" s="61"/>
      <c r="SU140" s="61"/>
      <c r="SV140" s="61"/>
      <c r="SW140" s="61"/>
      <c r="SX140" s="61"/>
      <c r="SY140" s="61"/>
      <c r="SZ140" s="61"/>
      <c r="TA140" s="61"/>
      <c r="TB140" s="61"/>
      <c r="TC140" s="61"/>
      <c r="TD140" s="61"/>
      <c r="TE140" s="61"/>
      <c r="TF140" s="61"/>
      <c r="TG140" s="61"/>
      <c r="TH140" s="61"/>
      <c r="TI140" s="61"/>
      <c r="TJ140" s="61"/>
      <c r="TK140" s="61"/>
      <c r="TL140" s="61"/>
      <c r="TM140" s="61"/>
      <c r="TN140" s="61"/>
      <c r="TO140" s="61"/>
      <c r="TP140" s="61"/>
      <c r="TQ140" s="61"/>
      <c r="TR140" s="61"/>
      <c r="TS140" s="61"/>
      <c r="TT140" s="61"/>
      <c r="TU140" s="61"/>
      <c r="TV140" s="61"/>
      <c r="TW140" s="61"/>
      <c r="TX140" s="61"/>
      <c r="TY140" s="61"/>
      <c r="TZ140" s="61"/>
      <c r="UA140" s="61"/>
      <c r="UB140" s="61"/>
      <c r="UC140" s="61"/>
      <c r="UD140" s="61"/>
      <c r="UE140" s="61"/>
      <c r="UF140" s="61"/>
      <c r="UG140" s="61"/>
      <c r="UH140" s="61"/>
      <c r="UI140" s="61"/>
      <c r="UJ140" s="61"/>
      <c r="UK140" s="61"/>
      <c r="UL140" s="61"/>
      <c r="UM140" s="61"/>
      <c r="UN140" s="61"/>
      <c r="UO140" s="61"/>
      <c r="UP140" s="61"/>
      <c r="UQ140" s="61"/>
      <c r="UR140" s="61"/>
      <c r="US140" s="61"/>
      <c r="UT140" s="61"/>
      <c r="UU140" s="61"/>
      <c r="UV140" s="61"/>
      <c r="UW140" s="61"/>
      <c r="UX140" s="61"/>
      <c r="UY140" s="61"/>
      <c r="UZ140" s="61"/>
      <c r="VA140" s="61"/>
      <c r="VB140" s="61"/>
      <c r="VC140" s="61"/>
      <c r="VD140" s="61"/>
      <c r="VE140" s="61"/>
      <c r="VF140" s="61"/>
      <c r="VG140" s="61"/>
      <c r="VH140" s="61"/>
      <c r="VI140" s="61"/>
      <c r="VJ140" s="61"/>
      <c r="VK140" s="61"/>
      <c r="VL140" s="61"/>
      <c r="VM140" s="61"/>
      <c r="VN140" s="61"/>
      <c r="VO140" s="61"/>
      <c r="VP140" s="61"/>
      <c r="VQ140" s="61"/>
      <c r="VR140" s="61"/>
      <c r="VS140" s="61"/>
      <c r="VT140" s="61"/>
      <c r="VU140" s="61"/>
      <c r="VV140" s="61"/>
      <c r="VW140" s="61"/>
      <c r="VX140" s="61"/>
      <c r="VY140" s="61"/>
      <c r="VZ140" s="61"/>
      <c r="WA140" s="61"/>
      <c r="WB140" s="61"/>
      <c r="WC140" s="61"/>
      <c r="WD140" s="61"/>
      <c r="WE140" s="61"/>
      <c r="WF140" s="61"/>
      <c r="WG140" s="61"/>
      <c r="WH140" s="61"/>
      <c r="WI140" s="61"/>
      <c r="WJ140" s="61"/>
      <c r="WK140" s="61"/>
      <c r="WL140" s="61"/>
      <c r="WM140" s="61"/>
      <c r="WN140" s="61"/>
      <c r="WO140" s="61"/>
      <c r="WP140" s="61"/>
      <c r="WQ140" s="61"/>
      <c r="WR140" s="61"/>
      <c r="WS140" s="61"/>
      <c r="WT140" s="61"/>
      <c r="WU140" s="61"/>
      <c r="WV140" s="61"/>
      <c r="WW140" s="61"/>
      <c r="WX140" s="61"/>
      <c r="WY140" s="61"/>
      <c r="WZ140" s="61"/>
      <c r="XA140" s="61"/>
      <c r="XB140" s="61"/>
      <c r="XC140" s="61"/>
      <c r="XD140" s="61"/>
      <c r="XE140" s="61"/>
      <c r="XF140" s="61"/>
      <c r="XG140" s="61"/>
      <c r="XH140" s="61"/>
      <c r="XI140" s="61"/>
      <c r="XJ140" s="61"/>
      <c r="XK140" s="61"/>
      <c r="XL140" s="61"/>
      <c r="XM140" s="61"/>
      <c r="XN140" s="61"/>
      <c r="XO140" s="61"/>
      <c r="XP140" s="61"/>
      <c r="XQ140" s="61"/>
      <c r="XR140" s="61"/>
      <c r="XS140" s="61"/>
      <c r="XT140" s="61"/>
      <c r="XU140" s="61"/>
      <c r="XV140" s="61"/>
      <c r="XW140" s="61"/>
      <c r="XX140" s="61"/>
      <c r="XY140" s="61"/>
      <c r="XZ140" s="61"/>
      <c r="YA140" s="61"/>
      <c r="YB140" s="61"/>
      <c r="YC140" s="61"/>
      <c r="YD140" s="61"/>
      <c r="YE140" s="61"/>
      <c r="YF140" s="61"/>
      <c r="YG140" s="61"/>
      <c r="YH140" s="61"/>
      <c r="YI140" s="61"/>
      <c r="YJ140" s="61"/>
      <c r="YK140" s="61"/>
      <c r="YL140" s="61"/>
      <c r="YM140" s="61"/>
      <c r="YN140" s="61"/>
      <c r="YO140" s="61"/>
      <c r="YP140" s="61"/>
      <c r="YQ140" s="61"/>
      <c r="YR140" s="61"/>
    </row>
    <row r="141" spans="1:668" s="71" customFormat="1" x14ac:dyDescent="0.25">
      <c r="A141" s="62" t="s">
        <v>121</v>
      </c>
      <c r="C141" s="12"/>
      <c r="D141" s="62"/>
      <c r="E141" s="62"/>
      <c r="F141" s="91"/>
      <c r="G141" s="12"/>
      <c r="H141" s="12"/>
      <c r="I141" s="12"/>
      <c r="J141" s="91"/>
      <c r="K141" s="12"/>
      <c r="L141" s="9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  <c r="IW141" s="61"/>
      <c r="IX141" s="61"/>
      <c r="IY141" s="61"/>
      <c r="IZ141" s="61"/>
      <c r="JA141" s="61"/>
      <c r="JB141" s="61"/>
      <c r="JC141" s="61"/>
      <c r="JD141" s="61"/>
      <c r="JE141" s="61"/>
      <c r="JF141" s="61"/>
      <c r="JG141" s="61"/>
      <c r="JH141" s="61"/>
      <c r="JI141" s="61"/>
      <c r="JJ141" s="61"/>
      <c r="JK141" s="61"/>
      <c r="JL141" s="61"/>
      <c r="JM141" s="61"/>
      <c r="JN141" s="61"/>
      <c r="JO141" s="61"/>
      <c r="JP141" s="61"/>
      <c r="JQ141" s="61"/>
      <c r="JR141" s="61"/>
      <c r="JS141" s="61"/>
      <c r="JT141" s="61"/>
      <c r="JU141" s="61"/>
      <c r="JV141" s="61"/>
      <c r="JW141" s="61"/>
      <c r="JX141" s="61"/>
      <c r="JY141" s="61"/>
      <c r="JZ141" s="61"/>
      <c r="KA141" s="61"/>
      <c r="KB141" s="61"/>
      <c r="KC141" s="61"/>
      <c r="KD141" s="61"/>
      <c r="KE141" s="61"/>
      <c r="KF141" s="61"/>
      <c r="KG141" s="61"/>
      <c r="KH141" s="61"/>
      <c r="KI141" s="61"/>
      <c r="KJ141" s="61"/>
      <c r="KK141" s="61"/>
      <c r="KL141" s="61"/>
      <c r="KM141" s="61"/>
      <c r="KN141" s="61"/>
      <c r="KO141" s="61"/>
      <c r="KP141" s="61"/>
      <c r="KQ141" s="61"/>
      <c r="KR141" s="61"/>
      <c r="KS141" s="61"/>
      <c r="KT141" s="61"/>
      <c r="KU141" s="61"/>
      <c r="KV141" s="61"/>
      <c r="KW141" s="61"/>
      <c r="KX141" s="61"/>
      <c r="KY141" s="61"/>
      <c r="KZ141" s="61"/>
      <c r="LA141" s="61"/>
      <c r="LB141" s="61"/>
      <c r="LC141" s="61"/>
      <c r="LD141" s="61"/>
      <c r="LE141" s="61"/>
      <c r="LF141" s="61"/>
      <c r="LG141" s="61"/>
      <c r="LH141" s="61"/>
      <c r="LI141" s="61"/>
      <c r="LJ141" s="61"/>
      <c r="LK141" s="61"/>
      <c r="LL141" s="61"/>
      <c r="LM141" s="61"/>
      <c r="LN141" s="61"/>
      <c r="LO141" s="61"/>
      <c r="LP141" s="61"/>
      <c r="LQ141" s="61"/>
      <c r="LR141" s="61"/>
      <c r="LS141" s="61"/>
      <c r="LT141" s="61"/>
      <c r="LU141" s="61"/>
      <c r="LV141" s="61"/>
      <c r="LW141" s="61"/>
      <c r="LX141" s="61"/>
      <c r="LY141" s="61"/>
      <c r="LZ141" s="61"/>
      <c r="MA141" s="61"/>
      <c r="MB141" s="61"/>
      <c r="MC141" s="61"/>
      <c r="MD141" s="61"/>
      <c r="ME141" s="61"/>
      <c r="MF141" s="61"/>
      <c r="MG141" s="61"/>
      <c r="MH141" s="61"/>
      <c r="MI141" s="61"/>
      <c r="MJ141" s="61"/>
      <c r="MK141" s="61"/>
      <c r="ML141" s="61"/>
      <c r="MM141" s="61"/>
      <c r="MN141" s="61"/>
      <c r="MO141" s="61"/>
      <c r="MP141" s="61"/>
      <c r="MQ141" s="61"/>
      <c r="MR141" s="61"/>
      <c r="MS141" s="61"/>
      <c r="MT141" s="61"/>
      <c r="MU141" s="61"/>
      <c r="MV141" s="61"/>
      <c r="MW141" s="61"/>
      <c r="MX141" s="61"/>
      <c r="MY141" s="61"/>
      <c r="MZ141" s="61"/>
      <c r="NA141" s="61"/>
      <c r="NB141" s="61"/>
      <c r="NC141" s="61"/>
      <c r="ND141" s="61"/>
      <c r="NE141" s="61"/>
      <c r="NF141" s="61"/>
      <c r="NG141" s="61"/>
      <c r="NH141" s="61"/>
      <c r="NI141" s="61"/>
      <c r="NJ141" s="61"/>
      <c r="NK141" s="61"/>
      <c r="NL141" s="61"/>
      <c r="NM141" s="61"/>
      <c r="NN141" s="61"/>
      <c r="NO141" s="61"/>
      <c r="NP141" s="61"/>
      <c r="NQ141" s="61"/>
      <c r="NR141" s="61"/>
      <c r="NS141" s="61"/>
      <c r="NT141" s="61"/>
      <c r="NU141" s="61"/>
      <c r="NV141" s="61"/>
      <c r="NW141" s="61"/>
      <c r="NX141" s="61"/>
      <c r="NY141" s="61"/>
      <c r="NZ141" s="61"/>
      <c r="OA141" s="61"/>
      <c r="OB141" s="61"/>
      <c r="OC141" s="61"/>
      <c r="OD141" s="61"/>
      <c r="OE141" s="61"/>
      <c r="OF141" s="61"/>
      <c r="OG141" s="61"/>
      <c r="OH141" s="61"/>
      <c r="OI141" s="61"/>
      <c r="OJ141" s="61"/>
      <c r="OK141" s="61"/>
      <c r="OL141" s="61"/>
      <c r="OM141" s="61"/>
      <c r="ON141" s="61"/>
      <c r="OO141" s="61"/>
      <c r="OP141" s="61"/>
      <c r="OQ141" s="61"/>
      <c r="OR141" s="61"/>
      <c r="OS141" s="61"/>
      <c r="OT141" s="61"/>
      <c r="OU141" s="61"/>
      <c r="OV141" s="61"/>
      <c r="OW141" s="61"/>
      <c r="OX141" s="61"/>
      <c r="OY141" s="61"/>
      <c r="OZ141" s="61"/>
      <c r="PA141" s="61"/>
      <c r="PB141" s="61"/>
      <c r="PC141" s="61"/>
      <c r="PD141" s="61"/>
      <c r="PE141" s="61"/>
      <c r="PF141" s="61"/>
      <c r="PG141" s="61"/>
      <c r="PH141" s="61"/>
      <c r="PI141" s="61"/>
      <c r="PJ141" s="61"/>
      <c r="PK141" s="61"/>
      <c r="PL141" s="61"/>
      <c r="PM141" s="61"/>
      <c r="PN141" s="61"/>
      <c r="PO141" s="61"/>
      <c r="PP141" s="61"/>
      <c r="PQ141" s="61"/>
      <c r="PR141" s="61"/>
      <c r="PS141" s="61"/>
      <c r="PT141" s="61"/>
      <c r="PU141" s="61"/>
      <c r="PV141" s="61"/>
      <c r="PW141" s="61"/>
      <c r="PX141" s="61"/>
      <c r="PY141" s="61"/>
      <c r="PZ141" s="61"/>
      <c r="QA141" s="61"/>
      <c r="QB141" s="61"/>
      <c r="QC141" s="61"/>
      <c r="QD141" s="61"/>
      <c r="QE141" s="61"/>
      <c r="QF141" s="61"/>
      <c r="QG141" s="61"/>
      <c r="QH141" s="61"/>
      <c r="QI141" s="61"/>
      <c r="QJ141" s="61"/>
      <c r="QK141" s="61"/>
      <c r="QL141" s="61"/>
      <c r="QM141" s="61"/>
      <c r="QN141" s="61"/>
      <c r="QO141" s="61"/>
      <c r="QP141" s="61"/>
      <c r="QQ141" s="61"/>
      <c r="QR141" s="61"/>
      <c r="QS141" s="61"/>
      <c r="QT141" s="61"/>
      <c r="QU141" s="61"/>
      <c r="QV141" s="61"/>
      <c r="QW141" s="61"/>
      <c r="QX141" s="61"/>
      <c r="QY141" s="61"/>
      <c r="QZ141" s="61"/>
      <c r="RA141" s="61"/>
      <c r="RB141" s="61"/>
      <c r="RC141" s="61"/>
      <c r="RD141" s="61"/>
      <c r="RE141" s="61"/>
      <c r="RF141" s="61"/>
      <c r="RG141" s="61"/>
      <c r="RH141" s="61"/>
      <c r="RI141" s="61"/>
      <c r="RJ141" s="61"/>
      <c r="RK141" s="61"/>
      <c r="RL141" s="61"/>
      <c r="RM141" s="61"/>
      <c r="RN141" s="61"/>
      <c r="RO141" s="61"/>
      <c r="RP141" s="61"/>
      <c r="RQ141" s="61"/>
      <c r="RR141" s="61"/>
      <c r="RS141" s="61"/>
      <c r="RT141" s="61"/>
      <c r="RU141" s="61"/>
      <c r="RV141" s="61"/>
      <c r="RW141" s="61"/>
      <c r="RX141" s="61"/>
      <c r="RY141" s="61"/>
      <c r="RZ141" s="61"/>
      <c r="SA141" s="61"/>
      <c r="SB141" s="61"/>
      <c r="SC141" s="61"/>
      <c r="SD141" s="61"/>
      <c r="SE141" s="61"/>
      <c r="SF141" s="61"/>
      <c r="SG141" s="61"/>
      <c r="SH141" s="61"/>
      <c r="SI141" s="61"/>
      <c r="SJ141" s="61"/>
      <c r="SK141" s="61"/>
      <c r="SL141" s="61"/>
      <c r="SM141" s="61"/>
      <c r="SN141" s="61"/>
      <c r="SO141" s="61"/>
      <c r="SP141" s="61"/>
      <c r="SQ141" s="61"/>
      <c r="SR141" s="61"/>
      <c r="SS141" s="61"/>
      <c r="ST141" s="61"/>
      <c r="SU141" s="61"/>
      <c r="SV141" s="61"/>
      <c r="SW141" s="61"/>
      <c r="SX141" s="61"/>
      <c r="SY141" s="61"/>
      <c r="SZ141" s="61"/>
      <c r="TA141" s="61"/>
      <c r="TB141" s="61"/>
      <c r="TC141" s="61"/>
      <c r="TD141" s="61"/>
      <c r="TE141" s="61"/>
      <c r="TF141" s="61"/>
      <c r="TG141" s="61"/>
      <c r="TH141" s="61"/>
      <c r="TI141" s="61"/>
      <c r="TJ141" s="61"/>
      <c r="TK141" s="61"/>
      <c r="TL141" s="61"/>
      <c r="TM141" s="61"/>
      <c r="TN141" s="61"/>
      <c r="TO141" s="61"/>
      <c r="TP141" s="61"/>
      <c r="TQ141" s="61"/>
      <c r="TR141" s="61"/>
      <c r="TS141" s="61"/>
      <c r="TT141" s="61"/>
      <c r="TU141" s="61"/>
      <c r="TV141" s="61"/>
      <c r="TW141" s="61"/>
      <c r="TX141" s="61"/>
      <c r="TY141" s="61"/>
      <c r="TZ141" s="61"/>
      <c r="UA141" s="61"/>
      <c r="UB141" s="61"/>
      <c r="UC141" s="61"/>
      <c r="UD141" s="61"/>
      <c r="UE141" s="61"/>
      <c r="UF141" s="61"/>
      <c r="UG141" s="61"/>
      <c r="UH141" s="61"/>
      <c r="UI141" s="61"/>
      <c r="UJ141" s="61"/>
      <c r="UK141" s="61"/>
      <c r="UL141" s="61"/>
      <c r="UM141" s="61"/>
      <c r="UN141" s="61"/>
      <c r="UO141" s="61"/>
      <c r="UP141" s="61"/>
      <c r="UQ141" s="61"/>
      <c r="UR141" s="61"/>
      <c r="US141" s="61"/>
      <c r="UT141" s="61"/>
      <c r="UU141" s="61"/>
      <c r="UV141" s="61"/>
      <c r="UW141" s="61"/>
      <c r="UX141" s="61"/>
      <c r="UY141" s="61"/>
      <c r="UZ141" s="61"/>
      <c r="VA141" s="61"/>
      <c r="VB141" s="61"/>
      <c r="VC141" s="61"/>
      <c r="VD141" s="61"/>
      <c r="VE141" s="61"/>
      <c r="VF141" s="61"/>
      <c r="VG141" s="61"/>
      <c r="VH141" s="61"/>
      <c r="VI141" s="61"/>
      <c r="VJ141" s="61"/>
      <c r="VK141" s="61"/>
      <c r="VL141" s="61"/>
      <c r="VM141" s="61"/>
      <c r="VN141" s="61"/>
      <c r="VO141" s="61"/>
      <c r="VP141" s="61"/>
      <c r="VQ141" s="61"/>
      <c r="VR141" s="61"/>
      <c r="VS141" s="61"/>
      <c r="VT141" s="61"/>
      <c r="VU141" s="61"/>
      <c r="VV141" s="61"/>
      <c r="VW141" s="61"/>
      <c r="VX141" s="61"/>
      <c r="VY141" s="61"/>
      <c r="VZ141" s="61"/>
      <c r="WA141" s="61"/>
      <c r="WB141" s="61"/>
      <c r="WC141" s="61"/>
      <c r="WD141" s="61"/>
      <c r="WE141" s="61"/>
      <c r="WF141" s="61"/>
      <c r="WG141" s="61"/>
      <c r="WH141" s="61"/>
      <c r="WI141" s="61"/>
      <c r="WJ141" s="61"/>
      <c r="WK141" s="61"/>
      <c r="WL141" s="61"/>
      <c r="WM141" s="61"/>
      <c r="WN141" s="61"/>
      <c r="WO141" s="61"/>
      <c r="WP141" s="61"/>
      <c r="WQ141" s="61"/>
      <c r="WR141" s="61"/>
      <c r="WS141" s="61"/>
      <c r="WT141" s="61"/>
      <c r="WU141" s="61"/>
      <c r="WV141" s="61"/>
      <c r="WW141" s="61"/>
      <c r="WX141" s="61"/>
      <c r="WY141" s="61"/>
      <c r="WZ141" s="61"/>
      <c r="XA141" s="61"/>
      <c r="XB141" s="61"/>
      <c r="XC141" s="61"/>
      <c r="XD141" s="61"/>
      <c r="XE141" s="61"/>
      <c r="XF141" s="61"/>
      <c r="XG141" s="61"/>
      <c r="XH141" s="61"/>
      <c r="XI141" s="61"/>
      <c r="XJ141" s="61"/>
      <c r="XK141" s="61"/>
      <c r="XL141" s="61"/>
      <c r="XM141" s="61"/>
      <c r="XN141" s="61"/>
      <c r="XO141" s="61"/>
      <c r="XP141" s="61"/>
      <c r="XQ141" s="61"/>
      <c r="XR141" s="61"/>
      <c r="XS141" s="61"/>
      <c r="XT141" s="61"/>
      <c r="XU141" s="61"/>
      <c r="XV141" s="61"/>
      <c r="XW141" s="61"/>
      <c r="XX141" s="61"/>
      <c r="XY141" s="61"/>
      <c r="XZ141" s="61"/>
      <c r="YA141" s="61"/>
      <c r="YB141" s="61"/>
      <c r="YC141" s="61"/>
      <c r="YD141" s="61"/>
      <c r="YE141" s="61"/>
      <c r="YF141" s="61"/>
      <c r="YG141" s="61"/>
      <c r="YH141" s="61"/>
      <c r="YI141" s="61"/>
      <c r="YJ141" s="61"/>
      <c r="YK141" s="61"/>
      <c r="YL141" s="61"/>
      <c r="YM141" s="61"/>
      <c r="YN141" s="61"/>
      <c r="YO141" s="61"/>
      <c r="YP141" s="61"/>
      <c r="YQ141" s="61"/>
      <c r="YR141" s="61"/>
    </row>
    <row r="142" spans="1:668" s="68" customFormat="1" x14ac:dyDescent="0.25">
      <c r="A142" s="68" t="s">
        <v>122</v>
      </c>
      <c r="B142" s="35" t="s">
        <v>17</v>
      </c>
      <c r="C142" s="36" t="s">
        <v>90</v>
      </c>
      <c r="D142" s="37">
        <v>44348</v>
      </c>
      <c r="E142" s="37">
        <v>44561</v>
      </c>
      <c r="F142" s="92">
        <v>38000</v>
      </c>
      <c r="G142" s="36">
        <v>1090.5999999999999</v>
      </c>
      <c r="H142" s="36">
        <v>160.38</v>
      </c>
      <c r="I142" s="36">
        <v>1155.2</v>
      </c>
      <c r="J142" s="92">
        <v>2406.1799999999998</v>
      </c>
      <c r="K142" s="36"/>
      <c r="L142" s="92">
        <v>35593.82</v>
      </c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  <c r="IW142" s="61"/>
      <c r="IX142" s="61"/>
      <c r="IY142" s="61"/>
      <c r="IZ142" s="61"/>
      <c r="JA142" s="61"/>
      <c r="JB142" s="61"/>
      <c r="JC142" s="61"/>
      <c r="JD142" s="61"/>
      <c r="JE142" s="61"/>
      <c r="JF142" s="61"/>
      <c r="JG142" s="61"/>
      <c r="JH142" s="61"/>
      <c r="JI142" s="61"/>
      <c r="JJ142" s="61"/>
      <c r="JK142" s="61"/>
      <c r="JL142" s="61"/>
      <c r="JM142" s="61"/>
      <c r="JN142" s="61"/>
      <c r="JO142" s="61"/>
      <c r="JP142" s="61"/>
      <c r="JQ142" s="61"/>
      <c r="JR142" s="61"/>
      <c r="JS142" s="61"/>
      <c r="JT142" s="61"/>
      <c r="JU142" s="61"/>
      <c r="JV142" s="61"/>
      <c r="JW142" s="61"/>
      <c r="JX142" s="61"/>
      <c r="JY142" s="61"/>
      <c r="JZ142" s="61"/>
      <c r="KA142" s="61"/>
      <c r="KB142" s="61"/>
      <c r="KC142" s="61"/>
      <c r="KD142" s="61"/>
      <c r="KE142" s="61"/>
      <c r="KF142" s="61"/>
      <c r="KG142" s="61"/>
      <c r="KH142" s="61"/>
      <c r="KI142" s="61"/>
      <c r="KJ142" s="61"/>
      <c r="KK142" s="61"/>
      <c r="KL142" s="61"/>
      <c r="KM142" s="61"/>
      <c r="KN142" s="61"/>
      <c r="KO142" s="61"/>
      <c r="KP142" s="61"/>
      <c r="KQ142" s="61"/>
      <c r="KR142" s="61"/>
      <c r="KS142" s="61"/>
      <c r="KT142" s="61"/>
      <c r="KU142" s="61"/>
      <c r="KV142" s="61"/>
      <c r="KW142" s="61"/>
      <c r="KX142" s="61"/>
      <c r="KY142" s="61"/>
      <c r="KZ142" s="61"/>
      <c r="LA142" s="61"/>
      <c r="LB142" s="61"/>
      <c r="LC142" s="61"/>
      <c r="LD142" s="61"/>
      <c r="LE142" s="61"/>
      <c r="LF142" s="61"/>
      <c r="LG142" s="61"/>
      <c r="LH142" s="61"/>
      <c r="LI142" s="61"/>
      <c r="LJ142" s="61"/>
      <c r="LK142" s="61"/>
      <c r="LL142" s="61"/>
      <c r="LM142" s="61"/>
      <c r="LN142" s="61"/>
      <c r="LO142" s="61"/>
      <c r="LP142" s="61"/>
      <c r="LQ142" s="61"/>
      <c r="LR142" s="61"/>
      <c r="LS142" s="61"/>
      <c r="LT142" s="61"/>
      <c r="LU142" s="61"/>
      <c r="LV142" s="61"/>
      <c r="LW142" s="61"/>
      <c r="LX142" s="61"/>
      <c r="LY142" s="61"/>
      <c r="LZ142" s="61"/>
      <c r="MA142" s="61"/>
      <c r="MB142" s="61"/>
      <c r="MC142" s="61"/>
      <c r="MD142" s="61"/>
      <c r="ME142" s="61"/>
      <c r="MF142" s="61"/>
      <c r="MG142" s="61"/>
      <c r="MH142" s="61"/>
      <c r="MI142" s="61"/>
      <c r="MJ142" s="61"/>
      <c r="MK142" s="61"/>
      <c r="ML142" s="61"/>
      <c r="MM142" s="61"/>
      <c r="MN142" s="61"/>
      <c r="MO142" s="61"/>
      <c r="MP142" s="61"/>
      <c r="MQ142" s="61"/>
      <c r="MR142" s="61"/>
      <c r="MS142" s="61"/>
      <c r="MT142" s="61"/>
      <c r="MU142" s="61"/>
      <c r="MV142" s="61"/>
      <c r="MW142" s="61"/>
      <c r="MX142" s="61"/>
      <c r="MY142" s="61"/>
      <c r="MZ142" s="61"/>
      <c r="NA142" s="61"/>
      <c r="NB142" s="61"/>
      <c r="NC142" s="61"/>
      <c r="ND142" s="61"/>
      <c r="NE142" s="61"/>
      <c r="NF142" s="61"/>
      <c r="NG142" s="61"/>
      <c r="NH142" s="61"/>
      <c r="NI142" s="61"/>
      <c r="NJ142" s="61"/>
      <c r="NK142" s="61"/>
      <c r="NL142" s="61"/>
      <c r="NM142" s="61"/>
      <c r="NN142" s="61"/>
      <c r="NO142" s="61"/>
      <c r="NP142" s="61"/>
      <c r="NQ142" s="61"/>
      <c r="NR142" s="61"/>
      <c r="NS142" s="61"/>
      <c r="NT142" s="61"/>
      <c r="NU142" s="61"/>
      <c r="NV142" s="61"/>
      <c r="NW142" s="61"/>
      <c r="NX142" s="61"/>
      <c r="NY142" s="61"/>
      <c r="NZ142" s="61"/>
      <c r="OA142" s="61"/>
      <c r="OB142" s="61"/>
      <c r="OC142" s="61"/>
      <c r="OD142" s="61"/>
      <c r="OE142" s="61"/>
      <c r="OF142" s="61"/>
      <c r="OG142" s="61"/>
      <c r="OH142" s="61"/>
      <c r="OI142" s="61"/>
      <c r="OJ142" s="61"/>
      <c r="OK142" s="61"/>
      <c r="OL142" s="61"/>
      <c r="OM142" s="61"/>
      <c r="ON142" s="61"/>
      <c r="OO142" s="61"/>
      <c r="OP142" s="61"/>
      <c r="OQ142" s="61"/>
      <c r="OR142" s="61"/>
      <c r="OS142" s="61"/>
      <c r="OT142" s="61"/>
      <c r="OU142" s="61"/>
      <c r="OV142" s="61"/>
      <c r="OW142" s="61"/>
      <c r="OX142" s="61"/>
      <c r="OY142" s="61"/>
      <c r="OZ142" s="61"/>
      <c r="PA142" s="61"/>
      <c r="PB142" s="61"/>
      <c r="PC142" s="61"/>
      <c r="PD142" s="61"/>
      <c r="PE142" s="61"/>
      <c r="PF142" s="61"/>
      <c r="PG142" s="61"/>
      <c r="PH142" s="61"/>
      <c r="PI142" s="61"/>
      <c r="PJ142" s="61"/>
      <c r="PK142" s="61"/>
      <c r="PL142" s="61"/>
      <c r="PM142" s="61"/>
      <c r="PN142" s="61"/>
      <c r="PO142" s="61"/>
      <c r="PP142" s="61"/>
      <c r="PQ142" s="61"/>
      <c r="PR142" s="61"/>
      <c r="PS142" s="61"/>
      <c r="PT142" s="61"/>
      <c r="PU142" s="61"/>
      <c r="PV142" s="61"/>
      <c r="PW142" s="61"/>
      <c r="PX142" s="61"/>
      <c r="PY142" s="61"/>
      <c r="PZ142" s="61"/>
      <c r="QA142" s="61"/>
      <c r="QB142" s="61"/>
      <c r="QC142" s="61"/>
      <c r="QD142" s="61"/>
      <c r="QE142" s="61"/>
      <c r="QF142" s="61"/>
      <c r="QG142" s="61"/>
      <c r="QH142" s="61"/>
      <c r="QI142" s="61"/>
      <c r="QJ142" s="61"/>
      <c r="QK142" s="61"/>
      <c r="QL142" s="61"/>
      <c r="QM142" s="61"/>
      <c r="QN142" s="61"/>
      <c r="QO142" s="61"/>
      <c r="QP142" s="61"/>
      <c r="QQ142" s="61"/>
      <c r="QR142" s="61"/>
      <c r="QS142" s="61"/>
      <c r="QT142" s="61"/>
      <c r="QU142" s="61"/>
      <c r="QV142" s="61"/>
      <c r="QW142" s="61"/>
      <c r="QX142" s="61"/>
      <c r="QY142" s="61"/>
      <c r="QZ142" s="61"/>
      <c r="RA142" s="61"/>
      <c r="RB142" s="61"/>
      <c r="RC142" s="61"/>
      <c r="RD142" s="61"/>
      <c r="RE142" s="61"/>
      <c r="RF142" s="61"/>
      <c r="RG142" s="61"/>
      <c r="RH142" s="61"/>
      <c r="RI142" s="61"/>
      <c r="RJ142" s="61"/>
      <c r="RK142" s="61"/>
      <c r="RL142" s="61"/>
      <c r="RM142" s="61"/>
      <c r="RN142" s="61"/>
      <c r="RO142" s="61"/>
      <c r="RP142" s="61"/>
      <c r="RQ142" s="61"/>
      <c r="RR142" s="61"/>
      <c r="RS142" s="61"/>
      <c r="RT142" s="61"/>
      <c r="RU142" s="61"/>
      <c r="RV142" s="61"/>
      <c r="RW142" s="61"/>
      <c r="RX142" s="61"/>
      <c r="RY142" s="61"/>
      <c r="RZ142" s="61"/>
      <c r="SA142" s="61"/>
      <c r="SB142" s="61"/>
      <c r="SC142" s="61"/>
      <c r="SD142" s="61"/>
      <c r="SE142" s="61"/>
      <c r="SF142" s="61"/>
      <c r="SG142" s="61"/>
      <c r="SH142" s="61"/>
      <c r="SI142" s="61"/>
      <c r="SJ142" s="61"/>
      <c r="SK142" s="61"/>
      <c r="SL142" s="61"/>
      <c r="SM142" s="61"/>
      <c r="SN142" s="61"/>
      <c r="SO142" s="61"/>
      <c r="SP142" s="61"/>
      <c r="SQ142" s="61"/>
      <c r="SR142" s="61"/>
      <c r="SS142" s="61"/>
      <c r="ST142" s="61"/>
      <c r="SU142" s="61"/>
      <c r="SV142" s="61"/>
      <c r="SW142" s="61"/>
      <c r="SX142" s="61"/>
      <c r="SY142" s="61"/>
      <c r="SZ142" s="61"/>
      <c r="TA142" s="61"/>
      <c r="TB142" s="61"/>
      <c r="TC142" s="61"/>
      <c r="TD142" s="61"/>
      <c r="TE142" s="61"/>
      <c r="TF142" s="61"/>
      <c r="TG142" s="61"/>
      <c r="TH142" s="61"/>
      <c r="TI142" s="61"/>
      <c r="TJ142" s="61"/>
      <c r="TK142" s="61"/>
      <c r="TL142" s="61"/>
      <c r="TM142" s="61"/>
      <c r="TN142" s="61"/>
      <c r="TO142" s="61"/>
      <c r="TP142" s="61"/>
      <c r="TQ142" s="61"/>
      <c r="TR142" s="61"/>
      <c r="TS142" s="61"/>
      <c r="TT142" s="61"/>
      <c r="TU142" s="61"/>
      <c r="TV142" s="61"/>
      <c r="TW142" s="61"/>
      <c r="TX142" s="61"/>
      <c r="TY142" s="61"/>
      <c r="TZ142" s="61"/>
      <c r="UA142" s="61"/>
      <c r="UB142" s="61"/>
      <c r="UC142" s="61"/>
      <c r="UD142" s="61"/>
      <c r="UE142" s="61"/>
      <c r="UF142" s="61"/>
      <c r="UG142" s="61"/>
      <c r="UH142" s="61"/>
      <c r="UI142" s="61"/>
      <c r="UJ142" s="61"/>
      <c r="UK142" s="61"/>
      <c r="UL142" s="61"/>
      <c r="UM142" s="61"/>
      <c r="UN142" s="61"/>
      <c r="UO142" s="61"/>
      <c r="UP142" s="61"/>
      <c r="UQ142" s="61"/>
      <c r="UR142" s="61"/>
      <c r="US142" s="61"/>
      <c r="UT142" s="61"/>
      <c r="UU142" s="61"/>
      <c r="UV142" s="61"/>
      <c r="UW142" s="61"/>
      <c r="UX142" s="61"/>
      <c r="UY142" s="61"/>
      <c r="UZ142" s="61"/>
      <c r="VA142" s="61"/>
      <c r="VB142" s="61"/>
      <c r="VC142" s="61"/>
      <c r="VD142" s="61"/>
      <c r="VE142" s="61"/>
      <c r="VF142" s="61"/>
      <c r="VG142" s="61"/>
      <c r="VH142" s="61"/>
      <c r="VI142" s="61"/>
      <c r="VJ142" s="61"/>
      <c r="VK142" s="61"/>
      <c r="VL142" s="61"/>
      <c r="VM142" s="61"/>
      <c r="VN142" s="61"/>
      <c r="VO142" s="61"/>
      <c r="VP142" s="61"/>
      <c r="VQ142" s="61"/>
      <c r="VR142" s="61"/>
      <c r="VS142" s="61"/>
      <c r="VT142" s="61"/>
      <c r="VU142" s="61"/>
      <c r="VV142" s="61"/>
      <c r="VW142" s="61"/>
      <c r="VX142" s="61"/>
      <c r="VY142" s="61"/>
      <c r="VZ142" s="61"/>
      <c r="WA142" s="61"/>
      <c r="WB142" s="61"/>
      <c r="WC142" s="61"/>
      <c r="WD142" s="61"/>
      <c r="WE142" s="61"/>
      <c r="WF142" s="61"/>
      <c r="WG142" s="61"/>
      <c r="WH142" s="61"/>
      <c r="WI142" s="61"/>
      <c r="WJ142" s="61"/>
      <c r="WK142" s="61"/>
      <c r="WL142" s="61"/>
      <c r="WM142" s="61"/>
      <c r="WN142" s="61"/>
      <c r="WO142" s="61"/>
      <c r="WP142" s="61"/>
      <c r="WQ142" s="61"/>
      <c r="WR142" s="61"/>
      <c r="WS142" s="61"/>
      <c r="WT142" s="61"/>
      <c r="WU142" s="61"/>
      <c r="WV142" s="61"/>
      <c r="WW142" s="61"/>
      <c r="WX142" s="61"/>
      <c r="WY142" s="61"/>
      <c r="WZ142" s="61"/>
      <c r="XA142" s="61"/>
      <c r="XB142" s="61"/>
      <c r="XC142" s="61"/>
      <c r="XD142" s="61"/>
      <c r="XE142" s="61"/>
      <c r="XF142" s="61"/>
      <c r="XG142" s="61"/>
      <c r="XH142" s="61"/>
      <c r="XI142" s="61"/>
      <c r="XJ142" s="61"/>
      <c r="XK142" s="61"/>
      <c r="XL142" s="61"/>
      <c r="XM142" s="61"/>
      <c r="XN142" s="61"/>
      <c r="XO142" s="61"/>
      <c r="XP142" s="61"/>
      <c r="XQ142" s="61"/>
      <c r="XR142" s="61"/>
      <c r="XS142" s="61"/>
      <c r="XT142" s="61"/>
      <c r="XU142" s="61"/>
      <c r="XV142" s="61"/>
      <c r="XW142" s="61"/>
      <c r="XX142" s="61"/>
      <c r="XY142" s="61"/>
      <c r="XZ142" s="61"/>
      <c r="YA142" s="61"/>
      <c r="YB142" s="61"/>
      <c r="YC142" s="61"/>
      <c r="YD142" s="61"/>
      <c r="YE142" s="61"/>
      <c r="YF142" s="61"/>
      <c r="YG142" s="61"/>
      <c r="YH142" s="61"/>
      <c r="YI142" s="61"/>
      <c r="YJ142" s="61"/>
      <c r="YK142" s="61"/>
      <c r="YL142" s="61"/>
      <c r="YM142" s="61"/>
      <c r="YN142" s="61"/>
      <c r="YO142" s="61"/>
      <c r="YP142" s="61"/>
      <c r="YQ142" s="61"/>
      <c r="YR142" s="61"/>
    </row>
    <row r="143" spans="1:668" ht="19.5" customHeight="1" x14ac:dyDescent="0.25">
      <c r="A143" s="64" t="s">
        <v>15</v>
      </c>
      <c r="B143" s="13">
        <v>1</v>
      </c>
      <c r="C143" s="13"/>
      <c r="D143" s="64"/>
      <c r="E143" s="64"/>
      <c r="F143" s="99">
        <f>+SUM(F142)</f>
        <v>38000</v>
      </c>
      <c r="G143" s="18">
        <f t="shared" ref="G143:L143" si="33">+SUM(G142)</f>
        <v>1090.5999999999999</v>
      </c>
      <c r="H143" s="18">
        <f t="shared" si="33"/>
        <v>160.38</v>
      </c>
      <c r="I143" s="18">
        <f t="shared" si="33"/>
        <v>1155.2</v>
      </c>
      <c r="J143" s="99">
        <f t="shared" si="33"/>
        <v>2406.1799999999998</v>
      </c>
      <c r="K143" s="18">
        <f t="shared" si="33"/>
        <v>0</v>
      </c>
      <c r="L143" s="99">
        <f t="shared" si="33"/>
        <v>35593.82</v>
      </c>
    </row>
    <row r="144" spans="1:668" ht="15.75" x14ac:dyDescent="0.25">
      <c r="A144" s="60" t="s">
        <v>87</v>
      </c>
      <c r="B144" s="60"/>
      <c r="C144" s="60"/>
      <c r="D144" s="60"/>
      <c r="E144" s="60"/>
      <c r="F144" s="87"/>
      <c r="G144" s="60"/>
      <c r="H144" s="60"/>
      <c r="I144" s="60"/>
      <c r="J144" s="87"/>
      <c r="K144" s="60"/>
      <c r="L144" s="87"/>
      <c r="IC144" s="77"/>
      <c r="ID144" s="77"/>
      <c r="IE144" s="77"/>
      <c r="IF144" s="77"/>
      <c r="IG144" s="77"/>
      <c r="IH144" s="77"/>
      <c r="II144" s="77"/>
      <c r="IJ144" s="77"/>
      <c r="IK144" s="77"/>
      <c r="IL144" s="77"/>
      <c r="IM144" s="77"/>
      <c r="IN144" s="77"/>
      <c r="IO144" s="77"/>
      <c r="IP144" s="77"/>
      <c r="IQ144" s="77"/>
      <c r="IR144" s="77"/>
      <c r="IS144" s="77"/>
      <c r="IT144" s="77"/>
      <c r="IU144" s="77"/>
      <c r="IV144" s="77"/>
      <c r="IW144" s="77"/>
      <c r="IX144" s="77"/>
      <c r="IY144" s="77"/>
      <c r="IZ144" s="77"/>
      <c r="JA144" s="77"/>
      <c r="JB144" s="77"/>
      <c r="JC144" s="77"/>
      <c r="JD144" s="77"/>
      <c r="JE144" s="77"/>
      <c r="JF144" s="77"/>
      <c r="JG144" s="77"/>
      <c r="JH144" s="77"/>
      <c r="JI144" s="77"/>
      <c r="JJ144" s="77"/>
      <c r="JK144" s="77"/>
      <c r="JL144" s="77"/>
      <c r="JM144" s="77"/>
      <c r="JN144" s="77"/>
      <c r="JO144" s="77"/>
      <c r="JP144" s="77"/>
      <c r="JQ144" s="77"/>
      <c r="JR144" s="77"/>
      <c r="JS144" s="77"/>
      <c r="JT144" s="77"/>
      <c r="JU144" s="77"/>
      <c r="JV144" s="77"/>
      <c r="JW144" s="77"/>
      <c r="JX144" s="77"/>
      <c r="JY144" s="77"/>
      <c r="JZ144" s="77"/>
      <c r="KA144" s="77"/>
      <c r="KB144" s="77"/>
      <c r="KC144" s="77"/>
      <c r="KD144" s="77"/>
      <c r="KE144" s="77"/>
      <c r="KF144" s="77"/>
      <c r="KG144" s="77"/>
      <c r="KH144" s="77"/>
      <c r="KI144" s="77"/>
      <c r="KJ144" s="77"/>
      <c r="KK144" s="77"/>
      <c r="KL144" s="77"/>
      <c r="KM144" s="77"/>
      <c r="KN144" s="77"/>
      <c r="KO144" s="77"/>
      <c r="KP144" s="77"/>
      <c r="KQ144" s="77"/>
      <c r="KR144" s="77"/>
      <c r="KS144" s="77"/>
      <c r="KT144" s="77"/>
      <c r="KU144" s="77"/>
      <c r="KV144" s="77"/>
      <c r="KW144" s="77"/>
      <c r="KX144" s="77"/>
      <c r="KY144" s="77"/>
      <c r="KZ144" s="77"/>
      <c r="LA144" s="77"/>
      <c r="LB144" s="77"/>
      <c r="LC144" s="77"/>
      <c r="LD144" s="77"/>
      <c r="LE144" s="77"/>
      <c r="LF144" s="77"/>
      <c r="LG144" s="77"/>
      <c r="LH144" s="77"/>
      <c r="LI144" s="77"/>
      <c r="LJ144" s="77"/>
      <c r="LK144" s="77"/>
      <c r="LL144" s="77"/>
      <c r="LM144" s="77"/>
      <c r="LN144" s="77"/>
      <c r="LO144" s="77"/>
      <c r="LP144" s="77"/>
      <c r="LQ144" s="77"/>
      <c r="LR144" s="77"/>
      <c r="LS144" s="77"/>
      <c r="LT144" s="77"/>
      <c r="LU144" s="77"/>
      <c r="LV144" s="77"/>
      <c r="LW144" s="77"/>
      <c r="LX144" s="77"/>
      <c r="LY144" s="77"/>
      <c r="LZ144" s="77"/>
      <c r="MA144" s="77"/>
      <c r="MB144" s="77"/>
      <c r="MC144" s="77"/>
      <c r="MD144" s="77"/>
      <c r="ME144" s="77"/>
      <c r="MF144" s="77"/>
      <c r="MG144" s="77"/>
      <c r="MH144" s="77"/>
      <c r="MI144" s="77"/>
      <c r="MJ144" s="77"/>
      <c r="MK144" s="77"/>
      <c r="ML144" s="77"/>
      <c r="MM144" s="77"/>
      <c r="MN144" s="77"/>
      <c r="MO144" s="77"/>
      <c r="MP144" s="77"/>
      <c r="MQ144" s="77"/>
      <c r="MR144" s="77"/>
      <c r="MS144" s="77"/>
      <c r="MT144" s="77"/>
      <c r="MU144" s="77"/>
      <c r="MV144" s="77"/>
      <c r="MW144" s="77"/>
      <c r="MX144" s="77"/>
      <c r="MY144" s="77"/>
      <c r="MZ144" s="77"/>
      <c r="NA144" s="77"/>
      <c r="NB144" s="77"/>
      <c r="NC144" s="77"/>
      <c r="ND144" s="77"/>
      <c r="NE144" s="77"/>
      <c r="NF144" s="77"/>
      <c r="NG144" s="77"/>
      <c r="NH144" s="77"/>
      <c r="NI144" s="77"/>
      <c r="NJ144" s="77"/>
      <c r="NK144" s="77"/>
      <c r="NL144" s="77"/>
      <c r="NM144" s="77"/>
      <c r="NN144" s="77"/>
      <c r="NO144" s="77"/>
      <c r="NP144" s="77"/>
      <c r="NQ144" s="77"/>
      <c r="NR144" s="77"/>
      <c r="NS144" s="77"/>
      <c r="NT144" s="77"/>
      <c r="NU144" s="77"/>
      <c r="NV144" s="77"/>
      <c r="NW144" s="77"/>
      <c r="NX144" s="77"/>
      <c r="NY144" s="77"/>
      <c r="NZ144" s="77"/>
      <c r="OA144" s="77"/>
      <c r="OB144" s="77"/>
      <c r="OC144" s="77"/>
      <c r="OD144" s="77"/>
      <c r="OE144" s="77"/>
      <c r="OF144" s="77"/>
      <c r="OG144" s="77"/>
      <c r="OH144" s="77"/>
      <c r="OI144" s="77"/>
      <c r="OJ144" s="77"/>
      <c r="OK144" s="77"/>
      <c r="OL144" s="77"/>
      <c r="OM144" s="77"/>
      <c r="ON144" s="77"/>
      <c r="OO144" s="77"/>
      <c r="OP144" s="77"/>
      <c r="OQ144" s="77"/>
      <c r="OR144" s="77"/>
      <c r="OS144" s="77"/>
      <c r="OT144" s="77"/>
      <c r="OU144" s="77"/>
      <c r="OV144" s="77"/>
      <c r="OW144" s="77"/>
      <c r="OX144" s="77"/>
      <c r="OY144" s="77"/>
      <c r="OZ144" s="77"/>
      <c r="PA144" s="77"/>
      <c r="PB144" s="77"/>
      <c r="PC144" s="77"/>
      <c r="PD144" s="77"/>
      <c r="PE144" s="77"/>
      <c r="PF144" s="77"/>
      <c r="PG144" s="77"/>
      <c r="PH144" s="77"/>
      <c r="PI144" s="77"/>
      <c r="PJ144" s="77"/>
      <c r="PK144" s="77"/>
      <c r="PL144" s="77"/>
      <c r="PM144" s="77"/>
      <c r="PN144" s="77"/>
      <c r="PO144" s="77"/>
      <c r="PP144" s="77"/>
      <c r="PQ144" s="77"/>
      <c r="PR144" s="77"/>
      <c r="PS144" s="77"/>
      <c r="PT144" s="77"/>
      <c r="PU144" s="77"/>
      <c r="PV144" s="77"/>
      <c r="PW144" s="77"/>
      <c r="PX144" s="77"/>
      <c r="PY144" s="77"/>
      <c r="PZ144" s="77"/>
      <c r="QA144" s="77"/>
      <c r="QB144" s="77"/>
      <c r="QC144" s="77"/>
      <c r="QD144" s="77"/>
      <c r="QE144" s="77"/>
      <c r="QF144" s="77"/>
      <c r="QG144" s="77"/>
      <c r="QH144" s="77"/>
      <c r="QI144" s="77"/>
      <c r="QJ144" s="77"/>
      <c r="QK144" s="77"/>
      <c r="QL144" s="77"/>
      <c r="QM144" s="77"/>
      <c r="QN144" s="77"/>
      <c r="QO144" s="77"/>
      <c r="QP144" s="77"/>
      <c r="QQ144" s="77"/>
      <c r="QR144" s="77"/>
      <c r="QS144" s="77"/>
      <c r="QT144" s="77"/>
      <c r="QU144" s="77"/>
      <c r="QV144" s="77"/>
      <c r="QW144" s="77"/>
      <c r="QX144" s="77"/>
      <c r="QY144" s="77"/>
      <c r="QZ144" s="77"/>
      <c r="RA144" s="77"/>
      <c r="RB144" s="77"/>
      <c r="RC144" s="77"/>
      <c r="RD144" s="77"/>
      <c r="RE144" s="77"/>
      <c r="RF144" s="77"/>
      <c r="RG144" s="77"/>
      <c r="RH144" s="77"/>
      <c r="RI144" s="77"/>
      <c r="RJ144" s="77"/>
      <c r="RK144" s="77"/>
      <c r="RL144" s="77"/>
      <c r="RM144" s="77"/>
      <c r="RN144" s="77"/>
      <c r="RO144" s="77"/>
      <c r="RP144" s="77"/>
      <c r="RQ144" s="77"/>
      <c r="RR144" s="77"/>
      <c r="RS144" s="77"/>
      <c r="RT144" s="77"/>
      <c r="RU144" s="77"/>
      <c r="RV144" s="77"/>
      <c r="RW144" s="77"/>
      <c r="RX144" s="77"/>
      <c r="RY144" s="77"/>
      <c r="RZ144" s="77"/>
      <c r="SA144" s="77"/>
      <c r="SB144" s="77"/>
      <c r="SC144" s="77"/>
      <c r="SD144" s="77"/>
      <c r="SE144" s="77"/>
      <c r="SF144" s="77"/>
      <c r="SG144" s="77"/>
      <c r="SH144" s="77"/>
      <c r="SI144" s="77"/>
      <c r="SJ144" s="77"/>
      <c r="SK144" s="77"/>
      <c r="SL144" s="77"/>
      <c r="SM144" s="77"/>
      <c r="SN144" s="77"/>
      <c r="SO144" s="77"/>
      <c r="SP144" s="77"/>
      <c r="SQ144" s="77"/>
      <c r="SR144" s="77"/>
      <c r="SS144" s="77"/>
      <c r="ST144" s="77"/>
      <c r="SU144" s="77"/>
      <c r="SV144" s="77"/>
      <c r="SW144" s="77"/>
      <c r="SX144" s="77"/>
      <c r="SY144" s="77"/>
      <c r="SZ144" s="77"/>
      <c r="TA144" s="77"/>
      <c r="TB144" s="77"/>
      <c r="TC144" s="77"/>
      <c r="TD144" s="77"/>
      <c r="TE144" s="77"/>
      <c r="TF144" s="77"/>
      <c r="TG144" s="77"/>
      <c r="TH144" s="77"/>
      <c r="TI144" s="77"/>
      <c r="TJ144" s="77"/>
      <c r="TK144" s="77"/>
      <c r="TL144" s="77"/>
      <c r="TM144" s="77"/>
      <c r="TN144" s="77"/>
      <c r="TO144" s="77"/>
      <c r="TP144" s="77"/>
      <c r="TQ144" s="77"/>
      <c r="TR144" s="77"/>
      <c r="TS144" s="77"/>
      <c r="TT144" s="77"/>
      <c r="TU144" s="77"/>
      <c r="TV144" s="77"/>
      <c r="TW144" s="77"/>
      <c r="TX144" s="77"/>
      <c r="TY144" s="77"/>
      <c r="TZ144" s="77"/>
      <c r="UA144" s="77"/>
      <c r="UB144" s="77"/>
      <c r="UC144" s="77"/>
      <c r="UD144" s="77"/>
      <c r="UE144" s="77"/>
      <c r="UF144" s="77"/>
      <c r="UG144" s="77"/>
      <c r="UH144" s="77"/>
      <c r="UI144" s="77"/>
      <c r="UJ144" s="77"/>
      <c r="UK144" s="77"/>
      <c r="UL144" s="77"/>
      <c r="UM144" s="77"/>
      <c r="UN144" s="77"/>
      <c r="UO144" s="77"/>
      <c r="UP144" s="77"/>
      <c r="UQ144" s="77"/>
      <c r="UR144" s="77"/>
      <c r="US144" s="77"/>
      <c r="UT144" s="77"/>
      <c r="UU144" s="77"/>
      <c r="UV144" s="77"/>
      <c r="UW144" s="77"/>
      <c r="UX144" s="77"/>
      <c r="UY144" s="77"/>
      <c r="UZ144" s="77"/>
      <c r="VA144" s="77"/>
      <c r="VB144" s="77"/>
      <c r="VC144" s="77"/>
      <c r="VD144" s="77"/>
      <c r="VE144" s="77"/>
      <c r="VF144" s="77"/>
      <c r="VG144" s="77"/>
      <c r="VH144" s="77"/>
      <c r="VI144" s="77"/>
      <c r="VJ144" s="77"/>
      <c r="VK144" s="77"/>
      <c r="VL144" s="77"/>
      <c r="VM144" s="77"/>
      <c r="VN144" s="77"/>
      <c r="VO144" s="77"/>
      <c r="VP144" s="77"/>
      <c r="VQ144" s="77"/>
      <c r="VR144" s="77"/>
      <c r="VS144" s="77"/>
      <c r="VT144" s="77"/>
      <c r="VU144" s="77"/>
      <c r="VV144" s="77"/>
      <c r="VW144" s="77"/>
      <c r="VX144" s="77"/>
      <c r="VY144" s="77"/>
      <c r="VZ144" s="77"/>
      <c r="WA144" s="77"/>
      <c r="WB144" s="77"/>
      <c r="WC144" s="77"/>
      <c r="WD144" s="77"/>
      <c r="WE144" s="77"/>
      <c r="WF144" s="77"/>
      <c r="WG144" s="77"/>
      <c r="WH144" s="77"/>
      <c r="WI144" s="77"/>
      <c r="WJ144" s="77"/>
      <c r="WK144" s="77"/>
      <c r="WL144" s="77"/>
      <c r="WM144" s="77"/>
      <c r="WN144" s="77"/>
      <c r="WO144" s="77"/>
      <c r="WP144" s="77"/>
      <c r="WQ144" s="77"/>
      <c r="WR144" s="77"/>
      <c r="WS144" s="77"/>
      <c r="WT144" s="77"/>
      <c r="WU144" s="77"/>
      <c r="WV144" s="77"/>
      <c r="WW144" s="77"/>
      <c r="WX144" s="77"/>
      <c r="WY144" s="77"/>
      <c r="WZ144" s="77"/>
      <c r="XA144" s="77"/>
      <c r="XB144" s="77"/>
      <c r="XC144" s="77"/>
      <c r="XD144" s="77"/>
      <c r="XE144" s="77"/>
      <c r="XF144" s="77"/>
      <c r="XG144" s="77"/>
      <c r="XH144" s="77"/>
      <c r="XI144" s="77"/>
      <c r="XJ144" s="77"/>
      <c r="XK144" s="77"/>
      <c r="XL144" s="77"/>
      <c r="XM144" s="77"/>
      <c r="XN144" s="77"/>
      <c r="XO144" s="77"/>
      <c r="XP144" s="77"/>
      <c r="XQ144" s="77"/>
      <c r="XR144" s="77"/>
      <c r="XS144" s="77"/>
      <c r="XT144" s="77"/>
      <c r="XU144" s="77"/>
      <c r="XV144" s="77"/>
      <c r="XW144" s="77"/>
      <c r="XX144" s="77"/>
      <c r="XY144" s="77"/>
      <c r="XZ144" s="77"/>
      <c r="YA144" s="77"/>
      <c r="YB144" s="77"/>
      <c r="YC144" s="77"/>
      <c r="YD144" s="77"/>
      <c r="YE144" s="77"/>
      <c r="YF144" s="77"/>
      <c r="YG144" s="77"/>
      <c r="YH144" s="77"/>
      <c r="YI144" s="77"/>
      <c r="YJ144" s="77"/>
      <c r="YK144" s="77"/>
      <c r="YL144" s="77"/>
      <c r="YM144" s="77"/>
      <c r="YN144" s="77"/>
      <c r="YO144" s="77"/>
      <c r="YP144" s="77"/>
      <c r="YQ144" s="77"/>
      <c r="YR144" s="77"/>
    </row>
    <row r="145" spans="1:668" ht="18" customHeight="1" x14ac:dyDescent="0.25">
      <c r="A145" s="4" t="s">
        <v>38</v>
      </c>
      <c r="B145" s="5" t="s">
        <v>18</v>
      </c>
      <c r="C145" s="6" t="s">
        <v>90</v>
      </c>
      <c r="D145" s="11">
        <v>44276</v>
      </c>
      <c r="E145" s="11">
        <v>44551</v>
      </c>
      <c r="F145" s="110">
        <v>36500</v>
      </c>
      <c r="G145" s="6">
        <f>F145*0.0287</f>
        <v>1047.55</v>
      </c>
      <c r="H145" s="6">
        <v>0</v>
      </c>
      <c r="I145" s="6">
        <f>F145*0.0304</f>
        <v>1109.5999999999999</v>
      </c>
      <c r="J145" s="84">
        <v>188.8</v>
      </c>
      <c r="K145" s="6">
        <v>2157.15</v>
      </c>
      <c r="L145" s="84">
        <f>F145-K145</f>
        <v>34342.85</v>
      </c>
      <c r="IC145" s="77"/>
      <c r="ID145" s="77"/>
      <c r="IE145" s="77"/>
      <c r="IF145" s="77"/>
      <c r="IG145" s="77"/>
      <c r="IH145" s="77"/>
      <c r="II145" s="77"/>
      <c r="IJ145" s="77"/>
      <c r="IK145" s="77"/>
      <c r="IL145" s="77"/>
      <c r="IM145" s="77"/>
      <c r="IN145" s="77"/>
      <c r="IO145" s="77"/>
      <c r="IP145" s="77"/>
      <c r="IQ145" s="77"/>
      <c r="IR145" s="77"/>
      <c r="IS145" s="77"/>
      <c r="IT145" s="77"/>
      <c r="IU145" s="77"/>
      <c r="IV145" s="77"/>
      <c r="IW145" s="77"/>
      <c r="IX145" s="77"/>
      <c r="IY145" s="77"/>
      <c r="IZ145" s="77"/>
      <c r="JA145" s="77"/>
      <c r="JB145" s="77"/>
      <c r="JC145" s="77"/>
      <c r="JD145" s="77"/>
      <c r="JE145" s="77"/>
      <c r="JF145" s="77"/>
      <c r="JG145" s="77"/>
      <c r="JH145" s="77"/>
      <c r="JI145" s="77"/>
      <c r="JJ145" s="77"/>
      <c r="JK145" s="77"/>
      <c r="JL145" s="77"/>
      <c r="JM145" s="77"/>
      <c r="JN145" s="77"/>
      <c r="JO145" s="77"/>
      <c r="JP145" s="77"/>
      <c r="JQ145" s="77"/>
      <c r="JR145" s="77"/>
      <c r="JS145" s="77"/>
      <c r="JT145" s="77"/>
      <c r="JU145" s="77"/>
      <c r="JV145" s="77"/>
      <c r="JW145" s="77"/>
      <c r="JX145" s="77"/>
      <c r="JY145" s="77"/>
      <c r="JZ145" s="77"/>
      <c r="KA145" s="77"/>
      <c r="KB145" s="77"/>
      <c r="KC145" s="77"/>
      <c r="KD145" s="77"/>
      <c r="KE145" s="77"/>
      <c r="KF145" s="77"/>
      <c r="KG145" s="77"/>
      <c r="KH145" s="77"/>
      <c r="KI145" s="77"/>
      <c r="KJ145" s="77"/>
      <c r="KK145" s="77"/>
      <c r="KL145" s="77"/>
      <c r="KM145" s="77"/>
      <c r="KN145" s="77"/>
      <c r="KO145" s="77"/>
      <c r="KP145" s="77"/>
      <c r="KQ145" s="77"/>
      <c r="KR145" s="77"/>
      <c r="KS145" s="77"/>
      <c r="KT145" s="77"/>
      <c r="KU145" s="77"/>
      <c r="KV145" s="77"/>
      <c r="KW145" s="77"/>
      <c r="KX145" s="77"/>
      <c r="KY145" s="77"/>
      <c r="KZ145" s="77"/>
      <c r="LA145" s="77"/>
      <c r="LB145" s="77"/>
      <c r="LC145" s="77"/>
      <c r="LD145" s="77"/>
      <c r="LE145" s="77"/>
      <c r="LF145" s="77"/>
      <c r="LG145" s="77"/>
      <c r="LH145" s="77"/>
      <c r="LI145" s="77"/>
      <c r="LJ145" s="77"/>
      <c r="LK145" s="77"/>
      <c r="LL145" s="77"/>
      <c r="LM145" s="77"/>
      <c r="LN145" s="77"/>
      <c r="LO145" s="77"/>
      <c r="LP145" s="77"/>
      <c r="LQ145" s="77"/>
      <c r="LR145" s="77"/>
      <c r="LS145" s="77"/>
      <c r="LT145" s="77"/>
      <c r="LU145" s="77"/>
      <c r="LV145" s="77"/>
      <c r="LW145" s="77"/>
      <c r="LX145" s="77"/>
      <c r="LY145" s="77"/>
      <c r="LZ145" s="77"/>
      <c r="MA145" s="77"/>
      <c r="MB145" s="77"/>
      <c r="MC145" s="77"/>
      <c r="MD145" s="77"/>
      <c r="ME145" s="77"/>
      <c r="MF145" s="77"/>
      <c r="MG145" s="77"/>
      <c r="MH145" s="77"/>
      <c r="MI145" s="77"/>
      <c r="MJ145" s="77"/>
      <c r="MK145" s="77"/>
      <c r="ML145" s="77"/>
      <c r="MM145" s="77"/>
      <c r="MN145" s="77"/>
      <c r="MO145" s="77"/>
      <c r="MP145" s="77"/>
      <c r="MQ145" s="77"/>
      <c r="MR145" s="77"/>
      <c r="MS145" s="77"/>
      <c r="MT145" s="77"/>
      <c r="MU145" s="77"/>
      <c r="MV145" s="77"/>
      <c r="MW145" s="77"/>
      <c r="MX145" s="77"/>
      <c r="MY145" s="77"/>
      <c r="MZ145" s="77"/>
      <c r="NA145" s="77"/>
      <c r="NB145" s="77"/>
      <c r="NC145" s="77"/>
      <c r="ND145" s="77"/>
      <c r="NE145" s="77"/>
      <c r="NF145" s="77"/>
      <c r="NG145" s="77"/>
      <c r="NH145" s="77"/>
      <c r="NI145" s="77"/>
      <c r="NJ145" s="77"/>
      <c r="NK145" s="77"/>
      <c r="NL145" s="77"/>
      <c r="NM145" s="77"/>
      <c r="NN145" s="77"/>
      <c r="NO145" s="77"/>
      <c r="NP145" s="77"/>
      <c r="NQ145" s="77"/>
      <c r="NR145" s="77"/>
      <c r="NS145" s="77"/>
      <c r="NT145" s="77"/>
      <c r="NU145" s="77"/>
      <c r="NV145" s="77"/>
      <c r="NW145" s="77"/>
      <c r="NX145" s="77"/>
      <c r="NY145" s="77"/>
      <c r="NZ145" s="77"/>
      <c r="OA145" s="77"/>
      <c r="OB145" s="77"/>
      <c r="OC145" s="77"/>
      <c r="OD145" s="77"/>
      <c r="OE145" s="77"/>
      <c r="OF145" s="77"/>
      <c r="OG145" s="77"/>
      <c r="OH145" s="77"/>
      <c r="OI145" s="77"/>
      <c r="OJ145" s="77"/>
      <c r="OK145" s="77"/>
      <c r="OL145" s="77"/>
      <c r="OM145" s="77"/>
      <c r="ON145" s="77"/>
      <c r="OO145" s="77"/>
      <c r="OP145" s="77"/>
      <c r="OQ145" s="77"/>
      <c r="OR145" s="77"/>
      <c r="OS145" s="77"/>
      <c r="OT145" s="77"/>
      <c r="OU145" s="77"/>
      <c r="OV145" s="77"/>
      <c r="OW145" s="77"/>
      <c r="OX145" s="77"/>
      <c r="OY145" s="77"/>
      <c r="OZ145" s="77"/>
      <c r="PA145" s="77"/>
      <c r="PB145" s="77"/>
      <c r="PC145" s="77"/>
      <c r="PD145" s="77"/>
      <c r="PE145" s="77"/>
      <c r="PF145" s="77"/>
      <c r="PG145" s="77"/>
      <c r="PH145" s="77"/>
      <c r="PI145" s="77"/>
      <c r="PJ145" s="77"/>
      <c r="PK145" s="77"/>
      <c r="PL145" s="77"/>
      <c r="PM145" s="77"/>
      <c r="PN145" s="77"/>
      <c r="PO145" s="77"/>
      <c r="PP145" s="77"/>
      <c r="PQ145" s="77"/>
      <c r="PR145" s="77"/>
      <c r="PS145" s="77"/>
      <c r="PT145" s="77"/>
      <c r="PU145" s="77"/>
      <c r="PV145" s="77"/>
      <c r="PW145" s="77"/>
      <c r="PX145" s="77"/>
      <c r="PY145" s="77"/>
      <c r="PZ145" s="77"/>
      <c r="QA145" s="77"/>
      <c r="QB145" s="77"/>
      <c r="QC145" s="77"/>
      <c r="QD145" s="77"/>
      <c r="QE145" s="77"/>
      <c r="QF145" s="77"/>
      <c r="QG145" s="77"/>
      <c r="QH145" s="77"/>
      <c r="QI145" s="77"/>
      <c r="QJ145" s="77"/>
      <c r="QK145" s="77"/>
      <c r="QL145" s="77"/>
      <c r="QM145" s="77"/>
      <c r="QN145" s="77"/>
      <c r="QO145" s="77"/>
      <c r="QP145" s="77"/>
      <c r="QQ145" s="77"/>
      <c r="QR145" s="77"/>
      <c r="QS145" s="77"/>
      <c r="QT145" s="77"/>
      <c r="QU145" s="77"/>
      <c r="QV145" s="77"/>
      <c r="QW145" s="77"/>
      <c r="QX145" s="77"/>
      <c r="QY145" s="77"/>
      <c r="QZ145" s="77"/>
      <c r="RA145" s="77"/>
      <c r="RB145" s="77"/>
      <c r="RC145" s="77"/>
      <c r="RD145" s="77"/>
      <c r="RE145" s="77"/>
      <c r="RF145" s="77"/>
      <c r="RG145" s="77"/>
      <c r="RH145" s="77"/>
      <c r="RI145" s="77"/>
      <c r="RJ145" s="77"/>
      <c r="RK145" s="77"/>
      <c r="RL145" s="77"/>
      <c r="RM145" s="77"/>
      <c r="RN145" s="77"/>
      <c r="RO145" s="77"/>
      <c r="RP145" s="77"/>
      <c r="RQ145" s="77"/>
      <c r="RR145" s="77"/>
      <c r="RS145" s="77"/>
      <c r="RT145" s="77"/>
      <c r="RU145" s="77"/>
      <c r="RV145" s="77"/>
      <c r="RW145" s="77"/>
      <c r="RX145" s="77"/>
      <c r="RY145" s="77"/>
      <c r="RZ145" s="77"/>
      <c r="SA145" s="77"/>
      <c r="SB145" s="77"/>
      <c r="SC145" s="77"/>
      <c r="SD145" s="77"/>
      <c r="SE145" s="77"/>
      <c r="SF145" s="77"/>
      <c r="SG145" s="77"/>
      <c r="SH145" s="77"/>
      <c r="SI145" s="77"/>
      <c r="SJ145" s="77"/>
      <c r="SK145" s="77"/>
      <c r="SL145" s="77"/>
      <c r="SM145" s="77"/>
      <c r="SN145" s="77"/>
      <c r="SO145" s="77"/>
      <c r="SP145" s="77"/>
      <c r="SQ145" s="77"/>
      <c r="SR145" s="77"/>
      <c r="SS145" s="77"/>
      <c r="ST145" s="77"/>
      <c r="SU145" s="77"/>
      <c r="SV145" s="77"/>
      <c r="SW145" s="77"/>
      <c r="SX145" s="77"/>
      <c r="SY145" s="77"/>
      <c r="SZ145" s="77"/>
      <c r="TA145" s="77"/>
      <c r="TB145" s="77"/>
      <c r="TC145" s="77"/>
      <c r="TD145" s="77"/>
      <c r="TE145" s="77"/>
      <c r="TF145" s="77"/>
      <c r="TG145" s="77"/>
      <c r="TH145" s="77"/>
      <c r="TI145" s="77"/>
      <c r="TJ145" s="77"/>
      <c r="TK145" s="77"/>
      <c r="TL145" s="77"/>
      <c r="TM145" s="77"/>
      <c r="TN145" s="77"/>
      <c r="TO145" s="77"/>
      <c r="TP145" s="77"/>
      <c r="TQ145" s="77"/>
      <c r="TR145" s="77"/>
      <c r="TS145" s="77"/>
      <c r="TT145" s="77"/>
      <c r="TU145" s="77"/>
      <c r="TV145" s="77"/>
      <c r="TW145" s="77"/>
      <c r="TX145" s="77"/>
      <c r="TY145" s="77"/>
      <c r="TZ145" s="77"/>
      <c r="UA145" s="77"/>
      <c r="UB145" s="77"/>
      <c r="UC145" s="77"/>
      <c r="UD145" s="77"/>
      <c r="UE145" s="77"/>
      <c r="UF145" s="77"/>
      <c r="UG145" s="77"/>
      <c r="UH145" s="77"/>
      <c r="UI145" s="77"/>
      <c r="UJ145" s="77"/>
      <c r="UK145" s="77"/>
      <c r="UL145" s="77"/>
      <c r="UM145" s="77"/>
      <c r="UN145" s="77"/>
      <c r="UO145" s="77"/>
      <c r="UP145" s="77"/>
      <c r="UQ145" s="77"/>
      <c r="UR145" s="77"/>
      <c r="US145" s="77"/>
      <c r="UT145" s="77"/>
      <c r="UU145" s="77"/>
      <c r="UV145" s="77"/>
      <c r="UW145" s="77"/>
      <c r="UX145" s="77"/>
      <c r="UY145" s="77"/>
      <c r="UZ145" s="77"/>
      <c r="VA145" s="77"/>
      <c r="VB145" s="77"/>
      <c r="VC145" s="77"/>
      <c r="VD145" s="77"/>
      <c r="VE145" s="77"/>
      <c r="VF145" s="77"/>
      <c r="VG145" s="77"/>
      <c r="VH145" s="77"/>
      <c r="VI145" s="77"/>
      <c r="VJ145" s="77"/>
      <c r="VK145" s="77"/>
      <c r="VL145" s="77"/>
      <c r="VM145" s="77"/>
      <c r="VN145" s="77"/>
      <c r="VO145" s="77"/>
      <c r="VP145" s="77"/>
      <c r="VQ145" s="77"/>
      <c r="VR145" s="77"/>
      <c r="VS145" s="77"/>
      <c r="VT145" s="77"/>
      <c r="VU145" s="77"/>
      <c r="VV145" s="77"/>
      <c r="VW145" s="77"/>
      <c r="VX145" s="77"/>
      <c r="VY145" s="77"/>
      <c r="VZ145" s="77"/>
      <c r="WA145" s="77"/>
      <c r="WB145" s="77"/>
      <c r="WC145" s="77"/>
      <c r="WD145" s="77"/>
      <c r="WE145" s="77"/>
      <c r="WF145" s="77"/>
      <c r="WG145" s="77"/>
      <c r="WH145" s="77"/>
      <c r="WI145" s="77"/>
      <c r="WJ145" s="77"/>
      <c r="WK145" s="77"/>
      <c r="WL145" s="77"/>
      <c r="WM145" s="77"/>
      <c r="WN145" s="77"/>
      <c r="WO145" s="77"/>
      <c r="WP145" s="77"/>
      <c r="WQ145" s="77"/>
      <c r="WR145" s="77"/>
      <c r="WS145" s="77"/>
      <c r="WT145" s="77"/>
      <c r="WU145" s="77"/>
      <c r="WV145" s="77"/>
      <c r="WW145" s="77"/>
      <c r="WX145" s="77"/>
      <c r="WY145" s="77"/>
      <c r="WZ145" s="77"/>
      <c r="XA145" s="77"/>
      <c r="XB145" s="77"/>
      <c r="XC145" s="77"/>
      <c r="XD145" s="77"/>
      <c r="XE145" s="77"/>
      <c r="XF145" s="77"/>
      <c r="XG145" s="77"/>
      <c r="XH145" s="77"/>
      <c r="XI145" s="77"/>
      <c r="XJ145" s="77"/>
      <c r="XK145" s="77"/>
      <c r="XL145" s="77"/>
      <c r="XM145" s="77"/>
      <c r="XN145" s="77"/>
      <c r="XO145" s="77"/>
      <c r="XP145" s="77"/>
      <c r="XQ145" s="77"/>
      <c r="XR145" s="77"/>
      <c r="XS145" s="77"/>
      <c r="XT145" s="77"/>
      <c r="XU145" s="77"/>
      <c r="XV145" s="77"/>
      <c r="XW145" s="77"/>
      <c r="XX145" s="77"/>
      <c r="XY145" s="77"/>
      <c r="XZ145" s="77"/>
      <c r="YA145" s="77"/>
      <c r="YB145" s="77"/>
      <c r="YC145" s="77"/>
      <c r="YD145" s="77"/>
      <c r="YE145" s="77"/>
      <c r="YF145" s="77"/>
      <c r="YG145" s="77"/>
      <c r="YH145" s="77"/>
      <c r="YI145" s="77"/>
      <c r="YJ145" s="77"/>
      <c r="YK145" s="77"/>
      <c r="YL145" s="77"/>
      <c r="YM145" s="77"/>
      <c r="YN145" s="77"/>
      <c r="YO145" s="77"/>
      <c r="YP145" s="77"/>
      <c r="YQ145" s="77"/>
      <c r="YR145" s="77"/>
    </row>
    <row r="146" spans="1:668" ht="19.5" customHeight="1" x14ac:dyDescent="0.25">
      <c r="A146" s="64" t="s">
        <v>15</v>
      </c>
      <c r="B146" s="13">
        <v>1</v>
      </c>
      <c r="C146" s="13"/>
      <c r="D146" s="64"/>
      <c r="E146" s="64"/>
      <c r="F146" s="99">
        <f>+SUM(F145)</f>
        <v>36500</v>
      </c>
      <c r="G146" s="18">
        <f t="shared" ref="G146:L146" si="34">+SUM(G145)</f>
        <v>1047.55</v>
      </c>
      <c r="H146" s="18">
        <f t="shared" si="34"/>
        <v>0</v>
      </c>
      <c r="I146" s="18">
        <f t="shared" si="34"/>
        <v>1109.5999999999999</v>
      </c>
      <c r="J146" s="99">
        <f t="shared" si="34"/>
        <v>188.8</v>
      </c>
      <c r="K146" s="18">
        <f t="shared" si="34"/>
        <v>2157.15</v>
      </c>
      <c r="L146" s="99">
        <f t="shared" si="34"/>
        <v>34342.85</v>
      </c>
      <c r="IC146" s="77"/>
      <c r="ID146" s="77"/>
      <c r="IE146" s="77"/>
      <c r="IF146" s="77"/>
      <c r="IG146" s="77"/>
      <c r="IH146" s="77"/>
      <c r="II146" s="77"/>
      <c r="IJ146" s="77"/>
      <c r="IK146" s="77"/>
      <c r="IL146" s="77"/>
      <c r="IM146" s="77"/>
      <c r="IN146" s="77"/>
      <c r="IO146" s="77"/>
      <c r="IP146" s="77"/>
      <c r="IQ146" s="77"/>
      <c r="IR146" s="77"/>
      <c r="IS146" s="77"/>
      <c r="IT146" s="77"/>
      <c r="IU146" s="77"/>
      <c r="IV146" s="77"/>
      <c r="IW146" s="77"/>
      <c r="IX146" s="77"/>
      <c r="IY146" s="77"/>
      <c r="IZ146" s="77"/>
      <c r="JA146" s="77"/>
      <c r="JB146" s="77"/>
      <c r="JC146" s="77"/>
      <c r="JD146" s="77"/>
      <c r="JE146" s="77"/>
      <c r="JF146" s="77"/>
      <c r="JG146" s="77"/>
      <c r="JH146" s="77"/>
      <c r="JI146" s="77"/>
      <c r="JJ146" s="77"/>
      <c r="JK146" s="77"/>
      <c r="JL146" s="77"/>
      <c r="JM146" s="77"/>
      <c r="JN146" s="77"/>
      <c r="JO146" s="77"/>
      <c r="JP146" s="77"/>
      <c r="JQ146" s="77"/>
      <c r="JR146" s="77"/>
      <c r="JS146" s="77"/>
      <c r="JT146" s="77"/>
      <c r="JU146" s="77"/>
      <c r="JV146" s="77"/>
      <c r="JW146" s="77"/>
      <c r="JX146" s="77"/>
      <c r="JY146" s="77"/>
      <c r="JZ146" s="77"/>
      <c r="KA146" s="77"/>
      <c r="KB146" s="77"/>
      <c r="KC146" s="77"/>
      <c r="KD146" s="77"/>
      <c r="KE146" s="77"/>
      <c r="KF146" s="77"/>
      <c r="KG146" s="77"/>
      <c r="KH146" s="77"/>
      <c r="KI146" s="77"/>
      <c r="KJ146" s="77"/>
      <c r="KK146" s="77"/>
      <c r="KL146" s="77"/>
      <c r="KM146" s="77"/>
      <c r="KN146" s="77"/>
      <c r="KO146" s="77"/>
      <c r="KP146" s="77"/>
      <c r="KQ146" s="77"/>
      <c r="KR146" s="77"/>
      <c r="KS146" s="77"/>
      <c r="KT146" s="77"/>
      <c r="KU146" s="77"/>
      <c r="KV146" s="77"/>
      <c r="KW146" s="77"/>
      <c r="KX146" s="77"/>
      <c r="KY146" s="77"/>
      <c r="KZ146" s="77"/>
      <c r="LA146" s="77"/>
      <c r="LB146" s="77"/>
      <c r="LC146" s="77"/>
      <c r="LD146" s="77"/>
      <c r="LE146" s="77"/>
      <c r="LF146" s="77"/>
      <c r="LG146" s="77"/>
      <c r="LH146" s="77"/>
      <c r="LI146" s="77"/>
      <c r="LJ146" s="77"/>
      <c r="LK146" s="77"/>
      <c r="LL146" s="77"/>
      <c r="LM146" s="77"/>
      <c r="LN146" s="77"/>
      <c r="LO146" s="77"/>
      <c r="LP146" s="77"/>
      <c r="LQ146" s="77"/>
      <c r="LR146" s="77"/>
      <c r="LS146" s="77"/>
      <c r="LT146" s="77"/>
      <c r="LU146" s="77"/>
      <c r="LV146" s="77"/>
      <c r="LW146" s="77"/>
      <c r="LX146" s="77"/>
      <c r="LY146" s="77"/>
      <c r="LZ146" s="77"/>
      <c r="MA146" s="77"/>
      <c r="MB146" s="77"/>
      <c r="MC146" s="77"/>
      <c r="MD146" s="77"/>
      <c r="ME146" s="77"/>
      <c r="MF146" s="77"/>
      <c r="MG146" s="77"/>
      <c r="MH146" s="77"/>
      <c r="MI146" s="77"/>
      <c r="MJ146" s="77"/>
      <c r="MK146" s="77"/>
      <c r="ML146" s="77"/>
      <c r="MM146" s="77"/>
      <c r="MN146" s="77"/>
      <c r="MO146" s="77"/>
      <c r="MP146" s="77"/>
      <c r="MQ146" s="77"/>
      <c r="MR146" s="77"/>
      <c r="MS146" s="77"/>
      <c r="MT146" s="77"/>
      <c r="MU146" s="77"/>
      <c r="MV146" s="77"/>
      <c r="MW146" s="77"/>
      <c r="MX146" s="77"/>
      <c r="MY146" s="77"/>
      <c r="MZ146" s="77"/>
      <c r="NA146" s="77"/>
      <c r="NB146" s="77"/>
      <c r="NC146" s="77"/>
      <c r="ND146" s="77"/>
      <c r="NE146" s="77"/>
      <c r="NF146" s="77"/>
      <c r="NG146" s="77"/>
      <c r="NH146" s="77"/>
      <c r="NI146" s="77"/>
      <c r="NJ146" s="77"/>
      <c r="NK146" s="77"/>
      <c r="NL146" s="77"/>
      <c r="NM146" s="77"/>
      <c r="NN146" s="77"/>
      <c r="NO146" s="77"/>
      <c r="NP146" s="77"/>
      <c r="NQ146" s="77"/>
      <c r="NR146" s="77"/>
      <c r="NS146" s="77"/>
      <c r="NT146" s="77"/>
      <c r="NU146" s="77"/>
      <c r="NV146" s="77"/>
      <c r="NW146" s="77"/>
      <c r="NX146" s="77"/>
      <c r="NY146" s="77"/>
      <c r="NZ146" s="77"/>
      <c r="OA146" s="77"/>
      <c r="OB146" s="77"/>
      <c r="OC146" s="77"/>
      <c r="OD146" s="77"/>
      <c r="OE146" s="77"/>
      <c r="OF146" s="77"/>
      <c r="OG146" s="77"/>
      <c r="OH146" s="77"/>
      <c r="OI146" s="77"/>
      <c r="OJ146" s="77"/>
      <c r="OK146" s="77"/>
      <c r="OL146" s="77"/>
      <c r="OM146" s="77"/>
      <c r="ON146" s="77"/>
      <c r="OO146" s="77"/>
      <c r="OP146" s="77"/>
      <c r="OQ146" s="77"/>
      <c r="OR146" s="77"/>
      <c r="OS146" s="77"/>
      <c r="OT146" s="77"/>
      <c r="OU146" s="77"/>
      <c r="OV146" s="77"/>
      <c r="OW146" s="77"/>
      <c r="OX146" s="77"/>
      <c r="OY146" s="77"/>
      <c r="OZ146" s="77"/>
      <c r="PA146" s="77"/>
      <c r="PB146" s="77"/>
      <c r="PC146" s="77"/>
      <c r="PD146" s="77"/>
      <c r="PE146" s="77"/>
      <c r="PF146" s="77"/>
      <c r="PG146" s="77"/>
      <c r="PH146" s="77"/>
      <c r="PI146" s="77"/>
      <c r="PJ146" s="77"/>
      <c r="PK146" s="77"/>
      <c r="PL146" s="77"/>
      <c r="PM146" s="77"/>
      <c r="PN146" s="77"/>
      <c r="PO146" s="77"/>
      <c r="PP146" s="77"/>
      <c r="PQ146" s="77"/>
      <c r="PR146" s="77"/>
      <c r="PS146" s="77"/>
      <c r="PT146" s="77"/>
      <c r="PU146" s="77"/>
      <c r="PV146" s="77"/>
      <c r="PW146" s="77"/>
      <c r="PX146" s="77"/>
      <c r="PY146" s="77"/>
      <c r="PZ146" s="77"/>
      <c r="QA146" s="77"/>
      <c r="QB146" s="77"/>
      <c r="QC146" s="77"/>
      <c r="QD146" s="77"/>
      <c r="QE146" s="77"/>
      <c r="QF146" s="77"/>
      <c r="QG146" s="77"/>
      <c r="QH146" s="77"/>
      <c r="QI146" s="77"/>
      <c r="QJ146" s="77"/>
      <c r="QK146" s="77"/>
      <c r="QL146" s="77"/>
      <c r="QM146" s="77"/>
      <c r="QN146" s="77"/>
      <c r="QO146" s="77"/>
      <c r="QP146" s="77"/>
      <c r="QQ146" s="77"/>
      <c r="QR146" s="77"/>
      <c r="QS146" s="77"/>
      <c r="QT146" s="77"/>
      <c r="QU146" s="77"/>
      <c r="QV146" s="77"/>
      <c r="QW146" s="77"/>
      <c r="QX146" s="77"/>
      <c r="QY146" s="77"/>
      <c r="QZ146" s="77"/>
      <c r="RA146" s="77"/>
      <c r="RB146" s="77"/>
      <c r="RC146" s="77"/>
      <c r="RD146" s="77"/>
      <c r="RE146" s="77"/>
      <c r="RF146" s="77"/>
      <c r="RG146" s="77"/>
      <c r="RH146" s="77"/>
      <c r="RI146" s="77"/>
      <c r="RJ146" s="77"/>
      <c r="RK146" s="77"/>
      <c r="RL146" s="77"/>
      <c r="RM146" s="77"/>
      <c r="RN146" s="77"/>
      <c r="RO146" s="77"/>
      <c r="RP146" s="77"/>
      <c r="RQ146" s="77"/>
      <c r="RR146" s="77"/>
      <c r="RS146" s="77"/>
      <c r="RT146" s="77"/>
      <c r="RU146" s="77"/>
      <c r="RV146" s="77"/>
      <c r="RW146" s="77"/>
      <c r="RX146" s="77"/>
      <c r="RY146" s="77"/>
      <c r="RZ146" s="77"/>
      <c r="SA146" s="77"/>
      <c r="SB146" s="77"/>
      <c r="SC146" s="77"/>
      <c r="SD146" s="77"/>
      <c r="SE146" s="77"/>
      <c r="SF146" s="77"/>
      <c r="SG146" s="77"/>
      <c r="SH146" s="77"/>
      <c r="SI146" s="77"/>
      <c r="SJ146" s="77"/>
      <c r="SK146" s="77"/>
      <c r="SL146" s="77"/>
      <c r="SM146" s="77"/>
      <c r="SN146" s="77"/>
      <c r="SO146" s="77"/>
      <c r="SP146" s="77"/>
      <c r="SQ146" s="77"/>
      <c r="SR146" s="77"/>
      <c r="SS146" s="77"/>
      <c r="ST146" s="77"/>
      <c r="SU146" s="77"/>
      <c r="SV146" s="77"/>
      <c r="SW146" s="77"/>
      <c r="SX146" s="77"/>
      <c r="SY146" s="77"/>
      <c r="SZ146" s="77"/>
      <c r="TA146" s="77"/>
      <c r="TB146" s="77"/>
      <c r="TC146" s="77"/>
      <c r="TD146" s="77"/>
      <c r="TE146" s="77"/>
      <c r="TF146" s="77"/>
      <c r="TG146" s="77"/>
      <c r="TH146" s="77"/>
      <c r="TI146" s="77"/>
      <c r="TJ146" s="77"/>
      <c r="TK146" s="77"/>
      <c r="TL146" s="77"/>
      <c r="TM146" s="77"/>
      <c r="TN146" s="77"/>
      <c r="TO146" s="77"/>
      <c r="TP146" s="77"/>
      <c r="TQ146" s="77"/>
      <c r="TR146" s="77"/>
      <c r="TS146" s="77"/>
      <c r="TT146" s="77"/>
      <c r="TU146" s="77"/>
      <c r="TV146" s="77"/>
      <c r="TW146" s="77"/>
      <c r="TX146" s="77"/>
      <c r="TY146" s="77"/>
      <c r="TZ146" s="77"/>
      <c r="UA146" s="77"/>
      <c r="UB146" s="77"/>
      <c r="UC146" s="77"/>
      <c r="UD146" s="77"/>
      <c r="UE146" s="77"/>
      <c r="UF146" s="77"/>
      <c r="UG146" s="77"/>
      <c r="UH146" s="77"/>
      <c r="UI146" s="77"/>
      <c r="UJ146" s="77"/>
      <c r="UK146" s="77"/>
      <c r="UL146" s="77"/>
      <c r="UM146" s="77"/>
      <c r="UN146" s="77"/>
      <c r="UO146" s="77"/>
      <c r="UP146" s="77"/>
      <c r="UQ146" s="77"/>
      <c r="UR146" s="77"/>
      <c r="US146" s="77"/>
      <c r="UT146" s="77"/>
      <c r="UU146" s="77"/>
      <c r="UV146" s="77"/>
      <c r="UW146" s="77"/>
      <c r="UX146" s="77"/>
      <c r="UY146" s="77"/>
      <c r="UZ146" s="77"/>
      <c r="VA146" s="77"/>
      <c r="VB146" s="77"/>
      <c r="VC146" s="77"/>
      <c r="VD146" s="77"/>
      <c r="VE146" s="77"/>
      <c r="VF146" s="77"/>
      <c r="VG146" s="77"/>
      <c r="VH146" s="77"/>
      <c r="VI146" s="77"/>
      <c r="VJ146" s="77"/>
      <c r="VK146" s="77"/>
      <c r="VL146" s="77"/>
      <c r="VM146" s="77"/>
      <c r="VN146" s="77"/>
      <c r="VO146" s="77"/>
      <c r="VP146" s="77"/>
      <c r="VQ146" s="77"/>
      <c r="VR146" s="77"/>
      <c r="VS146" s="77"/>
      <c r="VT146" s="77"/>
      <c r="VU146" s="77"/>
      <c r="VV146" s="77"/>
      <c r="VW146" s="77"/>
      <c r="VX146" s="77"/>
      <c r="VY146" s="77"/>
      <c r="VZ146" s="77"/>
      <c r="WA146" s="77"/>
      <c r="WB146" s="77"/>
      <c r="WC146" s="77"/>
      <c r="WD146" s="77"/>
      <c r="WE146" s="77"/>
      <c r="WF146" s="77"/>
      <c r="WG146" s="77"/>
      <c r="WH146" s="77"/>
      <c r="WI146" s="77"/>
      <c r="WJ146" s="77"/>
      <c r="WK146" s="77"/>
      <c r="WL146" s="77"/>
      <c r="WM146" s="77"/>
      <c r="WN146" s="77"/>
      <c r="WO146" s="77"/>
      <c r="WP146" s="77"/>
      <c r="WQ146" s="77"/>
      <c r="WR146" s="77"/>
      <c r="WS146" s="77"/>
      <c r="WT146" s="77"/>
      <c r="WU146" s="77"/>
      <c r="WV146" s="77"/>
      <c r="WW146" s="77"/>
      <c r="WX146" s="77"/>
      <c r="WY146" s="77"/>
      <c r="WZ146" s="77"/>
      <c r="XA146" s="77"/>
      <c r="XB146" s="77"/>
      <c r="XC146" s="77"/>
      <c r="XD146" s="77"/>
      <c r="XE146" s="77"/>
      <c r="XF146" s="77"/>
      <c r="XG146" s="77"/>
      <c r="XH146" s="77"/>
      <c r="XI146" s="77"/>
      <c r="XJ146" s="77"/>
      <c r="XK146" s="77"/>
      <c r="XL146" s="77"/>
      <c r="XM146" s="77"/>
      <c r="XN146" s="77"/>
      <c r="XO146" s="77"/>
      <c r="XP146" s="77"/>
      <c r="XQ146" s="77"/>
      <c r="XR146" s="77"/>
      <c r="XS146" s="77"/>
      <c r="XT146" s="77"/>
      <c r="XU146" s="77"/>
      <c r="XV146" s="77"/>
      <c r="XW146" s="77"/>
      <c r="XX146" s="77"/>
      <c r="XY146" s="77"/>
      <c r="XZ146" s="77"/>
      <c r="YA146" s="77"/>
      <c r="YB146" s="77"/>
      <c r="YC146" s="77"/>
      <c r="YD146" s="77"/>
      <c r="YE146" s="77"/>
      <c r="YF146" s="77"/>
      <c r="YG146" s="77"/>
      <c r="YH146" s="77"/>
      <c r="YI146" s="77"/>
      <c r="YJ146" s="77"/>
      <c r="YK146" s="77"/>
      <c r="YL146" s="77"/>
      <c r="YM146" s="77"/>
      <c r="YN146" s="77"/>
      <c r="YO146" s="77"/>
      <c r="YP146" s="77"/>
      <c r="YQ146" s="77"/>
      <c r="YR146" s="77"/>
    </row>
    <row r="147" spans="1:668" s="69" customFormat="1" ht="19.5" customHeight="1" x14ac:dyDescent="0.25">
      <c r="A147" s="63" t="s">
        <v>127</v>
      </c>
      <c r="B147" s="20"/>
      <c r="C147" s="20"/>
      <c r="D147" s="63"/>
      <c r="E147" s="63"/>
      <c r="F147" s="100"/>
      <c r="G147" s="39"/>
      <c r="H147" s="39"/>
      <c r="I147" s="39"/>
      <c r="J147" s="100"/>
      <c r="K147" s="39"/>
      <c r="L147" s="100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77"/>
      <c r="ID147" s="77"/>
      <c r="IE147" s="77"/>
      <c r="IF147" s="77"/>
      <c r="IG147" s="77"/>
      <c r="IH147" s="77"/>
      <c r="II147" s="77"/>
      <c r="IJ147" s="77"/>
      <c r="IK147" s="77"/>
      <c r="IL147" s="77"/>
      <c r="IM147" s="77"/>
      <c r="IN147" s="77"/>
      <c r="IO147" s="77"/>
      <c r="IP147" s="77"/>
      <c r="IQ147" s="77"/>
      <c r="IR147" s="77"/>
      <c r="IS147" s="77"/>
      <c r="IT147" s="77"/>
      <c r="IU147" s="77"/>
      <c r="IV147" s="77"/>
      <c r="IW147" s="77"/>
      <c r="IX147" s="77"/>
      <c r="IY147" s="77"/>
      <c r="IZ147" s="77"/>
      <c r="JA147" s="77"/>
      <c r="JB147" s="77"/>
      <c r="JC147" s="77"/>
      <c r="JD147" s="77"/>
      <c r="JE147" s="77"/>
      <c r="JF147" s="77"/>
      <c r="JG147" s="77"/>
      <c r="JH147" s="77"/>
      <c r="JI147" s="77"/>
      <c r="JJ147" s="77"/>
      <c r="JK147" s="77"/>
      <c r="JL147" s="77"/>
      <c r="JM147" s="77"/>
      <c r="JN147" s="77"/>
      <c r="JO147" s="77"/>
      <c r="JP147" s="77"/>
      <c r="JQ147" s="77"/>
      <c r="JR147" s="77"/>
      <c r="JS147" s="77"/>
      <c r="JT147" s="77"/>
      <c r="JU147" s="77"/>
      <c r="JV147" s="77"/>
      <c r="JW147" s="77"/>
      <c r="JX147" s="77"/>
      <c r="JY147" s="77"/>
      <c r="JZ147" s="77"/>
      <c r="KA147" s="77"/>
      <c r="KB147" s="77"/>
      <c r="KC147" s="77"/>
      <c r="KD147" s="77"/>
      <c r="KE147" s="77"/>
      <c r="KF147" s="77"/>
      <c r="KG147" s="77"/>
      <c r="KH147" s="77"/>
      <c r="KI147" s="77"/>
      <c r="KJ147" s="77"/>
      <c r="KK147" s="77"/>
      <c r="KL147" s="77"/>
      <c r="KM147" s="77"/>
      <c r="KN147" s="77"/>
      <c r="KO147" s="77"/>
      <c r="KP147" s="77"/>
      <c r="KQ147" s="77"/>
      <c r="KR147" s="77"/>
      <c r="KS147" s="77"/>
      <c r="KT147" s="77"/>
      <c r="KU147" s="77"/>
      <c r="KV147" s="77"/>
      <c r="KW147" s="77"/>
      <c r="KX147" s="77"/>
      <c r="KY147" s="77"/>
      <c r="KZ147" s="77"/>
      <c r="LA147" s="77"/>
      <c r="LB147" s="77"/>
      <c r="LC147" s="77"/>
      <c r="LD147" s="77"/>
      <c r="LE147" s="77"/>
      <c r="LF147" s="77"/>
      <c r="LG147" s="77"/>
      <c r="LH147" s="77"/>
      <c r="LI147" s="77"/>
      <c r="LJ147" s="77"/>
      <c r="LK147" s="77"/>
      <c r="LL147" s="77"/>
      <c r="LM147" s="77"/>
      <c r="LN147" s="77"/>
      <c r="LO147" s="77"/>
      <c r="LP147" s="77"/>
      <c r="LQ147" s="77"/>
      <c r="LR147" s="77"/>
      <c r="LS147" s="77"/>
      <c r="LT147" s="77"/>
      <c r="LU147" s="77"/>
      <c r="LV147" s="77"/>
      <c r="LW147" s="77"/>
      <c r="LX147" s="77"/>
      <c r="LY147" s="77"/>
      <c r="LZ147" s="77"/>
      <c r="MA147" s="77"/>
      <c r="MB147" s="77"/>
      <c r="MC147" s="77"/>
      <c r="MD147" s="77"/>
      <c r="ME147" s="77"/>
      <c r="MF147" s="77"/>
      <c r="MG147" s="77"/>
      <c r="MH147" s="77"/>
      <c r="MI147" s="77"/>
      <c r="MJ147" s="77"/>
      <c r="MK147" s="77"/>
      <c r="ML147" s="77"/>
      <c r="MM147" s="77"/>
      <c r="MN147" s="77"/>
      <c r="MO147" s="77"/>
      <c r="MP147" s="77"/>
      <c r="MQ147" s="77"/>
      <c r="MR147" s="77"/>
      <c r="MS147" s="77"/>
      <c r="MT147" s="77"/>
      <c r="MU147" s="77"/>
      <c r="MV147" s="77"/>
      <c r="MW147" s="77"/>
      <c r="MX147" s="77"/>
      <c r="MY147" s="77"/>
      <c r="MZ147" s="77"/>
      <c r="NA147" s="77"/>
      <c r="NB147" s="77"/>
      <c r="NC147" s="77"/>
      <c r="ND147" s="77"/>
      <c r="NE147" s="77"/>
      <c r="NF147" s="77"/>
      <c r="NG147" s="77"/>
      <c r="NH147" s="77"/>
      <c r="NI147" s="77"/>
      <c r="NJ147" s="77"/>
      <c r="NK147" s="77"/>
      <c r="NL147" s="77"/>
      <c r="NM147" s="77"/>
      <c r="NN147" s="77"/>
      <c r="NO147" s="77"/>
      <c r="NP147" s="77"/>
      <c r="NQ147" s="77"/>
      <c r="NR147" s="77"/>
      <c r="NS147" s="77"/>
      <c r="NT147" s="77"/>
      <c r="NU147" s="77"/>
      <c r="NV147" s="77"/>
      <c r="NW147" s="77"/>
      <c r="NX147" s="77"/>
      <c r="NY147" s="77"/>
      <c r="NZ147" s="77"/>
      <c r="OA147" s="77"/>
      <c r="OB147" s="77"/>
      <c r="OC147" s="77"/>
      <c r="OD147" s="77"/>
      <c r="OE147" s="77"/>
      <c r="OF147" s="77"/>
      <c r="OG147" s="77"/>
      <c r="OH147" s="77"/>
      <c r="OI147" s="77"/>
      <c r="OJ147" s="77"/>
      <c r="OK147" s="77"/>
      <c r="OL147" s="77"/>
      <c r="OM147" s="77"/>
      <c r="ON147" s="77"/>
      <c r="OO147" s="77"/>
      <c r="OP147" s="77"/>
      <c r="OQ147" s="77"/>
      <c r="OR147" s="77"/>
      <c r="OS147" s="77"/>
      <c r="OT147" s="77"/>
      <c r="OU147" s="77"/>
      <c r="OV147" s="77"/>
      <c r="OW147" s="77"/>
      <c r="OX147" s="77"/>
      <c r="OY147" s="77"/>
      <c r="OZ147" s="77"/>
      <c r="PA147" s="77"/>
      <c r="PB147" s="77"/>
      <c r="PC147" s="77"/>
      <c r="PD147" s="77"/>
      <c r="PE147" s="77"/>
      <c r="PF147" s="77"/>
      <c r="PG147" s="77"/>
      <c r="PH147" s="77"/>
      <c r="PI147" s="77"/>
      <c r="PJ147" s="77"/>
      <c r="PK147" s="77"/>
      <c r="PL147" s="77"/>
      <c r="PM147" s="77"/>
      <c r="PN147" s="77"/>
      <c r="PO147" s="77"/>
      <c r="PP147" s="77"/>
      <c r="PQ147" s="77"/>
      <c r="PR147" s="77"/>
      <c r="PS147" s="77"/>
      <c r="PT147" s="77"/>
      <c r="PU147" s="77"/>
      <c r="PV147" s="77"/>
      <c r="PW147" s="77"/>
      <c r="PX147" s="77"/>
      <c r="PY147" s="77"/>
      <c r="PZ147" s="77"/>
      <c r="QA147" s="77"/>
      <c r="QB147" s="77"/>
      <c r="QC147" s="77"/>
      <c r="QD147" s="77"/>
      <c r="QE147" s="77"/>
      <c r="QF147" s="77"/>
      <c r="QG147" s="77"/>
      <c r="QH147" s="77"/>
      <c r="QI147" s="77"/>
      <c r="QJ147" s="77"/>
      <c r="QK147" s="77"/>
      <c r="QL147" s="77"/>
      <c r="QM147" s="77"/>
      <c r="QN147" s="77"/>
      <c r="QO147" s="77"/>
      <c r="QP147" s="77"/>
      <c r="QQ147" s="77"/>
      <c r="QR147" s="77"/>
      <c r="QS147" s="77"/>
      <c r="QT147" s="77"/>
      <c r="QU147" s="77"/>
      <c r="QV147" s="77"/>
      <c r="QW147" s="77"/>
      <c r="QX147" s="77"/>
      <c r="QY147" s="77"/>
      <c r="QZ147" s="77"/>
      <c r="RA147" s="77"/>
      <c r="RB147" s="77"/>
      <c r="RC147" s="77"/>
      <c r="RD147" s="77"/>
      <c r="RE147" s="77"/>
      <c r="RF147" s="77"/>
      <c r="RG147" s="77"/>
      <c r="RH147" s="77"/>
      <c r="RI147" s="77"/>
      <c r="RJ147" s="77"/>
      <c r="RK147" s="77"/>
      <c r="RL147" s="77"/>
      <c r="RM147" s="77"/>
      <c r="RN147" s="77"/>
      <c r="RO147" s="77"/>
      <c r="RP147" s="77"/>
      <c r="RQ147" s="77"/>
      <c r="RR147" s="77"/>
      <c r="RS147" s="77"/>
      <c r="RT147" s="77"/>
      <c r="RU147" s="77"/>
      <c r="RV147" s="77"/>
      <c r="RW147" s="77"/>
      <c r="RX147" s="77"/>
      <c r="RY147" s="77"/>
      <c r="RZ147" s="77"/>
      <c r="SA147" s="77"/>
      <c r="SB147" s="77"/>
      <c r="SC147" s="77"/>
      <c r="SD147" s="77"/>
      <c r="SE147" s="77"/>
      <c r="SF147" s="77"/>
      <c r="SG147" s="77"/>
      <c r="SH147" s="77"/>
      <c r="SI147" s="77"/>
      <c r="SJ147" s="77"/>
      <c r="SK147" s="77"/>
      <c r="SL147" s="77"/>
      <c r="SM147" s="77"/>
      <c r="SN147" s="77"/>
      <c r="SO147" s="77"/>
      <c r="SP147" s="77"/>
      <c r="SQ147" s="77"/>
      <c r="SR147" s="77"/>
      <c r="SS147" s="77"/>
      <c r="ST147" s="77"/>
      <c r="SU147" s="77"/>
      <c r="SV147" s="77"/>
      <c r="SW147" s="77"/>
      <c r="SX147" s="77"/>
      <c r="SY147" s="77"/>
      <c r="SZ147" s="77"/>
      <c r="TA147" s="77"/>
      <c r="TB147" s="77"/>
      <c r="TC147" s="77"/>
      <c r="TD147" s="77"/>
      <c r="TE147" s="77"/>
      <c r="TF147" s="77"/>
      <c r="TG147" s="77"/>
      <c r="TH147" s="77"/>
      <c r="TI147" s="77"/>
      <c r="TJ147" s="77"/>
      <c r="TK147" s="77"/>
      <c r="TL147" s="77"/>
      <c r="TM147" s="77"/>
      <c r="TN147" s="77"/>
      <c r="TO147" s="77"/>
      <c r="TP147" s="77"/>
      <c r="TQ147" s="77"/>
      <c r="TR147" s="77"/>
      <c r="TS147" s="77"/>
      <c r="TT147" s="77"/>
      <c r="TU147" s="77"/>
      <c r="TV147" s="77"/>
      <c r="TW147" s="77"/>
      <c r="TX147" s="77"/>
      <c r="TY147" s="77"/>
      <c r="TZ147" s="77"/>
      <c r="UA147" s="77"/>
      <c r="UB147" s="77"/>
      <c r="UC147" s="77"/>
      <c r="UD147" s="77"/>
      <c r="UE147" s="77"/>
      <c r="UF147" s="77"/>
      <c r="UG147" s="77"/>
      <c r="UH147" s="77"/>
      <c r="UI147" s="77"/>
      <c r="UJ147" s="77"/>
      <c r="UK147" s="77"/>
      <c r="UL147" s="77"/>
      <c r="UM147" s="77"/>
      <c r="UN147" s="77"/>
      <c r="UO147" s="77"/>
      <c r="UP147" s="77"/>
      <c r="UQ147" s="77"/>
      <c r="UR147" s="77"/>
      <c r="US147" s="77"/>
      <c r="UT147" s="77"/>
      <c r="UU147" s="77"/>
      <c r="UV147" s="77"/>
      <c r="UW147" s="77"/>
      <c r="UX147" s="77"/>
      <c r="UY147" s="77"/>
      <c r="UZ147" s="77"/>
      <c r="VA147" s="77"/>
      <c r="VB147" s="77"/>
      <c r="VC147" s="77"/>
      <c r="VD147" s="77"/>
      <c r="VE147" s="77"/>
      <c r="VF147" s="77"/>
      <c r="VG147" s="77"/>
      <c r="VH147" s="77"/>
      <c r="VI147" s="77"/>
      <c r="VJ147" s="77"/>
      <c r="VK147" s="77"/>
      <c r="VL147" s="77"/>
      <c r="VM147" s="77"/>
      <c r="VN147" s="77"/>
      <c r="VO147" s="77"/>
      <c r="VP147" s="77"/>
      <c r="VQ147" s="77"/>
      <c r="VR147" s="77"/>
      <c r="VS147" s="77"/>
      <c r="VT147" s="77"/>
      <c r="VU147" s="77"/>
      <c r="VV147" s="77"/>
      <c r="VW147" s="77"/>
      <c r="VX147" s="77"/>
      <c r="VY147" s="77"/>
      <c r="VZ147" s="77"/>
      <c r="WA147" s="77"/>
      <c r="WB147" s="77"/>
      <c r="WC147" s="77"/>
      <c r="WD147" s="77"/>
      <c r="WE147" s="77"/>
      <c r="WF147" s="77"/>
      <c r="WG147" s="77"/>
      <c r="WH147" s="77"/>
      <c r="WI147" s="77"/>
      <c r="WJ147" s="77"/>
      <c r="WK147" s="77"/>
      <c r="WL147" s="77"/>
      <c r="WM147" s="77"/>
      <c r="WN147" s="77"/>
      <c r="WO147" s="77"/>
      <c r="WP147" s="77"/>
      <c r="WQ147" s="77"/>
      <c r="WR147" s="77"/>
      <c r="WS147" s="77"/>
      <c r="WT147" s="77"/>
      <c r="WU147" s="77"/>
      <c r="WV147" s="77"/>
      <c r="WW147" s="77"/>
      <c r="WX147" s="77"/>
      <c r="WY147" s="77"/>
      <c r="WZ147" s="77"/>
      <c r="XA147" s="77"/>
      <c r="XB147" s="77"/>
      <c r="XC147" s="77"/>
      <c r="XD147" s="77"/>
      <c r="XE147" s="77"/>
      <c r="XF147" s="77"/>
      <c r="XG147" s="77"/>
      <c r="XH147" s="77"/>
      <c r="XI147" s="77"/>
      <c r="XJ147" s="77"/>
      <c r="XK147" s="77"/>
      <c r="XL147" s="77"/>
      <c r="XM147" s="77"/>
      <c r="XN147" s="77"/>
      <c r="XO147" s="77"/>
      <c r="XP147" s="77"/>
      <c r="XQ147" s="77"/>
      <c r="XR147" s="77"/>
      <c r="XS147" s="77"/>
      <c r="XT147" s="77"/>
      <c r="XU147" s="77"/>
      <c r="XV147" s="77"/>
      <c r="XW147" s="77"/>
      <c r="XX147" s="77"/>
      <c r="XY147" s="77"/>
      <c r="XZ147" s="77"/>
      <c r="YA147" s="77"/>
      <c r="YB147" s="77"/>
      <c r="YC147" s="77"/>
      <c r="YD147" s="77"/>
      <c r="YE147" s="77"/>
      <c r="YF147" s="77"/>
      <c r="YG147" s="77"/>
      <c r="YH147" s="77"/>
      <c r="YI147" s="77"/>
      <c r="YJ147" s="77"/>
      <c r="YK147" s="77"/>
      <c r="YL147" s="77"/>
      <c r="YM147" s="77"/>
      <c r="YN147" s="77"/>
      <c r="YO147" s="77"/>
      <c r="YP147" s="77"/>
      <c r="YQ147" s="77"/>
      <c r="YR147" s="77"/>
    </row>
    <row r="148" spans="1:668" s="69" customFormat="1" ht="19.5" customHeight="1" x14ac:dyDescent="0.25">
      <c r="A148" s="70" t="s">
        <v>128</v>
      </c>
      <c r="B148" s="22" t="s">
        <v>17</v>
      </c>
      <c r="C148" s="22" t="s">
        <v>90</v>
      </c>
      <c r="D148" s="118">
        <v>44448</v>
      </c>
      <c r="E148" s="25">
        <v>44561</v>
      </c>
      <c r="F148" s="51">
        <v>60000</v>
      </c>
      <c r="G148" s="51">
        <v>1722</v>
      </c>
      <c r="H148" s="111">
        <v>3486.68</v>
      </c>
      <c r="I148" s="101">
        <v>1824</v>
      </c>
      <c r="J148" s="117">
        <v>0</v>
      </c>
      <c r="K148" s="111">
        <v>7032.68</v>
      </c>
      <c r="L148" s="101">
        <v>52967.32</v>
      </c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77"/>
      <c r="ID148" s="77"/>
      <c r="IE148" s="77"/>
      <c r="IF148" s="77"/>
      <c r="IG148" s="77"/>
      <c r="IH148" s="77"/>
      <c r="II148" s="77"/>
      <c r="IJ148" s="77"/>
      <c r="IK148" s="77"/>
      <c r="IL148" s="77"/>
      <c r="IM148" s="77"/>
      <c r="IN148" s="77"/>
      <c r="IO148" s="77"/>
      <c r="IP148" s="77"/>
      <c r="IQ148" s="77"/>
      <c r="IR148" s="77"/>
      <c r="IS148" s="77"/>
      <c r="IT148" s="77"/>
      <c r="IU148" s="77"/>
      <c r="IV148" s="77"/>
      <c r="IW148" s="77"/>
      <c r="IX148" s="77"/>
      <c r="IY148" s="77"/>
      <c r="IZ148" s="77"/>
      <c r="JA148" s="77"/>
      <c r="JB148" s="77"/>
      <c r="JC148" s="77"/>
      <c r="JD148" s="77"/>
      <c r="JE148" s="77"/>
      <c r="JF148" s="77"/>
      <c r="JG148" s="77"/>
      <c r="JH148" s="77"/>
      <c r="JI148" s="77"/>
      <c r="JJ148" s="77"/>
      <c r="JK148" s="77"/>
      <c r="JL148" s="77"/>
      <c r="JM148" s="77"/>
      <c r="JN148" s="77"/>
      <c r="JO148" s="77"/>
      <c r="JP148" s="77"/>
      <c r="JQ148" s="77"/>
      <c r="JR148" s="77"/>
      <c r="JS148" s="77"/>
      <c r="JT148" s="77"/>
      <c r="JU148" s="77"/>
      <c r="JV148" s="77"/>
      <c r="JW148" s="77"/>
      <c r="JX148" s="77"/>
      <c r="JY148" s="77"/>
      <c r="JZ148" s="77"/>
      <c r="KA148" s="77"/>
      <c r="KB148" s="77"/>
      <c r="KC148" s="77"/>
      <c r="KD148" s="77"/>
      <c r="KE148" s="77"/>
      <c r="KF148" s="77"/>
      <c r="KG148" s="77"/>
      <c r="KH148" s="77"/>
      <c r="KI148" s="77"/>
      <c r="KJ148" s="77"/>
      <c r="KK148" s="77"/>
      <c r="KL148" s="77"/>
      <c r="KM148" s="77"/>
      <c r="KN148" s="77"/>
      <c r="KO148" s="77"/>
      <c r="KP148" s="77"/>
      <c r="KQ148" s="77"/>
      <c r="KR148" s="77"/>
      <c r="KS148" s="77"/>
      <c r="KT148" s="77"/>
      <c r="KU148" s="77"/>
      <c r="KV148" s="77"/>
      <c r="KW148" s="77"/>
      <c r="KX148" s="77"/>
      <c r="KY148" s="77"/>
      <c r="KZ148" s="77"/>
      <c r="LA148" s="77"/>
      <c r="LB148" s="77"/>
      <c r="LC148" s="77"/>
      <c r="LD148" s="77"/>
      <c r="LE148" s="77"/>
      <c r="LF148" s="77"/>
      <c r="LG148" s="77"/>
      <c r="LH148" s="77"/>
      <c r="LI148" s="77"/>
      <c r="LJ148" s="77"/>
      <c r="LK148" s="77"/>
      <c r="LL148" s="77"/>
      <c r="LM148" s="77"/>
      <c r="LN148" s="77"/>
      <c r="LO148" s="77"/>
      <c r="LP148" s="77"/>
      <c r="LQ148" s="77"/>
      <c r="LR148" s="77"/>
      <c r="LS148" s="77"/>
      <c r="LT148" s="77"/>
      <c r="LU148" s="77"/>
      <c r="LV148" s="77"/>
      <c r="LW148" s="77"/>
      <c r="LX148" s="77"/>
      <c r="LY148" s="77"/>
      <c r="LZ148" s="77"/>
      <c r="MA148" s="77"/>
      <c r="MB148" s="77"/>
      <c r="MC148" s="77"/>
      <c r="MD148" s="77"/>
      <c r="ME148" s="77"/>
      <c r="MF148" s="77"/>
      <c r="MG148" s="77"/>
      <c r="MH148" s="77"/>
      <c r="MI148" s="77"/>
      <c r="MJ148" s="77"/>
      <c r="MK148" s="77"/>
      <c r="ML148" s="77"/>
      <c r="MM148" s="77"/>
      <c r="MN148" s="77"/>
      <c r="MO148" s="77"/>
      <c r="MP148" s="77"/>
      <c r="MQ148" s="77"/>
      <c r="MR148" s="77"/>
      <c r="MS148" s="77"/>
      <c r="MT148" s="77"/>
      <c r="MU148" s="77"/>
      <c r="MV148" s="77"/>
      <c r="MW148" s="77"/>
      <c r="MX148" s="77"/>
      <c r="MY148" s="77"/>
      <c r="MZ148" s="77"/>
      <c r="NA148" s="77"/>
      <c r="NB148" s="77"/>
      <c r="NC148" s="77"/>
      <c r="ND148" s="77"/>
      <c r="NE148" s="77"/>
      <c r="NF148" s="77"/>
      <c r="NG148" s="77"/>
      <c r="NH148" s="77"/>
      <c r="NI148" s="77"/>
      <c r="NJ148" s="77"/>
      <c r="NK148" s="77"/>
      <c r="NL148" s="77"/>
      <c r="NM148" s="77"/>
      <c r="NN148" s="77"/>
      <c r="NO148" s="77"/>
      <c r="NP148" s="77"/>
      <c r="NQ148" s="77"/>
      <c r="NR148" s="77"/>
      <c r="NS148" s="77"/>
      <c r="NT148" s="77"/>
      <c r="NU148" s="77"/>
      <c r="NV148" s="77"/>
      <c r="NW148" s="77"/>
      <c r="NX148" s="77"/>
      <c r="NY148" s="77"/>
      <c r="NZ148" s="77"/>
      <c r="OA148" s="77"/>
      <c r="OB148" s="77"/>
      <c r="OC148" s="77"/>
      <c r="OD148" s="77"/>
      <c r="OE148" s="77"/>
      <c r="OF148" s="77"/>
      <c r="OG148" s="77"/>
      <c r="OH148" s="77"/>
      <c r="OI148" s="77"/>
      <c r="OJ148" s="77"/>
      <c r="OK148" s="77"/>
      <c r="OL148" s="77"/>
      <c r="OM148" s="77"/>
      <c r="ON148" s="77"/>
      <c r="OO148" s="77"/>
      <c r="OP148" s="77"/>
      <c r="OQ148" s="77"/>
      <c r="OR148" s="77"/>
      <c r="OS148" s="77"/>
      <c r="OT148" s="77"/>
      <c r="OU148" s="77"/>
      <c r="OV148" s="77"/>
      <c r="OW148" s="77"/>
      <c r="OX148" s="77"/>
      <c r="OY148" s="77"/>
      <c r="OZ148" s="77"/>
      <c r="PA148" s="77"/>
      <c r="PB148" s="77"/>
      <c r="PC148" s="77"/>
      <c r="PD148" s="77"/>
      <c r="PE148" s="77"/>
      <c r="PF148" s="77"/>
      <c r="PG148" s="77"/>
      <c r="PH148" s="77"/>
      <c r="PI148" s="77"/>
      <c r="PJ148" s="77"/>
      <c r="PK148" s="77"/>
      <c r="PL148" s="77"/>
      <c r="PM148" s="77"/>
      <c r="PN148" s="77"/>
      <c r="PO148" s="77"/>
      <c r="PP148" s="77"/>
      <c r="PQ148" s="77"/>
      <c r="PR148" s="77"/>
      <c r="PS148" s="77"/>
      <c r="PT148" s="77"/>
      <c r="PU148" s="77"/>
      <c r="PV148" s="77"/>
      <c r="PW148" s="77"/>
      <c r="PX148" s="77"/>
      <c r="PY148" s="77"/>
      <c r="PZ148" s="77"/>
      <c r="QA148" s="77"/>
      <c r="QB148" s="77"/>
      <c r="QC148" s="77"/>
      <c r="QD148" s="77"/>
      <c r="QE148" s="77"/>
      <c r="QF148" s="77"/>
      <c r="QG148" s="77"/>
      <c r="QH148" s="77"/>
      <c r="QI148" s="77"/>
      <c r="QJ148" s="77"/>
      <c r="QK148" s="77"/>
      <c r="QL148" s="77"/>
      <c r="QM148" s="77"/>
      <c r="QN148" s="77"/>
      <c r="QO148" s="77"/>
      <c r="QP148" s="77"/>
      <c r="QQ148" s="77"/>
      <c r="QR148" s="77"/>
      <c r="QS148" s="77"/>
      <c r="QT148" s="77"/>
      <c r="QU148" s="77"/>
      <c r="QV148" s="77"/>
      <c r="QW148" s="77"/>
      <c r="QX148" s="77"/>
      <c r="QY148" s="77"/>
      <c r="QZ148" s="77"/>
      <c r="RA148" s="77"/>
      <c r="RB148" s="77"/>
      <c r="RC148" s="77"/>
      <c r="RD148" s="77"/>
      <c r="RE148" s="77"/>
      <c r="RF148" s="77"/>
      <c r="RG148" s="77"/>
      <c r="RH148" s="77"/>
      <c r="RI148" s="77"/>
      <c r="RJ148" s="77"/>
      <c r="RK148" s="77"/>
      <c r="RL148" s="77"/>
      <c r="RM148" s="77"/>
      <c r="RN148" s="77"/>
      <c r="RO148" s="77"/>
      <c r="RP148" s="77"/>
      <c r="RQ148" s="77"/>
      <c r="RR148" s="77"/>
      <c r="RS148" s="77"/>
      <c r="RT148" s="77"/>
      <c r="RU148" s="77"/>
      <c r="RV148" s="77"/>
      <c r="RW148" s="77"/>
      <c r="RX148" s="77"/>
      <c r="RY148" s="77"/>
      <c r="RZ148" s="77"/>
      <c r="SA148" s="77"/>
      <c r="SB148" s="77"/>
      <c r="SC148" s="77"/>
      <c r="SD148" s="77"/>
      <c r="SE148" s="77"/>
      <c r="SF148" s="77"/>
      <c r="SG148" s="77"/>
      <c r="SH148" s="77"/>
      <c r="SI148" s="77"/>
      <c r="SJ148" s="77"/>
      <c r="SK148" s="77"/>
      <c r="SL148" s="77"/>
      <c r="SM148" s="77"/>
      <c r="SN148" s="77"/>
      <c r="SO148" s="77"/>
      <c r="SP148" s="77"/>
      <c r="SQ148" s="77"/>
      <c r="SR148" s="77"/>
      <c r="SS148" s="77"/>
      <c r="ST148" s="77"/>
      <c r="SU148" s="77"/>
      <c r="SV148" s="77"/>
      <c r="SW148" s="77"/>
      <c r="SX148" s="77"/>
      <c r="SY148" s="77"/>
      <c r="SZ148" s="77"/>
      <c r="TA148" s="77"/>
      <c r="TB148" s="77"/>
      <c r="TC148" s="77"/>
      <c r="TD148" s="77"/>
      <c r="TE148" s="77"/>
      <c r="TF148" s="77"/>
      <c r="TG148" s="77"/>
      <c r="TH148" s="77"/>
      <c r="TI148" s="77"/>
      <c r="TJ148" s="77"/>
      <c r="TK148" s="77"/>
      <c r="TL148" s="77"/>
      <c r="TM148" s="77"/>
      <c r="TN148" s="77"/>
      <c r="TO148" s="77"/>
      <c r="TP148" s="77"/>
      <c r="TQ148" s="77"/>
      <c r="TR148" s="77"/>
      <c r="TS148" s="77"/>
      <c r="TT148" s="77"/>
      <c r="TU148" s="77"/>
      <c r="TV148" s="77"/>
      <c r="TW148" s="77"/>
      <c r="TX148" s="77"/>
      <c r="TY148" s="77"/>
      <c r="TZ148" s="77"/>
      <c r="UA148" s="77"/>
      <c r="UB148" s="77"/>
      <c r="UC148" s="77"/>
      <c r="UD148" s="77"/>
      <c r="UE148" s="77"/>
      <c r="UF148" s="77"/>
      <c r="UG148" s="77"/>
      <c r="UH148" s="77"/>
      <c r="UI148" s="77"/>
      <c r="UJ148" s="77"/>
      <c r="UK148" s="77"/>
      <c r="UL148" s="77"/>
      <c r="UM148" s="77"/>
      <c r="UN148" s="77"/>
      <c r="UO148" s="77"/>
      <c r="UP148" s="77"/>
      <c r="UQ148" s="77"/>
      <c r="UR148" s="77"/>
      <c r="US148" s="77"/>
      <c r="UT148" s="77"/>
      <c r="UU148" s="77"/>
      <c r="UV148" s="77"/>
      <c r="UW148" s="77"/>
      <c r="UX148" s="77"/>
      <c r="UY148" s="77"/>
      <c r="UZ148" s="77"/>
      <c r="VA148" s="77"/>
      <c r="VB148" s="77"/>
      <c r="VC148" s="77"/>
      <c r="VD148" s="77"/>
      <c r="VE148" s="77"/>
      <c r="VF148" s="77"/>
      <c r="VG148" s="77"/>
      <c r="VH148" s="77"/>
      <c r="VI148" s="77"/>
      <c r="VJ148" s="77"/>
      <c r="VK148" s="77"/>
      <c r="VL148" s="77"/>
      <c r="VM148" s="77"/>
      <c r="VN148" s="77"/>
      <c r="VO148" s="77"/>
      <c r="VP148" s="77"/>
      <c r="VQ148" s="77"/>
      <c r="VR148" s="77"/>
      <c r="VS148" s="77"/>
      <c r="VT148" s="77"/>
      <c r="VU148" s="77"/>
      <c r="VV148" s="77"/>
      <c r="VW148" s="77"/>
      <c r="VX148" s="77"/>
      <c r="VY148" s="77"/>
      <c r="VZ148" s="77"/>
      <c r="WA148" s="77"/>
      <c r="WB148" s="77"/>
      <c r="WC148" s="77"/>
      <c r="WD148" s="77"/>
      <c r="WE148" s="77"/>
      <c r="WF148" s="77"/>
      <c r="WG148" s="77"/>
      <c r="WH148" s="77"/>
      <c r="WI148" s="77"/>
      <c r="WJ148" s="77"/>
      <c r="WK148" s="77"/>
      <c r="WL148" s="77"/>
      <c r="WM148" s="77"/>
      <c r="WN148" s="77"/>
      <c r="WO148" s="77"/>
      <c r="WP148" s="77"/>
      <c r="WQ148" s="77"/>
      <c r="WR148" s="77"/>
      <c r="WS148" s="77"/>
      <c r="WT148" s="77"/>
      <c r="WU148" s="77"/>
      <c r="WV148" s="77"/>
      <c r="WW148" s="77"/>
      <c r="WX148" s="77"/>
      <c r="WY148" s="77"/>
      <c r="WZ148" s="77"/>
      <c r="XA148" s="77"/>
      <c r="XB148" s="77"/>
      <c r="XC148" s="77"/>
      <c r="XD148" s="77"/>
      <c r="XE148" s="77"/>
      <c r="XF148" s="77"/>
      <c r="XG148" s="77"/>
      <c r="XH148" s="77"/>
      <c r="XI148" s="77"/>
      <c r="XJ148" s="77"/>
      <c r="XK148" s="77"/>
      <c r="XL148" s="77"/>
      <c r="XM148" s="77"/>
      <c r="XN148" s="77"/>
      <c r="XO148" s="77"/>
      <c r="XP148" s="77"/>
      <c r="XQ148" s="77"/>
      <c r="XR148" s="77"/>
      <c r="XS148" s="77"/>
      <c r="XT148" s="77"/>
      <c r="XU148" s="77"/>
      <c r="XV148" s="77"/>
      <c r="XW148" s="77"/>
      <c r="XX148" s="77"/>
      <c r="XY148" s="77"/>
      <c r="XZ148" s="77"/>
      <c r="YA148" s="77"/>
      <c r="YB148" s="77"/>
      <c r="YC148" s="77"/>
      <c r="YD148" s="77"/>
      <c r="YE148" s="77"/>
      <c r="YF148" s="77"/>
      <c r="YG148" s="77"/>
      <c r="YH148" s="77"/>
      <c r="YI148" s="77"/>
      <c r="YJ148" s="77"/>
      <c r="YK148" s="77"/>
      <c r="YL148" s="77"/>
      <c r="YM148" s="77"/>
      <c r="YN148" s="77"/>
      <c r="YO148" s="77"/>
      <c r="YP148" s="77"/>
      <c r="YQ148" s="77"/>
      <c r="YR148" s="77"/>
    </row>
    <row r="149" spans="1:668" s="78" customFormat="1" ht="18" customHeight="1" x14ac:dyDescent="0.25">
      <c r="A149" s="40" t="s">
        <v>15</v>
      </c>
      <c r="B149" s="50">
        <v>1</v>
      </c>
      <c r="C149" s="41"/>
      <c r="D149" s="41"/>
      <c r="E149" s="41"/>
      <c r="F149" s="130">
        <v>60000</v>
      </c>
      <c r="G149" s="119">
        <f>G148</f>
        <v>1722</v>
      </c>
      <c r="H149" s="112">
        <f>H148</f>
        <v>3486.68</v>
      </c>
      <c r="I149" s="131">
        <f>I148</f>
        <v>1824</v>
      </c>
      <c r="J149" s="112">
        <v>0</v>
      </c>
      <c r="K149" s="112">
        <v>7032.68</v>
      </c>
      <c r="L149" s="102">
        <v>52967.32</v>
      </c>
      <c r="M149" s="69"/>
      <c r="N149" s="69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77"/>
      <c r="ID149" s="77"/>
      <c r="IE149" s="77"/>
      <c r="IF149" s="77"/>
      <c r="IG149" s="77"/>
      <c r="IH149" s="77"/>
      <c r="II149" s="77"/>
      <c r="IJ149" s="77"/>
      <c r="IK149" s="77"/>
      <c r="IL149" s="77"/>
      <c r="IM149" s="77"/>
      <c r="IN149" s="77"/>
      <c r="IO149" s="77"/>
      <c r="IP149" s="77"/>
      <c r="IQ149" s="77"/>
      <c r="IR149" s="77"/>
      <c r="IS149" s="77"/>
      <c r="IT149" s="77"/>
      <c r="IU149" s="77"/>
      <c r="IV149" s="77"/>
      <c r="IW149" s="77"/>
      <c r="IX149" s="77"/>
      <c r="IY149" s="77"/>
      <c r="IZ149" s="77"/>
      <c r="JA149" s="77"/>
      <c r="JB149" s="77"/>
      <c r="JC149" s="77"/>
      <c r="JD149" s="77"/>
      <c r="JE149" s="77"/>
      <c r="JF149" s="77"/>
      <c r="JG149" s="77"/>
      <c r="JH149" s="77"/>
      <c r="JI149" s="77"/>
      <c r="JJ149" s="77"/>
      <c r="JK149" s="77"/>
      <c r="JL149" s="77"/>
      <c r="JM149" s="77"/>
      <c r="JN149" s="77"/>
      <c r="JO149" s="77"/>
      <c r="JP149" s="77"/>
      <c r="JQ149" s="77"/>
      <c r="JR149" s="77"/>
      <c r="JS149" s="77"/>
      <c r="JT149" s="77"/>
      <c r="JU149" s="77"/>
      <c r="JV149" s="77"/>
      <c r="JW149" s="77"/>
      <c r="JX149" s="77"/>
      <c r="JY149" s="77"/>
      <c r="JZ149" s="77"/>
      <c r="KA149" s="77"/>
      <c r="KB149" s="77"/>
      <c r="KC149" s="77"/>
      <c r="KD149" s="77"/>
      <c r="KE149" s="77"/>
      <c r="KF149" s="77"/>
      <c r="KG149" s="77"/>
      <c r="KH149" s="77"/>
      <c r="KI149" s="77"/>
      <c r="KJ149" s="77"/>
      <c r="KK149" s="77"/>
      <c r="KL149" s="77"/>
      <c r="KM149" s="77"/>
      <c r="KN149" s="77"/>
      <c r="KO149" s="77"/>
      <c r="KP149" s="77"/>
      <c r="KQ149" s="77"/>
      <c r="KR149" s="77"/>
      <c r="KS149" s="77"/>
      <c r="KT149" s="77"/>
      <c r="KU149" s="77"/>
      <c r="KV149" s="77"/>
      <c r="KW149" s="77"/>
      <c r="KX149" s="77"/>
      <c r="KY149" s="77"/>
      <c r="KZ149" s="77"/>
      <c r="LA149" s="77"/>
      <c r="LB149" s="77"/>
      <c r="LC149" s="77"/>
      <c r="LD149" s="77"/>
      <c r="LE149" s="77"/>
      <c r="LF149" s="77"/>
      <c r="LG149" s="77"/>
      <c r="LH149" s="77"/>
      <c r="LI149" s="77"/>
      <c r="LJ149" s="77"/>
      <c r="LK149" s="77"/>
      <c r="LL149" s="77"/>
      <c r="LM149" s="77"/>
      <c r="LN149" s="77"/>
      <c r="LO149" s="77"/>
      <c r="LP149" s="77"/>
      <c r="LQ149" s="77"/>
      <c r="LR149" s="77"/>
      <c r="LS149" s="77"/>
      <c r="LT149" s="77"/>
      <c r="LU149" s="77"/>
      <c r="LV149" s="77"/>
      <c r="LW149" s="77"/>
      <c r="LX149" s="77"/>
      <c r="LY149" s="77"/>
      <c r="LZ149" s="77"/>
      <c r="MA149" s="77"/>
      <c r="MB149" s="77"/>
      <c r="MC149" s="77"/>
      <c r="MD149" s="77"/>
      <c r="ME149" s="77"/>
      <c r="MF149" s="77"/>
      <c r="MG149" s="77"/>
      <c r="MH149" s="77"/>
      <c r="MI149" s="77"/>
      <c r="MJ149" s="77"/>
      <c r="MK149" s="77"/>
      <c r="ML149" s="77"/>
      <c r="MM149" s="77"/>
      <c r="MN149" s="77"/>
      <c r="MO149" s="77"/>
      <c r="MP149" s="77"/>
      <c r="MQ149" s="77"/>
      <c r="MR149" s="77"/>
      <c r="MS149" s="77"/>
      <c r="MT149" s="77"/>
      <c r="MU149" s="77"/>
      <c r="MV149" s="77"/>
      <c r="MW149" s="77"/>
      <c r="MX149" s="77"/>
      <c r="MY149" s="77"/>
      <c r="MZ149" s="77"/>
      <c r="NA149" s="77"/>
      <c r="NB149" s="77"/>
      <c r="NC149" s="77"/>
      <c r="ND149" s="77"/>
      <c r="NE149" s="77"/>
      <c r="NF149" s="77"/>
      <c r="NG149" s="77"/>
      <c r="NH149" s="77"/>
      <c r="NI149" s="77"/>
      <c r="NJ149" s="77"/>
      <c r="NK149" s="77"/>
      <c r="NL149" s="77"/>
      <c r="NM149" s="77"/>
      <c r="NN149" s="77"/>
      <c r="NO149" s="77"/>
      <c r="NP149" s="77"/>
      <c r="NQ149" s="77"/>
      <c r="NR149" s="77"/>
      <c r="NS149" s="77"/>
      <c r="NT149" s="77"/>
      <c r="NU149" s="77"/>
      <c r="NV149" s="77"/>
      <c r="NW149" s="77"/>
      <c r="NX149" s="77"/>
      <c r="NY149" s="77"/>
      <c r="NZ149" s="77"/>
      <c r="OA149" s="77"/>
      <c r="OB149" s="77"/>
      <c r="OC149" s="77"/>
      <c r="OD149" s="77"/>
      <c r="OE149" s="77"/>
      <c r="OF149" s="77"/>
      <c r="OG149" s="77"/>
      <c r="OH149" s="77"/>
      <c r="OI149" s="77"/>
      <c r="OJ149" s="77"/>
      <c r="OK149" s="77"/>
      <c r="OL149" s="77"/>
      <c r="OM149" s="77"/>
      <c r="ON149" s="77"/>
      <c r="OO149" s="77"/>
      <c r="OP149" s="77"/>
      <c r="OQ149" s="77"/>
      <c r="OR149" s="77"/>
      <c r="OS149" s="77"/>
      <c r="OT149" s="77"/>
      <c r="OU149" s="77"/>
      <c r="OV149" s="77"/>
      <c r="OW149" s="77"/>
      <c r="OX149" s="77"/>
      <c r="OY149" s="77"/>
      <c r="OZ149" s="77"/>
      <c r="PA149" s="77"/>
      <c r="PB149" s="77"/>
      <c r="PC149" s="77"/>
      <c r="PD149" s="77"/>
      <c r="PE149" s="77"/>
      <c r="PF149" s="77"/>
      <c r="PG149" s="77"/>
      <c r="PH149" s="77"/>
      <c r="PI149" s="77"/>
      <c r="PJ149" s="77"/>
      <c r="PK149" s="77"/>
      <c r="PL149" s="77"/>
      <c r="PM149" s="77"/>
      <c r="PN149" s="77"/>
      <c r="PO149" s="77"/>
      <c r="PP149" s="77"/>
      <c r="PQ149" s="77"/>
      <c r="PR149" s="77"/>
      <c r="PS149" s="77"/>
      <c r="PT149" s="77"/>
      <c r="PU149" s="77"/>
      <c r="PV149" s="77"/>
      <c r="PW149" s="77"/>
      <c r="PX149" s="77"/>
      <c r="PY149" s="77"/>
      <c r="PZ149" s="77"/>
      <c r="QA149" s="77"/>
      <c r="QB149" s="77"/>
      <c r="QC149" s="77"/>
      <c r="QD149" s="77"/>
      <c r="QE149" s="77"/>
      <c r="QF149" s="77"/>
      <c r="QG149" s="77"/>
      <c r="QH149" s="77"/>
      <c r="QI149" s="77"/>
      <c r="QJ149" s="77"/>
      <c r="QK149" s="77"/>
      <c r="QL149" s="77"/>
      <c r="QM149" s="77"/>
      <c r="QN149" s="77"/>
      <c r="QO149" s="77"/>
      <c r="QP149" s="77"/>
      <c r="QQ149" s="77"/>
      <c r="QR149" s="77"/>
      <c r="QS149" s="77"/>
      <c r="QT149" s="77"/>
      <c r="QU149" s="77"/>
      <c r="QV149" s="77"/>
      <c r="QW149" s="77"/>
      <c r="QX149" s="77"/>
      <c r="QY149" s="77"/>
      <c r="QZ149" s="77"/>
      <c r="RA149" s="77"/>
      <c r="RB149" s="77"/>
      <c r="RC149" s="77"/>
      <c r="RD149" s="77"/>
      <c r="RE149" s="77"/>
      <c r="RF149" s="77"/>
      <c r="RG149" s="77"/>
      <c r="RH149" s="77"/>
      <c r="RI149" s="77"/>
      <c r="RJ149" s="77"/>
      <c r="RK149" s="77"/>
      <c r="RL149" s="77"/>
      <c r="RM149" s="77"/>
      <c r="RN149" s="77"/>
      <c r="RO149" s="77"/>
      <c r="RP149" s="77"/>
      <c r="RQ149" s="77"/>
      <c r="RR149" s="77"/>
      <c r="RS149" s="77"/>
      <c r="RT149" s="77"/>
      <c r="RU149" s="77"/>
      <c r="RV149" s="77"/>
      <c r="RW149" s="77"/>
      <c r="RX149" s="77"/>
      <c r="RY149" s="77"/>
      <c r="RZ149" s="77"/>
      <c r="SA149" s="77"/>
      <c r="SB149" s="77"/>
      <c r="SC149" s="77"/>
      <c r="SD149" s="77"/>
      <c r="SE149" s="77"/>
      <c r="SF149" s="77"/>
      <c r="SG149" s="77"/>
      <c r="SH149" s="77"/>
      <c r="SI149" s="77"/>
      <c r="SJ149" s="77"/>
      <c r="SK149" s="77"/>
      <c r="SL149" s="77"/>
      <c r="SM149" s="77"/>
      <c r="SN149" s="77"/>
      <c r="SO149" s="77"/>
      <c r="SP149" s="77"/>
      <c r="SQ149" s="77"/>
      <c r="SR149" s="77"/>
      <c r="SS149" s="77"/>
      <c r="ST149" s="77"/>
      <c r="SU149" s="77"/>
      <c r="SV149" s="77"/>
      <c r="SW149" s="77"/>
      <c r="SX149" s="77"/>
      <c r="SY149" s="77"/>
      <c r="SZ149" s="77"/>
      <c r="TA149" s="77"/>
      <c r="TB149" s="77"/>
      <c r="TC149" s="77"/>
      <c r="TD149" s="77"/>
      <c r="TE149" s="77"/>
      <c r="TF149" s="77"/>
      <c r="TG149" s="77"/>
      <c r="TH149" s="77"/>
      <c r="TI149" s="77"/>
      <c r="TJ149" s="77"/>
      <c r="TK149" s="77"/>
      <c r="TL149" s="77"/>
      <c r="TM149" s="77"/>
      <c r="TN149" s="77"/>
      <c r="TO149" s="77"/>
      <c r="TP149" s="77"/>
      <c r="TQ149" s="77"/>
      <c r="TR149" s="77"/>
      <c r="TS149" s="77"/>
      <c r="TT149" s="77"/>
      <c r="TU149" s="77"/>
      <c r="TV149" s="77"/>
      <c r="TW149" s="77"/>
      <c r="TX149" s="77"/>
      <c r="TY149" s="77"/>
      <c r="TZ149" s="77"/>
      <c r="UA149" s="77"/>
      <c r="UB149" s="77"/>
      <c r="UC149" s="77"/>
      <c r="UD149" s="77"/>
      <c r="UE149" s="77"/>
      <c r="UF149" s="77"/>
      <c r="UG149" s="77"/>
      <c r="UH149" s="77"/>
      <c r="UI149" s="77"/>
      <c r="UJ149" s="77"/>
      <c r="UK149" s="77"/>
      <c r="UL149" s="77"/>
      <c r="UM149" s="77"/>
      <c r="UN149" s="77"/>
      <c r="UO149" s="77"/>
      <c r="UP149" s="77"/>
      <c r="UQ149" s="77"/>
      <c r="UR149" s="77"/>
      <c r="US149" s="77"/>
      <c r="UT149" s="77"/>
      <c r="UU149" s="77"/>
      <c r="UV149" s="77"/>
      <c r="UW149" s="77"/>
      <c r="UX149" s="77"/>
      <c r="UY149" s="77"/>
      <c r="UZ149" s="77"/>
      <c r="VA149" s="77"/>
      <c r="VB149" s="77"/>
      <c r="VC149" s="77"/>
      <c r="VD149" s="77"/>
      <c r="VE149" s="77"/>
      <c r="VF149" s="77"/>
      <c r="VG149" s="77"/>
      <c r="VH149" s="77"/>
      <c r="VI149" s="77"/>
      <c r="VJ149" s="77"/>
      <c r="VK149" s="77"/>
      <c r="VL149" s="77"/>
      <c r="VM149" s="77"/>
      <c r="VN149" s="77"/>
      <c r="VO149" s="77"/>
      <c r="VP149" s="77"/>
      <c r="VQ149" s="77"/>
      <c r="VR149" s="77"/>
      <c r="VS149" s="77"/>
      <c r="VT149" s="77"/>
      <c r="VU149" s="77"/>
      <c r="VV149" s="77"/>
      <c r="VW149" s="77"/>
      <c r="VX149" s="77"/>
      <c r="VY149" s="77"/>
      <c r="VZ149" s="77"/>
      <c r="WA149" s="77"/>
      <c r="WB149" s="77"/>
      <c r="WC149" s="77"/>
      <c r="WD149" s="77"/>
      <c r="WE149" s="77"/>
      <c r="WF149" s="77"/>
      <c r="WG149" s="77"/>
      <c r="WH149" s="77"/>
      <c r="WI149" s="77"/>
      <c r="WJ149" s="77"/>
      <c r="WK149" s="77"/>
      <c r="WL149" s="77"/>
      <c r="WM149" s="77"/>
      <c r="WN149" s="77"/>
      <c r="WO149" s="77"/>
      <c r="WP149" s="77"/>
      <c r="WQ149" s="77"/>
      <c r="WR149" s="77"/>
      <c r="WS149" s="77"/>
      <c r="WT149" s="77"/>
      <c r="WU149" s="77"/>
      <c r="WV149" s="77"/>
      <c r="WW149" s="77"/>
      <c r="WX149" s="77"/>
      <c r="WY149" s="77"/>
      <c r="WZ149" s="77"/>
      <c r="XA149" s="77"/>
      <c r="XB149" s="77"/>
      <c r="XC149" s="77"/>
      <c r="XD149" s="77"/>
      <c r="XE149" s="77"/>
      <c r="XF149" s="77"/>
      <c r="XG149" s="77"/>
      <c r="XH149" s="77"/>
      <c r="XI149" s="77"/>
      <c r="XJ149" s="77"/>
      <c r="XK149" s="77"/>
      <c r="XL149" s="77"/>
      <c r="XM149" s="77"/>
      <c r="XN149" s="77"/>
      <c r="XO149" s="77"/>
      <c r="XP149" s="77"/>
      <c r="XQ149" s="77"/>
      <c r="XR149" s="77"/>
      <c r="XS149" s="77"/>
      <c r="XT149" s="77"/>
      <c r="XU149" s="77"/>
      <c r="XV149" s="77"/>
      <c r="XW149" s="77"/>
      <c r="XX149" s="77"/>
      <c r="XY149" s="77"/>
      <c r="XZ149" s="77"/>
      <c r="YA149" s="77"/>
      <c r="YB149" s="77"/>
      <c r="YC149" s="77"/>
      <c r="YD149" s="77"/>
      <c r="YE149" s="77"/>
      <c r="YF149" s="77"/>
      <c r="YG149" s="77"/>
      <c r="YH149" s="77"/>
      <c r="YI149" s="77"/>
      <c r="YJ149" s="77"/>
      <c r="YK149" s="77"/>
      <c r="YL149" s="77"/>
      <c r="YM149" s="77"/>
      <c r="YN149" s="77"/>
      <c r="YO149" s="77"/>
      <c r="YP149" s="77"/>
      <c r="YQ149" s="77"/>
      <c r="YR149" s="77"/>
    </row>
    <row r="150" spans="1:668" ht="12.75" customHeight="1" x14ac:dyDescent="0.25">
      <c r="A150" s="152" t="s">
        <v>60</v>
      </c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IC150" s="77"/>
      <c r="ID150" s="77"/>
      <c r="IE150" s="77"/>
      <c r="IF150" s="77"/>
      <c r="IG150" s="77"/>
      <c r="IH150" s="77"/>
      <c r="II150" s="77"/>
      <c r="IJ150" s="77"/>
      <c r="IK150" s="77"/>
      <c r="IL150" s="77"/>
      <c r="IM150" s="77"/>
      <c r="IN150" s="77"/>
      <c r="IO150" s="77"/>
      <c r="IP150" s="77"/>
      <c r="IQ150" s="77"/>
      <c r="IR150" s="77"/>
      <c r="IS150" s="77"/>
      <c r="IT150" s="77"/>
      <c r="IU150" s="77"/>
      <c r="IV150" s="77"/>
      <c r="IW150" s="77"/>
      <c r="IX150" s="77"/>
      <c r="IY150" s="77"/>
      <c r="IZ150" s="77"/>
      <c r="JA150" s="77"/>
      <c r="JB150" s="77"/>
      <c r="JC150" s="77"/>
      <c r="JD150" s="77"/>
      <c r="JE150" s="77"/>
      <c r="JF150" s="77"/>
      <c r="JG150" s="77"/>
      <c r="JH150" s="77"/>
      <c r="JI150" s="77"/>
      <c r="JJ150" s="77"/>
      <c r="JK150" s="77"/>
      <c r="JL150" s="77"/>
      <c r="JM150" s="77"/>
      <c r="JN150" s="77"/>
      <c r="JO150" s="77"/>
      <c r="JP150" s="77"/>
      <c r="JQ150" s="77"/>
      <c r="JR150" s="77"/>
      <c r="JS150" s="77"/>
      <c r="JT150" s="77"/>
      <c r="JU150" s="77"/>
      <c r="JV150" s="77"/>
      <c r="JW150" s="77"/>
      <c r="JX150" s="77"/>
      <c r="JY150" s="77"/>
      <c r="JZ150" s="77"/>
      <c r="KA150" s="77"/>
      <c r="KB150" s="77"/>
      <c r="KC150" s="77"/>
      <c r="KD150" s="77"/>
      <c r="KE150" s="77"/>
      <c r="KF150" s="77"/>
      <c r="KG150" s="77"/>
      <c r="KH150" s="77"/>
      <c r="KI150" s="77"/>
      <c r="KJ150" s="77"/>
      <c r="KK150" s="77"/>
      <c r="KL150" s="77"/>
      <c r="KM150" s="77"/>
      <c r="KN150" s="77"/>
      <c r="KO150" s="77"/>
      <c r="KP150" s="77"/>
      <c r="KQ150" s="77"/>
      <c r="KR150" s="77"/>
      <c r="KS150" s="77"/>
      <c r="KT150" s="77"/>
      <c r="KU150" s="77"/>
      <c r="KV150" s="77"/>
      <c r="KW150" s="77"/>
      <c r="KX150" s="77"/>
      <c r="KY150" s="77"/>
      <c r="KZ150" s="77"/>
      <c r="LA150" s="77"/>
      <c r="LB150" s="77"/>
      <c r="LC150" s="77"/>
      <c r="LD150" s="77"/>
      <c r="LE150" s="77"/>
      <c r="LF150" s="77"/>
      <c r="LG150" s="77"/>
      <c r="LH150" s="77"/>
      <c r="LI150" s="77"/>
      <c r="LJ150" s="77"/>
      <c r="LK150" s="77"/>
      <c r="LL150" s="77"/>
      <c r="LM150" s="77"/>
      <c r="LN150" s="77"/>
      <c r="LO150" s="77"/>
      <c r="LP150" s="77"/>
      <c r="LQ150" s="77"/>
      <c r="LR150" s="77"/>
      <c r="LS150" s="77"/>
      <c r="LT150" s="77"/>
      <c r="LU150" s="77"/>
      <c r="LV150" s="77"/>
      <c r="LW150" s="77"/>
      <c r="LX150" s="77"/>
      <c r="LY150" s="77"/>
      <c r="LZ150" s="77"/>
      <c r="MA150" s="77"/>
      <c r="MB150" s="77"/>
      <c r="MC150" s="77"/>
      <c r="MD150" s="77"/>
      <c r="ME150" s="77"/>
      <c r="MF150" s="77"/>
      <c r="MG150" s="77"/>
      <c r="MH150" s="77"/>
      <c r="MI150" s="77"/>
      <c r="MJ150" s="77"/>
      <c r="MK150" s="77"/>
      <c r="ML150" s="77"/>
      <c r="MM150" s="77"/>
      <c r="MN150" s="77"/>
      <c r="MO150" s="77"/>
      <c r="MP150" s="77"/>
      <c r="MQ150" s="77"/>
      <c r="MR150" s="77"/>
      <c r="MS150" s="77"/>
      <c r="MT150" s="77"/>
      <c r="MU150" s="77"/>
      <c r="MV150" s="77"/>
      <c r="MW150" s="77"/>
      <c r="MX150" s="77"/>
      <c r="MY150" s="77"/>
      <c r="MZ150" s="77"/>
      <c r="NA150" s="77"/>
      <c r="NB150" s="77"/>
      <c r="NC150" s="77"/>
      <c r="ND150" s="77"/>
      <c r="NE150" s="77"/>
      <c r="NF150" s="77"/>
      <c r="NG150" s="77"/>
      <c r="NH150" s="77"/>
      <c r="NI150" s="77"/>
      <c r="NJ150" s="77"/>
      <c r="NK150" s="77"/>
      <c r="NL150" s="77"/>
      <c r="NM150" s="77"/>
      <c r="NN150" s="77"/>
      <c r="NO150" s="77"/>
      <c r="NP150" s="77"/>
      <c r="NQ150" s="77"/>
      <c r="NR150" s="77"/>
      <c r="NS150" s="77"/>
      <c r="NT150" s="77"/>
      <c r="NU150" s="77"/>
      <c r="NV150" s="77"/>
      <c r="NW150" s="77"/>
      <c r="NX150" s="77"/>
      <c r="NY150" s="77"/>
      <c r="NZ150" s="77"/>
      <c r="OA150" s="77"/>
      <c r="OB150" s="77"/>
      <c r="OC150" s="77"/>
      <c r="OD150" s="77"/>
      <c r="OE150" s="77"/>
      <c r="OF150" s="77"/>
      <c r="OG150" s="77"/>
      <c r="OH150" s="77"/>
      <c r="OI150" s="77"/>
      <c r="OJ150" s="77"/>
      <c r="OK150" s="77"/>
      <c r="OL150" s="77"/>
      <c r="OM150" s="77"/>
      <c r="ON150" s="77"/>
      <c r="OO150" s="77"/>
      <c r="OP150" s="77"/>
      <c r="OQ150" s="77"/>
      <c r="OR150" s="77"/>
      <c r="OS150" s="77"/>
      <c r="OT150" s="77"/>
      <c r="OU150" s="77"/>
      <c r="OV150" s="77"/>
      <c r="OW150" s="77"/>
      <c r="OX150" s="77"/>
      <c r="OY150" s="77"/>
      <c r="OZ150" s="77"/>
      <c r="PA150" s="77"/>
      <c r="PB150" s="77"/>
      <c r="PC150" s="77"/>
      <c r="PD150" s="77"/>
      <c r="PE150" s="77"/>
      <c r="PF150" s="77"/>
      <c r="PG150" s="77"/>
      <c r="PH150" s="77"/>
      <c r="PI150" s="77"/>
      <c r="PJ150" s="77"/>
      <c r="PK150" s="77"/>
      <c r="PL150" s="77"/>
      <c r="PM150" s="77"/>
      <c r="PN150" s="77"/>
      <c r="PO150" s="77"/>
      <c r="PP150" s="77"/>
      <c r="PQ150" s="77"/>
      <c r="PR150" s="77"/>
      <c r="PS150" s="77"/>
      <c r="PT150" s="77"/>
      <c r="PU150" s="77"/>
      <c r="PV150" s="77"/>
      <c r="PW150" s="77"/>
      <c r="PX150" s="77"/>
      <c r="PY150" s="77"/>
      <c r="PZ150" s="77"/>
      <c r="QA150" s="77"/>
      <c r="QB150" s="77"/>
      <c r="QC150" s="77"/>
      <c r="QD150" s="77"/>
      <c r="QE150" s="77"/>
      <c r="QF150" s="77"/>
      <c r="QG150" s="77"/>
      <c r="QH150" s="77"/>
      <c r="QI150" s="77"/>
      <c r="QJ150" s="77"/>
      <c r="QK150" s="77"/>
      <c r="QL150" s="77"/>
      <c r="QM150" s="77"/>
      <c r="QN150" s="77"/>
      <c r="QO150" s="77"/>
      <c r="QP150" s="77"/>
      <c r="QQ150" s="77"/>
      <c r="QR150" s="77"/>
      <c r="QS150" s="77"/>
      <c r="QT150" s="77"/>
      <c r="QU150" s="77"/>
      <c r="QV150" s="77"/>
      <c r="QW150" s="77"/>
      <c r="QX150" s="77"/>
      <c r="QY150" s="77"/>
      <c r="QZ150" s="77"/>
      <c r="RA150" s="77"/>
      <c r="RB150" s="77"/>
      <c r="RC150" s="77"/>
      <c r="RD150" s="77"/>
      <c r="RE150" s="77"/>
      <c r="RF150" s="77"/>
      <c r="RG150" s="77"/>
      <c r="RH150" s="77"/>
      <c r="RI150" s="77"/>
      <c r="RJ150" s="77"/>
      <c r="RK150" s="77"/>
      <c r="RL150" s="77"/>
      <c r="RM150" s="77"/>
      <c r="RN150" s="77"/>
      <c r="RO150" s="77"/>
      <c r="RP150" s="77"/>
      <c r="RQ150" s="77"/>
      <c r="RR150" s="77"/>
      <c r="RS150" s="77"/>
      <c r="RT150" s="77"/>
      <c r="RU150" s="77"/>
      <c r="RV150" s="77"/>
      <c r="RW150" s="77"/>
      <c r="RX150" s="77"/>
      <c r="RY150" s="77"/>
      <c r="RZ150" s="77"/>
      <c r="SA150" s="77"/>
      <c r="SB150" s="77"/>
      <c r="SC150" s="77"/>
      <c r="SD150" s="77"/>
      <c r="SE150" s="77"/>
      <c r="SF150" s="77"/>
      <c r="SG150" s="77"/>
      <c r="SH150" s="77"/>
      <c r="SI150" s="77"/>
      <c r="SJ150" s="77"/>
      <c r="SK150" s="77"/>
      <c r="SL150" s="77"/>
      <c r="SM150" s="77"/>
      <c r="SN150" s="77"/>
      <c r="SO150" s="77"/>
      <c r="SP150" s="77"/>
      <c r="SQ150" s="77"/>
      <c r="SR150" s="77"/>
      <c r="SS150" s="77"/>
      <c r="ST150" s="77"/>
      <c r="SU150" s="77"/>
      <c r="SV150" s="77"/>
      <c r="SW150" s="77"/>
      <c r="SX150" s="77"/>
      <c r="SY150" s="77"/>
      <c r="SZ150" s="77"/>
      <c r="TA150" s="77"/>
      <c r="TB150" s="77"/>
      <c r="TC150" s="77"/>
      <c r="TD150" s="77"/>
      <c r="TE150" s="77"/>
      <c r="TF150" s="77"/>
      <c r="TG150" s="77"/>
      <c r="TH150" s="77"/>
      <c r="TI150" s="77"/>
      <c r="TJ150" s="77"/>
      <c r="TK150" s="77"/>
      <c r="TL150" s="77"/>
      <c r="TM150" s="77"/>
      <c r="TN150" s="77"/>
      <c r="TO150" s="77"/>
      <c r="TP150" s="77"/>
      <c r="TQ150" s="77"/>
      <c r="TR150" s="77"/>
      <c r="TS150" s="77"/>
      <c r="TT150" s="77"/>
      <c r="TU150" s="77"/>
      <c r="TV150" s="77"/>
      <c r="TW150" s="77"/>
      <c r="TX150" s="77"/>
      <c r="TY150" s="77"/>
      <c r="TZ150" s="77"/>
      <c r="UA150" s="77"/>
      <c r="UB150" s="77"/>
      <c r="UC150" s="77"/>
      <c r="UD150" s="77"/>
      <c r="UE150" s="77"/>
      <c r="UF150" s="77"/>
      <c r="UG150" s="77"/>
      <c r="UH150" s="77"/>
      <c r="UI150" s="77"/>
      <c r="UJ150" s="77"/>
      <c r="UK150" s="77"/>
      <c r="UL150" s="77"/>
      <c r="UM150" s="77"/>
      <c r="UN150" s="77"/>
      <c r="UO150" s="77"/>
      <c r="UP150" s="77"/>
      <c r="UQ150" s="77"/>
      <c r="UR150" s="77"/>
      <c r="US150" s="77"/>
      <c r="UT150" s="77"/>
      <c r="UU150" s="77"/>
      <c r="UV150" s="77"/>
      <c r="UW150" s="77"/>
      <c r="UX150" s="77"/>
      <c r="UY150" s="77"/>
      <c r="UZ150" s="77"/>
      <c r="VA150" s="77"/>
      <c r="VB150" s="77"/>
      <c r="VC150" s="77"/>
      <c r="VD150" s="77"/>
      <c r="VE150" s="77"/>
      <c r="VF150" s="77"/>
      <c r="VG150" s="77"/>
      <c r="VH150" s="77"/>
      <c r="VI150" s="77"/>
      <c r="VJ150" s="77"/>
      <c r="VK150" s="77"/>
      <c r="VL150" s="77"/>
      <c r="VM150" s="77"/>
      <c r="VN150" s="77"/>
      <c r="VO150" s="77"/>
      <c r="VP150" s="77"/>
      <c r="VQ150" s="77"/>
      <c r="VR150" s="77"/>
      <c r="VS150" s="77"/>
      <c r="VT150" s="77"/>
      <c r="VU150" s="77"/>
      <c r="VV150" s="77"/>
      <c r="VW150" s="77"/>
      <c r="VX150" s="77"/>
      <c r="VY150" s="77"/>
      <c r="VZ150" s="77"/>
      <c r="WA150" s="77"/>
      <c r="WB150" s="77"/>
      <c r="WC150" s="77"/>
      <c r="WD150" s="77"/>
      <c r="WE150" s="77"/>
      <c r="WF150" s="77"/>
      <c r="WG150" s="77"/>
      <c r="WH150" s="77"/>
      <c r="WI150" s="77"/>
      <c r="WJ150" s="77"/>
      <c r="WK150" s="77"/>
      <c r="WL150" s="77"/>
      <c r="WM150" s="77"/>
      <c r="WN150" s="77"/>
      <c r="WO150" s="77"/>
      <c r="WP150" s="77"/>
      <c r="WQ150" s="77"/>
      <c r="WR150" s="77"/>
      <c r="WS150" s="77"/>
      <c r="WT150" s="77"/>
      <c r="WU150" s="77"/>
      <c r="WV150" s="77"/>
      <c r="WW150" s="77"/>
      <c r="WX150" s="77"/>
      <c r="WY150" s="77"/>
      <c r="WZ150" s="77"/>
      <c r="XA150" s="77"/>
      <c r="XB150" s="77"/>
      <c r="XC150" s="77"/>
      <c r="XD150" s="77"/>
      <c r="XE150" s="77"/>
      <c r="XF150" s="77"/>
      <c r="XG150" s="77"/>
      <c r="XH150" s="77"/>
      <c r="XI150" s="77"/>
      <c r="XJ150" s="77"/>
      <c r="XK150" s="77"/>
      <c r="XL150" s="77"/>
      <c r="XM150" s="77"/>
      <c r="XN150" s="77"/>
      <c r="XO150" s="77"/>
      <c r="XP150" s="77"/>
      <c r="XQ150" s="77"/>
      <c r="XR150" s="77"/>
      <c r="XS150" s="77"/>
      <c r="XT150" s="77"/>
      <c r="XU150" s="77"/>
      <c r="XV150" s="77"/>
      <c r="XW150" s="77"/>
      <c r="XX150" s="77"/>
      <c r="XY150" s="77"/>
      <c r="XZ150" s="77"/>
      <c r="YA150" s="77"/>
      <c r="YB150" s="77"/>
      <c r="YC150" s="77"/>
      <c r="YD150" s="77"/>
      <c r="YE150" s="77"/>
      <c r="YF150" s="77"/>
      <c r="YG150" s="77"/>
      <c r="YH150" s="77"/>
      <c r="YI150" s="77"/>
      <c r="YJ150" s="77"/>
      <c r="YK150" s="77"/>
      <c r="YL150" s="77"/>
      <c r="YM150" s="77"/>
      <c r="YN150" s="77"/>
      <c r="YO150" s="77"/>
      <c r="YP150" s="77"/>
      <c r="YQ150" s="77"/>
      <c r="YR150" s="77"/>
    </row>
    <row r="151" spans="1:668" ht="18" customHeight="1" x14ac:dyDescent="0.25">
      <c r="A151" s="48" t="s">
        <v>23</v>
      </c>
      <c r="B151" s="42" t="s">
        <v>17</v>
      </c>
      <c r="C151" s="115" t="s">
        <v>91</v>
      </c>
      <c r="D151" s="137">
        <v>44448</v>
      </c>
      <c r="E151" s="138">
        <v>44561</v>
      </c>
      <c r="F151" s="123">
        <v>45000</v>
      </c>
      <c r="G151" s="115">
        <f>F151*0.0287</f>
        <v>1291.5</v>
      </c>
      <c r="H151" s="127">
        <v>1368</v>
      </c>
      <c r="I151" s="127">
        <f>F151*0.0304</f>
        <v>1368</v>
      </c>
      <c r="J151" s="127">
        <v>3969.83</v>
      </c>
      <c r="K151" s="127">
        <f>+J151+I151+H151+G151</f>
        <v>7997.33</v>
      </c>
      <c r="L151" s="133">
        <v>41030.17</v>
      </c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IC151" s="77"/>
      <c r="ID151" s="77"/>
      <c r="IE151" s="77"/>
      <c r="IF151" s="77"/>
      <c r="IG151" s="77"/>
      <c r="IH151" s="77"/>
      <c r="II151" s="77"/>
      <c r="IJ151" s="77"/>
      <c r="IK151" s="77"/>
      <c r="IL151" s="77"/>
      <c r="IM151" s="77"/>
      <c r="IN151" s="77"/>
      <c r="IO151" s="77"/>
      <c r="IP151" s="77"/>
      <c r="IQ151" s="77"/>
      <c r="IR151" s="77"/>
      <c r="IS151" s="77"/>
      <c r="IT151" s="77"/>
      <c r="IU151" s="77"/>
      <c r="IV151" s="77"/>
      <c r="IW151" s="77"/>
      <c r="IX151" s="77"/>
      <c r="IY151" s="77"/>
      <c r="IZ151" s="77"/>
      <c r="JA151" s="77"/>
      <c r="JB151" s="77"/>
      <c r="JC151" s="77"/>
      <c r="JD151" s="77"/>
      <c r="JE151" s="77"/>
      <c r="JF151" s="77"/>
      <c r="JG151" s="77"/>
      <c r="JH151" s="77"/>
      <c r="JI151" s="77"/>
      <c r="JJ151" s="77"/>
      <c r="JK151" s="77"/>
      <c r="JL151" s="77"/>
      <c r="JM151" s="77"/>
      <c r="JN151" s="77"/>
      <c r="JO151" s="77"/>
      <c r="JP151" s="77"/>
      <c r="JQ151" s="77"/>
      <c r="JR151" s="77"/>
      <c r="JS151" s="77"/>
      <c r="JT151" s="77"/>
      <c r="JU151" s="77"/>
      <c r="JV151" s="77"/>
      <c r="JW151" s="77"/>
      <c r="JX151" s="77"/>
      <c r="JY151" s="77"/>
      <c r="JZ151" s="77"/>
      <c r="KA151" s="77"/>
      <c r="KB151" s="77"/>
      <c r="KC151" s="77"/>
      <c r="KD151" s="77"/>
      <c r="KE151" s="77"/>
      <c r="KF151" s="77"/>
      <c r="KG151" s="77"/>
      <c r="KH151" s="77"/>
      <c r="KI151" s="77"/>
      <c r="KJ151" s="77"/>
      <c r="KK151" s="77"/>
      <c r="KL151" s="77"/>
      <c r="KM151" s="77"/>
      <c r="KN151" s="77"/>
      <c r="KO151" s="77"/>
      <c r="KP151" s="77"/>
      <c r="KQ151" s="77"/>
      <c r="KR151" s="77"/>
      <c r="KS151" s="77"/>
      <c r="KT151" s="77"/>
      <c r="KU151" s="77"/>
      <c r="KV151" s="77"/>
      <c r="KW151" s="77"/>
      <c r="KX151" s="77"/>
      <c r="KY151" s="77"/>
      <c r="KZ151" s="77"/>
      <c r="LA151" s="77"/>
      <c r="LB151" s="77"/>
      <c r="LC151" s="77"/>
      <c r="LD151" s="77"/>
      <c r="LE151" s="77"/>
      <c r="LF151" s="77"/>
      <c r="LG151" s="77"/>
      <c r="LH151" s="77"/>
      <c r="LI151" s="77"/>
      <c r="LJ151" s="77"/>
      <c r="LK151" s="77"/>
      <c r="LL151" s="77"/>
      <c r="LM151" s="77"/>
      <c r="LN151" s="77"/>
      <c r="LO151" s="77"/>
      <c r="LP151" s="77"/>
      <c r="LQ151" s="77"/>
      <c r="LR151" s="77"/>
      <c r="LS151" s="77"/>
      <c r="LT151" s="77"/>
      <c r="LU151" s="77"/>
      <c r="LV151" s="77"/>
      <c r="LW151" s="77"/>
      <c r="LX151" s="77"/>
      <c r="LY151" s="77"/>
      <c r="LZ151" s="77"/>
      <c r="MA151" s="77"/>
      <c r="MB151" s="77"/>
      <c r="MC151" s="77"/>
      <c r="MD151" s="77"/>
      <c r="ME151" s="77"/>
      <c r="MF151" s="77"/>
      <c r="MG151" s="77"/>
      <c r="MH151" s="77"/>
      <c r="MI151" s="77"/>
      <c r="MJ151" s="77"/>
      <c r="MK151" s="77"/>
      <c r="ML151" s="77"/>
      <c r="MM151" s="77"/>
      <c r="MN151" s="77"/>
      <c r="MO151" s="77"/>
      <c r="MP151" s="77"/>
      <c r="MQ151" s="77"/>
      <c r="MR151" s="77"/>
      <c r="MS151" s="77"/>
      <c r="MT151" s="77"/>
      <c r="MU151" s="77"/>
      <c r="MV151" s="77"/>
      <c r="MW151" s="77"/>
      <c r="MX151" s="77"/>
      <c r="MY151" s="77"/>
      <c r="MZ151" s="77"/>
      <c r="NA151" s="77"/>
      <c r="NB151" s="77"/>
      <c r="NC151" s="77"/>
      <c r="ND151" s="77"/>
      <c r="NE151" s="77"/>
      <c r="NF151" s="77"/>
      <c r="NG151" s="77"/>
      <c r="NH151" s="77"/>
      <c r="NI151" s="77"/>
      <c r="NJ151" s="77"/>
      <c r="NK151" s="77"/>
      <c r="NL151" s="77"/>
      <c r="NM151" s="77"/>
      <c r="NN151" s="77"/>
      <c r="NO151" s="77"/>
      <c r="NP151" s="77"/>
      <c r="NQ151" s="77"/>
      <c r="NR151" s="77"/>
      <c r="NS151" s="77"/>
      <c r="NT151" s="77"/>
      <c r="NU151" s="77"/>
      <c r="NV151" s="77"/>
      <c r="NW151" s="77"/>
      <c r="NX151" s="77"/>
      <c r="NY151" s="77"/>
      <c r="NZ151" s="77"/>
      <c r="OA151" s="77"/>
      <c r="OB151" s="77"/>
      <c r="OC151" s="77"/>
      <c r="OD151" s="77"/>
      <c r="OE151" s="77"/>
      <c r="OF151" s="77"/>
      <c r="OG151" s="77"/>
      <c r="OH151" s="77"/>
      <c r="OI151" s="77"/>
      <c r="OJ151" s="77"/>
      <c r="OK151" s="77"/>
      <c r="OL151" s="77"/>
      <c r="OM151" s="77"/>
      <c r="ON151" s="77"/>
      <c r="OO151" s="77"/>
      <c r="OP151" s="77"/>
      <c r="OQ151" s="77"/>
      <c r="OR151" s="77"/>
      <c r="OS151" s="77"/>
      <c r="OT151" s="77"/>
      <c r="OU151" s="77"/>
      <c r="OV151" s="77"/>
      <c r="OW151" s="77"/>
      <c r="OX151" s="77"/>
      <c r="OY151" s="77"/>
      <c r="OZ151" s="77"/>
      <c r="PA151" s="77"/>
      <c r="PB151" s="77"/>
      <c r="PC151" s="77"/>
      <c r="PD151" s="77"/>
      <c r="PE151" s="77"/>
      <c r="PF151" s="77"/>
      <c r="PG151" s="77"/>
      <c r="PH151" s="77"/>
      <c r="PI151" s="77"/>
      <c r="PJ151" s="77"/>
      <c r="PK151" s="77"/>
      <c r="PL151" s="77"/>
      <c r="PM151" s="77"/>
      <c r="PN151" s="77"/>
      <c r="PO151" s="77"/>
      <c r="PP151" s="77"/>
      <c r="PQ151" s="77"/>
      <c r="PR151" s="77"/>
      <c r="PS151" s="77"/>
      <c r="PT151" s="77"/>
      <c r="PU151" s="77"/>
      <c r="PV151" s="77"/>
      <c r="PW151" s="77"/>
      <c r="PX151" s="77"/>
      <c r="PY151" s="77"/>
      <c r="PZ151" s="77"/>
      <c r="QA151" s="77"/>
      <c r="QB151" s="77"/>
      <c r="QC151" s="77"/>
      <c r="QD151" s="77"/>
      <c r="QE151" s="77"/>
      <c r="QF151" s="77"/>
      <c r="QG151" s="77"/>
      <c r="QH151" s="77"/>
      <c r="QI151" s="77"/>
      <c r="QJ151" s="77"/>
      <c r="QK151" s="77"/>
      <c r="QL151" s="77"/>
      <c r="QM151" s="77"/>
      <c r="QN151" s="77"/>
      <c r="QO151" s="77"/>
      <c r="QP151" s="77"/>
      <c r="QQ151" s="77"/>
      <c r="QR151" s="77"/>
      <c r="QS151" s="77"/>
      <c r="QT151" s="77"/>
      <c r="QU151" s="77"/>
      <c r="QV151" s="77"/>
      <c r="QW151" s="77"/>
      <c r="QX151" s="77"/>
      <c r="QY151" s="77"/>
      <c r="QZ151" s="77"/>
      <c r="RA151" s="77"/>
      <c r="RB151" s="77"/>
      <c r="RC151" s="77"/>
      <c r="RD151" s="77"/>
      <c r="RE151" s="77"/>
      <c r="RF151" s="77"/>
      <c r="RG151" s="77"/>
      <c r="RH151" s="77"/>
      <c r="RI151" s="77"/>
      <c r="RJ151" s="77"/>
      <c r="RK151" s="77"/>
      <c r="RL151" s="77"/>
      <c r="RM151" s="77"/>
      <c r="RN151" s="77"/>
      <c r="RO151" s="77"/>
      <c r="RP151" s="77"/>
      <c r="RQ151" s="77"/>
      <c r="RR151" s="77"/>
      <c r="RS151" s="77"/>
      <c r="RT151" s="77"/>
      <c r="RU151" s="77"/>
      <c r="RV151" s="77"/>
      <c r="RW151" s="77"/>
      <c r="RX151" s="77"/>
      <c r="RY151" s="77"/>
      <c r="RZ151" s="77"/>
      <c r="SA151" s="77"/>
      <c r="SB151" s="77"/>
      <c r="SC151" s="77"/>
      <c r="SD151" s="77"/>
      <c r="SE151" s="77"/>
      <c r="SF151" s="77"/>
      <c r="SG151" s="77"/>
      <c r="SH151" s="77"/>
      <c r="SI151" s="77"/>
      <c r="SJ151" s="77"/>
      <c r="SK151" s="77"/>
      <c r="SL151" s="77"/>
      <c r="SM151" s="77"/>
      <c r="SN151" s="77"/>
      <c r="SO151" s="77"/>
      <c r="SP151" s="77"/>
      <c r="SQ151" s="77"/>
      <c r="SR151" s="77"/>
      <c r="SS151" s="77"/>
      <c r="ST151" s="77"/>
      <c r="SU151" s="77"/>
      <c r="SV151" s="77"/>
      <c r="SW151" s="77"/>
      <c r="SX151" s="77"/>
      <c r="SY151" s="77"/>
      <c r="SZ151" s="77"/>
      <c r="TA151" s="77"/>
      <c r="TB151" s="77"/>
      <c r="TC151" s="77"/>
      <c r="TD151" s="77"/>
      <c r="TE151" s="77"/>
      <c r="TF151" s="77"/>
      <c r="TG151" s="77"/>
      <c r="TH151" s="77"/>
      <c r="TI151" s="77"/>
      <c r="TJ151" s="77"/>
      <c r="TK151" s="77"/>
      <c r="TL151" s="77"/>
      <c r="TM151" s="77"/>
      <c r="TN151" s="77"/>
      <c r="TO151" s="77"/>
      <c r="TP151" s="77"/>
      <c r="TQ151" s="77"/>
      <c r="TR151" s="77"/>
      <c r="TS151" s="77"/>
      <c r="TT151" s="77"/>
      <c r="TU151" s="77"/>
      <c r="TV151" s="77"/>
      <c r="TW151" s="77"/>
      <c r="TX151" s="77"/>
      <c r="TY151" s="77"/>
      <c r="TZ151" s="77"/>
      <c r="UA151" s="77"/>
      <c r="UB151" s="77"/>
      <c r="UC151" s="77"/>
      <c r="UD151" s="77"/>
      <c r="UE151" s="77"/>
      <c r="UF151" s="77"/>
      <c r="UG151" s="77"/>
      <c r="UH151" s="77"/>
      <c r="UI151" s="77"/>
      <c r="UJ151" s="77"/>
      <c r="UK151" s="77"/>
      <c r="UL151" s="77"/>
      <c r="UM151" s="77"/>
      <c r="UN151" s="77"/>
      <c r="UO151" s="77"/>
      <c r="UP151" s="77"/>
      <c r="UQ151" s="77"/>
      <c r="UR151" s="77"/>
      <c r="US151" s="77"/>
      <c r="UT151" s="77"/>
      <c r="UU151" s="77"/>
      <c r="UV151" s="77"/>
      <c r="UW151" s="77"/>
      <c r="UX151" s="77"/>
      <c r="UY151" s="77"/>
      <c r="UZ151" s="77"/>
      <c r="VA151" s="77"/>
      <c r="VB151" s="77"/>
      <c r="VC151" s="77"/>
      <c r="VD151" s="77"/>
      <c r="VE151" s="77"/>
      <c r="VF151" s="77"/>
      <c r="VG151" s="77"/>
      <c r="VH151" s="77"/>
      <c r="VI151" s="77"/>
      <c r="VJ151" s="77"/>
      <c r="VK151" s="77"/>
      <c r="VL151" s="77"/>
      <c r="VM151" s="77"/>
      <c r="VN151" s="77"/>
      <c r="VO151" s="77"/>
      <c r="VP151" s="77"/>
      <c r="VQ151" s="77"/>
      <c r="VR151" s="77"/>
      <c r="VS151" s="77"/>
      <c r="VT151" s="77"/>
      <c r="VU151" s="77"/>
      <c r="VV151" s="77"/>
      <c r="VW151" s="77"/>
      <c r="VX151" s="77"/>
      <c r="VY151" s="77"/>
      <c r="VZ151" s="77"/>
      <c r="WA151" s="77"/>
      <c r="WB151" s="77"/>
      <c r="WC151" s="77"/>
      <c r="WD151" s="77"/>
      <c r="WE151" s="77"/>
      <c r="WF151" s="77"/>
      <c r="WG151" s="77"/>
      <c r="WH151" s="77"/>
      <c r="WI151" s="77"/>
      <c r="WJ151" s="77"/>
      <c r="WK151" s="77"/>
      <c r="WL151" s="77"/>
      <c r="WM151" s="77"/>
      <c r="WN151" s="77"/>
      <c r="WO151" s="77"/>
      <c r="WP151" s="77"/>
      <c r="WQ151" s="77"/>
      <c r="WR151" s="77"/>
      <c r="WS151" s="77"/>
      <c r="WT151" s="77"/>
      <c r="WU151" s="77"/>
      <c r="WV151" s="77"/>
      <c r="WW151" s="77"/>
      <c r="WX151" s="77"/>
      <c r="WY151" s="77"/>
      <c r="WZ151" s="77"/>
      <c r="XA151" s="77"/>
      <c r="XB151" s="77"/>
      <c r="XC151" s="77"/>
      <c r="XD151" s="77"/>
      <c r="XE151" s="77"/>
      <c r="XF151" s="77"/>
      <c r="XG151" s="77"/>
      <c r="XH151" s="77"/>
      <c r="XI151" s="77"/>
      <c r="XJ151" s="77"/>
      <c r="XK151" s="77"/>
      <c r="XL151" s="77"/>
      <c r="XM151" s="77"/>
      <c r="XN151" s="77"/>
      <c r="XO151" s="77"/>
      <c r="XP151" s="77"/>
      <c r="XQ151" s="77"/>
      <c r="XR151" s="77"/>
      <c r="XS151" s="77"/>
      <c r="XT151" s="77"/>
      <c r="XU151" s="77"/>
      <c r="XV151" s="77"/>
      <c r="XW151" s="77"/>
      <c r="XX151" s="77"/>
      <c r="XY151" s="77"/>
      <c r="XZ151" s="77"/>
      <c r="YA151" s="77"/>
      <c r="YB151" s="77"/>
      <c r="YC151" s="77"/>
      <c r="YD151" s="77"/>
      <c r="YE151" s="77"/>
      <c r="YF151" s="77"/>
      <c r="YG151" s="77"/>
      <c r="YH151" s="77"/>
      <c r="YI151" s="77"/>
      <c r="YJ151" s="77"/>
      <c r="YK151" s="77"/>
      <c r="YL151" s="77"/>
      <c r="YM151" s="77"/>
      <c r="YN151" s="77"/>
      <c r="YO151" s="77"/>
      <c r="YP151" s="77"/>
      <c r="YQ151" s="77"/>
      <c r="YR151" s="77"/>
    </row>
    <row r="152" spans="1:668" ht="18" customHeight="1" x14ac:dyDescent="0.25">
      <c r="A152" s="48" t="s">
        <v>97</v>
      </c>
      <c r="B152" s="42" t="s">
        <v>98</v>
      </c>
      <c r="C152" s="115" t="s">
        <v>91</v>
      </c>
      <c r="D152" s="137">
        <v>44440</v>
      </c>
      <c r="E152" s="138">
        <v>44561</v>
      </c>
      <c r="F152" s="123">
        <v>32000</v>
      </c>
      <c r="G152" s="115">
        <v>918.4</v>
      </c>
      <c r="H152" s="127">
        <v>972</v>
      </c>
      <c r="I152" s="127">
        <v>252.5</v>
      </c>
      <c r="J152" s="127">
        <v>3607.87</v>
      </c>
      <c r="K152" s="127"/>
      <c r="L152" s="133">
        <v>28392.13</v>
      </c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IC152" s="77"/>
      <c r="ID152" s="77"/>
      <c r="IE152" s="77"/>
      <c r="IF152" s="77"/>
      <c r="IG152" s="77"/>
      <c r="IH152" s="77"/>
      <c r="II152" s="77"/>
      <c r="IJ152" s="77"/>
      <c r="IK152" s="77"/>
      <c r="IL152" s="77"/>
      <c r="IM152" s="77"/>
      <c r="IN152" s="77"/>
      <c r="IO152" s="77"/>
      <c r="IP152" s="77"/>
      <c r="IQ152" s="77"/>
      <c r="IR152" s="77"/>
      <c r="IS152" s="77"/>
      <c r="IT152" s="77"/>
      <c r="IU152" s="77"/>
      <c r="IV152" s="77"/>
      <c r="IW152" s="77"/>
      <c r="IX152" s="77"/>
      <c r="IY152" s="77"/>
      <c r="IZ152" s="77"/>
      <c r="JA152" s="77"/>
      <c r="JB152" s="77"/>
      <c r="JC152" s="77"/>
      <c r="JD152" s="77"/>
      <c r="JE152" s="77"/>
      <c r="JF152" s="77"/>
      <c r="JG152" s="77"/>
      <c r="JH152" s="77"/>
      <c r="JI152" s="77"/>
      <c r="JJ152" s="77"/>
      <c r="JK152" s="77"/>
      <c r="JL152" s="77"/>
      <c r="JM152" s="77"/>
      <c r="JN152" s="77"/>
      <c r="JO152" s="77"/>
      <c r="JP152" s="77"/>
      <c r="JQ152" s="77"/>
      <c r="JR152" s="77"/>
      <c r="JS152" s="77"/>
      <c r="JT152" s="77"/>
      <c r="JU152" s="77"/>
      <c r="JV152" s="77"/>
      <c r="JW152" s="77"/>
      <c r="JX152" s="77"/>
      <c r="JY152" s="77"/>
      <c r="JZ152" s="77"/>
      <c r="KA152" s="77"/>
      <c r="KB152" s="77"/>
      <c r="KC152" s="77"/>
      <c r="KD152" s="77"/>
      <c r="KE152" s="77"/>
      <c r="KF152" s="77"/>
      <c r="KG152" s="77"/>
      <c r="KH152" s="77"/>
      <c r="KI152" s="77"/>
      <c r="KJ152" s="77"/>
      <c r="KK152" s="77"/>
      <c r="KL152" s="77"/>
      <c r="KM152" s="77"/>
      <c r="KN152" s="77"/>
      <c r="KO152" s="77"/>
      <c r="KP152" s="77"/>
      <c r="KQ152" s="77"/>
      <c r="KR152" s="77"/>
      <c r="KS152" s="77"/>
      <c r="KT152" s="77"/>
      <c r="KU152" s="77"/>
      <c r="KV152" s="77"/>
      <c r="KW152" s="77"/>
      <c r="KX152" s="77"/>
      <c r="KY152" s="77"/>
      <c r="KZ152" s="77"/>
      <c r="LA152" s="77"/>
      <c r="LB152" s="77"/>
      <c r="LC152" s="77"/>
      <c r="LD152" s="77"/>
      <c r="LE152" s="77"/>
      <c r="LF152" s="77"/>
      <c r="LG152" s="77"/>
      <c r="LH152" s="77"/>
      <c r="LI152" s="77"/>
      <c r="LJ152" s="77"/>
      <c r="LK152" s="77"/>
      <c r="LL152" s="77"/>
      <c r="LM152" s="77"/>
      <c r="LN152" s="77"/>
      <c r="LO152" s="77"/>
      <c r="LP152" s="77"/>
      <c r="LQ152" s="77"/>
      <c r="LR152" s="77"/>
      <c r="LS152" s="77"/>
      <c r="LT152" s="77"/>
      <c r="LU152" s="77"/>
      <c r="LV152" s="77"/>
      <c r="LW152" s="77"/>
      <c r="LX152" s="77"/>
      <c r="LY152" s="77"/>
      <c r="LZ152" s="77"/>
      <c r="MA152" s="77"/>
      <c r="MB152" s="77"/>
      <c r="MC152" s="77"/>
      <c r="MD152" s="77"/>
      <c r="ME152" s="77"/>
      <c r="MF152" s="77"/>
      <c r="MG152" s="77"/>
      <c r="MH152" s="77"/>
      <c r="MI152" s="77"/>
      <c r="MJ152" s="77"/>
      <c r="MK152" s="77"/>
      <c r="ML152" s="77"/>
      <c r="MM152" s="77"/>
      <c r="MN152" s="77"/>
      <c r="MO152" s="77"/>
      <c r="MP152" s="77"/>
      <c r="MQ152" s="77"/>
      <c r="MR152" s="77"/>
      <c r="MS152" s="77"/>
      <c r="MT152" s="77"/>
      <c r="MU152" s="77"/>
      <c r="MV152" s="77"/>
      <c r="MW152" s="77"/>
      <c r="MX152" s="77"/>
      <c r="MY152" s="77"/>
      <c r="MZ152" s="77"/>
      <c r="NA152" s="77"/>
      <c r="NB152" s="77"/>
      <c r="NC152" s="77"/>
      <c r="ND152" s="77"/>
      <c r="NE152" s="77"/>
      <c r="NF152" s="77"/>
      <c r="NG152" s="77"/>
      <c r="NH152" s="77"/>
      <c r="NI152" s="77"/>
      <c r="NJ152" s="77"/>
      <c r="NK152" s="77"/>
      <c r="NL152" s="77"/>
      <c r="NM152" s="77"/>
      <c r="NN152" s="77"/>
      <c r="NO152" s="77"/>
      <c r="NP152" s="77"/>
      <c r="NQ152" s="77"/>
      <c r="NR152" s="77"/>
      <c r="NS152" s="77"/>
      <c r="NT152" s="77"/>
      <c r="NU152" s="77"/>
      <c r="NV152" s="77"/>
      <c r="NW152" s="77"/>
      <c r="NX152" s="77"/>
      <c r="NY152" s="77"/>
      <c r="NZ152" s="77"/>
      <c r="OA152" s="77"/>
      <c r="OB152" s="77"/>
      <c r="OC152" s="77"/>
      <c r="OD152" s="77"/>
      <c r="OE152" s="77"/>
      <c r="OF152" s="77"/>
      <c r="OG152" s="77"/>
      <c r="OH152" s="77"/>
      <c r="OI152" s="77"/>
      <c r="OJ152" s="77"/>
      <c r="OK152" s="77"/>
      <c r="OL152" s="77"/>
      <c r="OM152" s="77"/>
      <c r="ON152" s="77"/>
      <c r="OO152" s="77"/>
      <c r="OP152" s="77"/>
      <c r="OQ152" s="77"/>
      <c r="OR152" s="77"/>
      <c r="OS152" s="77"/>
      <c r="OT152" s="77"/>
      <c r="OU152" s="77"/>
      <c r="OV152" s="77"/>
      <c r="OW152" s="77"/>
      <c r="OX152" s="77"/>
      <c r="OY152" s="77"/>
      <c r="OZ152" s="77"/>
      <c r="PA152" s="77"/>
      <c r="PB152" s="77"/>
      <c r="PC152" s="77"/>
      <c r="PD152" s="77"/>
      <c r="PE152" s="77"/>
      <c r="PF152" s="77"/>
      <c r="PG152" s="77"/>
      <c r="PH152" s="77"/>
      <c r="PI152" s="77"/>
      <c r="PJ152" s="77"/>
      <c r="PK152" s="77"/>
      <c r="PL152" s="77"/>
      <c r="PM152" s="77"/>
      <c r="PN152" s="77"/>
      <c r="PO152" s="77"/>
      <c r="PP152" s="77"/>
      <c r="PQ152" s="77"/>
      <c r="PR152" s="77"/>
      <c r="PS152" s="77"/>
      <c r="PT152" s="77"/>
      <c r="PU152" s="77"/>
      <c r="PV152" s="77"/>
      <c r="PW152" s="77"/>
      <c r="PX152" s="77"/>
      <c r="PY152" s="77"/>
      <c r="PZ152" s="77"/>
      <c r="QA152" s="77"/>
      <c r="QB152" s="77"/>
      <c r="QC152" s="77"/>
      <c r="QD152" s="77"/>
      <c r="QE152" s="77"/>
      <c r="QF152" s="77"/>
      <c r="QG152" s="77"/>
      <c r="QH152" s="77"/>
      <c r="QI152" s="77"/>
      <c r="QJ152" s="77"/>
      <c r="QK152" s="77"/>
      <c r="QL152" s="77"/>
      <c r="QM152" s="77"/>
      <c r="QN152" s="77"/>
      <c r="QO152" s="77"/>
      <c r="QP152" s="77"/>
      <c r="QQ152" s="77"/>
      <c r="QR152" s="77"/>
      <c r="QS152" s="77"/>
      <c r="QT152" s="77"/>
      <c r="QU152" s="77"/>
      <c r="QV152" s="77"/>
      <c r="QW152" s="77"/>
      <c r="QX152" s="77"/>
      <c r="QY152" s="77"/>
      <c r="QZ152" s="77"/>
      <c r="RA152" s="77"/>
      <c r="RB152" s="77"/>
      <c r="RC152" s="77"/>
      <c r="RD152" s="77"/>
      <c r="RE152" s="77"/>
      <c r="RF152" s="77"/>
      <c r="RG152" s="77"/>
      <c r="RH152" s="77"/>
      <c r="RI152" s="77"/>
      <c r="RJ152" s="77"/>
      <c r="RK152" s="77"/>
      <c r="RL152" s="77"/>
      <c r="RM152" s="77"/>
      <c r="RN152" s="77"/>
      <c r="RO152" s="77"/>
      <c r="RP152" s="77"/>
      <c r="RQ152" s="77"/>
      <c r="RR152" s="77"/>
      <c r="RS152" s="77"/>
      <c r="RT152" s="77"/>
      <c r="RU152" s="77"/>
      <c r="RV152" s="77"/>
      <c r="RW152" s="77"/>
      <c r="RX152" s="77"/>
      <c r="RY152" s="77"/>
      <c r="RZ152" s="77"/>
      <c r="SA152" s="77"/>
      <c r="SB152" s="77"/>
      <c r="SC152" s="77"/>
      <c r="SD152" s="77"/>
      <c r="SE152" s="77"/>
      <c r="SF152" s="77"/>
      <c r="SG152" s="77"/>
      <c r="SH152" s="77"/>
      <c r="SI152" s="77"/>
      <c r="SJ152" s="77"/>
      <c r="SK152" s="77"/>
      <c r="SL152" s="77"/>
      <c r="SM152" s="77"/>
      <c r="SN152" s="77"/>
      <c r="SO152" s="77"/>
      <c r="SP152" s="77"/>
      <c r="SQ152" s="77"/>
      <c r="SR152" s="77"/>
      <c r="SS152" s="77"/>
      <c r="ST152" s="77"/>
      <c r="SU152" s="77"/>
      <c r="SV152" s="77"/>
      <c r="SW152" s="77"/>
      <c r="SX152" s="77"/>
      <c r="SY152" s="77"/>
      <c r="SZ152" s="77"/>
      <c r="TA152" s="77"/>
      <c r="TB152" s="77"/>
      <c r="TC152" s="77"/>
      <c r="TD152" s="77"/>
      <c r="TE152" s="77"/>
      <c r="TF152" s="77"/>
      <c r="TG152" s="77"/>
      <c r="TH152" s="77"/>
      <c r="TI152" s="77"/>
      <c r="TJ152" s="77"/>
      <c r="TK152" s="77"/>
      <c r="TL152" s="77"/>
      <c r="TM152" s="77"/>
      <c r="TN152" s="77"/>
      <c r="TO152" s="77"/>
      <c r="TP152" s="77"/>
      <c r="TQ152" s="77"/>
      <c r="TR152" s="77"/>
      <c r="TS152" s="77"/>
      <c r="TT152" s="77"/>
      <c r="TU152" s="77"/>
      <c r="TV152" s="77"/>
      <c r="TW152" s="77"/>
      <c r="TX152" s="77"/>
      <c r="TY152" s="77"/>
      <c r="TZ152" s="77"/>
      <c r="UA152" s="77"/>
      <c r="UB152" s="77"/>
      <c r="UC152" s="77"/>
      <c r="UD152" s="77"/>
      <c r="UE152" s="77"/>
      <c r="UF152" s="77"/>
      <c r="UG152" s="77"/>
      <c r="UH152" s="77"/>
      <c r="UI152" s="77"/>
      <c r="UJ152" s="77"/>
      <c r="UK152" s="77"/>
      <c r="UL152" s="77"/>
      <c r="UM152" s="77"/>
      <c r="UN152" s="77"/>
      <c r="UO152" s="77"/>
      <c r="UP152" s="77"/>
      <c r="UQ152" s="77"/>
      <c r="UR152" s="77"/>
      <c r="US152" s="77"/>
      <c r="UT152" s="77"/>
      <c r="UU152" s="77"/>
      <c r="UV152" s="77"/>
      <c r="UW152" s="77"/>
      <c r="UX152" s="77"/>
      <c r="UY152" s="77"/>
      <c r="UZ152" s="77"/>
      <c r="VA152" s="77"/>
      <c r="VB152" s="77"/>
      <c r="VC152" s="77"/>
      <c r="VD152" s="77"/>
      <c r="VE152" s="77"/>
      <c r="VF152" s="77"/>
      <c r="VG152" s="77"/>
      <c r="VH152" s="77"/>
      <c r="VI152" s="77"/>
      <c r="VJ152" s="77"/>
      <c r="VK152" s="77"/>
      <c r="VL152" s="77"/>
      <c r="VM152" s="77"/>
      <c r="VN152" s="77"/>
      <c r="VO152" s="77"/>
      <c r="VP152" s="77"/>
      <c r="VQ152" s="77"/>
      <c r="VR152" s="77"/>
      <c r="VS152" s="77"/>
      <c r="VT152" s="77"/>
      <c r="VU152" s="77"/>
      <c r="VV152" s="77"/>
      <c r="VW152" s="77"/>
      <c r="VX152" s="77"/>
      <c r="VY152" s="77"/>
      <c r="VZ152" s="77"/>
      <c r="WA152" s="77"/>
      <c r="WB152" s="77"/>
      <c r="WC152" s="77"/>
      <c r="WD152" s="77"/>
      <c r="WE152" s="77"/>
      <c r="WF152" s="77"/>
      <c r="WG152" s="77"/>
      <c r="WH152" s="77"/>
      <c r="WI152" s="77"/>
      <c r="WJ152" s="77"/>
      <c r="WK152" s="77"/>
      <c r="WL152" s="77"/>
      <c r="WM152" s="77"/>
      <c r="WN152" s="77"/>
      <c r="WO152" s="77"/>
      <c r="WP152" s="77"/>
      <c r="WQ152" s="77"/>
      <c r="WR152" s="77"/>
      <c r="WS152" s="77"/>
      <c r="WT152" s="77"/>
      <c r="WU152" s="77"/>
      <c r="WV152" s="77"/>
      <c r="WW152" s="77"/>
      <c r="WX152" s="77"/>
      <c r="WY152" s="77"/>
      <c r="WZ152" s="77"/>
      <c r="XA152" s="77"/>
      <c r="XB152" s="77"/>
      <c r="XC152" s="77"/>
      <c r="XD152" s="77"/>
      <c r="XE152" s="77"/>
      <c r="XF152" s="77"/>
      <c r="XG152" s="77"/>
      <c r="XH152" s="77"/>
      <c r="XI152" s="77"/>
      <c r="XJ152" s="77"/>
      <c r="XK152" s="77"/>
      <c r="XL152" s="77"/>
      <c r="XM152" s="77"/>
      <c r="XN152" s="77"/>
      <c r="XO152" s="77"/>
      <c r="XP152" s="77"/>
      <c r="XQ152" s="77"/>
      <c r="XR152" s="77"/>
      <c r="XS152" s="77"/>
      <c r="XT152" s="77"/>
      <c r="XU152" s="77"/>
      <c r="XV152" s="77"/>
      <c r="XW152" s="77"/>
      <c r="XX152" s="77"/>
      <c r="XY152" s="77"/>
      <c r="XZ152" s="77"/>
      <c r="YA152" s="77"/>
      <c r="YB152" s="77"/>
      <c r="YC152" s="77"/>
      <c r="YD152" s="77"/>
      <c r="YE152" s="77"/>
      <c r="YF152" s="77"/>
      <c r="YG152" s="77"/>
      <c r="YH152" s="77"/>
      <c r="YI152" s="77"/>
      <c r="YJ152" s="77"/>
      <c r="YK152" s="77"/>
      <c r="YL152" s="77"/>
      <c r="YM152" s="77"/>
      <c r="YN152" s="77"/>
      <c r="YO152" s="77"/>
      <c r="YP152" s="77"/>
      <c r="YQ152" s="77"/>
      <c r="YR152" s="77"/>
    </row>
    <row r="153" spans="1:668" ht="15.75" x14ac:dyDescent="0.25">
      <c r="A153" s="48" t="s">
        <v>24</v>
      </c>
      <c r="B153" s="42" t="s">
        <v>17</v>
      </c>
      <c r="C153" s="115" t="s">
        <v>91</v>
      </c>
      <c r="D153" s="137">
        <v>44440</v>
      </c>
      <c r="E153" s="138">
        <v>44561</v>
      </c>
      <c r="F153" s="123">
        <v>45000</v>
      </c>
      <c r="G153" s="115">
        <f>F153*0.0287</f>
        <v>1291.5</v>
      </c>
      <c r="H153" s="127">
        <v>1368</v>
      </c>
      <c r="I153" s="127">
        <f>F153*0.0304</f>
        <v>1368</v>
      </c>
      <c r="J153" s="127">
        <v>4060.33</v>
      </c>
      <c r="K153" s="127">
        <f>+J153+I153+H153+G153</f>
        <v>8087.83</v>
      </c>
      <c r="L153" s="133">
        <v>40939.67</v>
      </c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IC153" s="77"/>
      <c r="ID153" s="77"/>
      <c r="IE153" s="77"/>
      <c r="IF153" s="77"/>
      <c r="IG153" s="77"/>
      <c r="IH153" s="77"/>
      <c r="II153" s="77"/>
      <c r="IJ153" s="77"/>
      <c r="IK153" s="77"/>
      <c r="IL153" s="77"/>
      <c r="IM153" s="77"/>
      <c r="IN153" s="77"/>
      <c r="IO153" s="77"/>
      <c r="IP153" s="77"/>
      <c r="IQ153" s="77"/>
      <c r="IR153" s="77"/>
      <c r="IS153" s="77"/>
      <c r="IT153" s="77"/>
      <c r="IU153" s="77"/>
      <c r="IV153" s="77"/>
      <c r="IW153" s="77"/>
      <c r="IX153" s="77"/>
      <c r="IY153" s="77"/>
      <c r="IZ153" s="77"/>
      <c r="JA153" s="77"/>
      <c r="JB153" s="77"/>
      <c r="JC153" s="77"/>
      <c r="JD153" s="77"/>
      <c r="JE153" s="77"/>
      <c r="JF153" s="77"/>
      <c r="JG153" s="77"/>
      <c r="JH153" s="77"/>
      <c r="JI153" s="77"/>
      <c r="JJ153" s="77"/>
      <c r="JK153" s="77"/>
      <c r="JL153" s="77"/>
      <c r="JM153" s="77"/>
      <c r="JN153" s="77"/>
      <c r="JO153" s="77"/>
      <c r="JP153" s="77"/>
      <c r="JQ153" s="77"/>
      <c r="JR153" s="77"/>
      <c r="JS153" s="77"/>
      <c r="JT153" s="77"/>
      <c r="JU153" s="77"/>
      <c r="JV153" s="77"/>
      <c r="JW153" s="77"/>
      <c r="JX153" s="77"/>
      <c r="JY153" s="77"/>
      <c r="JZ153" s="77"/>
      <c r="KA153" s="77"/>
      <c r="KB153" s="77"/>
      <c r="KC153" s="77"/>
      <c r="KD153" s="77"/>
      <c r="KE153" s="77"/>
      <c r="KF153" s="77"/>
      <c r="KG153" s="77"/>
      <c r="KH153" s="77"/>
      <c r="KI153" s="77"/>
      <c r="KJ153" s="77"/>
      <c r="KK153" s="77"/>
      <c r="KL153" s="77"/>
      <c r="KM153" s="77"/>
      <c r="KN153" s="77"/>
      <c r="KO153" s="77"/>
      <c r="KP153" s="77"/>
      <c r="KQ153" s="77"/>
      <c r="KR153" s="77"/>
      <c r="KS153" s="77"/>
      <c r="KT153" s="77"/>
      <c r="KU153" s="77"/>
      <c r="KV153" s="77"/>
      <c r="KW153" s="77"/>
      <c r="KX153" s="77"/>
      <c r="KY153" s="77"/>
      <c r="KZ153" s="77"/>
      <c r="LA153" s="77"/>
      <c r="LB153" s="77"/>
      <c r="LC153" s="77"/>
      <c r="LD153" s="77"/>
      <c r="LE153" s="77"/>
      <c r="LF153" s="77"/>
      <c r="LG153" s="77"/>
      <c r="LH153" s="77"/>
      <c r="LI153" s="77"/>
      <c r="LJ153" s="77"/>
      <c r="LK153" s="77"/>
      <c r="LL153" s="77"/>
      <c r="LM153" s="77"/>
      <c r="LN153" s="77"/>
      <c r="LO153" s="77"/>
      <c r="LP153" s="77"/>
      <c r="LQ153" s="77"/>
      <c r="LR153" s="77"/>
      <c r="LS153" s="77"/>
      <c r="LT153" s="77"/>
      <c r="LU153" s="77"/>
      <c r="LV153" s="77"/>
      <c r="LW153" s="77"/>
      <c r="LX153" s="77"/>
      <c r="LY153" s="77"/>
      <c r="LZ153" s="77"/>
      <c r="MA153" s="77"/>
      <c r="MB153" s="77"/>
      <c r="MC153" s="77"/>
      <c r="MD153" s="77"/>
      <c r="ME153" s="77"/>
      <c r="MF153" s="77"/>
      <c r="MG153" s="77"/>
      <c r="MH153" s="77"/>
      <c r="MI153" s="77"/>
      <c r="MJ153" s="77"/>
      <c r="MK153" s="77"/>
      <c r="ML153" s="77"/>
      <c r="MM153" s="77"/>
      <c r="MN153" s="77"/>
      <c r="MO153" s="77"/>
      <c r="MP153" s="77"/>
      <c r="MQ153" s="77"/>
      <c r="MR153" s="77"/>
      <c r="MS153" s="77"/>
      <c r="MT153" s="77"/>
      <c r="MU153" s="77"/>
      <c r="MV153" s="77"/>
      <c r="MW153" s="77"/>
      <c r="MX153" s="77"/>
      <c r="MY153" s="77"/>
      <c r="MZ153" s="77"/>
      <c r="NA153" s="77"/>
      <c r="NB153" s="77"/>
      <c r="NC153" s="77"/>
      <c r="ND153" s="77"/>
      <c r="NE153" s="77"/>
      <c r="NF153" s="77"/>
      <c r="NG153" s="77"/>
      <c r="NH153" s="77"/>
      <c r="NI153" s="77"/>
      <c r="NJ153" s="77"/>
      <c r="NK153" s="77"/>
      <c r="NL153" s="77"/>
      <c r="NM153" s="77"/>
      <c r="NN153" s="77"/>
      <c r="NO153" s="77"/>
      <c r="NP153" s="77"/>
      <c r="NQ153" s="77"/>
      <c r="NR153" s="77"/>
      <c r="NS153" s="77"/>
      <c r="NT153" s="77"/>
      <c r="NU153" s="77"/>
      <c r="NV153" s="77"/>
      <c r="NW153" s="77"/>
      <c r="NX153" s="77"/>
      <c r="NY153" s="77"/>
      <c r="NZ153" s="77"/>
      <c r="OA153" s="77"/>
      <c r="OB153" s="77"/>
      <c r="OC153" s="77"/>
      <c r="OD153" s="77"/>
      <c r="OE153" s="77"/>
      <c r="OF153" s="77"/>
      <c r="OG153" s="77"/>
      <c r="OH153" s="77"/>
      <c r="OI153" s="77"/>
      <c r="OJ153" s="77"/>
      <c r="OK153" s="77"/>
      <c r="OL153" s="77"/>
      <c r="OM153" s="77"/>
      <c r="ON153" s="77"/>
      <c r="OO153" s="77"/>
      <c r="OP153" s="77"/>
      <c r="OQ153" s="77"/>
      <c r="OR153" s="77"/>
      <c r="OS153" s="77"/>
      <c r="OT153" s="77"/>
      <c r="OU153" s="77"/>
      <c r="OV153" s="77"/>
      <c r="OW153" s="77"/>
      <c r="OX153" s="77"/>
      <c r="OY153" s="77"/>
      <c r="OZ153" s="77"/>
      <c r="PA153" s="77"/>
      <c r="PB153" s="77"/>
      <c r="PC153" s="77"/>
      <c r="PD153" s="77"/>
      <c r="PE153" s="77"/>
      <c r="PF153" s="77"/>
      <c r="PG153" s="77"/>
      <c r="PH153" s="77"/>
      <c r="PI153" s="77"/>
      <c r="PJ153" s="77"/>
      <c r="PK153" s="77"/>
      <c r="PL153" s="77"/>
      <c r="PM153" s="77"/>
      <c r="PN153" s="77"/>
      <c r="PO153" s="77"/>
      <c r="PP153" s="77"/>
      <c r="PQ153" s="77"/>
      <c r="PR153" s="77"/>
      <c r="PS153" s="77"/>
      <c r="PT153" s="77"/>
      <c r="PU153" s="77"/>
      <c r="PV153" s="77"/>
      <c r="PW153" s="77"/>
      <c r="PX153" s="77"/>
      <c r="PY153" s="77"/>
      <c r="PZ153" s="77"/>
      <c r="QA153" s="77"/>
      <c r="QB153" s="77"/>
      <c r="QC153" s="77"/>
      <c r="QD153" s="77"/>
      <c r="QE153" s="77"/>
      <c r="QF153" s="77"/>
      <c r="QG153" s="77"/>
      <c r="QH153" s="77"/>
      <c r="QI153" s="77"/>
      <c r="QJ153" s="77"/>
      <c r="QK153" s="77"/>
      <c r="QL153" s="77"/>
      <c r="QM153" s="77"/>
      <c r="QN153" s="77"/>
      <c r="QO153" s="77"/>
      <c r="QP153" s="77"/>
      <c r="QQ153" s="77"/>
      <c r="QR153" s="77"/>
      <c r="QS153" s="77"/>
      <c r="QT153" s="77"/>
      <c r="QU153" s="77"/>
      <c r="QV153" s="77"/>
      <c r="QW153" s="77"/>
      <c r="QX153" s="77"/>
      <c r="QY153" s="77"/>
      <c r="QZ153" s="77"/>
      <c r="RA153" s="77"/>
      <c r="RB153" s="77"/>
      <c r="RC153" s="77"/>
      <c r="RD153" s="77"/>
      <c r="RE153" s="77"/>
      <c r="RF153" s="77"/>
      <c r="RG153" s="77"/>
      <c r="RH153" s="77"/>
      <c r="RI153" s="77"/>
      <c r="RJ153" s="77"/>
      <c r="RK153" s="77"/>
      <c r="RL153" s="77"/>
      <c r="RM153" s="77"/>
      <c r="RN153" s="77"/>
      <c r="RO153" s="77"/>
      <c r="RP153" s="77"/>
      <c r="RQ153" s="77"/>
      <c r="RR153" s="77"/>
      <c r="RS153" s="77"/>
      <c r="RT153" s="77"/>
      <c r="RU153" s="77"/>
      <c r="RV153" s="77"/>
      <c r="RW153" s="77"/>
      <c r="RX153" s="77"/>
      <c r="RY153" s="77"/>
      <c r="RZ153" s="77"/>
      <c r="SA153" s="77"/>
      <c r="SB153" s="77"/>
      <c r="SC153" s="77"/>
      <c r="SD153" s="77"/>
      <c r="SE153" s="77"/>
      <c r="SF153" s="77"/>
      <c r="SG153" s="77"/>
      <c r="SH153" s="77"/>
      <c r="SI153" s="77"/>
      <c r="SJ153" s="77"/>
      <c r="SK153" s="77"/>
      <c r="SL153" s="77"/>
      <c r="SM153" s="77"/>
      <c r="SN153" s="77"/>
      <c r="SO153" s="77"/>
      <c r="SP153" s="77"/>
      <c r="SQ153" s="77"/>
      <c r="SR153" s="77"/>
      <c r="SS153" s="77"/>
      <c r="ST153" s="77"/>
      <c r="SU153" s="77"/>
      <c r="SV153" s="77"/>
      <c r="SW153" s="77"/>
      <c r="SX153" s="77"/>
      <c r="SY153" s="77"/>
      <c r="SZ153" s="77"/>
      <c r="TA153" s="77"/>
      <c r="TB153" s="77"/>
      <c r="TC153" s="77"/>
      <c r="TD153" s="77"/>
      <c r="TE153" s="77"/>
      <c r="TF153" s="77"/>
      <c r="TG153" s="77"/>
      <c r="TH153" s="77"/>
      <c r="TI153" s="77"/>
      <c r="TJ153" s="77"/>
      <c r="TK153" s="77"/>
      <c r="TL153" s="77"/>
      <c r="TM153" s="77"/>
      <c r="TN153" s="77"/>
      <c r="TO153" s="77"/>
      <c r="TP153" s="77"/>
      <c r="TQ153" s="77"/>
      <c r="TR153" s="77"/>
      <c r="TS153" s="77"/>
      <c r="TT153" s="77"/>
      <c r="TU153" s="77"/>
      <c r="TV153" s="77"/>
      <c r="TW153" s="77"/>
      <c r="TX153" s="77"/>
      <c r="TY153" s="77"/>
      <c r="TZ153" s="77"/>
      <c r="UA153" s="77"/>
      <c r="UB153" s="77"/>
      <c r="UC153" s="77"/>
      <c r="UD153" s="77"/>
      <c r="UE153" s="77"/>
      <c r="UF153" s="77"/>
      <c r="UG153" s="77"/>
      <c r="UH153" s="77"/>
      <c r="UI153" s="77"/>
      <c r="UJ153" s="77"/>
      <c r="UK153" s="77"/>
      <c r="UL153" s="77"/>
      <c r="UM153" s="77"/>
      <c r="UN153" s="77"/>
      <c r="UO153" s="77"/>
      <c r="UP153" s="77"/>
      <c r="UQ153" s="77"/>
      <c r="UR153" s="77"/>
      <c r="US153" s="77"/>
      <c r="UT153" s="77"/>
      <c r="UU153" s="77"/>
      <c r="UV153" s="77"/>
      <c r="UW153" s="77"/>
      <c r="UX153" s="77"/>
      <c r="UY153" s="77"/>
      <c r="UZ153" s="77"/>
      <c r="VA153" s="77"/>
      <c r="VB153" s="77"/>
      <c r="VC153" s="77"/>
      <c r="VD153" s="77"/>
      <c r="VE153" s="77"/>
      <c r="VF153" s="77"/>
      <c r="VG153" s="77"/>
      <c r="VH153" s="77"/>
      <c r="VI153" s="77"/>
      <c r="VJ153" s="77"/>
      <c r="VK153" s="77"/>
      <c r="VL153" s="77"/>
      <c r="VM153" s="77"/>
      <c r="VN153" s="77"/>
      <c r="VO153" s="77"/>
      <c r="VP153" s="77"/>
      <c r="VQ153" s="77"/>
      <c r="VR153" s="77"/>
      <c r="VS153" s="77"/>
      <c r="VT153" s="77"/>
      <c r="VU153" s="77"/>
      <c r="VV153" s="77"/>
      <c r="VW153" s="77"/>
      <c r="VX153" s="77"/>
      <c r="VY153" s="77"/>
      <c r="VZ153" s="77"/>
      <c r="WA153" s="77"/>
      <c r="WB153" s="77"/>
      <c r="WC153" s="77"/>
      <c r="WD153" s="77"/>
      <c r="WE153" s="77"/>
      <c r="WF153" s="77"/>
      <c r="WG153" s="77"/>
      <c r="WH153" s="77"/>
      <c r="WI153" s="77"/>
      <c r="WJ153" s="77"/>
      <c r="WK153" s="77"/>
      <c r="WL153" s="77"/>
      <c r="WM153" s="77"/>
      <c r="WN153" s="77"/>
      <c r="WO153" s="77"/>
      <c r="WP153" s="77"/>
      <c r="WQ153" s="77"/>
      <c r="WR153" s="77"/>
      <c r="WS153" s="77"/>
      <c r="WT153" s="77"/>
      <c r="WU153" s="77"/>
      <c r="WV153" s="77"/>
      <c r="WW153" s="77"/>
      <c r="WX153" s="77"/>
      <c r="WY153" s="77"/>
      <c r="WZ153" s="77"/>
      <c r="XA153" s="77"/>
      <c r="XB153" s="77"/>
      <c r="XC153" s="77"/>
      <c r="XD153" s="77"/>
      <c r="XE153" s="77"/>
      <c r="XF153" s="77"/>
      <c r="XG153" s="77"/>
      <c r="XH153" s="77"/>
      <c r="XI153" s="77"/>
      <c r="XJ153" s="77"/>
      <c r="XK153" s="77"/>
      <c r="XL153" s="77"/>
      <c r="XM153" s="77"/>
      <c r="XN153" s="77"/>
      <c r="XO153" s="77"/>
      <c r="XP153" s="77"/>
      <c r="XQ153" s="77"/>
      <c r="XR153" s="77"/>
      <c r="XS153" s="77"/>
      <c r="XT153" s="77"/>
      <c r="XU153" s="77"/>
      <c r="XV153" s="77"/>
      <c r="XW153" s="77"/>
      <c r="XX153" s="77"/>
      <c r="XY153" s="77"/>
      <c r="XZ153" s="77"/>
      <c r="YA153" s="77"/>
      <c r="YB153" s="77"/>
      <c r="YC153" s="77"/>
      <c r="YD153" s="77"/>
      <c r="YE153" s="77"/>
      <c r="YF153" s="77"/>
      <c r="YG153" s="77"/>
      <c r="YH153" s="77"/>
      <c r="YI153" s="77"/>
      <c r="YJ153" s="77"/>
      <c r="YK153" s="77"/>
      <c r="YL153" s="77"/>
      <c r="YM153" s="77"/>
      <c r="YN153" s="77"/>
      <c r="YO153" s="77"/>
      <c r="YP153" s="77"/>
      <c r="YQ153" s="77"/>
      <c r="YR153" s="77"/>
    </row>
    <row r="154" spans="1:668" ht="15.75" x14ac:dyDescent="0.25">
      <c r="A154" s="48" t="s">
        <v>123</v>
      </c>
      <c r="B154" s="42" t="s">
        <v>17</v>
      </c>
      <c r="C154" s="115" t="s">
        <v>91</v>
      </c>
      <c r="D154" s="137">
        <v>44440</v>
      </c>
      <c r="E154" s="138">
        <v>44561</v>
      </c>
      <c r="F154" s="123">
        <v>45000</v>
      </c>
      <c r="G154" s="115">
        <v>1291.5</v>
      </c>
      <c r="H154" s="127">
        <v>1148.33</v>
      </c>
      <c r="I154" s="127">
        <v>1368</v>
      </c>
      <c r="J154" s="127">
        <v>3807.83</v>
      </c>
      <c r="K154" s="127"/>
      <c r="L154" s="133">
        <v>41192.17</v>
      </c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IC154" s="77"/>
      <c r="ID154" s="77"/>
      <c r="IE154" s="77"/>
      <c r="IF154" s="77"/>
      <c r="IG154" s="77"/>
      <c r="IH154" s="77"/>
      <c r="II154" s="77"/>
      <c r="IJ154" s="77"/>
      <c r="IK154" s="77"/>
      <c r="IL154" s="77"/>
      <c r="IM154" s="77"/>
      <c r="IN154" s="77"/>
      <c r="IO154" s="77"/>
      <c r="IP154" s="77"/>
      <c r="IQ154" s="77"/>
      <c r="IR154" s="77"/>
      <c r="IS154" s="77"/>
      <c r="IT154" s="77"/>
      <c r="IU154" s="77"/>
      <c r="IV154" s="77"/>
      <c r="IW154" s="77"/>
      <c r="IX154" s="77"/>
      <c r="IY154" s="77"/>
      <c r="IZ154" s="77"/>
      <c r="JA154" s="77"/>
      <c r="JB154" s="77"/>
      <c r="JC154" s="77"/>
      <c r="JD154" s="77"/>
      <c r="JE154" s="77"/>
      <c r="JF154" s="77"/>
      <c r="JG154" s="77"/>
      <c r="JH154" s="77"/>
      <c r="JI154" s="77"/>
      <c r="JJ154" s="77"/>
      <c r="JK154" s="77"/>
      <c r="JL154" s="77"/>
      <c r="JM154" s="77"/>
      <c r="JN154" s="77"/>
      <c r="JO154" s="77"/>
      <c r="JP154" s="77"/>
      <c r="JQ154" s="77"/>
      <c r="JR154" s="77"/>
      <c r="JS154" s="77"/>
      <c r="JT154" s="77"/>
      <c r="JU154" s="77"/>
      <c r="JV154" s="77"/>
      <c r="JW154" s="77"/>
      <c r="JX154" s="77"/>
      <c r="JY154" s="77"/>
      <c r="JZ154" s="77"/>
      <c r="KA154" s="77"/>
      <c r="KB154" s="77"/>
      <c r="KC154" s="77"/>
      <c r="KD154" s="77"/>
      <c r="KE154" s="77"/>
      <c r="KF154" s="77"/>
      <c r="KG154" s="77"/>
      <c r="KH154" s="77"/>
      <c r="KI154" s="77"/>
      <c r="KJ154" s="77"/>
      <c r="KK154" s="77"/>
      <c r="KL154" s="77"/>
      <c r="KM154" s="77"/>
      <c r="KN154" s="77"/>
      <c r="KO154" s="77"/>
      <c r="KP154" s="77"/>
      <c r="KQ154" s="77"/>
      <c r="KR154" s="77"/>
      <c r="KS154" s="77"/>
      <c r="KT154" s="77"/>
      <c r="KU154" s="77"/>
      <c r="KV154" s="77"/>
      <c r="KW154" s="77"/>
      <c r="KX154" s="77"/>
      <c r="KY154" s="77"/>
      <c r="KZ154" s="77"/>
      <c r="LA154" s="77"/>
      <c r="LB154" s="77"/>
      <c r="LC154" s="77"/>
      <c r="LD154" s="77"/>
      <c r="LE154" s="77"/>
      <c r="LF154" s="77"/>
      <c r="LG154" s="77"/>
      <c r="LH154" s="77"/>
      <c r="LI154" s="77"/>
      <c r="LJ154" s="77"/>
      <c r="LK154" s="77"/>
      <c r="LL154" s="77"/>
      <c r="LM154" s="77"/>
      <c r="LN154" s="77"/>
      <c r="LO154" s="77"/>
      <c r="LP154" s="77"/>
      <c r="LQ154" s="77"/>
      <c r="LR154" s="77"/>
      <c r="LS154" s="77"/>
      <c r="LT154" s="77"/>
      <c r="LU154" s="77"/>
      <c r="LV154" s="77"/>
      <c r="LW154" s="77"/>
      <c r="LX154" s="77"/>
      <c r="LY154" s="77"/>
      <c r="LZ154" s="77"/>
      <c r="MA154" s="77"/>
      <c r="MB154" s="77"/>
      <c r="MC154" s="77"/>
      <c r="MD154" s="77"/>
      <c r="ME154" s="77"/>
      <c r="MF154" s="77"/>
      <c r="MG154" s="77"/>
      <c r="MH154" s="77"/>
      <c r="MI154" s="77"/>
      <c r="MJ154" s="77"/>
      <c r="MK154" s="77"/>
      <c r="ML154" s="77"/>
      <c r="MM154" s="77"/>
      <c r="MN154" s="77"/>
      <c r="MO154" s="77"/>
      <c r="MP154" s="77"/>
      <c r="MQ154" s="77"/>
      <c r="MR154" s="77"/>
      <c r="MS154" s="77"/>
      <c r="MT154" s="77"/>
      <c r="MU154" s="77"/>
      <c r="MV154" s="77"/>
      <c r="MW154" s="77"/>
      <c r="MX154" s="77"/>
      <c r="MY154" s="77"/>
      <c r="MZ154" s="77"/>
      <c r="NA154" s="77"/>
      <c r="NB154" s="77"/>
      <c r="NC154" s="77"/>
      <c r="ND154" s="77"/>
      <c r="NE154" s="77"/>
      <c r="NF154" s="77"/>
      <c r="NG154" s="77"/>
      <c r="NH154" s="77"/>
      <c r="NI154" s="77"/>
      <c r="NJ154" s="77"/>
      <c r="NK154" s="77"/>
      <c r="NL154" s="77"/>
      <c r="NM154" s="77"/>
      <c r="NN154" s="77"/>
      <c r="NO154" s="77"/>
      <c r="NP154" s="77"/>
      <c r="NQ154" s="77"/>
      <c r="NR154" s="77"/>
      <c r="NS154" s="77"/>
      <c r="NT154" s="77"/>
      <c r="NU154" s="77"/>
      <c r="NV154" s="77"/>
      <c r="NW154" s="77"/>
      <c r="NX154" s="77"/>
      <c r="NY154" s="77"/>
      <c r="NZ154" s="77"/>
      <c r="OA154" s="77"/>
      <c r="OB154" s="77"/>
      <c r="OC154" s="77"/>
      <c r="OD154" s="77"/>
      <c r="OE154" s="77"/>
      <c r="OF154" s="77"/>
      <c r="OG154" s="77"/>
      <c r="OH154" s="77"/>
      <c r="OI154" s="77"/>
      <c r="OJ154" s="77"/>
      <c r="OK154" s="77"/>
      <c r="OL154" s="77"/>
      <c r="OM154" s="77"/>
      <c r="ON154" s="77"/>
      <c r="OO154" s="77"/>
      <c r="OP154" s="77"/>
      <c r="OQ154" s="77"/>
      <c r="OR154" s="77"/>
      <c r="OS154" s="77"/>
      <c r="OT154" s="77"/>
      <c r="OU154" s="77"/>
      <c r="OV154" s="77"/>
      <c r="OW154" s="77"/>
      <c r="OX154" s="77"/>
      <c r="OY154" s="77"/>
      <c r="OZ154" s="77"/>
      <c r="PA154" s="77"/>
      <c r="PB154" s="77"/>
      <c r="PC154" s="77"/>
      <c r="PD154" s="77"/>
      <c r="PE154" s="77"/>
      <c r="PF154" s="77"/>
      <c r="PG154" s="77"/>
      <c r="PH154" s="77"/>
      <c r="PI154" s="77"/>
      <c r="PJ154" s="77"/>
      <c r="PK154" s="77"/>
      <c r="PL154" s="77"/>
      <c r="PM154" s="77"/>
      <c r="PN154" s="77"/>
      <c r="PO154" s="77"/>
      <c r="PP154" s="77"/>
      <c r="PQ154" s="77"/>
      <c r="PR154" s="77"/>
      <c r="PS154" s="77"/>
      <c r="PT154" s="77"/>
      <c r="PU154" s="77"/>
      <c r="PV154" s="77"/>
      <c r="PW154" s="77"/>
      <c r="PX154" s="77"/>
      <c r="PY154" s="77"/>
      <c r="PZ154" s="77"/>
      <c r="QA154" s="77"/>
      <c r="QB154" s="77"/>
      <c r="QC154" s="77"/>
      <c r="QD154" s="77"/>
      <c r="QE154" s="77"/>
      <c r="QF154" s="77"/>
      <c r="QG154" s="77"/>
      <c r="QH154" s="77"/>
      <c r="QI154" s="77"/>
      <c r="QJ154" s="77"/>
      <c r="QK154" s="77"/>
      <c r="QL154" s="77"/>
      <c r="QM154" s="77"/>
      <c r="QN154" s="77"/>
      <c r="QO154" s="77"/>
      <c r="QP154" s="77"/>
      <c r="QQ154" s="77"/>
      <c r="QR154" s="77"/>
      <c r="QS154" s="77"/>
      <c r="QT154" s="77"/>
      <c r="QU154" s="77"/>
      <c r="QV154" s="77"/>
      <c r="QW154" s="77"/>
      <c r="QX154" s="77"/>
      <c r="QY154" s="77"/>
      <c r="QZ154" s="77"/>
      <c r="RA154" s="77"/>
      <c r="RB154" s="77"/>
      <c r="RC154" s="77"/>
      <c r="RD154" s="77"/>
      <c r="RE154" s="77"/>
      <c r="RF154" s="77"/>
      <c r="RG154" s="77"/>
      <c r="RH154" s="77"/>
      <c r="RI154" s="77"/>
      <c r="RJ154" s="77"/>
      <c r="RK154" s="77"/>
      <c r="RL154" s="77"/>
      <c r="RM154" s="77"/>
      <c r="RN154" s="77"/>
      <c r="RO154" s="77"/>
      <c r="RP154" s="77"/>
      <c r="RQ154" s="77"/>
      <c r="RR154" s="77"/>
      <c r="RS154" s="77"/>
      <c r="RT154" s="77"/>
      <c r="RU154" s="77"/>
      <c r="RV154" s="77"/>
      <c r="RW154" s="77"/>
      <c r="RX154" s="77"/>
      <c r="RY154" s="77"/>
      <c r="RZ154" s="77"/>
      <c r="SA154" s="77"/>
      <c r="SB154" s="77"/>
      <c r="SC154" s="77"/>
      <c r="SD154" s="77"/>
      <c r="SE154" s="77"/>
      <c r="SF154" s="77"/>
      <c r="SG154" s="77"/>
      <c r="SH154" s="77"/>
      <c r="SI154" s="77"/>
      <c r="SJ154" s="77"/>
      <c r="SK154" s="77"/>
      <c r="SL154" s="77"/>
      <c r="SM154" s="77"/>
      <c r="SN154" s="77"/>
      <c r="SO154" s="77"/>
      <c r="SP154" s="77"/>
      <c r="SQ154" s="77"/>
      <c r="SR154" s="77"/>
      <c r="SS154" s="77"/>
      <c r="ST154" s="77"/>
      <c r="SU154" s="77"/>
      <c r="SV154" s="77"/>
      <c r="SW154" s="77"/>
      <c r="SX154" s="77"/>
      <c r="SY154" s="77"/>
      <c r="SZ154" s="77"/>
      <c r="TA154" s="77"/>
      <c r="TB154" s="77"/>
      <c r="TC154" s="77"/>
      <c r="TD154" s="77"/>
      <c r="TE154" s="77"/>
      <c r="TF154" s="77"/>
      <c r="TG154" s="77"/>
      <c r="TH154" s="77"/>
      <c r="TI154" s="77"/>
      <c r="TJ154" s="77"/>
      <c r="TK154" s="77"/>
      <c r="TL154" s="77"/>
      <c r="TM154" s="77"/>
      <c r="TN154" s="77"/>
      <c r="TO154" s="77"/>
      <c r="TP154" s="77"/>
      <c r="TQ154" s="77"/>
      <c r="TR154" s="77"/>
      <c r="TS154" s="77"/>
      <c r="TT154" s="77"/>
      <c r="TU154" s="77"/>
      <c r="TV154" s="77"/>
      <c r="TW154" s="77"/>
      <c r="TX154" s="77"/>
      <c r="TY154" s="77"/>
      <c r="TZ154" s="77"/>
      <c r="UA154" s="77"/>
      <c r="UB154" s="77"/>
      <c r="UC154" s="77"/>
      <c r="UD154" s="77"/>
      <c r="UE154" s="77"/>
      <c r="UF154" s="77"/>
      <c r="UG154" s="77"/>
      <c r="UH154" s="77"/>
      <c r="UI154" s="77"/>
      <c r="UJ154" s="77"/>
      <c r="UK154" s="77"/>
      <c r="UL154" s="77"/>
      <c r="UM154" s="77"/>
      <c r="UN154" s="77"/>
      <c r="UO154" s="77"/>
      <c r="UP154" s="77"/>
      <c r="UQ154" s="77"/>
      <c r="UR154" s="77"/>
      <c r="US154" s="77"/>
      <c r="UT154" s="77"/>
      <c r="UU154" s="77"/>
      <c r="UV154" s="77"/>
      <c r="UW154" s="77"/>
      <c r="UX154" s="77"/>
      <c r="UY154" s="77"/>
      <c r="UZ154" s="77"/>
      <c r="VA154" s="77"/>
      <c r="VB154" s="77"/>
      <c r="VC154" s="77"/>
      <c r="VD154" s="77"/>
      <c r="VE154" s="77"/>
      <c r="VF154" s="77"/>
      <c r="VG154" s="77"/>
      <c r="VH154" s="77"/>
      <c r="VI154" s="77"/>
      <c r="VJ154" s="77"/>
      <c r="VK154" s="77"/>
      <c r="VL154" s="77"/>
      <c r="VM154" s="77"/>
      <c r="VN154" s="77"/>
      <c r="VO154" s="77"/>
      <c r="VP154" s="77"/>
      <c r="VQ154" s="77"/>
      <c r="VR154" s="77"/>
      <c r="VS154" s="77"/>
      <c r="VT154" s="77"/>
      <c r="VU154" s="77"/>
      <c r="VV154" s="77"/>
      <c r="VW154" s="77"/>
      <c r="VX154" s="77"/>
      <c r="VY154" s="77"/>
      <c r="VZ154" s="77"/>
      <c r="WA154" s="77"/>
      <c r="WB154" s="77"/>
      <c r="WC154" s="77"/>
      <c r="WD154" s="77"/>
      <c r="WE154" s="77"/>
      <c r="WF154" s="77"/>
      <c r="WG154" s="77"/>
      <c r="WH154" s="77"/>
      <c r="WI154" s="77"/>
      <c r="WJ154" s="77"/>
      <c r="WK154" s="77"/>
      <c r="WL154" s="77"/>
      <c r="WM154" s="77"/>
      <c r="WN154" s="77"/>
      <c r="WO154" s="77"/>
      <c r="WP154" s="77"/>
      <c r="WQ154" s="77"/>
      <c r="WR154" s="77"/>
      <c r="WS154" s="77"/>
      <c r="WT154" s="77"/>
      <c r="WU154" s="77"/>
      <c r="WV154" s="77"/>
      <c r="WW154" s="77"/>
      <c r="WX154" s="77"/>
      <c r="WY154" s="77"/>
      <c r="WZ154" s="77"/>
      <c r="XA154" s="77"/>
      <c r="XB154" s="77"/>
      <c r="XC154" s="77"/>
      <c r="XD154" s="77"/>
      <c r="XE154" s="77"/>
      <c r="XF154" s="77"/>
      <c r="XG154" s="77"/>
      <c r="XH154" s="77"/>
      <c r="XI154" s="77"/>
      <c r="XJ154" s="77"/>
      <c r="XK154" s="77"/>
      <c r="XL154" s="77"/>
      <c r="XM154" s="77"/>
      <c r="XN154" s="77"/>
      <c r="XO154" s="77"/>
      <c r="XP154" s="77"/>
      <c r="XQ154" s="77"/>
      <c r="XR154" s="77"/>
      <c r="XS154" s="77"/>
      <c r="XT154" s="77"/>
      <c r="XU154" s="77"/>
      <c r="XV154" s="77"/>
      <c r="XW154" s="77"/>
      <c r="XX154" s="77"/>
      <c r="XY154" s="77"/>
      <c r="XZ154" s="77"/>
      <c r="YA154" s="77"/>
      <c r="YB154" s="77"/>
      <c r="YC154" s="77"/>
      <c r="YD154" s="77"/>
      <c r="YE154" s="77"/>
      <c r="YF154" s="77"/>
      <c r="YG154" s="77"/>
      <c r="YH154" s="77"/>
      <c r="YI154" s="77"/>
      <c r="YJ154" s="77"/>
      <c r="YK154" s="77"/>
      <c r="YL154" s="77"/>
      <c r="YM154" s="77"/>
      <c r="YN154" s="77"/>
      <c r="YO154" s="77"/>
      <c r="YP154" s="77"/>
      <c r="YQ154" s="77"/>
      <c r="YR154" s="77"/>
    </row>
    <row r="155" spans="1:668" ht="15.75" x14ac:dyDescent="0.25">
      <c r="A155" s="43" t="s">
        <v>15</v>
      </c>
      <c r="B155" s="59">
        <v>4</v>
      </c>
      <c r="C155" s="103"/>
      <c r="D155" s="116"/>
      <c r="E155" s="116"/>
      <c r="F155" s="124">
        <f>SUM(F151:F154)</f>
        <v>167000</v>
      </c>
      <c r="G155" s="116">
        <f>SUM(G151:G153)+G154</f>
        <v>4792.8999999999996</v>
      </c>
      <c r="H155" s="128">
        <f>SUM(H151:H154)</f>
        <v>4856.33</v>
      </c>
      <c r="I155" s="128">
        <f>SUM(I151:I154)</f>
        <v>4356.5</v>
      </c>
      <c r="J155" s="128">
        <f>SUM(J151:J154)</f>
        <v>15445.859999999999</v>
      </c>
      <c r="K155" s="128">
        <f t="shared" ref="K155" si="35">SUM(K151:K153)</f>
        <v>16085.16</v>
      </c>
      <c r="L155" s="134">
        <f>SUM(L151:L154)</f>
        <v>151554.14000000001</v>
      </c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IC155" s="77"/>
      <c r="ID155" s="77"/>
      <c r="IE155" s="77"/>
      <c r="IF155" s="77"/>
      <c r="IG155" s="77"/>
      <c r="IH155" s="77"/>
      <c r="II155" s="77"/>
      <c r="IJ155" s="77"/>
      <c r="IK155" s="77"/>
      <c r="IL155" s="77"/>
      <c r="IM155" s="77"/>
      <c r="IN155" s="77"/>
      <c r="IO155" s="77"/>
      <c r="IP155" s="77"/>
      <c r="IQ155" s="77"/>
      <c r="IR155" s="77"/>
      <c r="IS155" s="77"/>
      <c r="IT155" s="77"/>
      <c r="IU155" s="77"/>
      <c r="IV155" s="77"/>
      <c r="IW155" s="77"/>
      <c r="IX155" s="77"/>
      <c r="IY155" s="77"/>
      <c r="IZ155" s="77"/>
      <c r="JA155" s="77"/>
      <c r="JB155" s="77"/>
      <c r="JC155" s="77"/>
      <c r="JD155" s="77"/>
      <c r="JE155" s="77"/>
      <c r="JF155" s="77"/>
      <c r="JG155" s="77"/>
      <c r="JH155" s="77"/>
      <c r="JI155" s="77"/>
      <c r="JJ155" s="77"/>
      <c r="JK155" s="77"/>
      <c r="JL155" s="77"/>
      <c r="JM155" s="77"/>
      <c r="JN155" s="77"/>
      <c r="JO155" s="77"/>
      <c r="JP155" s="77"/>
      <c r="JQ155" s="77"/>
      <c r="JR155" s="77"/>
      <c r="JS155" s="77"/>
      <c r="JT155" s="77"/>
      <c r="JU155" s="77"/>
      <c r="JV155" s="77"/>
      <c r="JW155" s="77"/>
      <c r="JX155" s="77"/>
      <c r="JY155" s="77"/>
      <c r="JZ155" s="77"/>
      <c r="KA155" s="77"/>
      <c r="KB155" s="77"/>
      <c r="KC155" s="77"/>
      <c r="KD155" s="77"/>
      <c r="KE155" s="77"/>
      <c r="KF155" s="77"/>
      <c r="KG155" s="77"/>
      <c r="KH155" s="77"/>
      <c r="KI155" s="77"/>
      <c r="KJ155" s="77"/>
      <c r="KK155" s="77"/>
      <c r="KL155" s="77"/>
      <c r="KM155" s="77"/>
      <c r="KN155" s="77"/>
      <c r="KO155" s="77"/>
      <c r="KP155" s="77"/>
      <c r="KQ155" s="77"/>
      <c r="KR155" s="77"/>
      <c r="KS155" s="77"/>
      <c r="KT155" s="77"/>
      <c r="KU155" s="77"/>
      <c r="KV155" s="77"/>
      <c r="KW155" s="77"/>
      <c r="KX155" s="77"/>
      <c r="KY155" s="77"/>
      <c r="KZ155" s="77"/>
      <c r="LA155" s="77"/>
      <c r="LB155" s="77"/>
      <c r="LC155" s="77"/>
      <c r="LD155" s="77"/>
      <c r="LE155" s="77"/>
      <c r="LF155" s="77"/>
      <c r="LG155" s="77"/>
      <c r="LH155" s="77"/>
      <c r="LI155" s="77"/>
      <c r="LJ155" s="77"/>
      <c r="LK155" s="77"/>
      <c r="LL155" s="77"/>
      <c r="LM155" s="77"/>
      <c r="LN155" s="77"/>
      <c r="LO155" s="77"/>
      <c r="LP155" s="77"/>
      <c r="LQ155" s="77"/>
      <c r="LR155" s="77"/>
      <c r="LS155" s="77"/>
      <c r="LT155" s="77"/>
      <c r="LU155" s="77"/>
      <c r="LV155" s="77"/>
      <c r="LW155" s="77"/>
      <c r="LX155" s="77"/>
      <c r="LY155" s="77"/>
      <c r="LZ155" s="77"/>
      <c r="MA155" s="77"/>
      <c r="MB155" s="77"/>
      <c r="MC155" s="77"/>
      <c r="MD155" s="77"/>
      <c r="ME155" s="77"/>
      <c r="MF155" s="77"/>
      <c r="MG155" s="77"/>
      <c r="MH155" s="77"/>
      <c r="MI155" s="77"/>
      <c r="MJ155" s="77"/>
      <c r="MK155" s="77"/>
      <c r="ML155" s="77"/>
      <c r="MM155" s="77"/>
      <c r="MN155" s="77"/>
      <c r="MO155" s="77"/>
      <c r="MP155" s="77"/>
      <c r="MQ155" s="77"/>
      <c r="MR155" s="77"/>
      <c r="MS155" s="77"/>
      <c r="MT155" s="77"/>
      <c r="MU155" s="77"/>
      <c r="MV155" s="77"/>
      <c r="MW155" s="77"/>
      <c r="MX155" s="77"/>
      <c r="MY155" s="77"/>
      <c r="MZ155" s="77"/>
      <c r="NA155" s="77"/>
      <c r="NB155" s="77"/>
      <c r="NC155" s="77"/>
      <c r="ND155" s="77"/>
      <c r="NE155" s="77"/>
      <c r="NF155" s="77"/>
      <c r="NG155" s="77"/>
      <c r="NH155" s="77"/>
      <c r="NI155" s="77"/>
      <c r="NJ155" s="77"/>
      <c r="NK155" s="77"/>
      <c r="NL155" s="77"/>
      <c r="NM155" s="77"/>
      <c r="NN155" s="77"/>
      <c r="NO155" s="77"/>
      <c r="NP155" s="77"/>
      <c r="NQ155" s="77"/>
      <c r="NR155" s="77"/>
      <c r="NS155" s="77"/>
      <c r="NT155" s="77"/>
      <c r="NU155" s="77"/>
      <c r="NV155" s="77"/>
      <c r="NW155" s="77"/>
      <c r="NX155" s="77"/>
      <c r="NY155" s="77"/>
      <c r="NZ155" s="77"/>
      <c r="OA155" s="77"/>
      <c r="OB155" s="77"/>
      <c r="OC155" s="77"/>
      <c r="OD155" s="77"/>
      <c r="OE155" s="77"/>
      <c r="OF155" s="77"/>
      <c r="OG155" s="77"/>
      <c r="OH155" s="77"/>
      <c r="OI155" s="77"/>
      <c r="OJ155" s="77"/>
      <c r="OK155" s="77"/>
      <c r="OL155" s="77"/>
      <c r="OM155" s="77"/>
      <c r="ON155" s="77"/>
      <c r="OO155" s="77"/>
      <c r="OP155" s="77"/>
      <c r="OQ155" s="77"/>
      <c r="OR155" s="77"/>
      <c r="OS155" s="77"/>
      <c r="OT155" s="77"/>
      <c r="OU155" s="77"/>
      <c r="OV155" s="77"/>
      <c r="OW155" s="77"/>
      <c r="OX155" s="77"/>
      <c r="OY155" s="77"/>
      <c r="OZ155" s="77"/>
      <c r="PA155" s="77"/>
      <c r="PB155" s="77"/>
      <c r="PC155" s="77"/>
      <c r="PD155" s="77"/>
      <c r="PE155" s="77"/>
      <c r="PF155" s="77"/>
      <c r="PG155" s="77"/>
      <c r="PH155" s="77"/>
      <c r="PI155" s="77"/>
      <c r="PJ155" s="77"/>
      <c r="PK155" s="77"/>
      <c r="PL155" s="77"/>
      <c r="PM155" s="77"/>
      <c r="PN155" s="77"/>
      <c r="PO155" s="77"/>
      <c r="PP155" s="77"/>
      <c r="PQ155" s="77"/>
      <c r="PR155" s="77"/>
      <c r="PS155" s="77"/>
      <c r="PT155" s="77"/>
      <c r="PU155" s="77"/>
      <c r="PV155" s="77"/>
      <c r="PW155" s="77"/>
      <c r="PX155" s="77"/>
      <c r="PY155" s="77"/>
      <c r="PZ155" s="77"/>
      <c r="QA155" s="77"/>
      <c r="QB155" s="77"/>
      <c r="QC155" s="77"/>
      <c r="QD155" s="77"/>
      <c r="QE155" s="77"/>
      <c r="QF155" s="77"/>
      <c r="QG155" s="77"/>
      <c r="QH155" s="77"/>
      <c r="QI155" s="77"/>
      <c r="QJ155" s="77"/>
      <c r="QK155" s="77"/>
      <c r="QL155" s="77"/>
      <c r="QM155" s="77"/>
      <c r="QN155" s="77"/>
      <c r="QO155" s="77"/>
      <c r="QP155" s="77"/>
      <c r="QQ155" s="77"/>
      <c r="QR155" s="77"/>
      <c r="QS155" s="77"/>
      <c r="QT155" s="77"/>
      <c r="QU155" s="77"/>
      <c r="QV155" s="77"/>
      <c r="QW155" s="77"/>
      <c r="QX155" s="77"/>
      <c r="QY155" s="77"/>
      <c r="QZ155" s="77"/>
      <c r="RA155" s="77"/>
      <c r="RB155" s="77"/>
      <c r="RC155" s="77"/>
      <c r="RD155" s="77"/>
      <c r="RE155" s="77"/>
      <c r="RF155" s="77"/>
      <c r="RG155" s="77"/>
      <c r="RH155" s="77"/>
      <c r="RI155" s="77"/>
      <c r="RJ155" s="77"/>
      <c r="RK155" s="77"/>
      <c r="RL155" s="77"/>
      <c r="RM155" s="77"/>
      <c r="RN155" s="77"/>
      <c r="RO155" s="77"/>
      <c r="RP155" s="77"/>
      <c r="RQ155" s="77"/>
      <c r="RR155" s="77"/>
      <c r="RS155" s="77"/>
      <c r="RT155" s="77"/>
      <c r="RU155" s="77"/>
      <c r="RV155" s="77"/>
      <c r="RW155" s="77"/>
      <c r="RX155" s="77"/>
      <c r="RY155" s="77"/>
      <c r="RZ155" s="77"/>
      <c r="SA155" s="77"/>
      <c r="SB155" s="77"/>
      <c r="SC155" s="77"/>
      <c r="SD155" s="77"/>
      <c r="SE155" s="77"/>
      <c r="SF155" s="77"/>
      <c r="SG155" s="77"/>
      <c r="SH155" s="77"/>
      <c r="SI155" s="77"/>
      <c r="SJ155" s="77"/>
      <c r="SK155" s="77"/>
      <c r="SL155" s="77"/>
      <c r="SM155" s="77"/>
      <c r="SN155" s="77"/>
      <c r="SO155" s="77"/>
      <c r="SP155" s="77"/>
      <c r="SQ155" s="77"/>
      <c r="SR155" s="77"/>
      <c r="SS155" s="77"/>
      <c r="ST155" s="77"/>
      <c r="SU155" s="77"/>
      <c r="SV155" s="77"/>
      <c r="SW155" s="77"/>
      <c r="SX155" s="77"/>
      <c r="SY155" s="77"/>
      <c r="SZ155" s="77"/>
      <c r="TA155" s="77"/>
      <c r="TB155" s="77"/>
      <c r="TC155" s="77"/>
      <c r="TD155" s="77"/>
      <c r="TE155" s="77"/>
      <c r="TF155" s="77"/>
      <c r="TG155" s="77"/>
      <c r="TH155" s="77"/>
      <c r="TI155" s="77"/>
      <c r="TJ155" s="77"/>
      <c r="TK155" s="77"/>
      <c r="TL155" s="77"/>
      <c r="TM155" s="77"/>
      <c r="TN155" s="77"/>
      <c r="TO155" s="77"/>
      <c r="TP155" s="77"/>
      <c r="TQ155" s="77"/>
      <c r="TR155" s="77"/>
      <c r="TS155" s="77"/>
      <c r="TT155" s="77"/>
      <c r="TU155" s="77"/>
      <c r="TV155" s="77"/>
      <c r="TW155" s="77"/>
      <c r="TX155" s="77"/>
      <c r="TY155" s="77"/>
      <c r="TZ155" s="77"/>
      <c r="UA155" s="77"/>
      <c r="UB155" s="77"/>
      <c r="UC155" s="77"/>
      <c r="UD155" s="77"/>
      <c r="UE155" s="77"/>
      <c r="UF155" s="77"/>
      <c r="UG155" s="77"/>
      <c r="UH155" s="77"/>
      <c r="UI155" s="77"/>
      <c r="UJ155" s="77"/>
      <c r="UK155" s="77"/>
      <c r="UL155" s="77"/>
      <c r="UM155" s="77"/>
      <c r="UN155" s="77"/>
      <c r="UO155" s="77"/>
      <c r="UP155" s="77"/>
      <c r="UQ155" s="77"/>
      <c r="UR155" s="77"/>
      <c r="US155" s="77"/>
      <c r="UT155" s="77"/>
      <c r="UU155" s="77"/>
      <c r="UV155" s="77"/>
      <c r="UW155" s="77"/>
      <c r="UX155" s="77"/>
      <c r="UY155" s="77"/>
      <c r="UZ155" s="77"/>
      <c r="VA155" s="77"/>
      <c r="VB155" s="77"/>
      <c r="VC155" s="77"/>
      <c r="VD155" s="77"/>
      <c r="VE155" s="77"/>
      <c r="VF155" s="77"/>
      <c r="VG155" s="77"/>
      <c r="VH155" s="77"/>
      <c r="VI155" s="77"/>
      <c r="VJ155" s="77"/>
      <c r="VK155" s="77"/>
      <c r="VL155" s="77"/>
      <c r="VM155" s="77"/>
      <c r="VN155" s="77"/>
      <c r="VO155" s="77"/>
      <c r="VP155" s="77"/>
      <c r="VQ155" s="77"/>
      <c r="VR155" s="77"/>
      <c r="VS155" s="77"/>
      <c r="VT155" s="77"/>
      <c r="VU155" s="77"/>
      <c r="VV155" s="77"/>
      <c r="VW155" s="77"/>
      <c r="VX155" s="77"/>
      <c r="VY155" s="77"/>
      <c r="VZ155" s="77"/>
      <c r="WA155" s="77"/>
      <c r="WB155" s="77"/>
      <c r="WC155" s="77"/>
      <c r="WD155" s="77"/>
      <c r="WE155" s="77"/>
      <c r="WF155" s="77"/>
      <c r="WG155" s="77"/>
      <c r="WH155" s="77"/>
      <c r="WI155" s="77"/>
      <c r="WJ155" s="77"/>
      <c r="WK155" s="77"/>
      <c r="WL155" s="77"/>
      <c r="WM155" s="77"/>
      <c r="WN155" s="77"/>
      <c r="WO155" s="77"/>
      <c r="WP155" s="77"/>
      <c r="WQ155" s="77"/>
      <c r="WR155" s="77"/>
      <c r="WS155" s="77"/>
      <c r="WT155" s="77"/>
      <c r="WU155" s="77"/>
      <c r="WV155" s="77"/>
      <c r="WW155" s="77"/>
      <c r="WX155" s="77"/>
      <c r="WY155" s="77"/>
      <c r="WZ155" s="77"/>
      <c r="XA155" s="77"/>
      <c r="XB155" s="77"/>
      <c r="XC155" s="77"/>
      <c r="XD155" s="77"/>
      <c r="XE155" s="77"/>
      <c r="XF155" s="77"/>
      <c r="XG155" s="77"/>
      <c r="XH155" s="77"/>
      <c r="XI155" s="77"/>
      <c r="XJ155" s="77"/>
      <c r="XK155" s="77"/>
      <c r="XL155" s="77"/>
      <c r="XM155" s="77"/>
      <c r="XN155" s="77"/>
      <c r="XO155" s="77"/>
      <c r="XP155" s="77"/>
      <c r="XQ155" s="77"/>
      <c r="XR155" s="77"/>
      <c r="XS155" s="77"/>
      <c r="XT155" s="77"/>
      <c r="XU155" s="77"/>
      <c r="XV155" s="77"/>
      <c r="XW155" s="77"/>
      <c r="XX155" s="77"/>
      <c r="XY155" s="77"/>
      <c r="XZ155" s="77"/>
      <c r="YA155" s="77"/>
      <c r="YB155" s="77"/>
      <c r="YC155" s="77"/>
      <c r="YD155" s="77"/>
      <c r="YE155" s="77"/>
      <c r="YF155" s="77"/>
      <c r="YG155" s="77"/>
      <c r="YH155" s="77"/>
      <c r="YI155" s="77"/>
      <c r="YJ155" s="77"/>
      <c r="YK155" s="77"/>
      <c r="YL155" s="77"/>
      <c r="YM155" s="77"/>
      <c r="YN155" s="77"/>
      <c r="YO155" s="77"/>
      <c r="YP155" s="77"/>
      <c r="YQ155" s="77"/>
      <c r="YR155" s="77"/>
    </row>
    <row r="156" spans="1:668" ht="15.75" x14ac:dyDescent="0.25">
      <c r="A156" s="44"/>
      <c r="B156" s="44"/>
      <c r="C156" s="104"/>
      <c r="D156" s="113"/>
      <c r="E156" s="113"/>
      <c r="F156" s="123"/>
      <c r="G156" s="113"/>
      <c r="H156" s="123"/>
      <c r="I156" s="123"/>
      <c r="J156" s="123"/>
      <c r="K156" s="123"/>
      <c r="L156" s="132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IC156" s="77"/>
      <c r="ID156" s="77"/>
      <c r="IE156" s="77"/>
      <c r="IF156" s="77"/>
      <c r="IG156" s="77"/>
      <c r="IH156" s="77"/>
      <c r="II156" s="77"/>
      <c r="IJ156" s="77"/>
      <c r="IK156" s="77"/>
      <c r="IL156" s="77"/>
      <c r="IM156" s="77"/>
      <c r="IN156" s="77"/>
      <c r="IO156" s="77"/>
      <c r="IP156" s="77"/>
      <c r="IQ156" s="77"/>
      <c r="IR156" s="77"/>
      <c r="IS156" s="77"/>
      <c r="IT156" s="77"/>
      <c r="IU156" s="77"/>
      <c r="IV156" s="77"/>
      <c r="IW156" s="77"/>
      <c r="IX156" s="77"/>
      <c r="IY156" s="77"/>
      <c r="IZ156" s="77"/>
      <c r="JA156" s="77"/>
      <c r="JB156" s="77"/>
      <c r="JC156" s="77"/>
      <c r="JD156" s="77"/>
      <c r="JE156" s="77"/>
      <c r="JF156" s="77"/>
      <c r="JG156" s="77"/>
      <c r="JH156" s="77"/>
      <c r="JI156" s="77"/>
      <c r="JJ156" s="77"/>
      <c r="JK156" s="77"/>
      <c r="JL156" s="77"/>
      <c r="JM156" s="77"/>
      <c r="JN156" s="77"/>
      <c r="JO156" s="77"/>
      <c r="JP156" s="77"/>
      <c r="JQ156" s="77"/>
      <c r="JR156" s="77"/>
      <c r="JS156" s="77"/>
      <c r="JT156" s="77"/>
      <c r="JU156" s="77"/>
      <c r="JV156" s="77"/>
      <c r="JW156" s="77"/>
      <c r="JX156" s="77"/>
      <c r="JY156" s="77"/>
      <c r="JZ156" s="77"/>
      <c r="KA156" s="77"/>
      <c r="KB156" s="77"/>
      <c r="KC156" s="77"/>
      <c r="KD156" s="77"/>
      <c r="KE156" s="77"/>
      <c r="KF156" s="77"/>
      <c r="KG156" s="77"/>
      <c r="KH156" s="77"/>
      <c r="KI156" s="77"/>
      <c r="KJ156" s="77"/>
      <c r="KK156" s="77"/>
      <c r="KL156" s="77"/>
      <c r="KM156" s="77"/>
      <c r="KN156" s="77"/>
      <c r="KO156" s="77"/>
      <c r="KP156" s="77"/>
      <c r="KQ156" s="77"/>
      <c r="KR156" s="77"/>
      <c r="KS156" s="77"/>
      <c r="KT156" s="77"/>
      <c r="KU156" s="77"/>
      <c r="KV156" s="77"/>
      <c r="KW156" s="77"/>
      <c r="KX156" s="77"/>
      <c r="KY156" s="77"/>
      <c r="KZ156" s="77"/>
      <c r="LA156" s="77"/>
      <c r="LB156" s="77"/>
      <c r="LC156" s="77"/>
      <c r="LD156" s="77"/>
      <c r="LE156" s="77"/>
      <c r="LF156" s="77"/>
      <c r="LG156" s="77"/>
      <c r="LH156" s="77"/>
      <c r="LI156" s="77"/>
      <c r="LJ156" s="77"/>
      <c r="LK156" s="77"/>
      <c r="LL156" s="77"/>
      <c r="LM156" s="77"/>
      <c r="LN156" s="77"/>
      <c r="LO156" s="77"/>
      <c r="LP156" s="77"/>
      <c r="LQ156" s="77"/>
      <c r="LR156" s="77"/>
      <c r="LS156" s="77"/>
      <c r="LT156" s="77"/>
      <c r="LU156" s="77"/>
      <c r="LV156" s="77"/>
      <c r="LW156" s="77"/>
      <c r="LX156" s="77"/>
      <c r="LY156" s="77"/>
      <c r="LZ156" s="77"/>
      <c r="MA156" s="77"/>
      <c r="MB156" s="77"/>
      <c r="MC156" s="77"/>
      <c r="MD156" s="77"/>
      <c r="ME156" s="77"/>
      <c r="MF156" s="77"/>
      <c r="MG156" s="77"/>
      <c r="MH156" s="77"/>
      <c r="MI156" s="77"/>
      <c r="MJ156" s="77"/>
      <c r="MK156" s="77"/>
      <c r="ML156" s="77"/>
      <c r="MM156" s="77"/>
      <c r="MN156" s="77"/>
      <c r="MO156" s="77"/>
      <c r="MP156" s="77"/>
      <c r="MQ156" s="77"/>
      <c r="MR156" s="77"/>
      <c r="MS156" s="77"/>
      <c r="MT156" s="77"/>
      <c r="MU156" s="77"/>
      <c r="MV156" s="77"/>
      <c r="MW156" s="77"/>
      <c r="MX156" s="77"/>
      <c r="MY156" s="77"/>
      <c r="MZ156" s="77"/>
      <c r="NA156" s="77"/>
      <c r="NB156" s="77"/>
      <c r="NC156" s="77"/>
      <c r="ND156" s="77"/>
      <c r="NE156" s="77"/>
      <c r="NF156" s="77"/>
      <c r="NG156" s="77"/>
      <c r="NH156" s="77"/>
      <c r="NI156" s="77"/>
      <c r="NJ156" s="77"/>
      <c r="NK156" s="77"/>
      <c r="NL156" s="77"/>
      <c r="NM156" s="77"/>
      <c r="NN156" s="77"/>
      <c r="NO156" s="77"/>
      <c r="NP156" s="77"/>
      <c r="NQ156" s="77"/>
      <c r="NR156" s="77"/>
      <c r="NS156" s="77"/>
      <c r="NT156" s="77"/>
      <c r="NU156" s="77"/>
      <c r="NV156" s="77"/>
      <c r="NW156" s="77"/>
      <c r="NX156" s="77"/>
      <c r="NY156" s="77"/>
      <c r="NZ156" s="77"/>
      <c r="OA156" s="77"/>
      <c r="OB156" s="77"/>
      <c r="OC156" s="77"/>
      <c r="OD156" s="77"/>
      <c r="OE156" s="77"/>
      <c r="OF156" s="77"/>
      <c r="OG156" s="77"/>
      <c r="OH156" s="77"/>
      <c r="OI156" s="77"/>
      <c r="OJ156" s="77"/>
      <c r="OK156" s="77"/>
      <c r="OL156" s="77"/>
      <c r="OM156" s="77"/>
      <c r="ON156" s="77"/>
      <c r="OO156" s="77"/>
      <c r="OP156" s="77"/>
      <c r="OQ156" s="77"/>
      <c r="OR156" s="77"/>
      <c r="OS156" s="77"/>
      <c r="OT156" s="77"/>
      <c r="OU156" s="77"/>
      <c r="OV156" s="77"/>
      <c r="OW156" s="77"/>
      <c r="OX156" s="77"/>
      <c r="OY156" s="77"/>
      <c r="OZ156" s="77"/>
      <c r="PA156" s="77"/>
      <c r="PB156" s="77"/>
      <c r="PC156" s="77"/>
      <c r="PD156" s="77"/>
      <c r="PE156" s="77"/>
      <c r="PF156" s="77"/>
      <c r="PG156" s="77"/>
      <c r="PH156" s="77"/>
      <c r="PI156" s="77"/>
      <c r="PJ156" s="77"/>
      <c r="PK156" s="77"/>
      <c r="PL156" s="77"/>
      <c r="PM156" s="77"/>
      <c r="PN156" s="77"/>
      <c r="PO156" s="77"/>
      <c r="PP156" s="77"/>
      <c r="PQ156" s="77"/>
      <c r="PR156" s="77"/>
      <c r="PS156" s="77"/>
      <c r="PT156" s="77"/>
      <c r="PU156" s="77"/>
      <c r="PV156" s="77"/>
      <c r="PW156" s="77"/>
      <c r="PX156" s="77"/>
      <c r="PY156" s="77"/>
      <c r="PZ156" s="77"/>
      <c r="QA156" s="77"/>
      <c r="QB156" s="77"/>
      <c r="QC156" s="77"/>
      <c r="QD156" s="77"/>
      <c r="QE156" s="77"/>
      <c r="QF156" s="77"/>
      <c r="QG156" s="77"/>
      <c r="QH156" s="77"/>
      <c r="QI156" s="77"/>
      <c r="QJ156" s="77"/>
      <c r="QK156" s="77"/>
      <c r="QL156" s="77"/>
      <c r="QM156" s="77"/>
      <c r="QN156" s="77"/>
      <c r="QO156" s="77"/>
      <c r="QP156" s="77"/>
      <c r="QQ156" s="77"/>
      <c r="QR156" s="77"/>
      <c r="QS156" s="77"/>
      <c r="QT156" s="77"/>
      <c r="QU156" s="77"/>
      <c r="QV156" s="77"/>
      <c r="QW156" s="77"/>
      <c r="QX156" s="77"/>
      <c r="QY156" s="77"/>
      <c r="QZ156" s="77"/>
      <c r="RA156" s="77"/>
      <c r="RB156" s="77"/>
      <c r="RC156" s="77"/>
      <c r="RD156" s="77"/>
      <c r="RE156" s="77"/>
      <c r="RF156" s="77"/>
      <c r="RG156" s="77"/>
      <c r="RH156" s="77"/>
      <c r="RI156" s="77"/>
      <c r="RJ156" s="77"/>
      <c r="RK156" s="77"/>
      <c r="RL156" s="77"/>
      <c r="RM156" s="77"/>
      <c r="RN156" s="77"/>
      <c r="RO156" s="77"/>
      <c r="RP156" s="77"/>
      <c r="RQ156" s="77"/>
      <c r="RR156" s="77"/>
      <c r="RS156" s="77"/>
      <c r="RT156" s="77"/>
      <c r="RU156" s="77"/>
      <c r="RV156" s="77"/>
      <c r="RW156" s="77"/>
      <c r="RX156" s="77"/>
      <c r="RY156" s="77"/>
      <c r="RZ156" s="77"/>
      <c r="SA156" s="77"/>
      <c r="SB156" s="77"/>
      <c r="SC156" s="77"/>
      <c r="SD156" s="77"/>
      <c r="SE156" s="77"/>
      <c r="SF156" s="77"/>
      <c r="SG156" s="77"/>
      <c r="SH156" s="77"/>
      <c r="SI156" s="77"/>
      <c r="SJ156" s="77"/>
      <c r="SK156" s="77"/>
      <c r="SL156" s="77"/>
      <c r="SM156" s="77"/>
      <c r="SN156" s="77"/>
      <c r="SO156" s="77"/>
      <c r="SP156" s="77"/>
      <c r="SQ156" s="77"/>
      <c r="SR156" s="77"/>
      <c r="SS156" s="77"/>
      <c r="ST156" s="77"/>
      <c r="SU156" s="77"/>
      <c r="SV156" s="77"/>
      <c r="SW156" s="77"/>
      <c r="SX156" s="77"/>
      <c r="SY156" s="77"/>
      <c r="SZ156" s="77"/>
      <c r="TA156" s="77"/>
      <c r="TB156" s="77"/>
      <c r="TC156" s="77"/>
      <c r="TD156" s="77"/>
      <c r="TE156" s="77"/>
      <c r="TF156" s="77"/>
      <c r="TG156" s="77"/>
      <c r="TH156" s="77"/>
      <c r="TI156" s="77"/>
      <c r="TJ156" s="77"/>
      <c r="TK156" s="77"/>
      <c r="TL156" s="77"/>
      <c r="TM156" s="77"/>
      <c r="TN156" s="77"/>
      <c r="TO156" s="77"/>
      <c r="TP156" s="77"/>
      <c r="TQ156" s="77"/>
      <c r="TR156" s="77"/>
      <c r="TS156" s="77"/>
      <c r="TT156" s="77"/>
      <c r="TU156" s="77"/>
      <c r="TV156" s="77"/>
      <c r="TW156" s="77"/>
      <c r="TX156" s="77"/>
      <c r="TY156" s="77"/>
      <c r="TZ156" s="77"/>
      <c r="UA156" s="77"/>
      <c r="UB156" s="77"/>
      <c r="UC156" s="77"/>
      <c r="UD156" s="77"/>
      <c r="UE156" s="77"/>
      <c r="UF156" s="77"/>
      <c r="UG156" s="77"/>
      <c r="UH156" s="77"/>
      <c r="UI156" s="77"/>
      <c r="UJ156" s="77"/>
      <c r="UK156" s="77"/>
      <c r="UL156" s="77"/>
      <c r="UM156" s="77"/>
      <c r="UN156" s="77"/>
      <c r="UO156" s="77"/>
      <c r="UP156" s="77"/>
      <c r="UQ156" s="77"/>
      <c r="UR156" s="77"/>
      <c r="US156" s="77"/>
      <c r="UT156" s="77"/>
      <c r="UU156" s="77"/>
      <c r="UV156" s="77"/>
      <c r="UW156" s="77"/>
      <c r="UX156" s="77"/>
      <c r="UY156" s="77"/>
      <c r="UZ156" s="77"/>
      <c r="VA156" s="77"/>
      <c r="VB156" s="77"/>
      <c r="VC156" s="77"/>
      <c r="VD156" s="77"/>
      <c r="VE156" s="77"/>
      <c r="VF156" s="77"/>
      <c r="VG156" s="77"/>
      <c r="VH156" s="77"/>
      <c r="VI156" s="77"/>
      <c r="VJ156" s="77"/>
      <c r="VK156" s="77"/>
      <c r="VL156" s="77"/>
      <c r="VM156" s="77"/>
      <c r="VN156" s="77"/>
      <c r="VO156" s="77"/>
      <c r="VP156" s="77"/>
      <c r="VQ156" s="77"/>
      <c r="VR156" s="77"/>
      <c r="VS156" s="77"/>
      <c r="VT156" s="77"/>
      <c r="VU156" s="77"/>
      <c r="VV156" s="77"/>
      <c r="VW156" s="77"/>
      <c r="VX156" s="77"/>
      <c r="VY156" s="77"/>
      <c r="VZ156" s="77"/>
      <c r="WA156" s="77"/>
      <c r="WB156" s="77"/>
      <c r="WC156" s="77"/>
      <c r="WD156" s="77"/>
      <c r="WE156" s="77"/>
      <c r="WF156" s="77"/>
      <c r="WG156" s="77"/>
      <c r="WH156" s="77"/>
      <c r="WI156" s="77"/>
      <c r="WJ156" s="77"/>
      <c r="WK156" s="77"/>
      <c r="WL156" s="77"/>
      <c r="WM156" s="77"/>
      <c r="WN156" s="77"/>
      <c r="WO156" s="77"/>
      <c r="WP156" s="77"/>
      <c r="WQ156" s="77"/>
      <c r="WR156" s="77"/>
      <c r="WS156" s="77"/>
      <c r="WT156" s="77"/>
      <c r="WU156" s="77"/>
      <c r="WV156" s="77"/>
      <c r="WW156" s="77"/>
      <c r="WX156" s="77"/>
      <c r="WY156" s="77"/>
      <c r="WZ156" s="77"/>
      <c r="XA156" s="77"/>
      <c r="XB156" s="77"/>
      <c r="XC156" s="77"/>
      <c r="XD156" s="77"/>
      <c r="XE156" s="77"/>
      <c r="XF156" s="77"/>
      <c r="XG156" s="77"/>
      <c r="XH156" s="77"/>
      <c r="XI156" s="77"/>
      <c r="XJ156" s="77"/>
      <c r="XK156" s="77"/>
      <c r="XL156" s="77"/>
      <c r="XM156" s="77"/>
      <c r="XN156" s="77"/>
      <c r="XO156" s="77"/>
      <c r="XP156" s="77"/>
      <c r="XQ156" s="77"/>
      <c r="XR156" s="77"/>
      <c r="XS156" s="77"/>
      <c r="XT156" s="77"/>
      <c r="XU156" s="77"/>
      <c r="XV156" s="77"/>
      <c r="XW156" s="77"/>
      <c r="XX156" s="77"/>
      <c r="XY156" s="77"/>
      <c r="XZ156" s="77"/>
      <c r="YA156" s="77"/>
      <c r="YB156" s="77"/>
      <c r="YC156" s="77"/>
      <c r="YD156" s="77"/>
      <c r="YE156" s="77"/>
      <c r="YF156" s="77"/>
      <c r="YG156" s="77"/>
      <c r="YH156" s="77"/>
      <c r="YI156" s="77"/>
      <c r="YJ156" s="77"/>
      <c r="YK156" s="77"/>
      <c r="YL156" s="77"/>
      <c r="YM156" s="77"/>
      <c r="YN156" s="77"/>
      <c r="YO156" s="77"/>
      <c r="YP156" s="77"/>
      <c r="YQ156" s="77"/>
      <c r="YR156" s="77"/>
    </row>
    <row r="157" spans="1:668" ht="15.75" x14ac:dyDescent="0.25">
      <c r="A157" s="54" t="s">
        <v>94</v>
      </c>
      <c r="B157" s="44"/>
      <c r="C157" s="104" t="s">
        <v>146</v>
      </c>
      <c r="D157" s="113"/>
      <c r="E157" s="113"/>
      <c r="F157" s="123"/>
      <c r="G157" s="113"/>
      <c r="H157" s="123"/>
      <c r="I157" s="123"/>
      <c r="J157" s="123"/>
      <c r="K157" s="123"/>
      <c r="L157" s="132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IC157" s="77"/>
      <c r="ID157" s="77"/>
      <c r="IE157" s="77"/>
      <c r="IF157" s="77"/>
      <c r="IG157" s="77"/>
      <c r="IH157" s="77"/>
      <c r="II157" s="77"/>
      <c r="IJ157" s="77"/>
      <c r="IK157" s="77"/>
      <c r="IL157" s="77"/>
      <c r="IM157" s="77"/>
      <c r="IN157" s="77"/>
      <c r="IO157" s="77"/>
      <c r="IP157" s="77"/>
      <c r="IQ157" s="77"/>
      <c r="IR157" s="77"/>
      <c r="IS157" s="77"/>
      <c r="IT157" s="77"/>
      <c r="IU157" s="77"/>
      <c r="IV157" s="77"/>
      <c r="IW157" s="77"/>
      <c r="IX157" s="77"/>
      <c r="IY157" s="77"/>
      <c r="IZ157" s="77"/>
      <c r="JA157" s="77"/>
      <c r="JB157" s="77"/>
      <c r="JC157" s="77"/>
      <c r="JD157" s="77"/>
      <c r="JE157" s="77"/>
      <c r="JF157" s="77"/>
      <c r="JG157" s="77"/>
      <c r="JH157" s="77"/>
      <c r="JI157" s="77"/>
      <c r="JJ157" s="77"/>
      <c r="JK157" s="77"/>
      <c r="JL157" s="77"/>
      <c r="JM157" s="77"/>
      <c r="JN157" s="77"/>
      <c r="JO157" s="77"/>
      <c r="JP157" s="77"/>
      <c r="JQ157" s="77"/>
      <c r="JR157" s="77"/>
      <c r="JS157" s="77"/>
      <c r="JT157" s="77"/>
      <c r="JU157" s="77"/>
      <c r="JV157" s="77"/>
      <c r="JW157" s="77"/>
      <c r="JX157" s="77"/>
      <c r="JY157" s="77"/>
      <c r="JZ157" s="77"/>
      <c r="KA157" s="77"/>
      <c r="KB157" s="77"/>
      <c r="KC157" s="77"/>
      <c r="KD157" s="77"/>
      <c r="KE157" s="77"/>
      <c r="KF157" s="77"/>
      <c r="KG157" s="77"/>
      <c r="KH157" s="77"/>
      <c r="KI157" s="77"/>
      <c r="KJ157" s="77"/>
      <c r="KK157" s="77"/>
      <c r="KL157" s="77"/>
      <c r="KM157" s="77"/>
      <c r="KN157" s="77"/>
      <c r="KO157" s="77"/>
      <c r="KP157" s="77"/>
      <c r="KQ157" s="77"/>
      <c r="KR157" s="77"/>
      <c r="KS157" s="77"/>
      <c r="KT157" s="77"/>
      <c r="KU157" s="77"/>
      <c r="KV157" s="77"/>
      <c r="KW157" s="77"/>
      <c r="KX157" s="77"/>
      <c r="KY157" s="77"/>
      <c r="KZ157" s="77"/>
      <c r="LA157" s="77"/>
      <c r="LB157" s="77"/>
      <c r="LC157" s="77"/>
      <c r="LD157" s="77"/>
      <c r="LE157" s="77"/>
      <c r="LF157" s="77"/>
      <c r="LG157" s="77"/>
      <c r="LH157" s="77"/>
      <c r="LI157" s="77"/>
      <c r="LJ157" s="77"/>
      <c r="LK157" s="77"/>
      <c r="LL157" s="77"/>
      <c r="LM157" s="77"/>
      <c r="LN157" s="77"/>
      <c r="LO157" s="77"/>
      <c r="LP157" s="77"/>
      <c r="LQ157" s="77"/>
      <c r="LR157" s="77"/>
      <c r="LS157" s="77"/>
      <c r="LT157" s="77"/>
      <c r="LU157" s="77"/>
      <c r="LV157" s="77"/>
      <c r="LW157" s="77"/>
      <c r="LX157" s="77"/>
      <c r="LY157" s="77"/>
      <c r="LZ157" s="77"/>
      <c r="MA157" s="77"/>
      <c r="MB157" s="77"/>
      <c r="MC157" s="77"/>
      <c r="MD157" s="77"/>
      <c r="ME157" s="77"/>
      <c r="MF157" s="77"/>
      <c r="MG157" s="77"/>
      <c r="MH157" s="77"/>
      <c r="MI157" s="77"/>
      <c r="MJ157" s="77"/>
      <c r="MK157" s="77"/>
      <c r="ML157" s="77"/>
      <c r="MM157" s="77"/>
      <c r="MN157" s="77"/>
      <c r="MO157" s="77"/>
      <c r="MP157" s="77"/>
      <c r="MQ157" s="77"/>
      <c r="MR157" s="77"/>
      <c r="MS157" s="77"/>
      <c r="MT157" s="77"/>
      <c r="MU157" s="77"/>
      <c r="MV157" s="77"/>
      <c r="MW157" s="77"/>
      <c r="MX157" s="77"/>
      <c r="MY157" s="77"/>
      <c r="MZ157" s="77"/>
      <c r="NA157" s="77"/>
      <c r="NB157" s="77"/>
      <c r="NC157" s="77"/>
      <c r="ND157" s="77"/>
      <c r="NE157" s="77"/>
      <c r="NF157" s="77"/>
      <c r="NG157" s="77"/>
      <c r="NH157" s="77"/>
      <c r="NI157" s="77"/>
      <c r="NJ157" s="77"/>
      <c r="NK157" s="77"/>
      <c r="NL157" s="77"/>
      <c r="NM157" s="77"/>
      <c r="NN157" s="77"/>
      <c r="NO157" s="77"/>
      <c r="NP157" s="77"/>
      <c r="NQ157" s="77"/>
      <c r="NR157" s="77"/>
      <c r="NS157" s="77"/>
      <c r="NT157" s="77"/>
      <c r="NU157" s="77"/>
      <c r="NV157" s="77"/>
      <c r="NW157" s="77"/>
      <c r="NX157" s="77"/>
      <c r="NY157" s="77"/>
      <c r="NZ157" s="77"/>
      <c r="OA157" s="77"/>
      <c r="OB157" s="77"/>
      <c r="OC157" s="77"/>
      <c r="OD157" s="77"/>
      <c r="OE157" s="77"/>
      <c r="OF157" s="77"/>
      <c r="OG157" s="77"/>
      <c r="OH157" s="77"/>
      <c r="OI157" s="77"/>
      <c r="OJ157" s="77"/>
      <c r="OK157" s="77"/>
      <c r="OL157" s="77"/>
      <c r="OM157" s="77"/>
      <c r="ON157" s="77"/>
      <c r="OO157" s="77"/>
      <c r="OP157" s="77"/>
      <c r="OQ157" s="77"/>
      <c r="OR157" s="77"/>
      <c r="OS157" s="77"/>
      <c r="OT157" s="77"/>
      <c r="OU157" s="77"/>
      <c r="OV157" s="77"/>
      <c r="OW157" s="77"/>
      <c r="OX157" s="77"/>
      <c r="OY157" s="77"/>
      <c r="OZ157" s="77"/>
      <c r="PA157" s="77"/>
      <c r="PB157" s="77"/>
      <c r="PC157" s="77"/>
      <c r="PD157" s="77"/>
      <c r="PE157" s="77"/>
      <c r="PF157" s="77"/>
      <c r="PG157" s="77"/>
      <c r="PH157" s="77"/>
      <c r="PI157" s="77"/>
      <c r="PJ157" s="77"/>
      <c r="PK157" s="77"/>
      <c r="PL157" s="77"/>
      <c r="PM157" s="77"/>
      <c r="PN157" s="77"/>
      <c r="PO157" s="77"/>
      <c r="PP157" s="77"/>
      <c r="PQ157" s="77"/>
      <c r="PR157" s="77"/>
      <c r="PS157" s="77"/>
      <c r="PT157" s="77"/>
      <c r="PU157" s="77"/>
      <c r="PV157" s="77"/>
      <c r="PW157" s="77"/>
      <c r="PX157" s="77"/>
      <c r="PY157" s="77"/>
      <c r="PZ157" s="77"/>
      <c r="QA157" s="77"/>
      <c r="QB157" s="77"/>
      <c r="QC157" s="77"/>
      <c r="QD157" s="77"/>
      <c r="QE157" s="77"/>
      <c r="QF157" s="77"/>
      <c r="QG157" s="77"/>
      <c r="QH157" s="77"/>
      <c r="QI157" s="77"/>
      <c r="QJ157" s="77"/>
      <c r="QK157" s="77"/>
      <c r="QL157" s="77"/>
      <c r="QM157" s="77"/>
      <c r="QN157" s="77"/>
      <c r="QO157" s="77"/>
      <c r="QP157" s="77"/>
      <c r="QQ157" s="77"/>
      <c r="QR157" s="77"/>
      <c r="QS157" s="77"/>
      <c r="QT157" s="77"/>
      <c r="QU157" s="77"/>
      <c r="QV157" s="77"/>
      <c r="QW157" s="77"/>
      <c r="QX157" s="77"/>
      <c r="QY157" s="77"/>
      <c r="QZ157" s="77"/>
      <c r="RA157" s="77"/>
      <c r="RB157" s="77"/>
      <c r="RC157" s="77"/>
      <c r="RD157" s="77"/>
      <c r="RE157" s="77"/>
      <c r="RF157" s="77"/>
      <c r="RG157" s="77"/>
      <c r="RH157" s="77"/>
      <c r="RI157" s="77"/>
      <c r="RJ157" s="77"/>
      <c r="RK157" s="77"/>
      <c r="RL157" s="77"/>
      <c r="RM157" s="77"/>
      <c r="RN157" s="77"/>
      <c r="RO157" s="77"/>
      <c r="RP157" s="77"/>
      <c r="RQ157" s="77"/>
      <c r="RR157" s="77"/>
      <c r="RS157" s="77"/>
      <c r="RT157" s="77"/>
      <c r="RU157" s="77"/>
      <c r="RV157" s="77"/>
      <c r="RW157" s="77"/>
      <c r="RX157" s="77"/>
      <c r="RY157" s="77"/>
      <c r="RZ157" s="77"/>
      <c r="SA157" s="77"/>
      <c r="SB157" s="77"/>
      <c r="SC157" s="77"/>
      <c r="SD157" s="77"/>
      <c r="SE157" s="77"/>
      <c r="SF157" s="77"/>
      <c r="SG157" s="77"/>
      <c r="SH157" s="77"/>
      <c r="SI157" s="77"/>
      <c r="SJ157" s="77"/>
      <c r="SK157" s="77"/>
      <c r="SL157" s="77"/>
      <c r="SM157" s="77"/>
      <c r="SN157" s="77"/>
      <c r="SO157" s="77"/>
      <c r="SP157" s="77"/>
      <c r="SQ157" s="77"/>
      <c r="SR157" s="77"/>
      <c r="SS157" s="77"/>
      <c r="ST157" s="77"/>
      <c r="SU157" s="77"/>
      <c r="SV157" s="77"/>
      <c r="SW157" s="77"/>
      <c r="SX157" s="77"/>
      <c r="SY157" s="77"/>
      <c r="SZ157" s="77"/>
      <c r="TA157" s="77"/>
      <c r="TB157" s="77"/>
      <c r="TC157" s="77"/>
      <c r="TD157" s="77"/>
      <c r="TE157" s="77"/>
      <c r="TF157" s="77"/>
      <c r="TG157" s="77"/>
      <c r="TH157" s="77"/>
      <c r="TI157" s="77"/>
      <c r="TJ157" s="77"/>
      <c r="TK157" s="77"/>
      <c r="TL157" s="77"/>
      <c r="TM157" s="77"/>
      <c r="TN157" s="77"/>
      <c r="TO157" s="77"/>
      <c r="TP157" s="77"/>
      <c r="TQ157" s="77"/>
      <c r="TR157" s="77"/>
      <c r="TS157" s="77"/>
      <c r="TT157" s="77"/>
      <c r="TU157" s="77"/>
      <c r="TV157" s="77"/>
      <c r="TW157" s="77"/>
      <c r="TX157" s="77"/>
      <c r="TY157" s="77"/>
      <c r="TZ157" s="77"/>
      <c r="UA157" s="77"/>
      <c r="UB157" s="77"/>
      <c r="UC157" s="77"/>
      <c r="UD157" s="77"/>
      <c r="UE157" s="77"/>
      <c r="UF157" s="77"/>
      <c r="UG157" s="77"/>
      <c r="UH157" s="77"/>
      <c r="UI157" s="77"/>
      <c r="UJ157" s="77"/>
      <c r="UK157" s="77"/>
      <c r="UL157" s="77"/>
      <c r="UM157" s="77"/>
      <c r="UN157" s="77"/>
      <c r="UO157" s="77"/>
      <c r="UP157" s="77"/>
      <c r="UQ157" s="77"/>
      <c r="UR157" s="77"/>
      <c r="US157" s="77"/>
      <c r="UT157" s="77"/>
      <c r="UU157" s="77"/>
      <c r="UV157" s="77"/>
      <c r="UW157" s="77"/>
      <c r="UX157" s="77"/>
      <c r="UY157" s="77"/>
      <c r="UZ157" s="77"/>
      <c r="VA157" s="77"/>
      <c r="VB157" s="77"/>
      <c r="VC157" s="77"/>
      <c r="VD157" s="77"/>
      <c r="VE157" s="77"/>
      <c r="VF157" s="77"/>
      <c r="VG157" s="77"/>
      <c r="VH157" s="77"/>
      <c r="VI157" s="77"/>
      <c r="VJ157" s="77"/>
      <c r="VK157" s="77"/>
      <c r="VL157" s="77"/>
      <c r="VM157" s="77"/>
      <c r="VN157" s="77"/>
      <c r="VO157" s="77"/>
      <c r="VP157" s="77"/>
      <c r="VQ157" s="77"/>
      <c r="VR157" s="77"/>
      <c r="VS157" s="77"/>
      <c r="VT157" s="77"/>
      <c r="VU157" s="77"/>
      <c r="VV157" s="77"/>
      <c r="VW157" s="77"/>
      <c r="VX157" s="77"/>
      <c r="VY157" s="77"/>
      <c r="VZ157" s="77"/>
      <c r="WA157" s="77"/>
      <c r="WB157" s="77"/>
      <c r="WC157" s="77"/>
      <c r="WD157" s="77"/>
      <c r="WE157" s="77"/>
      <c r="WF157" s="77"/>
      <c r="WG157" s="77"/>
      <c r="WH157" s="77"/>
      <c r="WI157" s="77"/>
      <c r="WJ157" s="77"/>
      <c r="WK157" s="77"/>
      <c r="WL157" s="77"/>
      <c r="WM157" s="77"/>
      <c r="WN157" s="77"/>
      <c r="WO157" s="77"/>
      <c r="WP157" s="77"/>
      <c r="WQ157" s="77"/>
      <c r="WR157" s="77"/>
      <c r="WS157" s="77"/>
      <c r="WT157" s="77"/>
      <c r="WU157" s="77"/>
      <c r="WV157" s="77"/>
      <c r="WW157" s="77"/>
      <c r="WX157" s="77"/>
      <c r="WY157" s="77"/>
      <c r="WZ157" s="77"/>
      <c r="XA157" s="77"/>
      <c r="XB157" s="77"/>
      <c r="XC157" s="77"/>
      <c r="XD157" s="77"/>
      <c r="XE157" s="77"/>
      <c r="XF157" s="77"/>
      <c r="XG157" s="77"/>
      <c r="XH157" s="77"/>
      <c r="XI157" s="77"/>
      <c r="XJ157" s="77"/>
      <c r="XK157" s="77"/>
      <c r="XL157" s="77"/>
      <c r="XM157" s="77"/>
      <c r="XN157" s="77"/>
      <c r="XO157" s="77"/>
      <c r="XP157" s="77"/>
      <c r="XQ157" s="77"/>
      <c r="XR157" s="77"/>
      <c r="XS157" s="77"/>
      <c r="XT157" s="77"/>
      <c r="XU157" s="77"/>
      <c r="XV157" s="77"/>
      <c r="XW157" s="77"/>
      <c r="XX157" s="77"/>
      <c r="XY157" s="77"/>
      <c r="XZ157" s="77"/>
      <c r="YA157" s="77"/>
      <c r="YB157" s="77"/>
      <c r="YC157" s="77"/>
      <c r="YD157" s="77"/>
      <c r="YE157" s="77"/>
      <c r="YF157" s="77"/>
      <c r="YG157" s="77"/>
      <c r="YH157" s="77"/>
      <c r="YI157" s="77"/>
      <c r="YJ157" s="77"/>
      <c r="YK157" s="77"/>
      <c r="YL157" s="77"/>
      <c r="YM157" s="77"/>
      <c r="YN157" s="77"/>
      <c r="YO157" s="77"/>
      <c r="YP157" s="77"/>
      <c r="YQ157" s="77"/>
      <c r="YR157" s="77"/>
    </row>
    <row r="158" spans="1:668" s="3" customFormat="1" ht="15.75" x14ac:dyDescent="0.25">
      <c r="A158" s="44" t="s">
        <v>95</v>
      </c>
      <c r="B158" s="44" t="s">
        <v>145</v>
      </c>
      <c r="C158" s="104"/>
      <c r="D158" s="139">
        <v>44409</v>
      </c>
      <c r="E158" s="139">
        <v>44561</v>
      </c>
      <c r="F158" s="123">
        <v>133000</v>
      </c>
      <c r="G158" s="113">
        <v>3817.1</v>
      </c>
      <c r="H158" s="123">
        <v>19867.79</v>
      </c>
      <c r="I158" s="123">
        <v>4043.2</v>
      </c>
      <c r="J158" s="123">
        <v>29044.3</v>
      </c>
      <c r="K158" s="123">
        <v>41903.29</v>
      </c>
      <c r="L158" s="132">
        <v>91096.71</v>
      </c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77"/>
      <c r="ID158" s="77"/>
      <c r="IE158" s="77"/>
      <c r="IF158" s="77"/>
      <c r="IG158" s="77"/>
      <c r="IH158" s="77"/>
      <c r="II158" s="77"/>
      <c r="IJ158" s="77"/>
      <c r="IK158" s="77"/>
      <c r="IL158" s="77"/>
      <c r="IM158" s="77"/>
      <c r="IN158" s="77"/>
      <c r="IO158" s="77"/>
      <c r="IP158" s="77"/>
      <c r="IQ158" s="77"/>
      <c r="IR158" s="77"/>
      <c r="IS158" s="77"/>
      <c r="IT158" s="77"/>
      <c r="IU158" s="77"/>
      <c r="IV158" s="77"/>
      <c r="IW158" s="77"/>
      <c r="IX158" s="77"/>
      <c r="IY158" s="77"/>
      <c r="IZ158" s="77"/>
      <c r="JA158" s="77"/>
      <c r="JB158" s="77"/>
      <c r="JC158" s="77"/>
      <c r="JD158" s="77"/>
      <c r="JE158" s="77"/>
      <c r="JF158" s="77"/>
      <c r="JG158" s="77"/>
      <c r="JH158" s="77"/>
      <c r="JI158" s="77"/>
      <c r="JJ158" s="77"/>
      <c r="JK158" s="77"/>
      <c r="JL158" s="77"/>
      <c r="JM158" s="77"/>
      <c r="JN158" s="77"/>
      <c r="JO158" s="77"/>
      <c r="JP158" s="77"/>
      <c r="JQ158" s="77"/>
      <c r="JR158" s="77"/>
      <c r="JS158" s="77"/>
      <c r="JT158" s="77"/>
      <c r="JU158" s="77"/>
      <c r="JV158" s="77"/>
      <c r="JW158" s="77"/>
      <c r="JX158" s="77"/>
      <c r="JY158" s="77"/>
      <c r="JZ158" s="77"/>
      <c r="KA158" s="77"/>
      <c r="KB158" s="77"/>
      <c r="KC158" s="77"/>
      <c r="KD158" s="77"/>
      <c r="KE158" s="77"/>
      <c r="KF158" s="77"/>
      <c r="KG158" s="77"/>
      <c r="KH158" s="77"/>
      <c r="KI158" s="77"/>
      <c r="KJ158" s="77"/>
      <c r="KK158" s="77"/>
      <c r="KL158" s="77"/>
      <c r="KM158" s="77"/>
      <c r="KN158" s="77"/>
      <c r="KO158" s="77"/>
      <c r="KP158" s="77"/>
      <c r="KQ158" s="77"/>
      <c r="KR158" s="77"/>
      <c r="KS158" s="77"/>
      <c r="KT158" s="77"/>
      <c r="KU158" s="77"/>
      <c r="KV158" s="77"/>
      <c r="KW158" s="77"/>
      <c r="KX158" s="77"/>
      <c r="KY158" s="77"/>
      <c r="KZ158" s="77"/>
      <c r="LA158" s="77"/>
      <c r="LB158" s="77"/>
      <c r="LC158" s="77"/>
      <c r="LD158" s="77"/>
      <c r="LE158" s="77"/>
      <c r="LF158" s="77"/>
      <c r="LG158" s="77"/>
      <c r="LH158" s="77"/>
      <c r="LI158" s="77"/>
      <c r="LJ158" s="77"/>
      <c r="LK158" s="77"/>
      <c r="LL158" s="77"/>
      <c r="LM158" s="77"/>
      <c r="LN158" s="77"/>
      <c r="LO158" s="77"/>
      <c r="LP158" s="77"/>
      <c r="LQ158" s="77"/>
      <c r="LR158" s="77"/>
      <c r="LS158" s="77"/>
      <c r="LT158" s="77"/>
      <c r="LU158" s="77"/>
      <c r="LV158" s="77"/>
      <c r="LW158" s="77"/>
      <c r="LX158" s="77"/>
      <c r="LY158" s="77"/>
      <c r="LZ158" s="77"/>
      <c r="MA158" s="77"/>
      <c r="MB158" s="77"/>
      <c r="MC158" s="77"/>
      <c r="MD158" s="77"/>
      <c r="ME158" s="77"/>
      <c r="MF158" s="77"/>
      <c r="MG158" s="77"/>
      <c r="MH158" s="77"/>
      <c r="MI158" s="77"/>
      <c r="MJ158" s="77"/>
      <c r="MK158" s="77"/>
      <c r="ML158" s="77"/>
      <c r="MM158" s="77"/>
      <c r="MN158" s="77"/>
      <c r="MO158" s="77"/>
      <c r="MP158" s="77"/>
      <c r="MQ158" s="77"/>
      <c r="MR158" s="77"/>
      <c r="MS158" s="77"/>
      <c r="MT158" s="77"/>
      <c r="MU158" s="77"/>
      <c r="MV158" s="77"/>
      <c r="MW158" s="77"/>
      <c r="MX158" s="77"/>
      <c r="MY158" s="77"/>
      <c r="MZ158" s="77"/>
      <c r="NA158" s="77"/>
      <c r="NB158" s="77"/>
      <c r="NC158" s="77"/>
      <c r="ND158" s="77"/>
      <c r="NE158" s="77"/>
      <c r="NF158" s="77"/>
      <c r="NG158" s="77"/>
      <c r="NH158" s="77"/>
      <c r="NI158" s="77"/>
      <c r="NJ158" s="77"/>
      <c r="NK158" s="77"/>
      <c r="NL158" s="77"/>
      <c r="NM158" s="77"/>
      <c r="NN158" s="77"/>
      <c r="NO158" s="77"/>
      <c r="NP158" s="77"/>
      <c r="NQ158" s="77"/>
      <c r="NR158" s="77"/>
      <c r="NS158" s="77"/>
      <c r="NT158" s="77"/>
      <c r="NU158" s="77"/>
      <c r="NV158" s="77"/>
      <c r="NW158" s="77"/>
      <c r="NX158" s="77"/>
      <c r="NY158" s="77"/>
      <c r="NZ158" s="77"/>
      <c r="OA158" s="77"/>
      <c r="OB158" s="77"/>
      <c r="OC158" s="77"/>
      <c r="OD158" s="77"/>
      <c r="OE158" s="77"/>
      <c r="OF158" s="77"/>
      <c r="OG158" s="77"/>
      <c r="OH158" s="77"/>
      <c r="OI158" s="77"/>
      <c r="OJ158" s="77"/>
      <c r="OK158" s="77"/>
      <c r="OL158" s="77"/>
      <c r="OM158" s="77"/>
      <c r="ON158" s="77"/>
      <c r="OO158" s="77"/>
      <c r="OP158" s="77"/>
      <c r="OQ158" s="77"/>
      <c r="OR158" s="77"/>
      <c r="OS158" s="77"/>
      <c r="OT158" s="77"/>
      <c r="OU158" s="77"/>
      <c r="OV158" s="77"/>
      <c r="OW158" s="77"/>
      <c r="OX158" s="77"/>
      <c r="OY158" s="77"/>
      <c r="OZ158" s="77"/>
      <c r="PA158" s="77"/>
      <c r="PB158" s="77"/>
      <c r="PC158" s="77"/>
      <c r="PD158" s="77"/>
      <c r="PE158" s="77"/>
      <c r="PF158" s="77"/>
      <c r="PG158" s="77"/>
      <c r="PH158" s="77"/>
      <c r="PI158" s="77"/>
      <c r="PJ158" s="77"/>
      <c r="PK158" s="77"/>
      <c r="PL158" s="77"/>
      <c r="PM158" s="77"/>
      <c r="PN158" s="77"/>
      <c r="PO158" s="77"/>
      <c r="PP158" s="77"/>
      <c r="PQ158" s="77"/>
      <c r="PR158" s="77"/>
      <c r="PS158" s="77"/>
      <c r="PT158" s="77"/>
      <c r="PU158" s="77"/>
      <c r="PV158" s="77"/>
      <c r="PW158" s="77"/>
      <c r="PX158" s="77"/>
      <c r="PY158" s="77"/>
      <c r="PZ158" s="77"/>
      <c r="QA158" s="77"/>
      <c r="QB158" s="77"/>
      <c r="QC158" s="77"/>
      <c r="QD158" s="77"/>
      <c r="QE158" s="77"/>
      <c r="QF158" s="77"/>
      <c r="QG158" s="77"/>
      <c r="QH158" s="77"/>
      <c r="QI158" s="77"/>
      <c r="QJ158" s="77"/>
      <c r="QK158" s="77"/>
      <c r="QL158" s="77"/>
      <c r="QM158" s="77"/>
      <c r="QN158" s="77"/>
      <c r="QO158" s="77"/>
      <c r="QP158" s="77"/>
      <c r="QQ158" s="77"/>
      <c r="QR158" s="77"/>
      <c r="QS158" s="77"/>
      <c r="QT158" s="77"/>
      <c r="QU158" s="77"/>
      <c r="QV158" s="77"/>
      <c r="QW158" s="77"/>
      <c r="QX158" s="77"/>
      <c r="QY158" s="77"/>
      <c r="QZ158" s="77"/>
      <c r="RA158" s="77"/>
      <c r="RB158" s="77"/>
      <c r="RC158" s="77"/>
      <c r="RD158" s="77"/>
      <c r="RE158" s="77"/>
      <c r="RF158" s="77"/>
      <c r="RG158" s="77"/>
      <c r="RH158" s="77"/>
      <c r="RI158" s="77"/>
      <c r="RJ158" s="77"/>
      <c r="RK158" s="77"/>
      <c r="RL158" s="77"/>
      <c r="RM158" s="77"/>
      <c r="RN158" s="77"/>
      <c r="RO158" s="77"/>
      <c r="RP158" s="77"/>
      <c r="RQ158" s="77"/>
      <c r="RR158" s="77"/>
      <c r="RS158" s="77"/>
      <c r="RT158" s="77"/>
      <c r="RU158" s="77"/>
      <c r="RV158" s="77"/>
      <c r="RW158" s="77"/>
      <c r="RX158" s="77"/>
      <c r="RY158" s="77"/>
      <c r="RZ158" s="77"/>
      <c r="SA158" s="77"/>
      <c r="SB158" s="77"/>
      <c r="SC158" s="77"/>
      <c r="SD158" s="77"/>
      <c r="SE158" s="77"/>
      <c r="SF158" s="77"/>
      <c r="SG158" s="77"/>
      <c r="SH158" s="77"/>
      <c r="SI158" s="77"/>
      <c r="SJ158" s="77"/>
      <c r="SK158" s="77"/>
      <c r="SL158" s="77"/>
      <c r="SM158" s="77"/>
      <c r="SN158" s="77"/>
      <c r="SO158" s="77"/>
      <c r="SP158" s="77"/>
      <c r="SQ158" s="77"/>
      <c r="SR158" s="77"/>
      <c r="SS158" s="77"/>
      <c r="ST158" s="77"/>
      <c r="SU158" s="77"/>
      <c r="SV158" s="77"/>
      <c r="SW158" s="77"/>
      <c r="SX158" s="77"/>
      <c r="SY158" s="77"/>
      <c r="SZ158" s="77"/>
      <c r="TA158" s="77"/>
      <c r="TB158" s="77"/>
      <c r="TC158" s="77"/>
      <c r="TD158" s="77"/>
      <c r="TE158" s="77"/>
      <c r="TF158" s="77"/>
      <c r="TG158" s="77"/>
      <c r="TH158" s="77"/>
      <c r="TI158" s="77"/>
      <c r="TJ158" s="77"/>
      <c r="TK158" s="77"/>
      <c r="TL158" s="77"/>
      <c r="TM158" s="77"/>
      <c r="TN158" s="77"/>
      <c r="TO158" s="77"/>
      <c r="TP158" s="77"/>
      <c r="TQ158" s="77"/>
      <c r="TR158" s="77"/>
      <c r="TS158" s="77"/>
      <c r="TT158" s="77"/>
      <c r="TU158" s="77"/>
      <c r="TV158" s="77"/>
      <c r="TW158" s="77"/>
      <c r="TX158" s="77"/>
      <c r="TY158" s="77"/>
      <c r="TZ158" s="77"/>
      <c r="UA158" s="77"/>
      <c r="UB158" s="77"/>
      <c r="UC158" s="77"/>
      <c r="UD158" s="77"/>
      <c r="UE158" s="77"/>
      <c r="UF158" s="77"/>
      <c r="UG158" s="77"/>
      <c r="UH158" s="77"/>
      <c r="UI158" s="77"/>
      <c r="UJ158" s="77"/>
      <c r="UK158" s="77"/>
      <c r="UL158" s="77"/>
      <c r="UM158" s="77"/>
      <c r="UN158" s="77"/>
      <c r="UO158" s="77"/>
      <c r="UP158" s="77"/>
      <c r="UQ158" s="77"/>
      <c r="UR158" s="77"/>
      <c r="US158" s="77"/>
      <c r="UT158" s="77"/>
      <c r="UU158" s="77"/>
      <c r="UV158" s="77"/>
      <c r="UW158" s="77"/>
      <c r="UX158" s="77"/>
      <c r="UY158" s="77"/>
      <c r="UZ158" s="77"/>
      <c r="VA158" s="77"/>
      <c r="VB158" s="77"/>
      <c r="VC158" s="77"/>
      <c r="VD158" s="77"/>
      <c r="VE158" s="77"/>
      <c r="VF158" s="77"/>
      <c r="VG158" s="77"/>
      <c r="VH158" s="77"/>
      <c r="VI158" s="77"/>
      <c r="VJ158" s="77"/>
      <c r="VK158" s="77"/>
      <c r="VL158" s="77"/>
      <c r="VM158" s="77"/>
      <c r="VN158" s="77"/>
      <c r="VO158" s="77"/>
      <c r="VP158" s="77"/>
      <c r="VQ158" s="77"/>
      <c r="VR158" s="77"/>
      <c r="VS158" s="77"/>
      <c r="VT158" s="77"/>
      <c r="VU158" s="77"/>
      <c r="VV158" s="77"/>
      <c r="VW158" s="77"/>
      <c r="VX158" s="77"/>
      <c r="VY158" s="77"/>
      <c r="VZ158" s="77"/>
      <c r="WA158" s="77"/>
      <c r="WB158" s="77"/>
      <c r="WC158" s="77"/>
      <c r="WD158" s="77"/>
      <c r="WE158" s="77"/>
      <c r="WF158" s="77"/>
      <c r="WG158" s="77"/>
      <c r="WH158" s="77"/>
      <c r="WI158" s="77"/>
      <c r="WJ158" s="77"/>
      <c r="WK158" s="77"/>
      <c r="WL158" s="77"/>
      <c r="WM158" s="77"/>
      <c r="WN158" s="77"/>
      <c r="WO158" s="77"/>
      <c r="WP158" s="77"/>
      <c r="WQ158" s="77"/>
      <c r="WR158" s="77"/>
      <c r="WS158" s="77"/>
      <c r="WT158" s="77"/>
      <c r="WU158" s="77"/>
      <c r="WV158" s="77"/>
      <c r="WW158" s="77"/>
      <c r="WX158" s="77"/>
      <c r="WY158" s="77"/>
      <c r="WZ158" s="77"/>
      <c r="XA158" s="77"/>
      <c r="XB158" s="77"/>
      <c r="XC158" s="77"/>
      <c r="XD158" s="77"/>
      <c r="XE158" s="77"/>
      <c r="XF158" s="77"/>
      <c r="XG158" s="77"/>
      <c r="XH158" s="77"/>
      <c r="XI158" s="77"/>
      <c r="XJ158" s="77"/>
      <c r="XK158" s="77"/>
      <c r="XL158" s="77"/>
      <c r="XM158" s="77"/>
      <c r="XN158" s="77"/>
      <c r="XO158" s="77"/>
      <c r="XP158" s="77"/>
      <c r="XQ158" s="77"/>
      <c r="XR158" s="77"/>
      <c r="XS158" s="77"/>
      <c r="XT158" s="77"/>
      <c r="XU158" s="77"/>
      <c r="XV158" s="77"/>
      <c r="XW158" s="77"/>
      <c r="XX158" s="77"/>
      <c r="XY158" s="77"/>
      <c r="XZ158" s="77"/>
      <c r="YA158" s="77"/>
      <c r="YB158" s="77"/>
      <c r="YC158" s="77"/>
      <c r="YD158" s="77"/>
      <c r="YE158" s="77"/>
      <c r="YF158" s="77"/>
      <c r="YG158" s="77"/>
      <c r="YH158" s="77"/>
      <c r="YI158" s="77"/>
      <c r="YJ158" s="77"/>
      <c r="YK158" s="77"/>
      <c r="YL158" s="77"/>
      <c r="YM158" s="77"/>
      <c r="YN158" s="77"/>
      <c r="YO158" s="77"/>
      <c r="YP158" s="77"/>
      <c r="YQ158" s="77"/>
      <c r="YR158" s="77"/>
    </row>
    <row r="159" spans="1:668" s="19" customFormat="1" ht="30" x14ac:dyDescent="0.25">
      <c r="A159" s="49" t="s">
        <v>15</v>
      </c>
      <c r="B159" s="121">
        <v>1</v>
      </c>
      <c r="C159" s="114"/>
      <c r="D159" s="114"/>
      <c r="E159" s="105"/>
      <c r="F159" s="125">
        <f>F158</f>
        <v>133000</v>
      </c>
      <c r="G159" s="114">
        <f>G158</f>
        <v>3817.1</v>
      </c>
      <c r="H159" s="129">
        <f>H158</f>
        <v>19867.79</v>
      </c>
      <c r="I159" s="129">
        <f>I158</f>
        <v>4043.2</v>
      </c>
      <c r="J159" s="129">
        <f>J158</f>
        <v>29044.3</v>
      </c>
      <c r="K159" s="129" t="s">
        <v>129</v>
      </c>
      <c r="L159" s="135">
        <f>L158</f>
        <v>91096.71</v>
      </c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1"/>
      <c r="JQ159" s="61"/>
      <c r="JR159" s="61"/>
      <c r="JS159" s="61"/>
      <c r="JT159" s="61"/>
      <c r="JU159" s="61"/>
      <c r="JV159" s="61"/>
      <c r="JW159" s="61"/>
      <c r="JX159" s="61"/>
      <c r="JY159" s="61"/>
      <c r="JZ159" s="61"/>
      <c r="KA159" s="61"/>
      <c r="KB159" s="61"/>
      <c r="KC159" s="61"/>
      <c r="KD159" s="61"/>
      <c r="KE159" s="61"/>
      <c r="KF159" s="61"/>
      <c r="KG159" s="61"/>
      <c r="KH159" s="61"/>
      <c r="KI159" s="61"/>
      <c r="KJ159" s="61"/>
      <c r="KK159" s="61"/>
      <c r="KL159" s="61"/>
      <c r="KM159" s="61"/>
      <c r="KN159" s="61"/>
      <c r="KO159" s="61"/>
      <c r="KP159" s="61"/>
      <c r="KQ159" s="61"/>
      <c r="KR159" s="61"/>
      <c r="KS159" s="61"/>
      <c r="KT159" s="61"/>
      <c r="KU159" s="61"/>
      <c r="KV159" s="61"/>
      <c r="KW159" s="61"/>
      <c r="KX159" s="61"/>
      <c r="KY159" s="61"/>
      <c r="KZ159" s="61"/>
      <c r="LA159" s="61"/>
      <c r="LB159" s="61"/>
      <c r="LC159" s="61"/>
      <c r="LD159" s="61"/>
      <c r="LE159" s="61"/>
      <c r="LF159" s="61"/>
      <c r="LG159" s="61"/>
      <c r="LH159" s="61"/>
      <c r="LI159" s="61"/>
      <c r="LJ159" s="61"/>
      <c r="LK159" s="61"/>
      <c r="LL159" s="61"/>
      <c r="LM159" s="61"/>
      <c r="LN159" s="61"/>
      <c r="LO159" s="61"/>
      <c r="LP159" s="61"/>
      <c r="LQ159" s="61"/>
      <c r="LR159" s="61"/>
      <c r="LS159" s="61"/>
      <c r="LT159" s="61"/>
      <c r="LU159" s="61"/>
      <c r="LV159" s="61"/>
      <c r="LW159" s="61"/>
      <c r="LX159" s="61"/>
      <c r="LY159" s="61"/>
      <c r="LZ159" s="61"/>
      <c r="MA159" s="61"/>
      <c r="MB159" s="61"/>
      <c r="MC159" s="61"/>
      <c r="MD159" s="61"/>
      <c r="ME159" s="61"/>
      <c r="MF159" s="61"/>
      <c r="MG159" s="61"/>
      <c r="MH159" s="61"/>
      <c r="MI159" s="61"/>
      <c r="MJ159" s="61"/>
      <c r="MK159" s="61"/>
      <c r="ML159" s="61"/>
      <c r="MM159" s="61"/>
      <c r="MN159" s="61"/>
      <c r="MO159" s="61"/>
      <c r="MP159" s="61"/>
      <c r="MQ159" s="61"/>
      <c r="MR159" s="61"/>
      <c r="MS159" s="61"/>
      <c r="MT159" s="61"/>
      <c r="MU159" s="61"/>
      <c r="MV159" s="61"/>
      <c r="MW159" s="61"/>
      <c r="MX159" s="61"/>
      <c r="MY159" s="61"/>
      <c r="MZ159" s="61"/>
      <c r="NA159" s="61"/>
      <c r="NB159" s="61"/>
      <c r="NC159" s="61"/>
      <c r="ND159" s="61"/>
      <c r="NE159" s="61"/>
      <c r="NF159" s="61"/>
      <c r="NG159" s="61"/>
      <c r="NH159" s="61"/>
      <c r="NI159" s="61"/>
      <c r="NJ159" s="61"/>
      <c r="NK159" s="61"/>
      <c r="NL159" s="61"/>
      <c r="NM159" s="61"/>
      <c r="NN159" s="61"/>
      <c r="NO159" s="61"/>
      <c r="NP159" s="61"/>
      <c r="NQ159" s="61"/>
      <c r="NR159" s="61"/>
      <c r="NS159" s="61"/>
      <c r="NT159" s="61"/>
      <c r="NU159" s="61"/>
      <c r="NV159" s="61"/>
      <c r="NW159" s="61"/>
      <c r="NX159" s="61"/>
      <c r="NY159" s="61"/>
      <c r="NZ159" s="61"/>
      <c r="OA159" s="61"/>
      <c r="OB159" s="61"/>
      <c r="OC159" s="61"/>
      <c r="OD159" s="61"/>
      <c r="OE159" s="61"/>
      <c r="OF159" s="61"/>
      <c r="OG159" s="61"/>
      <c r="OH159" s="61"/>
      <c r="OI159" s="61"/>
      <c r="OJ159" s="61"/>
      <c r="OK159" s="61"/>
      <c r="OL159" s="61"/>
      <c r="OM159" s="61"/>
      <c r="ON159" s="61"/>
      <c r="OO159" s="61"/>
      <c r="OP159" s="61"/>
      <c r="OQ159" s="61"/>
      <c r="OR159" s="61"/>
      <c r="OS159" s="61"/>
      <c r="OT159" s="61"/>
      <c r="OU159" s="61"/>
      <c r="OV159" s="61"/>
      <c r="OW159" s="61"/>
      <c r="OX159" s="61"/>
      <c r="OY159" s="61"/>
      <c r="OZ159" s="61"/>
      <c r="PA159" s="61"/>
      <c r="PB159" s="61"/>
      <c r="PC159" s="61"/>
      <c r="PD159" s="61"/>
      <c r="PE159" s="61"/>
      <c r="PF159" s="61"/>
      <c r="PG159" s="61"/>
      <c r="PH159" s="61"/>
      <c r="PI159" s="61"/>
      <c r="PJ159" s="61"/>
      <c r="PK159" s="61"/>
      <c r="PL159" s="61"/>
      <c r="PM159" s="61"/>
      <c r="PN159" s="61"/>
      <c r="PO159" s="61"/>
      <c r="PP159" s="61"/>
      <c r="PQ159" s="61"/>
      <c r="PR159" s="61"/>
      <c r="PS159" s="61"/>
      <c r="PT159" s="61"/>
      <c r="PU159" s="61"/>
      <c r="PV159" s="61"/>
      <c r="PW159" s="61"/>
      <c r="PX159" s="61"/>
      <c r="PY159" s="61"/>
      <c r="PZ159" s="61"/>
      <c r="QA159" s="61"/>
      <c r="QB159" s="61"/>
      <c r="QC159" s="61"/>
      <c r="QD159" s="61"/>
      <c r="QE159" s="61"/>
      <c r="QF159" s="61"/>
      <c r="QG159" s="61"/>
      <c r="QH159" s="61"/>
      <c r="QI159" s="61"/>
      <c r="QJ159" s="61"/>
      <c r="QK159" s="61"/>
      <c r="QL159" s="61"/>
      <c r="QM159" s="61"/>
      <c r="QN159" s="61"/>
      <c r="QO159" s="61"/>
      <c r="QP159" s="61"/>
      <c r="QQ159" s="61"/>
      <c r="QR159" s="61"/>
      <c r="QS159" s="61"/>
      <c r="QT159" s="61"/>
      <c r="QU159" s="61"/>
      <c r="QV159" s="61"/>
      <c r="QW159" s="61"/>
      <c r="QX159" s="61"/>
      <c r="QY159" s="61"/>
      <c r="QZ159" s="61"/>
      <c r="RA159" s="61"/>
      <c r="RB159" s="61"/>
      <c r="RC159" s="61"/>
      <c r="RD159" s="61"/>
      <c r="RE159" s="61"/>
      <c r="RF159" s="61"/>
      <c r="RG159" s="61"/>
      <c r="RH159" s="61"/>
      <c r="RI159" s="61"/>
      <c r="RJ159" s="61"/>
      <c r="RK159" s="61"/>
      <c r="RL159" s="61"/>
      <c r="RM159" s="61"/>
      <c r="RN159" s="61"/>
      <c r="RO159" s="61"/>
      <c r="RP159" s="61"/>
      <c r="RQ159" s="61"/>
      <c r="RR159" s="61"/>
      <c r="RS159" s="61"/>
      <c r="RT159" s="61"/>
      <c r="RU159" s="61"/>
      <c r="RV159" s="61"/>
      <c r="RW159" s="61"/>
      <c r="RX159" s="61"/>
      <c r="RY159" s="61"/>
      <c r="RZ159" s="61"/>
      <c r="SA159" s="61"/>
      <c r="SB159" s="61"/>
      <c r="SC159" s="61"/>
      <c r="SD159" s="61"/>
      <c r="SE159" s="61"/>
      <c r="SF159" s="61"/>
      <c r="SG159" s="61"/>
      <c r="SH159" s="61"/>
      <c r="SI159" s="61"/>
      <c r="SJ159" s="61"/>
      <c r="SK159" s="61"/>
      <c r="SL159" s="61"/>
      <c r="SM159" s="61"/>
      <c r="SN159" s="61"/>
      <c r="SO159" s="61"/>
      <c r="SP159" s="61"/>
      <c r="SQ159" s="61"/>
      <c r="SR159" s="61"/>
      <c r="SS159" s="61"/>
      <c r="ST159" s="61"/>
      <c r="SU159" s="61"/>
      <c r="SV159" s="61"/>
      <c r="SW159" s="61"/>
      <c r="SX159" s="61"/>
      <c r="SY159" s="61"/>
      <c r="SZ159" s="61"/>
      <c r="TA159" s="61"/>
      <c r="TB159" s="61"/>
      <c r="TC159" s="61"/>
      <c r="TD159" s="61"/>
      <c r="TE159" s="61"/>
      <c r="TF159" s="61"/>
      <c r="TG159" s="61"/>
      <c r="TH159" s="61"/>
      <c r="TI159" s="61"/>
      <c r="TJ159" s="61"/>
      <c r="TK159" s="61"/>
      <c r="TL159" s="61"/>
      <c r="TM159" s="61"/>
      <c r="TN159" s="61"/>
      <c r="TO159" s="61"/>
      <c r="TP159" s="61"/>
      <c r="TQ159" s="61"/>
      <c r="TR159" s="61"/>
      <c r="TS159" s="61"/>
      <c r="TT159" s="61"/>
      <c r="TU159" s="61"/>
      <c r="TV159" s="61"/>
      <c r="TW159" s="61"/>
      <c r="TX159" s="61"/>
      <c r="TY159" s="61"/>
      <c r="TZ159" s="61"/>
      <c r="UA159" s="61"/>
      <c r="UB159" s="61"/>
      <c r="UC159" s="61"/>
      <c r="UD159" s="61"/>
      <c r="UE159" s="61"/>
      <c r="UF159" s="61"/>
      <c r="UG159" s="61"/>
      <c r="UH159" s="61"/>
      <c r="UI159" s="61"/>
      <c r="UJ159" s="61"/>
      <c r="UK159" s="61"/>
      <c r="UL159" s="61"/>
      <c r="UM159" s="61"/>
      <c r="UN159" s="61"/>
      <c r="UO159" s="61"/>
      <c r="UP159" s="61"/>
      <c r="UQ159" s="61"/>
      <c r="UR159" s="61"/>
      <c r="US159" s="61"/>
      <c r="UT159" s="61"/>
      <c r="UU159" s="61"/>
      <c r="UV159" s="61"/>
      <c r="UW159" s="61"/>
      <c r="UX159" s="61"/>
      <c r="UY159" s="61"/>
      <c r="UZ159" s="61"/>
      <c r="VA159" s="61"/>
      <c r="VB159" s="61"/>
      <c r="VC159" s="61"/>
      <c r="VD159" s="61"/>
      <c r="VE159" s="61"/>
      <c r="VF159" s="61"/>
      <c r="VG159" s="61"/>
      <c r="VH159" s="61"/>
      <c r="VI159" s="61"/>
      <c r="VJ159" s="61"/>
      <c r="VK159" s="61"/>
      <c r="VL159" s="61"/>
      <c r="VM159" s="61"/>
      <c r="VN159" s="61"/>
      <c r="VO159" s="61"/>
      <c r="VP159" s="61"/>
      <c r="VQ159" s="61"/>
      <c r="VR159" s="61"/>
      <c r="VS159" s="61"/>
      <c r="VT159" s="61"/>
      <c r="VU159" s="61"/>
      <c r="VV159" s="61"/>
      <c r="VW159" s="61"/>
      <c r="VX159" s="61"/>
      <c r="VY159" s="61"/>
      <c r="VZ159" s="61"/>
      <c r="WA159" s="61"/>
      <c r="WB159" s="61"/>
      <c r="WC159" s="61"/>
      <c r="WD159" s="61"/>
      <c r="WE159" s="61"/>
      <c r="WF159" s="61"/>
      <c r="WG159" s="61"/>
      <c r="WH159" s="61"/>
      <c r="WI159" s="61"/>
      <c r="WJ159" s="61"/>
      <c r="WK159" s="61"/>
      <c r="WL159" s="61"/>
      <c r="WM159" s="61"/>
      <c r="WN159" s="61"/>
      <c r="WO159" s="61"/>
      <c r="WP159" s="61"/>
      <c r="WQ159" s="61"/>
      <c r="WR159" s="61"/>
      <c r="WS159" s="61"/>
      <c r="WT159" s="61"/>
      <c r="WU159" s="61"/>
      <c r="WV159" s="61"/>
      <c r="WW159" s="61"/>
      <c r="WX159" s="61"/>
      <c r="WY159" s="61"/>
      <c r="WZ159" s="61"/>
      <c r="XA159" s="61"/>
      <c r="XB159" s="61"/>
      <c r="XC159" s="61"/>
      <c r="XD159" s="61"/>
      <c r="XE159" s="61"/>
      <c r="XF159" s="61"/>
      <c r="XG159" s="61"/>
      <c r="XH159" s="61"/>
      <c r="XI159" s="61"/>
      <c r="XJ159" s="61"/>
      <c r="XK159" s="61"/>
      <c r="XL159" s="61"/>
      <c r="XM159" s="61"/>
      <c r="XN159" s="61"/>
      <c r="XO159" s="61"/>
      <c r="XP159" s="61"/>
      <c r="XQ159" s="61"/>
      <c r="XR159" s="61"/>
      <c r="XS159" s="61"/>
      <c r="XT159" s="61"/>
      <c r="XU159" s="61"/>
      <c r="XV159" s="61"/>
      <c r="XW159" s="61"/>
      <c r="XX159" s="61"/>
      <c r="XY159" s="61"/>
      <c r="XZ159" s="61"/>
      <c r="YA159" s="61"/>
      <c r="YB159" s="61"/>
      <c r="YC159" s="61"/>
      <c r="YD159" s="61"/>
      <c r="YE159" s="61"/>
      <c r="YF159" s="61"/>
      <c r="YG159" s="61"/>
      <c r="YH159" s="61"/>
      <c r="YI159" s="61"/>
      <c r="YJ159" s="61"/>
      <c r="YK159" s="61"/>
      <c r="YL159" s="61"/>
      <c r="YM159" s="61"/>
      <c r="YN159" s="61"/>
      <c r="YO159" s="61"/>
      <c r="YP159" s="61"/>
      <c r="YQ159" s="61"/>
      <c r="YR159" s="61"/>
    </row>
    <row r="160" spans="1:668" s="3" customFormat="1" ht="15.75" x14ac:dyDescent="0.25">
      <c r="A160" s="44"/>
      <c r="B160" s="44"/>
      <c r="C160" s="44"/>
      <c r="D160" s="44"/>
      <c r="E160" s="44"/>
      <c r="F160" s="123"/>
      <c r="G160" s="113"/>
      <c r="H160" s="123"/>
      <c r="I160" s="123"/>
      <c r="J160" s="123"/>
      <c r="K160" s="132"/>
      <c r="L160" s="123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1"/>
      <c r="JR160" s="61"/>
      <c r="JS160" s="61"/>
      <c r="JT160" s="61"/>
      <c r="JU160" s="61"/>
      <c r="JV160" s="61"/>
      <c r="JW160" s="61"/>
      <c r="JX160" s="61"/>
      <c r="JY160" s="61"/>
      <c r="JZ160" s="61"/>
      <c r="KA160" s="61"/>
      <c r="KB160" s="61"/>
      <c r="KC160" s="61"/>
      <c r="KD160" s="61"/>
      <c r="KE160" s="61"/>
      <c r="KF160" s="61"/>
      <c r="KG160" s="61"/>
      <c r="KH160" s="61"/>
      <c r="KI160" s="61"/>
      <c r="KJ160" s="61"/>
      <c r="KK160" s="61"/>
      <c r="KL160" s="61"/>
      <c r="KM160" s="61"/>
      <c r="KN160" s="61"/>
      <c r="KO160" s="61"/>
      <c r="KP160" s="61"/>
      <c r="KQ160" s="61"/>
      <c r="KR160" s="61"/>
      <c r="KS160" s="61"/>
      <c r="KT160" s="61"/>
      <c r="KU160" s="61"/>
      <c r="KV160" s="61"/>
      <c r="KW160" s="61"/>
      <c r="KX160" s="61"/>
      <c r="KY160" s="61"/>
      <c r="KZ160" s="61"/>
      <c r="LA160" s="61"/>
      <c r="LB160" s="61"/>
      <c r="LC160" s="61"/>
      <c r="LD160" s="61"/>
      <c r="LE160" s="61"/>
      <c r="LF160" s="61"/>
      <c r="LG160" s="61"/>
      <c r="LH160" s="61"/>
      <c r="LI160" s="61"/>
      <c r="LJ160" s="61"/>
      <c r="LK160" s="61"/>
      <c r="LL160" s="61"/>
      <c r="LM160" s="61"/>
      <c r="LN160" s="61"/>
      <c r="LO160" s="61"/>
      <c r="LP160" s="61"/>
      <c r="LQ160" s="61"/>
      <c r="LR160" s="61"/>
      <c r="LS160" s="61"/>
      <c r="LT160" s="61"/>
      <c r="LU160" s="61"/>
      <c r="LV160" s="61"/>
      <c r="LW160" s="61"/>
      <c r="LX160" s="61"/>
      <c r="LY160" s="61"/>
      <c r="LZ160" s="61"/>
      <c r="MA160" s="61"/>
      <c r="MB160" s="61"/>
      <c r="MC160" s="61"/>
      <c r="MD160" s="61"/>
      <c r="ME160" s="61"/>
      <c r="MF160" s="61"/>
      <c r="MG160" s="61"/>
      <c r="MH160" s="61"/>
      <c r="MI160" s="61"/>
      <c r="MJ160" s="61"/>
      <c r="MK160" s="61"/>
      <c r="ML160" s="61"/>
      <c r="MM160" s="61"/>
      <c r="MN160" s="61"/>
      <c r="MO160" s="61"/>
      <c r="MP160" s="61"/>
      <c r="MQ160" s="61"/>
      <c r="MR160" s="61"/>
      <c r="MS160" s="61"/>
      <c r="MT160" s="61"/>
      <c r="MU160" s="61"/>
      <c r="MV160" s="61"/>
      <c r="MW160" s="61"/>
      <c r="MX160" s="61"/>
      <c r="MY160" s="61"/>
      <c r="MZ160" s="61"/>
      <c r="NA160" s="61"/>
      <c r="NB160" s="61"/>
      <c r="NC160" s="61"/>
      <c r="ND160" s="61"/>
      <c r="NE160" s="61"/>
      <c r="NF160" s="61"/>
      <c r="NG160" s="61"/>
      <c r="NH160" s="61"/>
      <c r="NI160" s="61"/>
      <c r="NJ160" s="61"/>
      <c r="NK160" s="61"/>
      <c r="NL160" s="61"/>
      <c r="NM160" s="61"/>
      <c r="NN160" s="61"/>
      <c r="NO160" s="61"/>
      <c r="NP160" s="61"/>
      <c r="NQ160" s="61"/>
      <c r="NR160" s="61"/>
      <c r="NS160" s="61"/>
      <c r="NT160" s="61"/>
      <c r="NU160" s="61"/>
      <c r="NV160" s="61"/>
      <c r="NW160" s="61"/>
      <c r="NX160" s="61"/>
      <c r="NY160" s="61"/>
      <c r="NZ160" s="61"/>
      <c r="OA160" s="61"/>
      <c r="OB160" s="61"/>
      <c r="OC160" s="61"/>
      <c r="OD160" s="61"/>
      <c r="OE160" s="61"/>
      <c r="OF160" s="61"/>
      <c r="OG160" s="61"/>
      <c r="OH160" s="61"/>
      <c r="OI160" s="61"/>
      <c r="OJ160" s="61"/>
      <c r="OK160" s="61"/>
      <c r="OL160" s="61"/>
      <c r="OM160" s="61"/>
      <c r="ON160" s="61"/>
      <c r="OO160" s="61"/>
      <c r="OP160" s="61"/>
      <c r="OQ160" s="61"/>
      <c r="OR160" s="61"/>
      <c r="OS160" s="61"/>
      <c r="OT160" s="61"/>
      <c r="OU160" s="61"/>
      <c r="OV160" s="61"/>
      <c r="OW160" s="61"/>
      <c r="OX160" s="61"/>
      <c r="OY160" s="61"/>
      <c r="OZ160" s="61"/>
      <c r="PA160" s="61"/>
      <c r="PB160" s="61"/>
      <c r="PC160" s="61"/>
      <c r="PD160" s="61"/>
      <c r="PE160" s="61"/>
      <c r="PF160" s="61"/>
      <c r="PG160" s="61"/>
      <c r="PH160" s="61"/>
      <c r="PI160" s="61"/>
      <c r="PJ160" s="61"/>
      <c r="PK160" s="61"/>
      <c r="PL160" s="61"/>
      <c r="PM160" s="61"/>
      <c r="PN160" s="61"/>
      <c r="PO160" s="61"/>
      <c r="PP160" s="61"/>
      <c r="PQ160" s="61"/>
      <c r="PR160" s="61"/>
      <c r="PS160" s="61"/>
      <c r="PT160" s="61"/>
      <c r="PU160" s="61"/>
      <c r="PV160" s="61"/>
      <c r="PW160" s="61"/>
      <c r="PX160" s="61"/>
      <c r="PY160" s="61"/>
      <c r="PZ160" s="61"/>
      <c r="QA160" s="61"/>
      <c r="QB160" s="61"/>
      <c r="QC160" s="61"/>
      <c r="QD160" s="61"/>
      <c r="QE160" s="61"/>
      <c r="QF160" s="61"/>
      <c r="QG160" s="61"/>
      <c r="QH160" s="61"/>
      <c r="QI160" s="61"/>
      <c r="QJ160" s="61"/>
      <c r="QK160" s="61"/>
      <c r="QL160" s="61"/>
      <c r="QM160" s="61"/>
      <c r="QN160" s="61"/>
      <c r="QO160" s="61"/>
      <c r="QP160" s="61"/>
      <c r="QQ160" s="61"/>
      <c r="QR160" s="61"/>
      <c r="QS160" s="61"/>
      <c r="QT160" s="61"/>
      <c r="QU160" s="61"/>
      <c r="QV160" s="61"/>
      <c r="QW160" s="61"/>
      <c r="QX160" s="61"/>
      <c r="QY160" s="61"/>
      <c r="QZ160" s="61"/>
      <c r="RA160" s="61"/>
      <c r="RB160" s="61"/>
      <c r="RC160" s="61"/>
      <c r="RD160" s="61"/>
      <c r="RE160" s="61"/>
      <c r="RF160" s="61"/>
      <c r="RG160" s="61"/>
      <c r="RH160" s="61"/>
      <c r="RI160" s="61"/>
      <c r="RJ160" s="61"/>
      <c r="RK160" s="61"/>
      <c r="RL160" s="61"/>
      <c r="RM160" s="61"/>
      <c r="RN160" s="61"/>
      <c r="RO160" s="61"/>
      <c r="RP160" s="61"/>
      <c r="RQ160" s="61"/>
      <c r="RR160" s="61"/>
      <c r="RS160" s="61"/>
      <c r="RT160" s="61"/>
      <c r="RU160" s="61"/>
      <c r="RV160" s="61"/>
      <c r="RW160" s="61"/>
      <c r="RX160" s="61"/>
      <c r="RY160" s="61"/>
      <c r="RZ160" s="61"/>
      <c r="SA160" s="61"/>
      <c r="SB160" s="61"/>
      <c r="SC160" s="61"/>
      <c r="SD160" s="61"/>
      <c r="SE160" s="61"/>
      <c r="SF160" s="61"/>
      <c r="SG160" s="61"/>
      <c r="SH160" s="61"/>
      <c r="SI160" s="61"/>
      <c r="SJ160" s="61"/>
      <c r="SK160" s="61"/>
      <c r="SL160" s="61"/>
      <c r="SM160" s="61"/>
      <c r="SN160" s="61"/>
      <c r="SO160" s="61"/>
      <c r="SP160" s="61"/>
      <c r="SQ160" s="61"/>
      <c r="SR160" s="61"/>
      <c r="SS160" s="61"/>
      <c r="ST160" s="61"/>
      <c r="SU160" s="61"/>
      <c r="SV160" s="61"/>
      <c r="SW160" s="61"/>
      <c r="SX160" s="61"/>
      <c r="SY160" s="61"/>
      <c r="SZ160" s="61"/>
      <c r="TA160" s="61"/>
      <c r="TB160" s="61"/>
      <c r="TC160" s="61"/>
      <c r="TD160" s="61"/>
      <c r="TE160" s="61"/>
      <c r="TF160" s="61"/>
      <c r="TG160" s="61"/>
      <c r="TH160" s="61"/>
      <c r="TI160" s="61"/>
      <c r="TJ160" s="61"/>
      <c r="TK160" s="61"/>
      <c r="TL160" s="61"/>
      <c r="TM160" s="61"/>
      <c r="TN160" s="61"/>
      <c r="TO160" s="61"/>
      <c r="TP160" s="61"/>
      <c r="TQ160" s="61"/>
      <c r="TR160" s="61"/>
      <c r="TS160" s="61"/>
      <c r="TT160" s="61"/>
      <c r="TU160" s="61"/>
      <c r="TV160" s="61"/>
      <c r="TW160" s="61"/>
      <c r="TX160" s="61"/>
      <c r="TY160" s="61"/>
      <c r="TZ160" s="61"/>
      <c r="UA160" s="61"/>
      <c r="UB160" s="61"/>
      <c r="UC160" s="61"/>
      <c r="UD160" s="61"/>
      <c r="UE160" s="61"/>
      <c r="UF160" s="61"/>
      <c r="UG160" s="61"/>
      <c r="UH160" s="61"/>
      <c r="UI160" s="61"/>
      <c r="UJ160" s="61"/>
      <c r="UK160" s="61"/>
      <c r="UL160" s="61"/>
      <c r="UM160" s="61"/>
      <c r="UN160" s="61"/>
      <c r="UO160" s="61"/>
      <c r="UP160" s="61"/>
      <c r="UQ160" s="61"/>
      <c r="UR160" s="61"/>
      <c r="US160" s="61"/>
      <c r="UT160" s="61"/>
      <c r="UU160" s="61"/>
      <c r="UV160" s="61"/>
      <c r="UW160" s="61"/>
      <c r="UX160" s="61"/>
      <c r="UY160" s="61"/>
      <c r="UZ160" s="61"/>
      <c r="VA160" s="61"/>
      <c r="VB160" s="61"/>
      <c r="VC160" s="61"/>
      <c r="VD160" s="61"/>
      <c r="VE160" s="61"/>
      <c r="VF160" s="61"/>
      <c r="VG160" s="61"/>
      <c r="VH160" s="61"/>
      <c r="VI160" s="61"/>
      <c r="VJ160" s="61"/>
      <c r="VK160" s="61"/>
      <c r="VL160" s="61"/>
      <c r="VM160" s="61"/>
      <c r="VN160" s="61"/>
      <c r="VO160" s="61"/>
      <c r="VP160" s="61"/>
      <c r="VQ160" s="61"/>
      <c r="VR160" s="61"/>
      <c r="VS160" s="61"/>
      <c r="VT160" s="61"/>
      <c r="VU160" s="61"/>
      <c r="VV160" s="61"/>
      <c r="VW160" s="61"/>
      <c r="VX160" s="61"/>
      <c r="VY160" s="61"/>
      <c r="VZ160" s="61"/>
      <c r="WA160" s="61"/>
      <c r="WB160" s="61"/>
      <c r="WC160" s="61"/>
      <c r="WD160" s="61"/>
      <c r="WE160" s="61"/>
      <c r="WF160" s="61"/>
      <c r="WG160" s="61"/>
      <c r="WH160" s="61"/>
      <c r="WI160" s="61"/>
      <c r="WJ160" s="61"/>
      <c r="WK160" s="61"/>
      <c r="WL160" s="61"/>
      <c r="WM160" s="61"/>
      <c r="WN160" s="61"/>
      <c r="WO160" s="61"/>
      <c r="WP160" s="61"/>
      <c r="WQ160" s="61"/>
      <c r="WR160" s="61"/>
      <c r="WS160" s="61"/>
      <c r="WT160" s="61"/>
      <c r="WU160" s="61"/>
      <c r="WV160" s="61"/>
      <c r="WW160" s="61"/>
      <c r="WX160" s="61"/>
      <c r="WY160" s="61"/>
      <c r="WZ160" s="61"/>
      <c r="XA160" s="61"/>
      <c r="XB160" s="61"/>
      <c r="XC160" s="61"/>
      <c r="XD160" s="61"/>
      <c r="XE160" s="61"/>
      <c r="XF160" s="61"/>
      <c r="XG160" s="61"/>
      <c r="XH160" s="61"/>
      <c r="XI160" s="61"/>
      <c r="XJ160" s="61"/>
      <c r="XK160" s="61"/>
      <c r="XL160" s="61"/>
      <c r="XM160" s="61"/>
      <c r="XN160" s="61"/>
      <c r="XO160" s="61"/>
      <c r="XP160" s="61"/>
      <c r="XQ160" s="61"/>
      <c r="XR160" s="61"/>
      <c r="XS160" s="61"/>
      <c r="XT160" s="61"/>
      <c r="XU160" s="61"/>
      <c r="XV160" s="61"/>
      <c r="XW160" s="61"/>
      <c r="XX160" s="61"/>
      <c r="XY160" s="61"/>
      <c r="XZ160" s="61"/>
      <c r="YA160" s="61"/>
      <c r="YB160" s="61"/>
      <c r="YC160" s="61"/>
      <c r="YD160" s="61"/>
      <c r="YE160" s="61"/>
      <c r="YF160" s="61"/>
      <c r="YG160" s="61"/>
      <c r="YH160" s="61"/>
      <c r="YI160" s="61"/>
      <c r="YJ160" s="61"/>
      <c r="YK160" s="61"/>
      <c r="YL160" s="61"/>
      <c r="YM160" s="61"/>
      <c r="YN160" s="61"/>
      <c r="YO160" s="61"/>
      <c r="YP160" s="61"/>
      <c r="YQ160" s="61"/>
      <c r="YR160" s="61"/>
    </row>
    <row r="161" spans="1:45" ht="15.75" x14ac:dyDescent="0.25">
      <c r="A161" s="45" t="s">
        <v>16</v>
      </c>
      <c r="B161" s="122">
        <f>+B155+B146+B139+B133+B129+B124+B119+B111+B104+B100+B87+B159+B82+B78+B71+B67+B63+B57+B52+B48+B43+B27+B19+B11</f>
        <v>52</v>
      </c>
      <c r="C161" s="45"/>
      <c r="D161" s="45"/>
      <c r="E161" s="45"/>
      <c r="F161" s="126">
        <f t="shared" ref="F161:L161" si="36">+F155+F146+F139+F133+F129+F124+F119+F111+F104+F100+F87+F82+F78+F71+F67+F63+F57+F52+F48+F43+F27+F19+F11+F159</f>
        <v>3209500</v>
      </c>
      <c r="G161" s="120">
        <f t="shared" si="36"/>
        <v>92122.650000000023</v>
      </c>
      <c r="H161" s="126">
        <f t="shared" si="36"/>
        <v>289120.03000000003</v>
      </c>
      <c r="I161" s="126">
        <f t="shared" si="36"/>
        <v>93538.23</v>
      </c>
      <c r="J161" s="126">
        <f t="shared" si="36"/>
        <v>190584.52</v>
      </c>
      <c r="K161" s="45" t="e">
        <f t="shared" si="36"/>
        <v>#VALUE!</v>
      </c>
      <c r="L161" s="126">
        <f t="shared" si="36"/>
        <v>2695936.7800000003</v>
      </c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</row>
    <row r="162" spans="1:45" ht="33.75" x14ac:dyDescent="0.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106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</row>
    <row r="163" spans="1:45" ht="15.75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10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</row>
    <row r="164" spans="1:45" x14ac:dyDescent="0.25">
      <c r="A164" s="71"/>
      <c r="B164" s="9"/>
      <c r="C164" s="9"/>
      <c r="D164" s="71"/>
      <c r="E164" s="71"/>
      <c r="F164" s="79"/>
      <c r="G164" s="79"/>
      <c r="H164" s="79"/>
      <c r="I164" s="79"/>
      <c r="J164" s="79"/>
      <c r="K164" s="79"/>
      <c r="L164" s="108"/>
    </row>
    <row r="165" spans="1:45" x14ac:dyDescent="0.25">
      <c r="A165" s="71"/>
      <c r="B165" s="9"/>
      <c r="C165" s="9"/>
      <c r="D165" s="71"/>
      <c r="E165" s="71"/>
      <c r="F165" s="79"/>
      <c r="G165" s="79"/>
      <c r="H165" s="79"/>
      <c r="I165" s="79"/>
      <c r="J165" s="79"/>
      <c r="K165" s="79"/>
      <c r="L165" s="108"/>
    </row>
    <row r="166" spans="1:45" x14ac:dyDescent="0.2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1:45" x14ac:dyDescent="0.25">
      <c r="A167" s="71"/>
      <c r="B167" s="9"/>
      <c r="C167" s="9"/>
      <c r="D167" s="80"/>
      <c r="E167" s="80"/>
      <c r="F167" s="79"/>
      <c r="G167" s="79"/>
      <c r="H167" s="79"/>
      <c r="I167" s="79"/>
      <c r="J167" s="79"/>
      <c r="K167" s="79"/>
      <c r="L167" s="108"/>
    </row>
    <row r="168" spans="1:45" x14ac:dyDescent="0.25">
      <c r="A168" s="62"/>
      <c r="B168" s="14"/>
      <c r="C168" s="14"/>
      <c r="D168" s="62"/>
      <c r="E168" s="62"/>
      <c r="F168" s="81"/>
      <c r="G168" s="81"/>
      <c r="H168" s="81"/>
      <c r="I168" s="81"/>
      <c r="J168" s="81"/>
      <c r="K168" s="81"/>
      <c r="L168" s="109"/>
    </row>
    <row r="169" spans="1:45" x14ac:dyDescent="0.25">
      <c r="A169" s="71"/>
      <c r="B169" s="9"/>
      <c r="C169" s="9"/>
      <c r="D169" s="71"/>
      <c r="E169" s="71"/>
      <c r="F169" s="79"/>
      <c r="G169" s="79"/>
      <c r="H169" s="79"/>
      <c r="I169" s="79"/>
      <c r="J169" s="79"/>
      <c r="K169" s="79"/>
      <c r="L169" s="108"/>
    </row>
    <row r="170" spans="1:45" x14ac:dyDescent="0.2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1:45" x14ac:dyDescent="0.25">
      <c r="A171" s="71"/>
      <c r="B171" s="9"/>
      <c r="C171" s="9"/>
      <c r="D171" s="80"/>
      <c r="E171" s="80"/>
      <c r="F171" s="79"/>
      <c r="G171" s="79"/>
      <c r="H171" s="79"/>
      <c r="I171" s="79"/>
      <c r="J171" s="79"/>
      <c r="K171" s="79"/>
      <c r="L171" s="108"/>
    </row>
    <row r="172" spans="1:45" x14ac:dyDescent="0.25">
      <c r="A172" s="62"/>
      <c r="B172" s="14"/>
      <c r="C172" s="14"/>
      <c r="D172" s="62"/>
      <c r="E172" s="62"/>
      <c r="F172" s="81"/>
      <c r="G172" s="81"/>
      <c r="H172" s="81"/>
      <c r="I172" s="81"/>
      <c r="J172" s="81"/>
      <c r="K172" s="81"/>
      <c r="L172" s="109"/>
    </row>
    <row r="173" spans="1:45" x14ac:dyDescent="0.25">
      <c r="A173" s="71"/>
      <c r="B173" s="9"/>
      <c r="C173" s="9"/>
      <c r="D173" s="71"/>
      <c r="E173" s="71"/>
      <c r="F173" s="79"/>
      <c r="G173" s="79"/>
      <c r="H173" s="79"/>
      <c r="I173" s="79"/>
      <c r="J173" s="79"/>
      <c r="K173" s="79"/>
      <c r="L173" s="108"/>
    </row>
    <row r="174" spans="1:45" x14ac:dyDescent="0.2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1:45" x14ac:dyDescent="0.25">
      <c r="A175" s="71"/>
      <c r="B175" s="9"/>
      <c r="C175" s="9"/>
      <c r="D175" s="80"/>
      <c r="E175" s="80"/>
      <c r="F175" s="79"/>
      <c r="G175" s="79"/>
      <c r="H175" s="79"/>
      <c r="I175" s="79"/>
      <c r="J175" s="79"/>
      <c r="K175" s="79"/>
      <c r="L175" s="108"/>
    </row>
    <row r="176" spans="1:45" x14ac:dyDescent="0.25">
      <c r="A176" s="62"/>
      <c r="B176" s="14"/>
      <c r="C176" s="14"/>
      <c r="D176" s="62"/>
      <c r="E176" s="62"/>
      <c r="F176" s="81"/>
      <c r="G176" s="81"/>
      <c r="H176" s="81"/>
      <c r="I176" s="81"/>
      <c r="J176" s="81"/>
      <c r="K176" s="81"/>
      <c r="L176" s="109"/>
    </row>
    <row r="177" spans="1:668" x14ac:dyDescent="0.25">
      <c r="A177" s="71"/>
      <c r="B177" s="9"/>
      <c r="C177" s="9"/>
      <c r="D177" s="71"/>
      <c r="E177" s="71"/>
      <c r="F177" s="79"/>
      <c r="G177" s="79"/>
      <c r="H177" s="79"/>
      <c r="I177" s="79"/>
      <c r="J177" s="79"/>
      <c r="K177" s="79"/>
      <c r="L177" s="108"/>
    </row>
    <row r="178" spans="1:668" x14ac:dyDescent="0.2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</row>
    <row r="179" spans="1:668" x14ac:dyDescent="0.25">
      <c r="A179" s="71"/>
      <c r="B179" s="9"/>
      <c r="C179" s="9"/>
      <c r="D179" s="80"/>
      <c r="E179" s="80"/>
      <c r="F179" s="79"/>
      <c r="G179" s="79"/>
      <c r="H179" s="79"/>
      <c r="I179" s="79"/>
      <c r="J179" s="79"/>
      <c r="K179" s="79"/>
      <c r="L179" s="108"/>
    </row>
    <row r="180" spans="1:668" x14ac:dyDescent="0.25">
      <c r="A180" s="62"/>
      <c r="B180" s="14"/>
      <c r="C180" s="14"/>
      <c r="D180" s="62"/>
      <c r="E180" s="62"/>
      <c r="F180" s="81"/>
      <c r="G180" s="81"/>
      <c r="H180" s="81"/>
      <c r="I180" s="81"/>
      <c r="J180" s="81"/>
      <c r="K180" s="81"/>
      <c r="L180" s="109"/>
    </row>
    <row r="181" spans="1:668" x14ac:dyDescent="0.25">
      <c r="A181" s="71"/>
      <c r="B181" s="9"/>
      <c r="C181" s="9"/>
      <c r="D181" s="71"/>
      <c r="E181" s="71"/>
      <c r="F181" s="79"/>
      <c r="G181" s="79"/>
      <c r="H181" s="79"/>
      <c r="I181" s="79"/>
      <c r="J181" s="79"/>
      <c r="K181" s="79"/>
      <c r="L181" s="108"/>
    </row>
    <row r="182" spans="1:668" s="77" customFormat="1" ht="24.95" customHeight="1" x14ac:dyDescent="0.25">
      <c r="A182" s="71"/>
      <c r="B182" s="9"/>
      <c r="C182" s="9"/>
      <c r="D182" s="71"/>
      <c r="E182" s="71"/>
      <c r="F182" s="79"/>
      <c r="G182" s="79"/>
      <c r="H182" s="79"/>
      <c r="I182" s="79"/>
      <c r="J182" s="79"/>
      <c r="K182" s="79"/>
      <c r="L182" s="108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1"/>
      <c r="JQ182" s="61"/>
      <c r="JR182" s="61"/>
      <c r="JS182" s="61"/>
      <c r="JT182" s="61"/>
      <c r="JU182" s="61"/>
      <c r="JV182" s="61"/>
      <c r="JW182" s="61"/>
      <c r="JX182" s="61"/>
      <c r="JY182" s="61"/>
      <c r="JZ182" s="61"/>
      <c r="KA182" s="61"/>
      <c r="KB182" s="61"/>
      <c r="KC182" s="61"/>
      <c r="KD182" s="61"/>
      <c r="KE182" s="61"/>
      <c r="KF182" s="61"/>
      <c r="KG182" s="61"/>
      <c r="KH182" s="61"/>
      <c r="KI182" s="61"/>
      <c r="KJ182" s="61"/>
      <c r="KK182" s="61"/>
      <c r="KL182" s="61"/>
      <c r="KM182" s="61"/>
      <c r="KN182" s="61"/>
      <c r="KO182" s="61"/>
      <c r="KP182" s="61"/>
      <c r="KQ182" s="61"/>
      <c r="KR182" s="61"/>
      <c r="KS182" s="61"/>
      <c r="KT182" s="61"/>
      <c r="KU182" s="61"/>
      <c r="KV182" s="61"/>
      <c r="KW182" s="61"/>
      <c r="KX182" s="61"/>
      <c r="KY182" s="61"/>
      <c r="KZ182" s="61"/>
      <c r="LA182" s="61"/>
      <c r="LB182" s="61"/>
      <c r="LC182" s="61"/>
      <c r="LD182" s="61"/>
      <c r="LE182" s="61"/>
      <c r="LF182" s="61"/>
      <c r="LG182" s="61"/>
      <c r="LH182" s="61"/>
      <c r="LI182" s="61"/>
      <c r="LJ182" s="61"/>
      <c r="LK182" s="61"/>
      <c r="LL182" s="61"/>
      <c r="LM182" s="61"/>
      <c r="LN182" s="61"/>
      <c r="LO182" s="61"/>
      <c r="LP182" s="61"/>
      <c r="LQ182" s="61"/>
      <c r="LR182" s="61"/>
      <c r="LS182" s="61"/>
      <c r="LT182" s="61"/>
      <c r="LU182" s="61"/>
      <c r="LV182" s="61"/>
      <c r="LW182" s="61"/>
      <c r="LX182" s="61"/>
      <c r="LY182" s="61"/>
      <c r="LZ182" s="61"/>
      <c r="MA182" s="61"/>
      <c r="MB182" s="61"/>
      <c r="MC182" s="61"/>
      <c r="MD182" s="61"/>
      <c r="ME182" s="61"/>
      <c r="MF182" s="61"/>
      <c r="MG182" s="61"/>
      <c r="MH182" s="61"/>
      <c r="MI182" s="61"/>
      <c r="MJ182" s="61"/>
      <c r="MK182" s="61"/>
      <c r="ML182" s="61"/>
      <c r="MM182" s="61"/>
      <c r="MN182" s="61"/>
      <c r="MO182" s="61"/>
      <c r="MP182" s="61"/>
      <c r="MQ182" s="61"/>
      <c r="MR182" s="61"/>
      <c r="MS182" s="61"/>
      <c r="MT182" s="61"/>
      <c r="MU182" s="61"/>
      <c r="MV182" s="61"/>
      <c r="MW182" s="61"/>
      <c r="MX182" s="61"/>
      <c r="MY182" s="61"/>
      <c r="MZ182" s="61"/>
      <c r="NA182" s="61"/>
      <c r="NB182" s="61"/>
      <c r="NC182" s="61"/>
      <c r="ND182" s="61"/>
      <c r="NE182" s="61"/>
      <c r="NF182" s="61"/>
      <c r="NG182" s="61"/>
      <c r="NH182" s="61"/>
      <c r="NI182" s="61"/>
      <c r="NJ182" s="61"/>
      <c r="NK182" s="61"/>
      <c r="NL182" s="61"/>
      <c r="NM182" s="61"/>
      <c r="NN182" s="61"/>
      <c r="NO182" s="61"/>
      <c r="NP182" s="61"/>
      <c r="NQ182" s="61"/>
      <c r="NR182" s="61"/>
      <c r="NS182" s="61"/>
      <c r="NT182" s="61"/>
      <c r="NU182" s="61"/>
      <c r="NV182" s="61"/>
      <c r="NW182" s="61"/>
      <c r="NX182" s="61"/>
      <c r="NY182" s="61"/>
      <c r="NZ182" s="61"/>
      <c r="OA182" s="61"/>
      <c r="OB182" s="61"/>
      <c r="OC182" s="61"/>
      <c r="OD182" s="61"/>
      <c r="OE182" s="61"/>
      <c r="OF182" s="61"/>
      <c r="OG182" s="61"/>
      <c r="OH182" s="61"/>
      <c r="OI182" s="61"/>
      <c r="OJ182" s="61"/>
      <c r="OK182" s="61"/>
      <c r="OL182" s="61"/>
      <c r="OM182" s="61"/>
      <c r="ON182" s="61"/>
      <c r="OO182" s="61"/>
      <c r="OP182" s="61"/>
      <c r="OQ182" s="61"/>
      <c r="OR182" s="61"/>
      <c r="OS182" s="61"/>
      <c r="OT182" s="61"/>
      <c r="OU182" s="61"/>
      <c r="OV182" s="61"/>
      <c r="OW182" s="61"/>
      <c r="OX182" s="61"/>
      <c r="OY182" s="61"/>
      <c r="OZ182" s="61"/>
      <c r="PA182" s="61"/>
      <c r="PB182" s="61"/>
      <c r="PC182" s="61"/>
      <c r="PD182" s="61"/>
      <c r="PE182" s="61"/>
      <c r="PF182" s="61"/>
      <c r="PG182" s="61"/>
      <c r="PH182" s="61"/>
      <c r="PI182" s="61"/>
      <c r="PJ182" s="61"/>
      <c r="PK182" s="61"/>
      <c r="PL182" s="61"/>
      <c r="PM182" s="61"/>
      <c r="PN182" s="61"/>
      <c r="PO182" s="61"/>
      <c r="PP182" s="61"/>
      <c r="PQ182" s="61"/>
      <c r="PR182" s="61"/>
      <c r="PS182" s="61"/>
      <c r="PT182" s="61"/>
      <c r="PU182" s="61"/>
      <c r="PV182" s="61"/>
      <c r="PW182" s="61"/>
      <c r="PX182" s="61"/>
      <c r="PY182" s="61"/>
      <c r="PZ182" s="61"/>
      <c r="QA182" s="61"/>
      <c r="QB182" s="61"/>
      <c r="QC182" s="61"/>
      <c r="QD182" s="61"/>
      <c r="QE182" s="61"/>
      <c r="QF182" s="61"/>
      <c r="QG182" s="61"/>
      <c r="QH182" s="61"/>
      <c r="QI182" s="61"/>
      <c r="QJ182" s="61"/>
      <c r="QK182" s="61"/>
      <c r="QL182" s="61"/>
      <c r="QM182" s="61"/>
      <c r="QN182" s="61"/>
      <c r="QO182" s="61"/>
      <c r="QP182" s="61"/>
      <c r="QQ182" s="61"/>
      <c r="QR182" s="61"/>
      <c r="QS182" s="61"/>
      <c r="QT182" s="61"/>
      <c r="QU182" s="61"/>
      <c r="QV182" s="61"/>
      <c r="QW182" s="61"/>
      <c r="QX182" s="61"/>
      <c r="QY182" s="61"/>
      <c r="QZ182" s="61"/>
      <c r="RA182" s="61"/>
      <c r="RB182" s="61"/>
      <c r="RC182" s="61"/>
      <c r="RD182" s="61"/>
      <c r="RE182" s="61"/>
      <c r="RF182" s="61"/>
      <c r="RG182" s="61"/>
      <c r="RH182" s="61"/>
      <c r="RI182" s="61"/>
      <c r="RJ182" s="61"/>
      <c r="RK182" s="61"/>
      <c r="RL182" s="61"/>
      <c r="RM182" s="61"/>
      <c r="RN182" s="61"/>
      <c r="RO182" s="61"/>
      <c r="RP182" s="61"/>
      <c r="RQ182" s="61"/>
      <c r="RR182" s="61"/>
      <c r="RS182" s="61"/>
      <c r="RT182" s="61"/>
      <c r="RU182" s="61"/>
      <c r="RV182" s="61"/>
      <c r="RW182" s="61"/>
      <c r="RX182" s="61"/>
      <c r="RY182" s="61"/>
      <c r="RZ182" s="61"/>
      <c r="SA182" s="61"/>
      <c r="SB182" s="61"/>
      <c r="SC182" s="61"/>
      <c r="SD182" s="61"/>
      <c r="SE182" s="61"/>
      <c r="SF182" s="61"/>
      <c r="SG182" s="61"/>
      <c r="SH182" s="61"/>
      <c r="SI182" s="61"/>
      <c r="SJ182" s="61"/>
      <c r="SK182" s="61"/>
      <c r="SL182" s="61"/>
      <c r="SM182" s="61"/>
      <c r="SN182" s="61"/>
      <c r="SO182" s="61"/>
      <c r="SP182" s="61"/>
      <c r="SQ182" s="61"/>
      <c r="SR182" s="61"/>
      <c r="SS182" s="61"/>
      <c r="ST182" s="61"/>
      <c r="SU182" s="61"/>
      <c r="SV182" s="61"/>
      <c r="SW182" s="61"/>
      <c r="SX182" s="61"/>
      <c r="SY182" s="61"/>
      <c r="SZ182" s="61"/>
      <c r="TA182" s="61"/>
      <c r="TB182" s="61"/>
      <c r="TC182" s="61"/>
      <c r="TD182" s="61"/>
      <c r="TE182" s="61"/>
      <c r="TF182" s="61"/>
      <c r="TG182" s="61"/>
      <c r="TH182" s="61"/>
      <c r="TI182" s="61"/>
      <c r="TJ182" s="61"/>
      <c r="TK182" s="61"/>
      <c r="TL182" s="61"/>
      <c r="TM182" s="61"/>
      <c r="TN182" s="61"/>
      <c r="TO182" s="61"/>
      <c r="TP182" s="61"/>
      <c r="TQ182" s="61"/>
      <c r="TR182" s="61"/>
      <c r="TS182" s="61"/>
      <c r="TT182" s="61"/>
      <c r="TU182" s="61"/>
      <c r="TV182" s="61"/>
      <c r="TW182" s="61"/>
      <c r="TX182" s="61"/>
      <c r="TY182" s="61"/>
      <c r="TZ182" s="61"/>
      <c r="UA182" s="61"/>
      <c r="UB182" s="61"/>
      <c r="UC182" s="61"/>
      <c r="UD182" s="61"/>
      <c r="UE182" s="61"/>
      <c r="UF182" s="61"/>
      <c r="UG182" s="61"/>
      <c r="UH182" s="61"/>
      <c r="UI182" s="61"/>
      <c r="UJ182" s="61"/>
      <c r="UK182" s="61"/>
      <c r="UL182" s="61"/>
      <c r="UM182" s="61"/>
      <c r="UN182" s="61"/>
      <c r="UO182" s="61"/>
      <c r="UP182" s="61"/>
      <c r="UQ182" s="61"/>
      <c r="UR182" s="61"/>
      <c r="US182" s="61"/>
      <c r="UT182" s="61"/>
      <c r="UU182" s="61"/>
      <c r="UV182" s="61"/>
      <c r="UW182" s="61"/>
      <c r="UX182" s="61"/>
      <c r="UY182" s="61"/>
      <c r="UZ182" s="61"/>
      <c r="VA182" s="61"/>
      <c r="VB182" s="61"/>
      <c r="VC182" s="61"/>
      <c r="VD182" s="61"/>
      <c r="VE182" s="61"/>
      <c r="VF182" s="61"/>
      <c r="VG182" s="61"/>
      <c r="VH182" s="61"/>
      <c r="VI182" s="61"/>
      <c r="VJ182" s="61"/>
      <c r="VK182" s="61"/>
      <c r="VL182" s="61"/>
      <c r="VM182" s="61"/>
      <c r="VN182" s="61"/>
      <c r="VO182" s="61"/>
      <c r="VP182" s="61"/>
      <c r="VQ182" s="61"/>
      <c r="VR182" s="61"/>
      <c r="VS182" s="61"/>
      <c r="VT182" s="61"/>
      <c r="VU182" s="61"/>
      <c r="VV182" s="61"/>
      <c r="VW182" s="61"/>
      <c r="VX182" s="61"/>
      <c r="VY182" s="61"/>
      <c r="VZ182" s="61"/>
      <c r="WA182" s="61"/>
      <c r="WB182" s="61"/>
      <c r="WC182" s="61"/>
      <c r="WD182" s="61"/>
      <c r="WE182" s="61"/>
      <c r="WF182" s="61"/>
      <c r="WG182" s="61"/>
      <c r="WH182" s="61"/>
      <c r="WI182" s="61"/>
      <c r="WJ182" s="61"/>
      <c r="WK182" s="61"/>
      <c r="WL182" s="61"/>
      <c r="WM182" s="61"/>
      <c r="WN182" s="61"/>
      <c r="WO182" s="61"/>
      <c r="WP182" s="61"/>
      <c r="WQ182" s="61"/>
      <c r="WR182" s="61"/>
      <c r="WS182" s="61"/>
      <c r="WT182" s="61"/>
      <c r="WU182" s="61"/>
      <c r="WV182" s="61"/>
      <c r="WW182" s="61"/>
      <c r="WX182" s="61"/>
      <c r="WY182" s="61"/>
      <c r="WZ182" s="61"/>
      <c r="XA182" s="61"/>
      <c r="XB182" s="61"/>
      <c r="XC182" s="61"/>
      <c r="XD182" s="61"/>
      <c r="XE182" s="61"/>
      <c r="XF182" s="61"/>
      <c r="XG182" s="61"/>
      <c r="XH182" s="61"/>
      <c r="XI182" s="61"/>
      <c r="XJ182" s="61"/>
      <c r="XK182" s="61"/>
      <c r="XL182" s="61"/>
      <c r="XM182" s="61"/>
      <c r="XN182" s="61"/>
      <c r="XO182" s="61"/>
      <c r="XP182" s="61"/>
      <c r="XQ182" s="61"/>
      <c r="XR182" s="61"/>
      <c r="XS182" s="61"/>
      <c r="XT182" s="61"/>
      <c r="XU182" s="61"/>
      <c r="XV182" s="61"/>
      <c r="XW182" s="61"/>
      <c r="XX182" s="61"/>
      <c r="XY182" s="61"/>
      <c r="XZ182" s="61"/>
      <c r="YA182" s="61"/>
      <c r="YB182" s="61"/>
      <c r="YC182" s="61"/>
      <c r="YD182" s="61"/>
      <c r="YE182" s="61"/>
      <c r="YF182" s="61"/>
      <c r="YG182" s="61"/>
      <c r="YH182" s="61"/>
      <c r="YI182" s="61"/>
      <c r="YJ182" s="61"/>
      <c r="YK182" s="61"/>
      <c r="YL182" s="61"/>
      <c r="YM182" s="61"/>
      <c r="YN182" s="61"/>
      <c r="YO182" s="61"/>
      <c r="YP182" s="61"/>
      <c r="YQ182" s="61"/>
      <c r="YR182" s="61"/>
    </row>
    <row r="183" spans="1:668" s="77" customFormat="1" ht="15.75" x14ac:dyDescent="0.25">
      <c r="A183" s="61"/>
      <c r="B183" s="3"/>
      <c r="C183" s="3"/>
      <c r="D183" s="61"/>
      <c r="E183" s="61"/>
      <c r="F183" s="65"/>
      <c r="G183" s="65"/>
      <c r="H183" s="65"/>
      <c r="I183" s="65"/>
      <c r="J183" s="65"/>
      <c r="K183" s="65"/>
      <c r="L183" s="86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1"/>
      <c r="JQ183" s="61"/>
      <c r="JR183" s="61"/>
      <c r="JS183" s="61"/>
      <c r="JT183" s="61"/>
      <c r="JU183" s="61"/>
      <c r="JV183" s="61"/>
      <c r="JW183" s="61"/>
      <c r="JX183" s="61"/>
      <c r="JY183" s="61"/>
      <c r="JZ183" s="61"/>
      <c r="KA183" s="61"/>
      <c r="KB183" s="61"/>
      <c r="KC183" s="61"/>
      <c r="KD183" s="61"/>
      <c r="KE183" s="61"/>
      <c r="KF183" s="61"/>
      <c r="KG183" s="61"/>
      <c r="KH183" s="61"/>
      <c r="KI183" s="61"/>
      <c r="KJ183" s="61"/>
      <c r="KK183" s="61"/>
      <c r="KL183" s="61"/>
      <c r="KM183" s="61"/>
      <c r="KN183" s="61"/>
      <c r="KO183" s="61"/>
      <c r="KP183" s="61"/>
      <c r="KQ183" s="61"/>
      <c r="KR183" s="61"/>
      <c r="KS183" s="61"/>
      <c r="KT183" s="61"/>
      <c r="KU183" s="61"/>
      <c r="KV183" s="61"/>
      <c r="KW183" s="61"/>
      <c r="KX183" s="61"/>
      <c r="KY183" s="61"/>
      <c r="KZ183" s="61"/>
      <c r="LA183" s="61"/>
      <c r="LB183" s="61"/>
      <c r="LC183" s="61"/>
      <c r="LD183" s="61"/>
      <c r="LE183" s="61"/>
      <c r="LF183" s="61"/>
      <c r="LG183" s="61"/>
      <c r="LH183" s="61"/>
      <c r="LI183" s="61"/>
      <c r="LJ183" s="61"/>
      <c r="LK183" s="61"/>
      <c r="LL183" s="61"/>
      <c r="LM183" s="61"/>
      <c r="LN183" s="61"/>
      <c r="LO183" s="61"/>
      <c r="LP183" s="61"/>
      <c r="LQ183" s="61"/>
      <c r="LR183" s="61"/>
      <c r="LS183" s="61"/>
      <c r="LT183" s="61"/>
      <c r="LU183" s="61"/>
      <c r="LV183" s="61"/>
      <c r="LW183" s="61"/>
      <c r="LX183" s="61"/>
      <c r="LY183" s="61"/>
      <c r="LZ183" s="61"/>
      <c r="MA183" s="61"/>
      <c r="MB183" s="61"/>
      <c r="MC183" s="61"/>
      <c r="MD183" s="61"/>
      <c r="ME183" s="61"/>
      <c r="MF183" s="61"/>
      <c r="MG183" s="61"/>
      <c r="MH183" s="61"/>
      <c r="MI183" s="61"/>
      <c r="MJ183" s="61"/>
      <c r="MK183" s="61"/>
      <c r="ML183" s="61"/>
      <c r="MM183" s="61"/>
      <c r="MN183" s="61"/>
      <c r="MO183" s="61"/>
      <c r="MP183" s="61"/>
      <c r="MQ183" s="61"/>
      <c r="MR183" s="61"/>
      <c r="MS183" s="61"/>
      <c r="MT183" s="61"/>
      <c r="MU183" s="61"/>
      <c r="MV183" s="61"/>
      <c r="MW183" s="61"/>
      <c r="MX183" s="61"/>
      <c r="MY183" s="61"/>
      <c r="MZ183" s="61"/>
      <c r="NA183" s="61"/>
      <c r="NB183" s="61"/>
      <c r="NC183" s="61"/>
      <c r="ND183" s="61"/>
      <c r="NE183" s="61"/>
      <c r="NF183" s="61"/>
      <c r="NG183" s="61"/>
      <c r="NH183" s="61"/>
      <c r="NI183" s="61"/>
      <c r="NJ183" s="61"/>
      <c r="NK183" s="61"/>
      <c r="NL183" s="61"/>
      <c r="NM183" s="61"/>
      <c r="NN183" s="61"/>
      <c r="NO183" s="61"/>
      <c r="NP183" s="61"/>
      <c r="NQ183" s="61"/>
      <c r="NR183" s="61"/>
      <c r="NS183" s="61"/>
      <c r="NT183" s="61"/>
      <c r="NU183" s="61"/>
      <c r="NV183" s="61"/>
      <c r="NW183" s="61"/>
      <c r="NX183" s="61"/>
      <c r="NY183" s="61"/>
      <c r="NZ183" s="61"/>
      <c r="OA183" s="61"/>
      <c r="OB183" s="61"/>
      <c r="OC183" s="61"/>
      <c r="OD183" s="61"/>
      <c r="OE183" s="61"/>
      <c r="OF183" s="61"/>
      <c r="OG183" s="61"/>
      <c r="OH183" s="61"/>
      <c r="OI183" s="61"/>
      <c r="OJ183" s="61"/>
      <c r="OK183" s="61"/>
      <c r="OL183" s="61"/>
      <c r="OM183" s="61"/>
      <c r="ON183" s="61"/>
      <c r="OO183" s="61"/>
      <c r="OP183" s="61"/>
      <c r="OQ183" s="61"/>
      <c r="OR183" s="61"/>
      <c r="OS183" s="61"/>
      <c r="OT183" s="61"/>
      <c r="OU183" s="61"/>
      <c r="OV183" s="61"/>
      <c r="OW183" s="61"/>
      <c r="OX183" s="61"/>
      <c r="OY183" s="61"/>
      <c r="OZ183" s="61"/>
      <c r="PA183" s="61"/>
      <c r="PB183" s="61"/>
      <c r="PC183" s="61"/>
      <c r="PD183" s="61"/>
      <c r="PE183" s="61"/>
      <c r="PF183" s="61"/>
      <c r="PG183" s="61"/>
      <c r="PH183" s="61"/>
      <c r="PI183" s="61"/>
      <c r="PJ183" s="61"/>
      <c r="PK183" s="61"/>
      <c r="PL183" s="61"/>
      <c r="PM183" s="61"/>
      <c r="PN183" s="61"/>
      <c r="PO183" s="61"/>
      <c r="PP183" s="61"/>
      <c r="PQ183" s="61"/>
      <c r="PR183" s="61"/>
      <c r="PS183" s="61"/>
      <c r="PT183" s="61"/>
      <c r="PU183" s="61"/>
      <c r="PV183" s="61"/>
      <c r="PW183" s="61"/>
      <c r="PX183" s="61"/>
      <c r="PY183" s="61"/>
      <c r="PZ183" s="61"/>
      <c r="QA183" s="61"/>
      <c r="QB183" s="61"/>
      <c r="QC183" s="61"/>
      <c r="QD183" s="61"/>
      <c r="QE183" s="61"/>
      <c r="QF183" s="61"/>
      <c r="QG183" s="61"/>
      <c r="QH183" s="61"/>
      <c r="QI183" s="61"/>
      <c r="QJ183" s="61"/>
      <c r="QK183" s="61"/>
      <c r="QL183" s="61"/>
      <c r="QM183" s="61"/>
      <c r="QN183" s="61"/>
      <c r="QO183" s="61"/>
      <c r="QP183" s="61"/>
      <c r="QQ183" s="61"/>
      <c r="QR183" s="61"/>
      <c r="QS183" s="61"/>
      <c r="QT183" s="61"/>
      <c r="QU183" s="61"/>
      <c r="QV183" s="61"/>
      <c r="QW183" s="61"/>
      <c r="QX183" s="61"/>
      <c r="QY183" s="61"/>
      <c r="QZ183" s="61"/>
      <c r="RA183" s="61"/>
      <c r="RB183" s="61"/>
      <c r="RC183" s="61"/>
      <c r="RD183" s="61"/>
      <c r="RE183" s="61"/>
      <c r="RF183" s="61"/>
      <c r="RG183" s="61"/>
      <c r="RH183" s="61"/>
      <c r="RI183" s="61"/>
      <c r="RJ183" s="61"/>
      <c r="RK183" s="61"/>
      <c r="RL183" s="61"/>
      <c r="RM183" s="61"/>
      <c r="RN183" s="61"/>
      <c r="RO183" s="61"/>
      <c r="RP183" s="61"/>
      <c r="RQ183" s="61"/>
      <c r="RR183" s="61"/>
      <c r="RS183" s="61"/>
      <c r="RT183" s="61"/>
      <c r="RU183" s="61"/>
      <c r="RV183" s="61"/>
      <c r="RW183" s="61"/>
      <c r="RX183" s="61"/>
      <c r="RY183" s="61"/>
      <c r="RZ183" s="61"/>
      <c r="SA183" s="61"/>
      <c r="SB183" s="61"/>
      <c r="SC183" s="61"/>
      <c r="SD183" s="61"/>
      <c r="SE183" s="61"/>
      <c r="SF183" s="61"/>
      <c r="SG183" s="61"/>
      <c r="SH183" s="61"/>
      <c r="SI183" s="61"/>
      <c r="SJ183" s="61"/>
      <c r="SK183" s="61"/>
      <c r="SL183" s="61"/>
      <c r="SM183" s="61"/>
      <c r="SN183" s="61"/>
      <c r="SO183" s="61"/>
      <c r="SP183" s="61"/>
      <c r="SQ183" s="61"/>
      <c r="SR183" s="61"/>
      <c r="SS183" s="61"/>
      <c r="ST183" s="61"/>
      <c r="SU183" s="61"/>
      <c r="SV183" s="61"/>
      <c r="SW183" s="61"/>
      <c r="SX183" s="61"/>
      <c r="SY183" s="61"/>
      <c r="SZ183" s="61"/>
      <c r="TA183" s="61"/>
      <c r="TB183" s="61"/>
      <c r="TC183" s="61"/>
      <c r="TD183" s="61"/>
      <c r="TE183" s="61"/>
      <c r="TF183" s="61"/>
      <c r="TG183" s="61"/>
      <c r="TH183" s="61"/>
      <c r="TI183" s="61"/>
      <c r="TJ183" s="61"/>
      <c r="TK183" s="61"/>
      <c r="TL183" s="61"/>
      <c r="TM183" s="61"/>
      <c r="TN183" s="61"/>
      <c r="TO183" s="61"/>
      <c r="TP183" s="61"/>
      <c r="TQ183" s="61"/>
      <c r="TR183" s="61"/>
      <c r="TS183" s="61"/>
      <c r="TT183" s="61"/>
      <c r="TU183" s="61"/>
      <c r="TV183" s="61"/>
      <c r="TW183" s="61"/>
      <c r="TX183" s="61"/>
      <c r="TY183" s="61"/>
      <c r="TZ183" s="61"/>
      <c r="UA183" s="61"/>
      <c r="UB183" s="61"/>
      <c r="UC183" s="61"/>
      <c r="UD183" s="61"/>
      <c r="UE183" s="61"/>
      <c r="UF183" s="61"/>
      <c r="UG183" s="61"/>
      <c r="UH183" s="61"/>
      <c r="UI183" s="61"/>
      <c r="UJ183" s="61"/>
      <c r="UK183" s="61"/>
      <c r="UL183" s="61"/>
      <c r="UM183" s="61"/>
      <c r="UN183" s="61"/>
      <c r="UO183" s="61"/>
      <c r="UP183" s="61"/>
      <c r="UQ183" s="61"/>
      <c r="UR183" s="61"/>
      <c r="US183" s="61"/>
      <c r="UT183" s="61"/>
      <c r="UU183" s="61"/>
      <c r="UV183" s="61"/>
      <c r="UW183" s="61"/>
      <c r="UX183" s="61"/>
      <c r="UY183" s="61"/>
      <c r="UZ183" s="61"/>
      <c r="VA183" s="61"/>
      <c r="VB183" s="61"/>
      <c r="VC183" s="61"/>
      <c r="VD183" s="61"/>
      <c r="VE183" s="61"/>
      <c r="VF183" s="61"/>
      <c r="VG183" s="61"/>
      <c r="VH183" s="61"/>
      <c r="VI183" s="61"/>
      <c r="VJ183" s="61"/>
      <c r="VK183" s="61"/>
      <c r="VL183" s="61"/>
      <c r="VM183" s="61"/>
      <c r="VN183" s="61"/>
      <c r="VO183" s="61"/>
      <c r="VP183" s="61"/>
      <c r="VQ183" s="61"/>
      <c r="VR183" s="61"/>
      <c r="VS183" s="61"/>
      <c r="VT183" s="61"/>
      <c r="VU183" s="61"/>
      <c r="VV183" s="61"/>
      <c r="VW183" s="61"/>
      <c r="VX183" s="61"/>
      <c r="VY183" s="61"/>
      <c r="VZ183" s="61"/>
      <c r="WA183" s="61"/>
      <c r="WB183" s="61"/>
      <c r="WC183" s="61"/>
      <c r="WD183" s="61"/>
      <c r="WE183" s="61"/>
      <c r="WF183" s="61"/>
      <c r="WG183" s="61"/>
      <c r="WH183" s="61"/>
      <c r="WI183" s="61"/>
      <c r="WJ183" s="61"/>
      <c r="WK183" s="61"/>
      <c r="WL183" s="61"/>
      <c r="WM183" s="61"/>
      <c r="WN183" s="61"/>
      <c r="WO183" s="61"/>
      <c r="WP183" s="61"/>
      <c r="WQ183" s="61"/>
      <c r="WR183" s="61"/>
      <c r="WS183" s="61"/>
      <c r="WT183" s="61"/>
      <c r="WU183" s="61"/>
      <c r="WV183" s="61"/>
      <c r="WW183" s="61"/>
      <c r="WX183" s="61"/>
      <c r="WY183" s="61"/>
      <c r="WZ183" s="61"/>
      <c r="XA183" s="61"/>
      <c r="XB183" s="61"/>
      <c r="XC183" s="61"/>
      <c r="XD183" s="61"/>
      <c r="XE183" s="61"/>
      <c r="XF183" s="61"/>
      <c r="XG183" s="61"/>
      <c r="XH183" s="61"/>
      <c r="XI183" s="61"/>
      <c r="XJ183" s="61"/>
      <c r="XK183" s="61"/>
      <c r="XL183" s="61"/>
      <c r="XM183" s="61"/>
      <c r="XN183" s="61"/>
      <c r="XO183" s="61"/>
      <c r="XP183" s="61"/>
      <c r="XQ183" s="61"/>
      <c r="XR183" s="61"/>
      <c r="XS183" s="61"/>
      <c r="XT183" s="61"/>
      <c r="XU183" s="61"/>
      <c r="XV183" s="61"/>
      <c r="XW183" s="61"/>
      <c r="XX183" s="61"/>
      <c r="XY183" s="61"/>
      <c r="XZ183" s="61"/>
      <c r="YA183" s="61"/>
      <c r="YB183" s="61"/>
      <c r="YC183" s="61"/>
      <c r="YD183" s="61"/>
      <c r="YE183" s="61"/>
      <c r="YF183" s="61"/>
      <c r="YG183" s="61"/>
      <c r="YH183" s="61"/>
      <c r="YI183" s="61"/>
      <c r="YJ183" s="61"/>
      <c r="YK183" s="61"/>
      <c r="YL183" s="61"/>
      <c r="YM183" s="61"/>
      <c r="YN183" s="61"/>
      <c r="YO183" s="61"/>
      <c r="YP183" s="61"/>
      <c r="YQ183" s="61"/>
      <c r="YR183" s="61"/>
    </row>
    <row r="184" spans="1:668" s="77" customFormat="1" ht="15.75" x14ac:dyDescent="0.25">
      <c r="A184" s="61"/>
      <c r="B184" s="3"/>
      <c r="C184" s="3"/>
      <c r="D184" s="61"/>
      <c r="E184" s="61"/>
      <c r="F184" s="65"/>
      <c r="G184" s="65"/>
      <c r="H184" s="65"/>
      <c r="I184" s="65"/>
      <c r="J184" s="65"/>
      <c r="K184" s="65"/>
      <c r="L184" s="86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1"/>
      <c r="JQ184" s="61"/>
      <c r="JR184" s="61"/>
      <c r="JS184" s="61"/>
      <c r="JT184" s="61"/>
      <c r="JU184" s="61"/>
      <c r="JV184" s="61"/>
      <c r="JW184" s="61"/>
      <c r="JX184" s="61"/>
      <c r="JY184" s="61"/>
      <c r="JZ184" s="61"/>
      <c r="KA184" s="61"/>
      <c r="KB184" s="61"/>
      <c r="KC184" s="61"/>
      <c r="KD184" s="61"/>
      <c r="KE184" s="61"/>
      <c r="KF184" s="61"/>
      <c r="KG184" s="61"/>
      <c r="KH184" s="61"/>
      <c r="KI184" s="61"/>
      <c r="KJ184" s="61"/>
      <c r="KK184" s="61"/>
      <c r="KL184" s="61"/>
      <c r="KM184" s="61"/>
      <c r="KN184" s="61"/>
      <c r="KO184" s="61"/>
      <c r="KP184" s="61"/>
      <c r="KQ184" s="61"/>
      <c r="KR184" s="61"/>
      <c r="KS184" s="61"/>
      <c r="KT184" s="61"/>
      <c r="KU184" s="61"/>
      <c r="KV184" s="61"/>
      <c r="KW184" s="61"/>
      <c r="KX184" s="61"/>
      <c r="KY184" s="61"/>
      <c r="KZ184" s="61"/>
      <c r="LA184" s="61"/>
      <c r="LB184" s="61"/>
      <c r="LC184" s="61"/>
      <c r="LD184" s="61"/>
      <c r="LE184" s="61"/>
      <c r="LF184" s="61"/>
      <c r="LG184" s="61"/>
      <c r="LH184" s="61"/>
      <c r="LI184" s="61"/>
      <c r="LJ184" s="61"/>
      <c r="LK184" s="61"/>
      <c r="LL184" s="61"/>
      <c r="LM184" s="61"/>
      <c r="LN184" s="61"/>
      <c r="LO184" s="61"/>
      <c r="LP184" s="61"/>
      <c r="LQ184" s="61"/>
      <c r="LR184" s="61"/>
      <c r="LS184" s="61"/>
      <c r="LT184" s="61"/>
      <c r="LU184" s="61"/>
      <c r="LV184" s="61"/>
      <c r="LW184" s="61"/>
      <c r="LX184" s="61"/>
      <c r="LY184" s="61"/>
      <c r="LZ184" s="61"/>
      <c r="MA184" s="61"/>
      <c r="MB184" s="61"/>
      <c r="MC184" s="61"/>
      <c r="MD184" s="61"/>
      <c r="ME184" s="61"/>
      <c r="MF184" s="61"/>
      <c r="MG184" s="61"/>
      <c r="MH184" s="61"/>
      <c r="MI184" s="61"/>
      <c r="MJ184" s="61"/>
      <c r="MK184" s="61"/>
      <c r="ML184" s="61"/>
      <c r="MM184" s="61"/>
      <c r="MN184" s="61"/>
      <c r="MO184" s="61"/>
      <c r="MP184" s="61"/>
      <c r="MQ184" s="61"/>
      <c r="MR184" s="61"/>
      <c r="MS184" s="61"/>
      <c r="MT184" s="61"/>
      <c r="MU184" s="61"/>
      <c r="MV184" s="61"/>
      <c r="MW184" s="61"/>
      <c r="MX184" s="61"/>
      <c r="MY184" s="61"/>
      <c r="MZ184" s="61"/>
      <c r="NA184" s="61"/>
      <c r="NB184" s="61"/>
      <c r="NC184" s="61"/>
      <c r="ND184" s="61"/>
      <c r="NE184" s="61"/>
      <c r="NF184" s="61"/>
      <c r="NG184" s="61"/>
      <c r="NH184" s="61"/>
      <c r="NI184" s="61"/>
      <c r="NJ184" s="61"/>
      <c r="NK184" s="61"/>
      <c r="NL184" s="61"/>
      <c r="NM184" s="61"/>
      <c r="NN184" s="61"/>
      <c r="NO184" s="61"/>
      <c r="NP184" s="61"/>
      <c r="NQ184" s="61"/>
      <c r="NR184" s="61"/>
      <c r="NS184" s="61"/>
      <c r="NT184" s="61"/>
      <c r="NU184" s="61"/>
      <c r="NV184" s="61"/>
      <c r="NW184" s="61"/>
      <c r="NX184" s="61"/>
      <c r="NY184" s="61"/>
      <c r="NZ184" s="61"/>
      <c r="OA184" s="61"/>
      <c r="OB184" s="61"/>
      <c r="OC184" s="61"/>
      <c r="OD184" s="61"/>
      <c r="OE184" s="61"/>
      <c r="OF184" s="61"/>
      <c r="OG184" s="61"/>
      <c r="OH184" s="61"/>
      <c r="OI184" s="61"/>
      <c r="OJ184" s="61"/>
      <c r="OK184" s="61"/>
      <c r="OL184" s="61"/>
      <c r="OM184" s="61"/>
      <c r="ON184" s="61"/>
      <c r="OO184" s="61"/>
      <c r="OP184" s="61"/>
      <c r="OQ184" s="61"/>
      <c r="OR184" s="61"/>
      <c r="OS184" s="61"/>
      <c r="OT184" s="61"/>
      <c r="OU184" s="61"/>
      <c r="OV184" s="61"/>
      <c r="OW184" s="61"/>
      <c r="OX184" s="61"/>
      <c r="OY184" s="61"/>
      <c r="OZ184" s="61"/>
      <c r="PA184" s="61"/>
      <c r="PB184" s="61"/>
      <c r="PC184" s="61"/>
      <c r="PD184" s="61"/>
      <c r="PE184" s="61"/>
      <c r="PF184" s="61"/>
      <c r="PG184" s="61"/>
      <c r="PH184" s="61"/>
      <c r="PI184" s="61"/>
      <c r="PJ184" s="61"/>
      <c r="PK184" s="61"/>
      <c r="PL184" s="61"/>
      <c r="PM184" s="61"/>
      <c r="PN184" s="61"/>
      <c r="PO184" s="61"/>
      <c r="PP184" s="61"/>
      <c r="PQ184" s="61"/>
      <c r="PR184" s="61"/>
      <c r="PS184" s="61"/>
      <c r="PT184" s="61"/>
      <c r="PU184" s="61"/>
      <c r="PV184" s="61"/>
      <c r="PW184" s="61"/>
      <c r="PX184" s="61"/>
      <c r="PY184" s="61"/>
      <c r="PZ184" s="61"/>
      <c r="QA184" s="61"/>
      <c r="QB184" s="61"/>
      <c r="QC184" s="61"/>
      <c r="QD184" s="61"/>
      <c r="QE184" s="61"/>
      <c r="QF184" s="61"/>
      <c r="QG184" s="61"/>
      <c r="QH184" s="61"/>
      <c r="QI184" s="61"/>
      <c r="QJ184" s="61"/>
      <c r="QK184" s="61"/>
      <c r="QL184" s="61"/>
      <c r="QM184" s="61"/>
      <c r="QN184" s="61"/>
      <c r="QO184" s="61"/>
      <c r="QP184" s="61"/>
      <c r="QQ184" s="61"/>
      <c r="QR184" s="61"/>
      <c r="QS184" s="61"/>
      <c r="QT184" s="61"/>
      <c r="QU184" s="61"/>
      <c r="QV184" s="61"/>
      <c r="QW184" s="61"/>
      <c r="QX184" s="61"/>
      <c r="QY184" s="61"/>
      <c r="QZ184" s="61"/>
      <c r="RA184" s="61"/>
      <c r="RB184" s="61"/>
      <c r="RC184" s="61"/>
      <c r="RD184" s="61"/>
      <c r="RE184" s="61"/>
      <c r="RF184" s="61"/>
      <c r="RG184" s="61"/>
      <c r="RH184" s="61"/>
      <c r="RI184" s="61"/>
      <c r="RJ184" s="61"/>
      <c r="RK184" s="61"/>
      <c r="RL184" s="61"/>
      <c r="RM184" s="61"/>
      <c r="RN184" s="61"/>
      <c r="RO184" s="61"/>
      <c r="RP184" s="61"/>
      <c r="RQ184" s="61"/>
      <c r="RR184" s="61"/>
      <c r="RS184" s="61"/>
      <c r="RT184" s="61"/>
      <c r="RU184" s="61"/>
      <c r="RV184" s="61"/>
      <c r="RW184" s="61"/>
      <c r="RX184" s="61"/>
      <c r="RY184" s="61"/>
      <c r="RZ184" s="61"/>
      <c r="SA184" s="61"/>
      <c r="SB184" s="61"/>
      <c r="SC184" s="61"/>
      <c r="SD184" s="61"/>
      <c r="SE184" s="61"/>
      <c r="SF184" s="61"/>
      <c r="SG184" s="61"/>
      <c r="SH184" s="61"/>
      <c r="SI184" s="61"/>
      <c r="SJ184" s="61"/>
      <c r="SK184" s="61"/>
      <c r="SL184" s="61"/>
      <c r="SM184" s="61"/>
      <c r="SN184" s="61"/>
      <c r="SO184" s="61"/>
      <c r="SP184" s="61"/>
      <c r="SQ184" s="61"/>
      <c r="SR184" s="61"/>
      <c r="SS184" s="61"/>
      <c r="ST184" s="61"/>
      <c r="SU184" s="61"/>
      <c r="SV184" s="61"/>
      <c r="SW184" s="61"/>
      <c r="SX184" s="61"/>
      <c r="SY184" s="61"/>
      <c r="SZ184" s="61"/>
      <c r="TA184" s="61"/>
      <c r="TB184" s="61"/>
      <c r="TC184" s="61"/>
      <c r="TD184" s="61"/>
      <c r="TE184" s="61"/>
      <c r="TF184" s="61"/>
      <c r="TG184" s="61"/>
      <c r="TH184" s="61"/>
      <c r="TI184" s="61"/>
      <c r="TJ184" s="61"/>
      <c r="TK184" s="61"/>
      <c r="TL184" s="61"/>
      <c r="TM184" s="61"/>
      <c r="TN184" s="61"/>
      <c r="TO184" s="61"/>
      <c r="TP184" s="61"/>
      <c r="TQ184" s="61"/>
      <c r="TR184" s="61"/>
      <c r="TS184" s="61"/>
      <c r="TT184" s="61"/>
      <c r="TU184" s="61"/>
      <c r="TV184" s="61"/>
      <c r="TW184" s="61"/>
      <c r="TX184" s="61"/>
      <c r="TY184" s="61"/>
      <c r="TZ184" s="61"/>
      <c r="UA184" s="61"/>
      <c r="UB184" s="61"/>
      <c r="UC184" s="61"/>
      <c r="UD184" s="61"/>
      <c r="UE184" s="61"/>
      <c r="UF184" s="61"/>
      <c r="UG184" s="61"/>
      <c r="UH184" s="61"/>
      <c r="UI184" s="61"/>
      <c r="UJ184" s="61"/>
      <c r="UK184" s="61"/>
      <c r="UL184" s="61"/>
      <c r="UM184" s="61"/>
      <c r="UN184" s="61"/>
      <c r="UO184" s="61"/>
      <c r="UP184" s="61"/>
      <c r="UQ184" s="61"/>
      <c r="UR184" s="61"/>
      <c r="US184" s="61"/>
      <c r="UT184" s="61"/>
      <c r="UU184" s="61"/>
      <c r="UV184" s="61"/>
      <c r="UW184" s="61"/>
      <c r="UX184" s="61"/>
      <c r="UY184" s="61"/>
      <c r="UZ184" s="61"/>
      <c r="VA184" s="61"/>
      <c r="VB184" s="61"/>
      <c r="VC184" s="61"/>
      <c r="VD184" s="61"/>
      <c r="VE184" s="61"/>
      <c r="VF184" s="61"/>
      <c r="VG184" s="61"/>
      <c r="VH184" s="61"/>
      <c r="VI184" s="61"/>
      <c r="VJ184" s="61"/>
      <c r="VK184" s="61"/>
      <c r="VL184" s="61"/>
      <c r="VM184" s="61"/>
      <c r="VN184" s="61"/>
      <c r="VO184" s="61"/>
      <c r="VP184" s="61"/>
      <c r="VQ184" s="61"/>
      <c r="VR184" s="61"/>
      <c r="VS184" s="61"/>
      <c r="VT184" s="61"/>
      <c r="VU184" s="61"/>
      <c r="VV184" s="61"/>
      <c r="VW184" s="61"/>
      <c r="VX184" s="61"/>
      <c r="VY184" s="61"/>
      <c r="VZ184" s="61"/>
      <c r="WA184" s="61"/>
      <c r="WB184" s="61"/>
      <c r="WC184" s="61"/>
      <c r="WD184" s="61"/>
      <c r="WE184" s="61"/>
      <c r="WF184" s="61"/>
      <c r="WG184" s="61"/>
      <c r="WH184" s="61"/>
      <c r="WI184" s="61"/>
      <c r="WJ184" s="61"/>
      <c r="WK184" s="61"/>
      <c r="WL184" s="61"/>
      <c r="WM184" s="61"/>
      <c r="WN184" s="61"/>
      <c r="WO184" s="61"/>
      <c r="WP184" s="61"/>
      <c r="WQ184" s="61"/>
      <c r="WR184" s="61"/>
      <c r="WS184" s="61"/>
      <c r="WT184" s="61"/>
      <c r="WU184" s="61"/>
      <c r="WV184" s="61"/>
      <c r="WW184" s="61"/>
      <c r="WX184" s="61"/>
      <c r="WY184" s="61"/>
      <c r="WZ184" s="61"/>
      <c r="XA184" s="61"/>
      <c r="XB184" s="61"/>
      <c r="XC184" s="61"/>
      <c r="XD184" s="61"/>
      <c r="XE184" s="61"/>
      <c r="XF184" s="61"/>
      <c r="XG184" s="61"/>
      <c r="XH184" s="61"/>
      <c r="XI184" s="61"/>
      <c r="XJ184" s="61"/>
      <c r="XK184" s="61"/>
      <c r="XL184" s="61"/>
      <c r="XM184" s="61"/>
      <c r="XN184" s="61"/>
      <c r="XO184" s="61"/>
      <c r="XP184" s="61"/>
      <c r="XQ184" s="61"/>
      <c r="XR184" s="61"/>
      <c r="XS184" s="61"/>
      <c r="XT184" s="61"/>
      <c r="XU184" s="61"/>
      <c r="XV184" s="61"/>
      <c r="XW184" s="61"/>
      <c r="XX184" s="61"/>
      <c r="XY184" s="61"/>
      <c r="XZ184" s="61"/>
      <c r="YA184" s="61"/>
      <c r="YB184" s="61"/>
      <c r="YC184" s="61"/>
      <c r="YD184" s="61"/>
      <c r="YE184" s="61"/>
      <c r="YF184" s="61"/>
      <c r="YG184" s="61"/>
      <c r="YH184" s="61"/>
      <c r="YI184" s="61"/>
      <c r="YJ184" s="61"/>
      <c r="YK184" s="61"/>
      <c r="YL184" s="61"/>
      <c r="YM184" s="61"/>
      <c r="YN184" s="61"/>
      <c r="YO184" s="61"/>
      <c r="YP184" s="61"/>
      <c r="YQ184" s="61"/>
      <c r="YR184" s="61"/>
    </row>
    <row r="185" spans="1:668" s="77" customFormat="1" ht="15.75" x14ac:dyDescent="0.25">
      <c r="A185" s="61"/>
      <c r="B185" s="3"/>
      <c r="C185" s="3"/>
      <c r="D185" s="61"/>
      <c r="E185" s="61"/>
      <c r="F185" s="65"/>
      <c r="G185" s="65"/>
      <c r="H185" s="65"/>
      <c r="I185" s="65"/>
      <c r="J185" s="65"/>
      <c r="K185" s="65"/>
      <c r="L185" s="86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1"/>
      <c r="JQ185" s="61"/>
      <c r="JR185" s="61"/>
      <c r="JS185" s="61"/>
      <c r="JT185" s="61"/>
      <c r="JU185" s="61"/>
      <c r="JV185" s="61"/>
      <c r="JW185" s="61"/>
      <c r="JX185" s="61"/>
      <c r="JY185" s="61"/>
      <c r="JZ185" s="61"/>
      <c r="KA185" s="61"/>
      <c r="KB185" s="61"/>
      <c r="KC185" s="61"/>
      <c r="KD185" s="61"/>
      <c r="KE185" s="61"/>
      <c r="KF185" s="61"/>
      <c r="KG185" s="61"/>
      <c r="KH185" s="61"/>
      <c r="KI185" s="61"/>
      <c r="KJ185" s="61"/>
      <c r="KK185" s="61"/>
      <c r="KL185" s="61"/>
      <c r="KM185" s="61"/>
      <c r="KN185" s="61"/>
      <c r="KO185" s="61"/>
      <c r="KP185" s="61"/>
      <c r="KQ185" s="61"/>
      <c r="KR185" s="61"/>
      <c r="KS185" s="61"/>
      <c r="KT185" s="61"/>
      <c r="KU185" s="61"/>
      <c r="KV185" s="61"/>
      <c r="KW185" s="61"/>
      <c r="KX185" s="61"/>
      <c r="KY185" s="61"/>
      <c r="KZ185" s="61"/>
      <c r="LA185" s="61"/>
      <c r="LB185" s="61"/>
      <c r="LC185" s="61"/>
      <c r="LD185" s="61"/>
      <c r="LE185" s="61"/>
      <c r="LF185" s="61"/>
      <c r="LG185" s="61"/>
      <c r="LH185" s="61"/>
      <c r="LI185" s="61"/>
      <c r="LJ185" s="61"/>
      <c r="LK185" s="61"/>
      <c r="LL185" s="61"/>
      <c r="LM185" s="61"/>
      <c r="LN185" s="61"/>
      <c r="LO185" s="61"/>
      <c r="LP185" s="61"/>
      <c r="LQ185" s="61"/>
      <c r="LR185" s="61"/>
      <c r="LS185" s="61"/>
      <c r="LT185" s="61"/>
      <c r="LU185" s="61"/>
      <c r="LV185" s="61"/>
      <c r="LW185" s="61"/>
      <c r="LX185" s="61"/>
      <c r="LY185" s="61"/>
      <c r="LZ185" s="61"/>
      <c r="MA185" s="61"/>
      <c r="MB185" s="61"/>
      <c r="MC185" s="61"/>
      <c r="MD185" s="61"/>
      <c r="ME185" s="61"/>
      <c r="MF185" s="61"/>
      <c r="MG185" s="61"/>
      <c r="MH185" s="61"/>
      <c r="MI185" s="61"/>
      <c r="MJ185" s="61"/>
      <c r="MK185" s="61"/>
      <c r="ML185" s="61"/>
      <c r="MM185" s="61"/>
      <c r="MN185" s="61"/>
      <c r="MO185" s="61"/>
      <c r="MP185" s="61"/>
      <c r="MQ185" s="61"/>
      <c r="MR185" s="61"/>
      <c r="MS185" s="61"/>
      <c r="MT185" s="61"/>
      <c r="MU185" s="61"/>
      <c r="MV185" s="61"/>
      <c r="MW185" s="61"/>
      <c r="MX185" s="61"/>
      <c r="MY185" s="61"/>
      <c r="MZ185" s="61"/>
      <c r="NA185" s="61"/>
      <c r="NB185" s="61"/>
      <c r="NC185" s="61"/>
      <c r="ND185" s="61"/>
      <c r="NE185" s="61"/>
      <c r="NF185" s="61"/>
      <c r="NG185" s="61"/>
      <c r="NH185" s="61"/>
      <c r="NI185" s="61"/>
      <c r="NJ185" s="61"/>
      <c r="NK185" s="61"/>
      <c r="NL185" s="61"/>
      <c r="NM185" s="61"/>
      <c r="NN185" s="61"/>
      <c r="NO185" s="61"/>
      <c r="NP185" s="61"/>
      <c r="NQ185" s="61"/>
      <c r="NR185" s="61"/>
      <c r="NS185" s="61"/>
      <c r="NT185" s="61"/>
      <c r="NU185" s="61"/>
      <c r="NV185" s="61"/>
      <c r="NW185" s="61"/>
      <c r="NX185" s="61"/>
      <c r="NY185" s="61"/>
      <c r="NZ185" s="61"/>
      <c r="OA185" s="61"/>
      <c r="OB185" s="61"/>
      <c r="OC185" s="61"/>
      <c r="OD185" s="61"/>
      <c r="OE185" s="61"/>
      <c r="OF185" s="61"/>
      <c r="OG185" s="61"/>
      <c r="OH185" s="61"/>
      <c r="OI185" s="61"/>
      <c r="OJ185" s="61"/>
      <c r="OK185" s="61"/>
      <c r="OL185" s="61"/>
      <c r="OM185" s="61"/>
      <c r="ON185" s="61"/>
      <c r="OO185" s="61"/>
      <c r="OP185" s="61"/>
      <c r="OQ185" s="61"/>
      <c r="OR185" s="61"/>
      <c r="OS185" s="61"/>
      <c r="OT185" s="61"/>
      <c r="OU185" s="61"/>
      <c r="OV185" s="61"/>
      <c r="OW185" s="61"/>
      <c r="OX185" s="61"/>
      <c r="OY185" s="61"/>
      <c r="OZ185" s="61"/>
      <c r="PA185" s="61"/>
      <c r="PB185" s="61"/>
      <c r="PC185" s="61"/>
      <c r="PD185" s="61"/>
      <c r="PE185" s="61"/>
      <c r="PF185" s="61"/>
      <c r="PG185" s="61"/>
      <c r="PH185" s="61"/>
      <c r="PI185" s="61"/>
      <c r="PJ185" s="61"/>
      <c r="PK185" s="61"/>
      <c r="PL185" s="61"/>
      <c r="PM185" s="61"/>
      <c r="PN185" s="61"/>
      <c r="PO185" s="61"/>
      <c r="PP185" s="61"/>
      <c r="PQ185" s="61"/>
      <c r="PR185" s="61"/>
      <c r="PS185" s="61"/>
      <c r="PT185" s="61"/>
      <c r="PU185" s="61"/>
      <c r="PV185" s="61"/>
      <c r="PW185" s="61"/>
      <c r="PX185" s="61"/>
      <c r="PY185" s="61"/>
      <c r="PZ185" s="61"/>
      <c r="QA185" s="61"/>
      <c r="QB185" s="61"/>
      <c r="QC185" s="61"/>
      <c r="QD185" s="61"/>
      <c r="QE185" s="61"/>
      <c r="QF185" s="61"/>
      <c r="QG185" s="61"/>
      <c r="QH185" s="61"/>
      <c r="QI185" s="61"/>
      <c r="QJ185" s="61"/>
      <c r="QK185" s="61"/>
      <c r="QL185" s="61"/>
      <c r="QM185" s="61"/>
      <c r="QN185" s="61"/>
      <c r="QO185" s="61"/>
      <c r="QP185" s="61"/>
      <c r="QQ185" s="61"/>
      <c r="QR185" s="61"/>
      <c r="QS185" s="61"/>
      <c r="QT185" s="61"/>
      <c r="QU185" s="61"/>
      <c r="QV185" s="61"/>
      <c r="QW185" s="61"/>
      <c r="QX185" s="61"/>
      <c r="QY185" s="61"/>
      <c r="QZ185" s="61"/>
      <c r="RA185" s="61"/>
      <c r="RB185" s="61"/>
      <c r="RC185" s="61"/>
      <c r="RD185" s="61"/>
      <c r="RE185" s="61"/>
      <c r="RF185" s="61"/>
      <c r="RG185" s="61"/>
      <c r="RH185" s="61"/>
      <c r="RI185" s="61"/>
      <c r="RJ185" s="61"/>
      <c r="RK185" s="61"/>
      <c r="RL185" s="61"/>
      <c r="RM185" s="61"/>
      <c r="RN185" s="61"/>
      <c r="RO185" s="61"/>
      <c r="RP185" s="61"/>
      <c r="RQ185" s="61"/>
      <c r="RR185" s="61"/>
      <c r="RS185" s="61"/>
      <c r="RT185" s="61"/>
      <c r="RU185" s="61"/>
      <c r="RV185" s="61"/>
      <c r="RW185" s="61"/>
      <c r="RX185" s="61"/>
      <c r="RY185" s="61"/>
      <c r="RZ185" s="61"/>
      <c r="SA185" s="61"/>
      <c r="SB185" s="61"/>
      <c r="SC185" s="61"/>
      <c r="SD185" s="61"/>
      <c r="SE185" s="61"/>
      <c r="SF185" s="61"/>
      <c r="SG185" s="61"/>
      <c r="SH185" s="61"/>
      <c r="SI185" s="61"/>
      <c r="SJ185" s="61"/>
      <c r="SK185" s="61"/>
      <c r="SL185" s="61"/>
      <c r="SM185" s="61"/>
      <c r="SN185" s="61"/>
      <c r="SO185" s="61"/>
      <c r="SP185" s="61"/>
      <c r="SQ185" s="61"/>
      <c r="SR185" s="61"/>
      <c r="SS185" s="61"/>
      <c r="ST185" s="61"/>
      <c r="SU185" s="61"/>
      <c r="SV185" s="61"/>
      <c r="SW185" s="61"/>
      <c r="SX185" s="61"/>
      <c r="SY185" s="61"/>
      <c r="SZ185" s="61"/>
      <c r="TA185" s="61"/>
      <c r="TB185" s="61"/>
      <c r="TC185" s="61"/>
      <c r="TD185" s="61"/>
      <c r="TE185" s="61"/>
      <c r="TF185" s="61"/>
      <c r="TG185" s="61"/>
      <c r="TH185" s="61"/>
      <c r="TI185" s="61"/>
      <c r="TJ185" s="61"/>
      <c r="TK185" s="61"/>
      <c r="TL185" s="61"/>
      <c r="TM185" s="61"/>
      <c r="TN185" s="61"/>
      <c r="TO185" s="61"/>
      <c r="TP185" s="61"/>
      <c r="TQ185" s="61"/>
      <c r="TR185" s="61"/>
      <c r="TS185" s="61"/>
      <c r="TT185" s="61"/>
      <c r="TU185" s="61"/>
      <c r="TV185" s="61"/>
      <c r="TW185" s="61"/>
      <c r="TX185" s="61"/>
      <c r="TY185" s="61"/>
      <c r="TZ185" s="61"/>
      <c r="UA185" s="61"/>
      <c r="UB185" s="61"/>
      <c r="UC185" s="61"/>
      <c r="UD185" s="61"/>
      <c r="UE185" s="61"/>
      <c r="UF185" s="61"/>
      <c r="UG185" s="61"/>
      <c r="UH185" s="61"/>
      <c r="UI185" s="61"/>
      <c r="UJ185" s="61"/>
      <c r="UK185" s="61"/>
      <c r="UL185" s="61"/>
      <c r="UM185" s="61"/>
      <c r="UN185" s="61"/>
      <c r="UO185" s="61"/>
      <c r="UP185" s="61"/>
      <c r="UQ185" s="61"/>
      <c r="UR185" s="61"/>
      <c r="US185" s="61"/>
      <c r="UT185" s="61"/>
      <c r="UU185" s="61"/>
      <c r="UV185" s="61"/>
      <c r="UW185" s="61"/>
      <c r="UX185" s="61"/>
      <c r="UY185" s="61"/>
      <c r="UZ185" s="61"/>
      <c r="VA185" s="61"/>
      <c r="VB185" s="61"/>
      <c r="VC185" s="61"/>
      <c r="VD185" s="61"/>
      <c r="VE185" s="61"/>
      <c r="VF185" s="61"/>
      <c r="VG185" s="61"/>
      <c r="VH185" s="61"/>
      <c r="VI185" s="61"/>
      <c r="VJ185" s="61"/>
      <c r="VK185" s="61"/>
      <c r="VL185" s="61"/>
      <c r="VM185" s="61"/>
      <c r="VN185" s="61"/>
      <c r="VO185" s="61"/>
      <c r="VP185" s="61"/>
      <c r="VQ185" s="61"/>
      <c r="VR185" s="61"/>
      <c r="VS185" s="61"/>
      <c r="VT185" s="61"/>
      <c r="VU185" s="61"/>
      <c r="VV185" s="61"/>
      <c r="VW185" s="61"/>
      <c r="VX185" s="61"/>
      <c r="VY185" s="61"/>
      <c r="VZ185" s="61"/>
      <c r="WA185" s="61"/>
      <c r="WB185" s="61"/>
      <c r="WC185" s="61"/>
      <c r="WD185" s="61"/>
      <c r="WE185" s="61"/>
      <c r="WF185" s="61"/>
      <c r="WG185" s="61"/>
      <c r="WH185" s="61"/>
      <c r="WI185" s="61"/>
      <c r="WJ185" s="61"/>
      <c r="WK185" s="61"/>
      <c r="WL185" s="61"/>
      <c r="WM185" s="61"/>
      <c r="WN185" s="61"/>
      <c r="WO185" s="61"/>
      <c r="WP185" s="61"/>
      <c r="WQ185" s="61"/>
      <c r="WR185" s="61"/>
      <c r="WS185" s="61"/>
      <c r="WT185" s="61"/>
      <c r="WU185" s="61"/>
      <c r="WV185" s="61"/>
      <c r="WW185" s="61"/>
      <c r="WX185" s="61"/>
      <c r="WY185" s="61"/>
      <c r="WZ185" s="61"/>
      <c r="XA185" s="61"/>
      <c r="XB185" s="61"/>
      <c r="XC185" s="61"/>
      <c r="XD185" s="61"/>
      <c r="XE185" s="61"/>
      <c r="XF185" s="61"/>
      <c r="XG185" s="61"/>
      <c r="XH185" s="61"/>
      <c r="XI185" s="61"/>
      <c r="XJ185" s="61"/>
      <c r="XK185" s="61"/>
      <c r="XL185" s="61"/>
      <c r="XM185" s="61"/>
      <c r="XN185" s="61"/>
      <c r="XO185" s="61"/>
      <c r="XP185" s="61"/>
      <c r="XQ185" s="61"/>
      <c r="XR185" s="61"/>
      <c r="XS185" s="61"/>
      <c r="XT185" s="61"/>
      <c r="XU185" s="61"/>
      <c r="XV185" s="61"/>
      <c r="XW185" s="61"/>
      <c r="XX185" s="61"/>
      <c r="XY185" s="61"/>
      <c r="XZ185" s="61"/>
      <c r="YA185" s="61"/>
      <c r="YB185" s="61"/>
      <c r="YC185" s="61"/>
      <c r="YD185" s="61"/>
      <c r="YE185" s="61"/>
      <c r="YF185" s="61"/>
      <c r="YG185" s="61"/>
      <c r="YH185" s="61"/>
      <c r="YI185" s="61"/>
      <c r="YJ185" s="61"/>
      <c r="YK185" s="61"/>
      <c r="YL185" s="61"/>
      <c r="YM185" s="61"/>
      <c r="YN185" s="61"/>
      <c r="YO185" s="61"/>
      <c r="YP185" s="61"/>
      <c r="YQ185" s="61"/>
      <c r="YR185" s="61"/>
    </row>
    <row r="186" spans="1:668" s="77" customFormat="1" ht="15.75" x14ac:dyDescent="0.25">
      <c r="A186" s="61"/>
      <c r="B186" s="3"/>
      <c r="C186" s="3"/>
      <c r="D186" s="61"/>
      <c r="E186" s="61"/>
      <c r="F186" s="65"/>
      <c r="G186" s="65"/>
      <c r="H186" s="65"/>
      <c r="I186" s="65"/>
      <c r="J186" s="65"/>
      <c r="K186" s="65"/>
      <c r="L186" s="86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1"/>
      <c r="JQ186" s="61"/>
      <c r="JR186" s="61"/>
      <c r="JS186" s="61"/>
      <c r="JT186" s="61"/>
      <c r="JU186" s="61"/>
      <c r="JV186" s="61"/>
      <c r="JW186" s="61"/>
      <c r="JX186" s="61"/>
      <c r="JY186" s="61"/>
      <c r="JZ186" s="61"/>
      <c r="KA186" s="61"/>
      <c r="KB186" s="61"/>
      <c r="KC186" s="61"/>
      <c r="KD186" s="61"/>
      <c r="KE186" s="61"/>
      <c r="KF186" s="61"/>
      <c r="KG186" s="61"/>
      <c r="KH186" s="61"/>
      <c r="KI186" s="61"/>
      <c r="KJ186" s="61"/>
      <c r="KK186" s="61"/>
      <c r="KL186" s="61"/>
      <c r="KM186" s="61"/>
      <c r="KN186" s="61"/>
      <c r="KO186" s="61"/>
      <c r="KP186" s="61"/>
      <c r="KQ186" s="61"/>
      <c r="KR186" s="61"/>
      <c r="KS186" s="61"/>
      <c r="KT186" s="61"/>
      <c r="KU186" s="61"/>
      <c r="KV186" s="61"/>
      <c r="KW186" s="61"/>
      <c r="KX186" s="61"/>
      <c r="KY186" s="61"/>
      <c r="KZ186" s="61"/>
      <c r="LA186" s="61"/>
      <c r="LB186" s="61"/>
      <c r="LC186" s="61"/>
      <c r="LD186" s="61"/>
      <c r="LE186" s="61"/>
      <c r="LF186" s="61"/>
      <c r="LG186" s="61"/>
      <c r="LH186" s="61"/>
      <c r="LI186" s="61"/>
      <c r="LJ186" s="61"/>
      <c r="LK186" s="61"/>
      <c r="LL186" s="61"/>
      <c r="LM186" s="61"/>
      <c r="LN186" s="61"/>
      <c r="LO186" s="61"/>
      <c r="LP186" s="61"/>
      <c r="LQ186" s="61"/>
      <c r="LR186" s="61"/>
      <c r="LS186" s="61"/>
      <c r="LT186" s="61"/>
      <c r="LU186" s="61"/>
      <c r="LV186" s="61"/>
      <c r="LW186" s="61"/>
      <c r="LX186" s="61"/>
      <c r="LY186" s="61"/>
      <c r="LZ186" s="61"/>
      <c r="MA186" s="61"/>
      <c r="MB186" s="61"/>
      <c r="MC186" s="61"/>
      <c r="MD186" s="61"/>
      <c r="ME186" s="61"/>
      <c r="MF186" s="61"/>
      <c r="MG186" s="61"/>
      <c r="MH186" s="61"/>
      <c r="MI186" s="61"/>
      <c r="MJ186" s="61"/>
      <c r="MK186" s="61"/>
      <c r="ML186" s="61"/>
      <c r="MM186" s="61"/>
      <c r="MN186" s="61"/>
      <c r="MO186" s="61"/>
      <c r="MP186" s="61"/>
      <c r="MQ186" s="61"/>
      <c r="MR186" s="61"/>
      <c r="MS186" s="61"/>
      <c r="MT186" s="61"/>
      <c r="MU186" s="61"/>
      <c r="MV186" s="61"/>
      <c r="MW186" s="61"/>
      <c r="MX186" s="61"/>
      <c r="MY186" s="61"/>
      <c r="MZ186" s="61"/>
      <c r="NA186" s="61"/>
      <c r="NB186" s="61"/>
      <c r="NC186" s="61"/>
      <c r="ND186" s="61"/>
      <c r="NE186" s="61"/>
      <c r="NF186" s="61"/>
      <c r="NG186" s="61"/>
      <c r="NH186" s="61"/>
      <c r="NI186" s="61"/>
      <c r="NJ186" s="61"/>
      <c r="NK186" s="61"/>
      <c r="NL186" s="61"/>
      <c r="NM186" s="61"/>
      <c r="NN186" s="61"/>
      <c r="NO186" s="61"/>
      <c r="NP186" s="61"/>
      <c r="NQ186" s="61"/>
      <c r="NR186" s="61"/>
      <c r="NS186" s="61"/>
      <c r="NT186" s="61"/>
      <c r="NU186" s="61"/>
      <c r="NV186" s="61"/>
      <c r="NW186" s="61"/>
      <c r="NX186" s="61"/>
      <c r="NY186" s="61"/>
      <c r="NZ186" s="61"/>
      <c r="OA186" s="61"/>
      <c r="OB186" s="61"/>
      <c r="OC186" s="61"/>
      <c r="OD186" s="61"/>
      <c r="OE186" s="61"/>
      <c r="OF186" s="61"/>
      <c r="OG186" s="61"/>
      <c r="OH186" s="61"/>
      <c r="OI186" s="61"/>
      <c r="OJ186" s="61"/>
      <c r="OK186" s="61"/>
      <c r="OL186" s="61"/>
      <c r="OM186" s="61"/>
      <c r="ON186" s="61"/>
      <c r="OO186" s="61"/>
      <c r="OP186" s="61"/>
      <c r="OQ186" s="61"/>
      <c r="OR186" s="61"/>
      <c r="OS186" s="61"/>
      <c r="OT186" s="61"/>
      <c r="OU186" s="61"/>
      <c r="OV186" s="61"/>
      <c r="OW186" s="61"/>
      <c r="OX186" s="61"/>
      <c r="OY186" s="61"/>
      <c r="OZ186" s="61"/>
      <c r="PA186" s="61"/>
      <c r="PB186" s="61"/>
      <c r="PC186" s="61"/>
      <c r="PD186" s="61"/>
      <c r="PE186" s="61"/>
      <c r="PF186" s="61"/>
      <c r="PG186" s="61"/>
      <c r="PH186" s="61"/>
      <c r="PI186" s="61"/>
      <c r="PJ186" s="61"/>
      <c r="PK186" s="61"/>
      <c r="PL186" s="61"/>
      <c r="PM186" s="61"/>
      <c r="PN186" s="61"/>
      <c r="PO186" s="61"/>
      <c r="PP186" s="61"/>
      <c r="PQ186" s="61"/>
      <c r="PR186" s="61"/>
      <c r="PS186" s="61"/>
      <c r="PT186" s="61"/>
      <c r="PU186" s="61"/>
      <c r="PV186" s="61"/>
      <c r="PW186" s="61"/>
      <c r="PX186" s="61"/>
      <c r="PY186" s="61"/>
      <c r="PZ186" s="61"/>
      <c r="QA186" s="61"/>
      <c r="QB186" s="61"/>
      <c r="QC186" s="61"/>
      <c r="QD186" s="61"/>
      <c r="QE186" s="61"/>
      <c r="QF186" s="61"/>
      <c r="QG186" s="61"/>
      <c r="QH186" s="61"/>
      <c r="QI186" s="61"/>
      <c r="QJ186" s="61"/>
      <c r="QK186" s="61"/>
      <c r="QL186" s="61"/>
      <c r="QM186" s="61"/>
      <c r="QN186" s="61"/>
      <c r="QO186" s="61"/>
      <c r="QP186" s="61"/>
      <c r="QQ186" s="61"/>
      <c r="QR186" s="61"/>
      <c r="QS186" s="61"/>
      <c r="QT186" s="61"/>
      <c r="QU186" s="61"/>
      <c r="QV186" s="61"/>
      <c r="QW186" s="61"/>
      <c r="QX186" s="61"/>
      <c r="QY186" s="61"/>
      <c r="QZ186" s="61"/>
      <c r="RA186" s="61"/>
      <c r="RB186" s="61"/>
      <c r="RC186" s="61"/>
      <c r="RD186" s="61"/>
      <c r="RE186" s="61"/>
      <c r="RF186" s="61"/>
      <c r="RG186" s="61"/>
      <c r="RH186" s="61"/>
      <c r="RI186" s="61"/>
      <c r="RJ186" s="61"/>
      <c r="RK186" s="61"/>
      <c r="RL186" s="61"/>
      <c r="RM186" s="61"/>
      <c r="RN186" s="61"/>
      <c r="RO186" s="61"/>
      <c r="RP186" s="61"/>
      <c r="RQ186" s="61"/>
      <c r="RR186" s="61"/>
      <c r="RS186" s="61"/>
      <c r="RT186" s="61"/>
      <c r="RU186" s="61"/>
      <c r="RV186" s="61"/>
      <c r="RW186" s="61"/>
      <c r="RX186" s="61"/>
      <c r="RY186" s="61"/>
      <c r="RZ186" s="61"/>
      <c r="SA186" s="61"/>
      <c r="SB186" s="61"/>
      <c r="SC186" s="61"/>
      <c r="SD186" s="61"/>
      <c r="SE186" s="61"/>
      <c r="SF186" s="61"/>
      <c r="SG186" s="61"/>
      <c r="SH186" s="61"/>
      <c r="SI186" s="61"/>
      <c r="SJ186" s="61"/>
      <c r="SK186" s="61"/>
      <c r="SL186" s="61"/>
      <c r="SM186" s="61"/>
      <c r="SN186" s="61"/>
      <c r="SO186" s="61"/>
      <c r="SP186" s="61"/>
      <c r="SQ186" s="61"/>
      <c r="SR186" s="61"/>
      <c r="SS186" s="61"/>
      <c r="ST186" s="61"/>
      <c r="SU186" s="61"/>
      <c r="SV186" s="61"/>
      <c r="SW186" s="61"/>
      <c r="SX186" s="61"/>
      <c r="SY186" s="61"/>
      <c r="SZ186" s="61"/>
      <c r="TA186" s="61"/>
      <c r="TB186" s="61"/>
      <c r="TC186" s="61"/>
      <c r="TD186" s="61"/>
      <c r="TE186" s="61"/>
      <c r="TF186" s="61"/>
      <c r="TG186" s="61"/>
      <c r="TH186" s="61"/>
      <c r="TI186" s="61"/>
      <c r="TJ186" s="61"/>
      <c r="TK186" s="61"/>
      <c r="TL186" s="61"/>
      <c r="TM186" s="61"/>
      <c r="TN186" s="61"/>
      <c r="TO186" s="61"/>
      <c r="TP186" s="61"/>
      <c r="TQ186" s="61"/>
      <c r="TR186" s="61"/>
      <c r="TS186" s="61"/>
      <c r="TT186" s="61"/>
      <c r="TU186" s="61"/>
      <c r="TV186" s="61"/>
      <c r="TW186" s="61"/>
      <c r="TX186" s="61"/>
      <c r="TY186" s="61"/>
      <c r="TZ186" s="61"/>
      <c r="UA186" s="61"/>
      <c r="UB186" s="61"/>
      <c r="UC186" s="61"/>
      <c r="UD186" s="61"/>
      <c r="UE186" s="61"/>
      <c r="UF186" s="61"/>
      <c r="UG186" s="61"/>
      <c r="UH186" s="61"/>
      <c r="UI186" s="61"/>
      <c r="UJ186" s="61"/>
      <c r="UK186" s="61"/>
      <c r="UL186" s="61"/>
      <c r="UM186" s="61"/>
      <c r="UN186" s="61"/>
      <c r="UO186" s="61"/>
      <c r="UP186" s="61"/>
      <c r="UQ186" s="61"/>
      <c r="UR186" s="61"/>
      <c r="US186" s="61"/>
      <c r="UT186" s="61"/>
      <c r="UU186" s="61"/>
      <c r="UV186" s="61"/>
      <c r="UW186" s="61"/>
      <c r="UX186" s="61"/>
      <c r="UY186" s="61"/>
      <c r="UZ186" s="61"/>
      <c r="VA186" s="61"/>
      <c r="VB186" s="61"/>
      <c r="VC186" s="61"/>
      <c r="VD186" s="61"/>
      <c r="VE186" s="61"/>
      <c r="VF186" s="61"/>
      <c r="VG186" s="61"/>
      <c r="VH186" s="61"/>
      <c r="VI186" s="61"/>
      <c r="VJ186" s="61"/>
      <c r="VK186" s="61"/>
      <c r="VL186" s="61"/>
      <c r="VM186" s="61"/>
      <c r="VN186" s="61"/>
      <c r="VO186" s="61"/>
      <c r="VP186" s="61"/>
      <c r="VQ186" s="61"/>
      <c r="VR186" s="61"/>
      <c r="VS186" s="61"/>
      <c r="VT186" s="61"/>
      <c r="VU186" s="61"/>
      <c r="VV186" s="61"/>
      <c r="VW186" s="61"/>
      <c r="VX186" s="61"/>
      <c r="VY186" s="61"/>
      <c r="VZ186" s="61"/>
      <c r="WA186" s="61"/>
      <c r="WB186" s="61"/>
      <c r="WC186" s="61"/>
      <c r="WD186" s="61"/>
      <c r="WE186" s="61"/>
      <c r="WF186" s="61"/>
      <c r="WG186" s="61"/>
      <c r="WH186" s="61"/>
      <c r="WI186" s="61"/>
      <c r="WJ186" s="61"/>
      <c r="WK186" s="61"/>
      <c r="WL186" s="61"/>
      <c r="WM186" s="61"/>
      <c r="WN186" s="61"/>
      <c r="WO186" s="61"/>
      <c r="WP186" s="61"/>
      <c r="WQ186" s="61"/>
      <c r="WR186" s="61"/>
      <c r="WS186" s="61"/>
      <c r="WT186" s="61"/>
      <c r="WU186" s="61"/>
      <c r="WV186" s="61"/>
      <c r="WW186" s="61"/>
      <c r="WX186" s="61"/>
      <c r="WY186" s="61"/>
      <c r="WZ186" s="61"/>
      <c r="XA186" s="61"/>
      <c r="XB186" s="61"/>
      <c r="XC186" s="61"/>
      <c r="XD186" s="61"/>
      <c r="XE186" s="61"/>
      <c r="XF186" s="61"/>
      <c r="XG186" s="61"/>
      <c r="XH186" s="61"/>
      <c r="XI186" s="61"/>
      <c r="XJ186" s="61"/>
      <c r="XK186" s="61"/>
      <c r="XL186" s="61"/>
      <c r="XM186" s="61"/>
      <c r="XN186" s="61"/>
      <c r="XO186" s="61"/>
      <c r="XP186" s="61"/>
      <c r="XQ186" s="61"/>
      <c r="XR186" s="61"/>
      <c r="XS186" s="61"/>
      <c r="XT186" s="61"/>
      <c r="XU186" s="61"/>
      <c r="XV186" s="61"/>
      <c r="XW186" s="61"/>
      <c r="XX186" s="61"/>
      <c r="XY186" s="61"/>
      <c r="XZ186" s="61"/>
      <c r="YA186" s="61"/>
      <c r="YB186" s="61"/>
      <c r="YC186" s="61"/>
      <c r="YD186" s="61"/>
      <c r="YE186" s="61"/>
      <c r="YF186" s="61"/>
      <c r="YG186" s="61"/>
      <c r="YH186" s="61"/>
      <c r="YI186" s="61"/>
      <c r="YJ186" s="61"/>
      <c r="YK186" s="61"/>
      <c r="YL186" s="61"/>
      <c r="YM186" s="61"/>
      <c r="YN186" s="61"/>
      <c r="YO186" s="61"/>
      <c r="YP186" s="61"/>
      <c r="YQ186" s="61"/>
      <c r="YR186" s="61"/>
    </row>
    <row r="187" spans="1:668" s="77" customFormat="1" ht="15.75" x14ac:dyDescent="0.25">
      <c r="A187" s="61"/>
      <c r="B187" s="3"/>
      <c r="C187" s="3"/>
      <c r="D187" s="61"/>
      <c r="E187" s="61"/>
      <c r="F187" s="65"/>
      <c r="G187" s="65"/>
      <c r="H187" s="65"/>
      <c r="I187" s="65"/>
      <c r="J187" s="65"/>
      <c r="K187" s="65"/>
      <c r="L187" s="86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1"/>
      <c r="JQ187" s="61"/>
      <c r="JR187" s="61"/>
      <c r="JS187" s="61"/>
      <c r="JT187" s="61"/>
      <c r="JU187" s="61"/>
      <c r="JV187" s="61"/>
      <c r="JW187" s="61"/>
      <c r="JX187" s="61"/>
      <c r="JY187" s="61"/>
      <c r="JZ187" s="61"/>
      <c r="KA187" s="61"/>
      <c r="KB187" s="61"/>
      <c r="KC187" s="61"/>
      <c r="KD187" s="61"/>
      <c r="KE187" s="61"/>
      <c r="KF187" s="61"/>
      <c r="KG187" s="61"/>
      <c r="KH187" s="61"/>
      <c r="KI187" s="61"/>
      <c r="KJ187" s="61"/>
      <c r="KK187" s="61"/>
      <c r="KL187" s="61"/>
      <c r="KM187" s="61"/>
      <c r="KN187" s="61"/>
      <c r="KO187" s="61"/>
      <c r="KP187" s="61"/>
      <c r="KQ187" s="61"/>
      <c r="KR187" s="61"/>
      <c r="KS187" s="61"/>
      <c r="KT187" s="61"/>
      <c r="KU187" s="61"/>
      <c r="KV187" s="61"/>
      <c r="KW187" s="61"/>
      <c r="KX187" s="61"/>
      <c r="KY187" s="61"/>
      <c r="KZ187" s="61"/>
      <c r="LA187" s="61"/>
      <c r="LB187" s="61"/>
      <c r="LC187" s="61"/>
      <c r="LD187" s="61"/>
      <c r="LE187" s="61"/>
      <c r="LF187" s="61"/>
      <c r="LG187" s="61"/>
      <c r="LH187" s="61"/>
      <c r="LI187" s="61"/>
      <c r="LJ187" s="61"/>
      <c r="LK187" s="61"/>
      <c r="LL187" s="61"/>
      <c r="LM187" s="61"/>
      <c r="LN187" s="61"/>
      <c r="LO187" s="61"/>
      <c r="LP187" s="61"/>
      <c r="LQ187" s="61"/>
      <c r="LR187" s="61"/>
      <c r="LS187" s="61"/>
      <c r="LT187" s="61"/>
      <c r="LU187" s="61"/>
      <c r="LV187" s="61"/>
      <c r="LW187" s="61"/>
      <c r="LX187" s="61"/>
      <c r="LY187" s="61"/>
      <c r="LZ187" s="61"/>
      <c r="MA187" s="61"/>
      <c r="MB187" s="61"/>
      <c r="MC187" s="61"/>
      <c r="MD187" s="61"/>
      <c r="ME187" s="61"/>
      <c r="MF187" s="61"/>
      <c r="MG187" s="61"/>
      <c r="MH187" s="61"/>
      <c r="MI187" s="61"/>
      <c r="MJ187" s="61"/>
      <c r="MK187" s="61"/>
      <c r="ML187" s="61"/>
      <c r="MM187" s="61"/>
      <c r="MN187" s="61"/>
      <c r="MO187" s="61"/>
      <c r="MP187" s="61"/>
      <c r="MQ187" s="61"/>
      <c r="MR187" s="61"/>
      <c r="MS187" s="61"/>
      <c r="MT187" s="61"/>
      <c r="MU187" s="61"/>
      <c r="MV187" s="61"/>
      <c r="MW187" s="61"/>
      <c r="MX187" s="61"/>
      <c r="MY187" s="61"/>
      <c r="MZ187" s="61"/>
      <c r="NA187" s="61"/>
      <c r="NB187" s="61"/>
      <c r="NC187" s="61"/>
      <c r="ND187" s="61"/>
      <c r="NE187" s="61"/>
      <c r="NF187" s="61"/>
      <c r="NG187" s="61"/>
      <c r="NH187" s="61"/>
      <c r="NI187" s="61"/>
      <c r="NJ187" s="61"/>
      <c r="NK187" s="61"/>
      <c r="NL187" s="61"/>
      <c r="NM187" s="61"/>
      <c r="NN187" s="61"/>
      <c r="NO187" s="61"/>
      <c r="NP187" s="61"/>
      <c r="NQ187" s="61"/>
      <c r="NR187" s="61"/>
      <c r="NS187" s="61"/>
      <c r="NT187" s="61"/>
      <c r="NU187" s="61"/>
      <c r="NV187" s="61"/>
      <c r="NW187" s="61"/>
      <c r="NX187" s="61"/>
      <c r="NY187" s="61"/>
      <c r="NZ187" s="61"/>
      <c r="OA187" s="61"/>
      <c r="OB187" s="61"/>
      <c r="OC187" s="61"/>
      <c r="OD187" s="61"/>
      <c r="OE187" s="61"/>
      <c r="OF187" s="61"/>
      <c r="OG187" s="61"/>
      <c r="OH187" s="61"/>
      <c r="OI187" s="61"/>
      <c r="OJ187" s="61"/>
      <c r="OK187" s="61"/>
      <c r="OL187" s="61"/>
      <c r="OM187" s="61"/>
      <c r="ON187" s="61"/>
      <c r="OO187" s="61"/>
      <c r="OP187" s="61"/>
      <c r="OQ187" s="61"/>
      <c r="OR187" s="61"/>
      <c r="OS187" s="61"/>
      <c r="OT187" s="61"/>
      <c r="OU187" s="61"/>
      <c r="OV187" s="61"/>
      <c r="OW187" s="61"/>
      <c r="OX187" s="61"/>
      <c r="OY187" s="61"/>
      <c r="OZ187" s="61"/>
      <c r="PA187" s="61"/>
      <c r="PB187" s="61"/>
      <c r="PC187" s="61"/>
      <c r="PD187" s="61"/>
      <c r="PE187" s="61"/>
      <c r="PF187" s="61"/>
      <c r="PG187" s="61"/>
      <c r="PH187" s="61"/>
      <c r="PI187" s="61"/>
      <c r="PJ187" s="61"/>
      <c r="PK187" s="61"/>
      <c r="PL187" s="61"/>
      <c r="PM187" s="61"/>
      <c r="PN187" s="61"/>
      <c r="PO187" s="61"/>
      <c r="PP187" s="61"/>
      <c r="PQ187" s="61"/>
      <c r="PR187" s="61"/>
      <c r="PS187" s="61"/>
      <c r="PT187" s="61"/>
      <c r="PU187" s="61"/>
      <c r="PV187" s="61"/>
      <c r="PW187" s="61"/>
      <c r="PX187" s="61"/>
      <c r="PY187" s="61"/>
      <c r="PZ187" s="61"/>
      <c r="QA187" s="61"/>
      <c r="QB187" s="61"/>
      <c r="QC187" s="61"/>
      <c r="QD187" s="61"/>
      <c r="QE187" s="61"/>
      <c r="QF187" s="61"/>
      <c r="QG187" s="61"/>
      <c r="QH187" s="61"/>
      <c r="QI187" s="61"/>
      <c r="QJ187" s="61"/>
      <c r="QK187" s="61"/>
      <c r="QL187" s="61"/>
      <c r="QM187" s="61"/>
      <c r="QN187" s="61"/>
      <c r="QO187" s="61"/>
      <c r="QP187" s="61"/>
      <c r="QQ187" s="61"/>
      <c r="QR187" s="61"/>
      <c r="QS187" s="61"/>
      <c r="QT187" s="61"/>
      <c r="QU187" s="61"/>
      <c r="QV187" s="61"/>
      <c r="QW187" s="61"/>
      <c r="QX187" s="61"/>
      <c r="QY187" s="61"/>
      <c r="QZ187" s="61"/>
      <c r="RA187" s="61"/>
      <c r="RB187" s="61"/>
      <c r="RC187" s="61"/>
      <c r="RD187" s="61"/>
      <c r="RE187" s="61"/>
      <c r="RF187" s="61"/>
      <c r="RG187" s="61"/>
      <c r="RH187" s="61"/>
      <c r="RI187" s="61"/>
      <c r="RJ187" s="61"/>
      <c r="RK187" s="61"/>
      <c r="RL187" s="61"/>
      <c r="RM187" s="61"/>
      <c r="RN187" s="61"/>
      <c r="RO187" s="61"/>
      <c r="RP187" s="61"/>
      <c r="RQ187" s="61"/>
      <c r="RR187" s="61"/>
      <c r="RS187" s="61"/>
      <c r="RT187" s="61"/>
      <c r="RU187" s="61"/>
      <c r="RV187" s="61"/>
      <c r="RW187" s="61"/>
      <c r="RX187" s="61"/>
      <c r="RY187" s="61"/>
      <c r="RZ187" s="61"/>
      <c r="SA187" s="61"/>
      <c r="SB187" s="61"/>
      <c r="SC187" s="61"/>
      <c r="SD187" s="61"/>
      <c r="SE187" s="61"/>
      <c r="SF187" s="61"/>
      <c r="SG187" s="61"/>
      <c r="SH187" s="61"/>
      <c r="SI187" s="61"/>
      <c r="SJ187" s="61"/>
      <c r="SK187" s="61"/>
      <c r="SL187" s="61"/>
      <c r="SM187" s="61"/>
      <c r="SN187" s="61"/>
      <c r="SO187" s="61"/>
      <c r="SP187" s="61"/>
      <c r="SQ187" s="61"/>
      <c r="SR187" s="61"/>
      <c r="SS187" s="61"/>
      <c r="ST187" s="61"/>
      <c r="SU187" s="61"/>
      <c r="SV187" s="61"/>
      <c r="SW187" s="61"/>
      <c r="SX187" s="61"/>
      <c r="SY187" s="61"/>
      <c r="SZ187" s="61"/>
      <c r="TA187" s="61"/>
      <c r="TB187" s="61"/>
      <c r="TC187" s="61"/>
      <c r="TD187" s="61"/>
      <c r="TE187" s="61"/>
      <c r="TF187" s="61"/>
      <c r="TG187" s="61"/>
      <c r="TH187" s="61"/>
      <c r="TI187" s="61"/>
      <c r="TJ187" s="61"/>
      <c r="TK187" s="61"/>
      <c r="TL187" s="61"/>
      <c r="TM187" s="61"/>
      <c r="TN187" s="61"/>
      <c r="TO187" s="61"/>
      <c r="TP187" s="61"/>
      <c r="TQ187" s="61"/>
      <c r="TR187" s="61"/>
      <c r="TS187" s="61"/>
      <c r="TT187" s="61"/>
      <c r="TU187" s="61"/>
      <c r="TV187" s="61"/>
      <c r="TW187" s="61"/>
      <c r="TX187" s="61"/>
      <c r="TY187" s="61"/>
      <c r="TZ187" s="61"/>
      <c r="UA187" s="61"/>
      <c r="UB187" s="61"/>
      <c r="UC187" s="61"/>
      <c r="UD187" s="61"/>
      <c r="UE187" s="61"/>
      <c r="UF187" s="61"/>
      <c r="UG187" s="61"/>
      <c r="UH187" s="61"/>
      <c r="UI187" s="61"/>
      <c r="UJ187" s="61"/>
      <c r="UK187" s="61"/>
      <c r="UL187" s="61"/>
      <c r="UM187" s="61"/>
      <c r="UN187" s="61"/>
      <c r="UO187" s="61"/>
      <c r="UP187" s="61"/>
      <c r="UQ187" s="61"/>
      <c r="UR187" s="61"/>
      <c r="US187" s="61"/>
      <c r="UT187" s="61"/>
      <c r="UU187" s="61"/>
      <c r="UV187" s="61"/>
      <c r="UW187" s="61"/>
      <c r="UX187" s="61"/>
      <c r="UY187" s="61"/>
      <c r="UZ187" s="61"/>
      <c r="VA187" s="61"/>
      <c r="VB187" s="61"/>
      <c r="VC187" s="61"/>
      <c r="VD187" s="61"/>
      <c r="VE187" s="61"/>
      <c r="VF187" s="61"/>
      <c r="VG187" s="61"/>
      <c r="VH187" s="61"/>
      <c r="VI187" s="61"/>
      <c r="VJ187" s="61"/>
      <c r="VK187" s="61"/>
      <c r="VL187" s="61"/>
      <c r="VM187" s="61"/>
      <c r="VN187" s="61"/>
      <c r="VO187" s="61"/>
      <c r="VP187" s="61"/>
      <c r="VQ187" s="61"/>
      <c r="VR187" s="61"/>
      <c r="VS187" s="61"/>
      <c r="VT187" s="61"/>
      <c r="VU187" s="61"/>
      <c r="VV187" s="61"/>
      <c r="VW187" s="61"/>
      <c r="VX187" s="61"/>
      <c r="VY187" s="61"/>
      <c r="VZ187" s="61"/>
      <c r="WA187" s="61"/>
      <c r="WB187" s="61"/>
      <c r="WC187" s="61"/>
      <c r="WD187" s="61"/>
      <c r="WE187" s="61"/>
      <c r="WF187" s="61"/>
      <c r="WG187" s="61"/>
      <c r="WH187" s="61"/>
      <c r="WI187" s="61"/>
      <c r="WJ187" s="61"/>
      <c r="WK187" s="61"/>
      <c r="WL187" s="61"/>
      <c r="WM187" s="61"/>
      <c r="WN187" s="61"/>
      <c r="WO187" s="61"/>
      <c r="WP187" s="61"/>
      <c r="WQ187" s="61"/>
      <c r="WR187" s="61"/>
      <c r="WS187" s="61"/>
      <c r="WT187" s="61"/>
      <c r="WU187" s="61"/>
      <c r="WV187" s="61"/>
      <c r="WW187" s="61"/>
      <c r="WX187" s="61"/>
      <c r="WY187" s="61"/>
      <c r="WZ187" s="61"/>
      <c r="XA187" s="61"/>
      <c r="XB187" s="61"/>
      <c r="XC187" s="61"/>
      <c r="XD187" s="61"/>
      <c r="XE187" s="61"/>
      <c r="XF187" s="61"/>
      <c r="XG187" s="61"/>
      <c r="XH187" s="61"/>
      <c r="XI187" s="61"/>
      <c r="XJ187" s="61"/>
      <c r="XK187" s="61"/>
      <c r="XL187" s="61"/>
      <c r="XM187" s="61"/>
      <c r="XN187" s="61"/>
      <c r="XO187" s="61"/>
      <c r="XP187" s="61"/>
      <c r="XQ187" s="61"/>
      <c r="XR187" s="61"/>
      <c r="XS187" s="61"/>
      <c r="XT187" s="61"/>
      <c r="XU187" s="61"/>
      <c r="XV187" s="61"/>
      <c r="XW187" s="61"/>
      <c r="XX187" s="61"/>
      <c r="XY187" s="61"/>
      <c r="XZ187" s="61"/>
      <c r="YA187" s="61"/>
      <c r="YB187" s="61"/>
      <c r="YC187" s="61"/>
      <c r="YD187" s="61"/>
      <c r="YE187" s="61"/>
      <c r="YF187" s="61"/>
      <c r="YG187" s="61"/>
      <c r="YH187" s="61"/>
      <c r="YI187" s="61"/>
      <c r="YJ187" s="61"/>
      <c r="YK187" s="61"/>
      <c r="YL187" s="61"/>
      <c r="YM187" s="61"/>
      <c r="YN187" s="61"/>
      <c r="YO187" s="61"/>
      <c r="YP187" s="61"/>
      <c r="YQ187" s="61"/>
      <c r="YR187" s="61"/>
    </row>
    <row r="188" spans="1:668" s="77" customFormat="1" ht="15.75" x14ac:dyDescent="0.25">
      <c r="A188" s="61"/>
      <c r="B188" s="3"/>
      <c r="C188" s="3"/>
      <c r="D188" s="61"/>
      <c r="E188" s="61"/>
      <c r="F188" s="65"/>
      <c r="G188" s="65"/>
      <c r="H188" s="65"/>
      <c r="I188" s="65"/>
      <c r="J188" s="65"/>
      <c r="K188" s="65"/>
      <c r="L188" s="86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1"/>
      <c r="JQ188" s="61"/>
      <c r="JR188" s="61"/>
      <c r="JS188" s="61"/>
      <c r="JT188" s="61"/>
      <c r="JU188" s="61"/>
      <c r="JV188" s="61"/>
      <c r="JW188" s="61"/>
      <c r="JX188" s="61"/>
      <c r="JY188" s="61"/>
      <c r="JZ188" s="61"/>
      <c r="KA188" s="61"/>
      <c r="KB188" s="61"/>
      <c r="KC188" s="61"/>
      <c r="KD188" s="61"/>
      <c r="KE188" s="61"/>
      <c r="KF188" s="61"/>
      <c r="KG188" s="61"/>
      <c r="KH188" s="61"/>
      <c r="KI188" s="61"/>
      <c r="KJ188" s="61"/>
      <c r="KK188" s="61"/>
      <c r="KL188" s="61"/>
      <c r="KM188" s="61"/>
      <c r="KN188" s="61"/>
      <c r="KO188" s="61"/>
      <c r="KP188" s="61"/>
      <c r="KQ188" s="61"/>
      <c r="KR188" s="61"/>
      <c r="KS188" s="61"/>
      <c r="KT188" s="61"/>
      <c r="KU188" s="61"/>
      <c r="KV188" s="61"/>
      <c r="KW188" s="61"/>
      <c r="KX188" s="61"/>
      <c r="KY188" s="61"/>
      <c r="KZ188" s="61"/>
      <c r="LA188" s="61"/>
      <c r="LB188" s="61"/>
      <c r="LC188" s="61"/>
      <c r="LD188" s="61"/>
      <c r="LE188" s="61"/>
      <c r="LF188" s="61"/>
      <c r="LG188" s="61"/>
      <c r="LH188" s="61"/>
      <c r="LI188" s="61"/>
      <c r="LJ188" s="61"/>
      <c r="LK188" s="61"/>
      <c r="LL188" s="61"/>
      <c r="LM188" s="61"/>
      <c r="LN188" s="61"/>
      <c r="LO188" s="61"/>
      <c r="LP188" s="61"/>
      <c r="LQ188" s="61"/>
      <c r="LR188" s="61"/>
      <c r="LS188" s="61"/>
      <c r="LT188" s="61"/>
      <c r="LU188" s="61"/>
      <c r="LV188" s="61"/>
      <c r="LW188" s="61"/>
      <c r="LX188" s="61"/>
      <c r="LY188" s="61"/>
      <c r="LZ188" s="61"/>
      <c r="MA188" s="61"/>
      <c r="MB188" s="61"/>
      <c r="MC188" s="61"/>
      <c r="MD188" s="61"/>
      <c r="ME188" s="61"/>
      <c r="MF188" s="61"/>
      <c r="MG188" s="61"/>
      <c r="MH188" s="61"/>
      <c r="MI188" s="61"/>
      <c r="MJ188" s="61"/>
      <c r="MK188" s="61"/>
      <c r="ML188" s="61"/>
      <c r="MM188" s="61"/>
      <c r="MN188" s="61"/>
      <c r="MO188" s="61"/>
      <c r="MP188" s="61"/>
      <c r="MQ188" s="61"/>
      <c r="MR188" s="61"/>
      <c r="MS188" s="61"/>
      <c r="MT188" s="61"/>
      <c r="MU188" s="61"/>
      <c r="MV188" s="61"/>
      <c r="MW188" s="61"/>
      <c r="MX188" s="61"/>
      <c r="MY188" s="61"/>
      <c r="MZ188" s="61"/>
      <c r="NA188" s="61"/>
      <c r="NB188" s="61"/>
      <c r="NC188" s="61"/>
      <c r="ND188" s="61"/>
      <c r="NE188" s="61"/>
      <c r="NF188" s="61"/>
      <c r="NG188" s="61"/>
      <c r="NH188" s="61"/>
      <c r="NI188" s="61"/>
      <c r="NJ188" s="61"/>
      <c r="NK188" s="61"/>
      <c r="NL188" s="61"/>
      <c r="NM188" s="61"/>
      <c r="NN188" s="61"/>
      <c r="NO188" s="61"/>
      <c r="NP188" s="61"/>
      <c r="NQ188" s="61"/>
      <c r="NR188" s="61"/>
      <c r="NS188" s="61"/>
      <c r="NT188" s="61"/>
      <c r="NU188" s="61"/>
      <c r="NV188" s="61"/>
      <c r="NW188" s="61"/>
      <c r="NX188" s="61"/>
      <c r="NY188" s="61"/>
      <c r="NZ188" s="61"/>
      <c r="OA188" s="61"/>
      <c r="OB188" s="61"/>
      <c r="OC188" s="61"/>
      <c r="OD188" s="61"/>
      <c r="OE188" s="61"/>
      <c r="OF188" s="61"/>
      <c r="OG188" s="61"/>
      <c r="OH188" s="61"/>
      <c r="OI188" s="61"/>
      <c r="OJ188" s="61"/>
      <c r="OK188" s="61"/>
      <c r="OL188" s="61"/>
      <c r="OM188" s="61"/>
      <c r="ON188" s="61"/>
      <c r="OO188" s="61"/>
      <c r="OP188" s="61"/>
      <c r="OQ188" s="61"/>
      <c r="OR188" s="61"/>
      <c r="OS188" s="61"/>
      <c r="OT188" s="61"/>
      <c r="OU188" s="61"/>
      <c r="OV188" s="61"/>
      <c r="OW188" s="61"/>
      <c r="OX188" s="61"/>
      <c r="OY188" s="61"/>
      <c r="OZ188" s="61"/>
      <c r="PA188" s="61"/>
      <c r="PB188" s="61"/>
      <c r="PC188" s="61"/>
      <c r="PD188" s="61"/>
      <c r="PE188" s="61"/>
      <c r="PF188" s="61"/>
      <c r="PG188" s="61"/>
      <c r="PH188" s="61"/>
      <c r="PI188" s="61"/>
      <c r="PJ188" s="61"/>
      <c r="PK188" s="61"/>
      <c r="PL188" s="61"/>
      <c r="PM188" s="61"/>
      <c r="PN188" s="61"/>
      <c r="PO188" s="61"/>
      <c r="PP188" s="61"/>
      <c r="PQ188" s="61"/>
      <c r="PR188" s="61"/>
      <c r="PS188" s="61"/>
      <c r="PT188" s="61"/>
      <c r="PU188" s="61"/>
      <c r="PV188" s="61"/>
      <c r="PW188" s="61"/>
      <c r="PX188" s="61"/>
      <c r="PY188" s="61"/>
      <c r="PZ188" s="61"/>
      <c r="QA188" s="61"/>
      <c r="QB188" s="61"/>
      <c r="QC188" s="61"/>
      <c r="QD188" s="61"/>
      <c r="QE188" s="61"/>
      <c r="QF188" s="61"/>
      <c r="QG188" s="61"/>
      <c r="QH188" s="61"/>
      <c r="QI188" s="61"/>
      <c r="QJ188" s="61"/>
      <c r="QK188" s="61"/>
      <c r="QL188" s="61"/>
      <c r="QM188" s="61"/>
      <c r="QN188" s="61"/>
      <c r="QO188" s="61"/>
      <c r="QP188" s="61"/>
      <c r="QQ188" s="61"/>
      <c r="QR188" s="61"/>
      <c r="QS188" s="61"/>
      <c r="QT188" s="61"/>
      <c r="QU188" s="61"/>
      <c r="QV188" s="61"/>
      <c r="QW188" s="61"/>
      <c r="QX188" s="61"/>
      <c r="QY188" s="61"/>
      <c r="QZ188" s="61"/>
      <c r="RA188" s="61"/>
      <c r="RB188" s="61"/>
      <c r="RC188" s="61"/>
      <c r="RD188" s="61"/>
      <c r="RE188" s="61"/>
      <c r="RF188" s="61"/>
      <c r="RG188" s="61"/>
      <c r="RH188" s="61"/>
      <c r="RI188" s="61"/>
      <c r="RJ188" s="61"/>
      <c r="RK188" s="61"/>
      <c r="RL188" s="61"/>
      <c r="RM188" s="61"/>
      <c r="RN188" s="61"/>
      <c r="RO188" s="61"/>
      <c r="RP188" s="61"/>
      <c r="RQ188" s="61"/>
      <c r="RR188" s="61"/>
      <c r="RS188" s="61"/>
      <c r="RT188" s="61"/>
      <c r="RU188" s="61"/>
      <c r="RV188" s="61"/>
      <c r="RW188" s="61"/>
      <c r="RX188" s="61"/>
      <c r="RY188" s="61"/>
      <c r="RZ188" s="61"/>
      <c r="SA188" s="61"/>
      <c r="SB188" s="61"/>
      <c r="SC188" s="61"/>
      <c r="SD188" s="61"/>
      <c r="SE188" s="61"/>
      <c r="SF188" s="61"/>
      <c r="SG188" s="61"/>
      <c r="SH188" s="61"/>
      <c r="SI188" s="61"/>
      <c r="SJ188" s="61"/>
      <c r="SK188" s="61"/>
      <c r="SL188" s="61"/>
      <c r="SM188" s="61"/>
      <c r="SN188" s="61"/>
      <c r="SO188" s="61"/>
      <c r="SP188" s="61"/>
      <c r="SQ188" s="61"/>
      <c r="SR188" s="61"/>
      <c r="SS188" s="61"/>
      <c r="ST188" s="61"/>
      <c r="SU188" s="61"/>
      <c r="SV188" s="61"/>
      <c r="SW188" s="61"/>
      <c r="SX188" s="61"/>
      <c r="SY188" s="61"/>
      <c r="SZ188" s="61"/>
      <c r="TA188" s="61"/>
      <c r="TB188" s="61"/>
      <c r="TC188" s="61"/>
      <c r="TD188" s="61"/>
      <c r="TE188" s="61"/>
      <c r="TF188" s="61"/>
      <c r="TG188" s="61"/>
      <c r="TH188" s="61"/>
      <c r="TI188" s="61"/>
      <c r="TJ188" s="61"/>
      <c r="TK188" s="61"/>
      <c r="TL188" s="61"/>
      <c r="TM188" s="61"/>
      <c r="TN188" s="61"/>
      <c r="TO188" s="61"/>
      <c r="TP188" s="61"/>
      <c r="TQ188" s="61"/>
      <c r="TR188" s="61"/>
      <c r="TS188" s="61"/>
      <c r="TT188" s="61"/>
      <c r="TU188" s="61"/>
      <c r="TV188" s="61"/>
      <c r="TW188" s="61"/>
      <c r="TX188" s="61"/>
      <c r="TY188" s="61"/>
      <c r="TZ188" s="61"/>
      <c r="UA188" s="61"/>
      <c r="UB188" s="61"/>
      <c r="UC188" s="61"/>
      <c r="UD188" s="61"/>
      <c r="UE188" s="61"/>
      <c r="UF188" s="61"/>
      <c r="UG188" s="61"/>
      <c r="UH188" s="61"/>
      <c r="UI188" s="61"/>
      <c r="UJ188" s="61"/>
      <c r="UK188" s="61"/>
      <c r="UL188" s="61"/>
      <c r="UM188" s="61"/>
      <c r="UN188" s="61"/>
      <c r="UO188" s="61"/>
      <c r="UP188" s="61"/>
      <c r="UQ188" s="61"/>
      <c r="UR188" s="61"/>
      <c r="US188" s="61"/>
      <c r="UT188" s="61"/>
      <c r="UU188" s="61"/>
      <c r="UV188" s="61"/>
      <c r="UW188" s="61"/>
      <c r="UX188" s="61"/>
      <c r="UY188" s="61"/>
      <c r="UZ188" s="61"/>
      <c r="VA188" s="61"/>
      <c r="VB188" s="61"/>
      <c r="VC188" s="61"/>
      <c r="VD188" s="61"/>
      <c r="VE188" s="61"/>
      <c r="VF188" s="61"/>
      <c r="VG188" s="61"/>
      <c r="VH188" s="61"/>
      <c r="VI188" s="61"/>
      <c r="VJ188" s="61"/>
      <c r="VK188" s="61"/>
      <c r="VL188" s="61"/>
      <c r="VM188" s="61"/>
      <c r="VN188" s="61"/>
      <c r="VO188" s="61"/>
      <c r="VP188" s="61"/>
      <c r="VQ188" s="61"/>
      <c r="VR188" s="61"/>
      <c r="VS188" s="61"/>
      <c r="VT188" s="61"/>
      <c r="VU188" s="61"/>
      <c r="VV188" s="61"/>
      <c r="VW188" s="61"/>
      <c r="VX188" s="61"/>
      <c r="VY188" s="61"/>
      <c r="VZ188" s="61"/>
      <c r="WA188" s="61"/>
      <c r="WB188" s="61"/>
      <c r="WC188" s="61"/>
      <c r="WD188" s="61"/>
      <c r="WE188" s="61"/>
      <c r="WF188" s="61"/>
      <c r="WG188" s="61"/>
      <c r="WH188" s="61"/>
      <c r="WI188" s="61"/>
      <c r="WJ188" s="61"/>
      <c r="WK188" s="61"/>
      <c r="WL188" s="61"/>
      <c r="WM188" s="61"/>
      <c r="WN188" s="61"/>
      <c r="WO188" s="61"/>
      <c r="WP188" s="61"/>
      <c r="WQ188" s="61"/>
      <c r="WR188" s="61"/>
      <c r="WS188" s="61"/>
      <c r="WT188" s="61"/>
      <c r="WU188" s="61"/>
      <c r="WV188" s="61"/>
      <c r="WW188" s="61"/>
      <c r="WX188" s="61"/>
      <c r="WY188" s="61"/>
      <c r="WZ188" s="61"/>
      <c r="XA188" s="61"/>
      <c r="XB188" s="61"/>
      <c r="XC188" s="61"/>
      <c r="XD188" s="61"/>
      <c r="XE188" s="61"/>
      <c r="XF188" s="61"/>
      <c r="XG188" s="61"/>
      <c r="XH188" s="61"/>
      <c r="XI188" s="61"/>
      <c r="XJ188" s="61"/>
      <c r="XK188" s="61"/>
      <c r="XL188" s="61"/>
      <c r="XM188" s="61"/>
      <c r="XN188" s="61"/>
      <c r="XO188" s="61"/>
      <c r="XP188" s="61"/>
      <c r="XQ188" s="61"/>
      <c r="XR188" s="61"/>
      <c r="XS188" s="61"/>
      <c r="XT188" s="61"/>
      <c r="XU188" s="61"/>
      <c r="XV188" s="61"/>
      <c r="XW188" s="61"/>
      <c r="XX188" s="61"/>
      <c r="XY188" s="61"/>
      <c r="XZ188" s="61"/>
      <c r="YA188" s="61"/>
      <c r="YB188" s="61"/>
      <c r="YC188" s="61"/>
      <c r="YD188" s="61"/>
      <c r="YE188" s="61"/>
      <c r="YF188" s="61"/>
      <c r="YG188" s="61"/>
      <c r="YH188" s="61"/>
      <c r="YI188" s="61"/>
      <c r="YJ188" s="61"/>
      <c r="YK188" s="61"/>
      <c r="YL188" s="61"/>
      <c r="YM188" s="61"/>
      <c r="YN188" s="61"/>
      <c r="YO188" s="61"/>
      <c r="YP188" s="61"/>
      <c r="YQ188" s="61"/>
      <c r="YR188" s="61"/>
    </row>
    <row r="189" spans="1:668" s="77" customFormat="1" ht="15.75" x14ac:dyDescent="0.2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82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1"/>
      <c r="JQ189" s="61"/>
      <c r="JR189" s="61"/>
      <c r="JS189" s="61"/>
      <c r="JT189" s="61"/>
      <c r="JU189" s="61"/>
      <c r="JV189" s="61"/>
      <c r="JW189" s="61"/>
      <c r="JX189" s="61"/>
      <c r="JY189" s="61"/>
      <c r="JZ189" s="61"/>
      <c r="KA189" s="61"/>
      <c r="KB189" s="61"/>
      <c r="KC189" s="61"/>
      <c r="KD189" s="61"/>
      <c r="KE189" s="61"/>
      <c r="KF189" s="61"/>
      <c r="KG189" s="61"/>
      <c r="KH189" s="61"/>
      <c r="KI189" s="61"/>
      <c r="KJ189" s="61"/>
      <c r="KK189" s="61"/>
      <c r="KL189" s="61"/>
      <c r="KM189" s="61"/>
      <c r="KN189" s="61"/>
      <c r="KO189" s="61"/>
      <c r="KP189" s="61"/>
      <c r="KQ189" s="61"/>
      <c r="KR189" s="61"/>
      <c r="KS189" s="61"/>
      <c r="KT189" s="61"/>
      <c r="KU189" s="61"/>
      <c r="KV189" s="61"/>
      <c r="KW189" s="61"/>
      <c r="KX189" s="61"/>
      <c r="KY189" s="61"/>
      <c r="KZ189" s="61"/>
      <c r="LA189" s="61"/>
      <c r="LB189" s="61"/>
      <c r="LC189" s="61"/>
      <c r="LD189" s="61"/>
      <c r="LE189" s="61"/>
      <c r="LF189" s="61"/>
      <c r="LG189" s="61"/>
      <c r="LH189" s="61"/>
      <c r="LI189" s="61"/>
      <c r="LJ189" s="61"/>
      <c r="LK189" s="61"/>
      <c r="LL189" s="61"/>
      <c r="LM189" s="61"/>
      <c r="LN189" s="61"/>
      <c r="LO189" s="61"/>
      <c r="LP189" s="61"/>
      <c r="LQ189" s="61"/>
      <c r="LR189" s="61"/>
      <c r="LS189" s="61"/>
      <c r="LT189" s="61"/>
      <c r="LU189" s="61"/>
      <c r="LV189" s="61"/>
      <c r="LW189" s="61"/>
      <c r="LX189" s="61"/>
      <c r="LY189" s="61"/>
      <c r="LZ189" s="61"/>
      <c r="MA189" s="61"/>
      <c r="MB189" s="61"/>
      <c r="MC189" s="61"/>
      <c r="MD189" s="61"/>
      <c r="ME189" s="61"/>
      <c r="MF189" s="61"/>
      <c r="MG189" s="61"/>
      <c r="MH189" s="61"/>
      <c r="MI189" s="61"/>
      <c r="MJ189" s="61"/>
      <c r="MK189" s="61"/>
      <c r="ML189" s="61"/>
      <c r="MM189" s="61"/>
      <c r="MN189" s="61"/>
      <c r="MO189" s="61"/>
      <c r="MP189" s="61"/>
      <c r="MQ189" s="61"/>
      <c r="MR189" s="61"/>
      <c r="MS189" s="61"/>
      <c r="MT189" s="61"/>
      <c r="MU189" s="61"/>
      <c r="MV189" s="61"/>
      <c r="MW189" s="61"/>
      <c r="MX189" s="61"/>
      <c r="MY189" s="61"/>
      <c r="MZ189" s="61"/>
      <c r="NA189" s="61"/>
      <c r="NB189" s="61"/>
      <c r="NC189" s="61"/>
      <c r="ND189" s="61"/>
      <c r="NE189" s="61"/>
      <c r="NF189" s="61"/>
      <c r="NG189" s="61"/>
      <c r="NH189" s="61"/>
      <c r="NI189" s="61"/>
      <c r="NJ189" s="61"/>
      <c r="NK189" s="61"/>
      <c r="NL189" s="61"/>
      <c r="NM189" s="61"/>
      <c r="NN189" s="61"/>
      <c r="NO189" s="61"/>
      <c r="NP189" s="61"/>
      <c r="NQ189" s="61"/>
      <c r="NR189" s="61"/>
      <c r="NS189" s="61"/>
      <c r="NT189" s="61"/>
      <c r="NU189" s="61"/>
      <c r="NV189" s="61"/>
      <c r="NW189" s="61"/>
      <c r="NX189" s="61"/>
      <c r="NY189" s="61"/>
      <c r="NZ189" s="61"/>
      <c r="OA189" s="61"/>
      <c r="OB189" s="61"/>
      <c r="OC189" s="61"/>
      <c r="OD189" s="61"/>
      <c r="OE189" s="61"/>
      <c r="OF189" s="61"/>
      <c r="OG189" s="61"/>
      <c r="OH189" s="61"/>
      <c r="OI189" s="61"/>
      <c r="OJ189" s="61"/>
      <c r="OK189" s="61"/>
      <c r="OL189" s="61"/>
      <c r="OM189" s="61"/>
      <c r="ON189" s="61"/>
      <c r="OO189" s="61"/>
      <c r="OP189" s="61"/>
      <c r="OQ189" s="61"/>
      <c r="OR189" s="61"/>
      <c r="OS189" s="61"/>
      <c r="OT189" s="61"/>
      <c r="OU189" s="61"/>
      <c r="OV189" s="61"/>
      <c r="OW189" s="61"/>
      <c r="OX189" s="61"/>
      <c r="OY189" s="61"/>
      <c r="OZ189" s="61"/>
      <c r="PA189" s="61"/>
      <c r="PB189" s="61"/>
      <c r="PC189" s="61"/>
      <c r="PD189" s="61"/>
      <c r="PE189" s="61"/>
      <c r="PF189" s="61"/>
      <c r="PG189" s="61"/>
      <c r="PH189" s="61"/>
      <c r="PI189" s="61"/>
      <c r="PJ189" s="61"/>
      <c r="PK189" s="61"/>
      <c r="PL189" s="61"/>
      <c r="PM189" s="61"/>
      <c r="PN189" s="61"/>
      <c r="PO189" s="61"/>
      <c r="PP189" s="61"/>
      <c r="PQ189" s="61"/>
      <c r="PR189" s="61"/>
      <c r="PS189" s="61"/>
      <c r="PT189" s="61"/>
      <c r="PU189" s="61"/>
      <c r="PV189" s="61"/>
      <c r="PW189" s="61"/>
      <c r="PX189" s="61"/>
      <c r="PY189" s="61"/>
      <c r="PZ189" s="61"/>
      <c r="QA189" s="61"/>
      <c r="QB189" s="61"/>
      <c r="QC189" s="61"/>
      <c r="QD189" s="61"/>
      <c r="QE189" s="61"/>
      <c r="QF189" s="61"/>
      <c r="QG189" s="61"/>
      <c r="QH189" s="61"/>
      <c r="QI189" s="61"/>
      <c r="QJ189" s="61"/>
      <c r="QK189" s="61"/>
      <c r="QL189" s="61"/>
      <c r="QM189" s="61"/>
      <c r="QN189" s="61"/>
      <c r="QO189" s="61"/>
      <c r="QP189" s="61"/>
      <c r="QQ189" s="61"/>
      <c r="QR189" s="61"/>
      <c r="QS189" s="61"/>
      <c r="QT189" s="61"/>
      <c r="QU189" s="61"/>
      <c r="QV189" s="61"/>
      <c r="QW189" s="61"/>
      <c r="QX189" s="61"/>
      <c r="QY189" s="61"/>
      <c r="QZ189" s="61"/>
      <c r="RA189" s="61"/>
      <c r="RB189" s="61"/>
      <c r="RC189" s="61"/>
      <c r="RD189" s="61"/>
      <c r="RE189" s="61"/>
      <c r="RF189" s="61"/>
      <c r="RG189" s="61"/>
      <c r="RH189" s="61"/>
      <c r="RI189" s="61"/>
      <c r="RJ189" s="61"/>
      <c r="RK189" s="61"/>
      <c r="RL189" s="61"/>
      <c r="RM189" s="61"/>
      <c r="RN189" s="61"/>
      <c r="RO189" s="61"/>
      <c r="RP189" s="61"/>
      <c r="RQ189" s="61"/>
      <c r="RR189" s="61"/>
      <c r="RS189" s="61"/>
      <c r="RT189" s="61"/>
      <c r="RU189" s="61"/>
      <c r="RV189" s="61"/>
      <c r="RW189" s="61"/>
      <c r="RX189" s="61"/>
      <c r="RY189" s="61"/>
      <c r="RZ189" s="61"/>
      <c r="SA189" s="61"/>
      <c r="SB189" s="61"/>
      <c r="SC189" s="61"/>
      <c r="SD189" s="61"/>
      <c r="SE189" s="61"/>
      <c r="SF189" s="61"/>
      <c r="SG189" s="61"/>
      <c r="SH189" s="61"/>
      <c r="SI189" s="61"/>
      <c r="SJ189" s="61"/>
      <c r="SK189" s="61"/>
      <c r="SL189" s="61"/>
      <c r="SM189" s="61"/>
      <c r="SN189" s="61"/>
      <c r="SO189" s="61"/>
      <c r="SP189" s="61"/>
      <c r="SQ189" s="61"/>
      <c r="SR189" s="61"/>
      <c r="SS189" s="61"/>
      <c r="ST189" s="61"/>
      <c r="SU189" s="61"/>
      <c r="SV189" s="61"/>
      <c r="SW189" s="61"/>
      <c r="SX189" s="61"/>
      <c r="SY189" s="61"/>
      <c r="SZ189" s="61"/>
      <c r="TA189" s="61"/>
      <c r="TB189" s="61"/>
      <c r="TC189" s="61"/>
      <c r="TD189" s="61"/>
      <c r="TE189" s="61"/>
      <c r="TF189" s="61"/>
      <c r="TG189" s="61"/>
      <c r="TH189" s="61"/>
      <c r="TI189" s="61"/>
      <c r="TJ189" s="61"/>
      <c r="TK189" s="61"/>
      <c r="TL189" s="61"/>
      <c r="TM189" s="61"/>
      <c r="TN189" s="61"/>
      <c r="TO189" s="61"/>
      <c r="TP189" s="61"/>
      <c r="TQ189" s="61"/>
      <c r="TR189" s="61"/>
      <c r="TS189" s="61"/>
      <c r="TT189" s="61"/>
      <c r="TU189" s="61"/>
      <c r="TV189" s="61"/>
      <c r="TW189" s="61"/>
      <c r="TX189" s="61"/>
      <c r="TY189" s="61"/>
      <c r="TZ189" s="61"/>
      <c r="UA189" s="61"/>
      <c r="UB189" s="61"/>
      <c r="UC189" s="61"/>
      <c r="UD189" s="61"/>
      <c r="UE189" s="61"/>
      <c r="UF189" s="61"/>
      <c r="UG189" s="61"/>
      <c r="UH189" s="61"/>
      <c r="UI189" s="61"/>
      <c r="UJ189" s="61"/>
      <c r="UK189" s="61"/>
      <c r="UL189" s="61"/>
      <c r="UM189" s="61"/>
      <c r="UN189" s="61"/>
      <c r="UO189" s="61"/>
      <c r="UP189" s="61"/>
      <c r="UQ189" s="61"/>
      <c r="UR189" s="61"/>
      <c r="US189" s="61"/>
      <c r="UT189" s="61"/>
      <c r="UU189" s="61"/>
      <c r="UV189" s="61"/>
      <c r="UW189" s="61"/>
      <c r="UX189" s="61"/>
      <c r="UY189" s="61"/>
      <c r="UZ189" s="61"/>
      <c r="VA189" s="61"/>
      <c r="VB189" s="61"/>
      <c r="VC189" s="61"/>
      <c r="VD189" s="61"/>
      <c r="VE189" s="61"/>
      <c r="VF189" s="61"/>
      <c r="VG189" s="61"/>
      <c r="VH189" s="61"/>
      <c r="VI189" s="61"/>
      <c r="VJ189" s="61"/>
      <c r="VK189" s="61"/>
      <c r="VL189" s="61"/>
      <c r="VM189" s="61"/>
      <c r="VN189" s="61"/>
      <c r="VO189" s="61"/>
      <c r="VP189" s="61"/>
      <c r="VQ189" s="61"/>
      <c r="VR189" s="61"/>
      <c r="VS189" s="61"/>
      <c r="VT189" s="61"/>
      <c r="VU189" s="61"/>
      <c r="VV189" s="61"/>
      <c r="VW189" s="61"/>
      <c r="VX189" s="61"/>
      <c r="VY189" s="61"/>
      <c r="VZ189" s="61"/>
      <c r="WA189" s="61"/>
      <c r="WB189" s="61"/>
      <c r="WC189" s="61"/>
      <c r="WD189" s="61"/>
      <c r="WE189" s="61"/>
      <c r="WF189" s="61"/>
      <c r="WG189" s="61"/>
      <c r="WH189" s="61"/>
      <c r="WI189" s="61"/>
      <c r="WJ189" s="61"/>
      <c r="WK189" s="61"/>
      <c r="WL189" s="61"/>
      <c r="WM189" s="61"/>
      <c r="WN189" s="61"/>
      <c r="WO189" s="61"/>
      <c r="WP189" s="61"/>
      <c r="WQ189" s="61"/>
      <c r="WR189" s="61"/>
      <c r="WS189" s="61"/>
      <c r="WT189" s="61"/>
      <c r="WU189" s="61"/>
      <c r="WV189" s="61"/>
      <c r="WW189" s="61"/>
      <c r="WX189" s="61"/>
      <c r="WY189" s="61"/>
      <c r="WZ189" s="61"/>
      <c r="XA189" s="61"/>
      <c r="XB189" s="61"/>
      <c r="XC189" s="61"/>
      <c r="XD189" s="61"/>
      <c r="XE189" s="61"/>
      <c r="XF189" s="61"/>
      <c r="XG189" s="61"/>
      <c r="XH189" s="61"/>
      <c r="XI189" s="61"/>
      <c r="XJ189" s="61"/>
      <c r="XK189" s="61"/>
      <c r="XL189" s="61"/>
      <c r="XM189" s="61"/>
      <c r="XN189" s="61"/>
      <c r="XO189" s="61"/>
      <c r="XP189" s="61"/>
      <c r="XQ189" s="61"/>
      <c r="XR189" s="61"/>
      <c r="XS189" s="61"/>
      <c r="XT189" s="61"/>
      <c r="XU189" s="61"/>
      <c r="XV189" s="61"/>
      <c r="XW189" s="61"/>
      <c r="XX189" s="61"/>
      <c r="XY189" s="61"/>
      <c r="XZ189" s="61"/>
      <c r="YA189" s="61"/>
      <c r="YB189" s="61"/>
      <c r="YC189" s="61"/>
      <c r="YD189" s="61"/>
      <c r="YE189" s="61"/>
      <c r="YF189" s="61"/>
      <c r="YG189" s="61"/>
      <c r="YH189" s="61"/>
      <c r="YI189" s="61"/>
      <c r="YJ189" s="61"/>
      <c r="YK189" s="61"/>
      <c r="YL189" s="61"/>
      <c r="YM189" s="61"/>
      <c r="YN189" s="61"/>
      <c r="YO189" s="61"/>
      <c r="YP189" s="61"/>
      <c r="YQ189" s="61"/>
      <c r="YR189" s="61"/>
    </row>
    <row r="190" spans="1:668" s="77" customFormat="1" ht="15.75" x14ac:dyDescent="0.25">
      <c r="A190" s="61"/>
      <c r="B190" s="2"/>
      <c r="C190" s="2"/>
      <c r="D190" s="1"/>
      <c r="E190" s="1"/>
      <c r="F190" s="65"/>
      <c r="G190" s="65"/>
      <c r="H190" s="65"/>
      <c r="I190" s="65"/>
      <c r="J190" s="65"/>
      <c r="K190" s="65"/>
      <c r="L190" s="86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1"/>
      <c r="JQ190" s="61"/>
      <c r="JR190" s="61"/>
      <c r="JS190" s="61"/>
      <c r="JT190" s="61"/>
      <c r="JU190" s="61"/>
      <c r="JV190" s="61"/>
      <c r="JW190" s="61"/>
      <c r="JX190" s="61"/>
      <c r="JY190" s="61"/>
      <c r="JZ190" s="61"/>
      <c r="KA190" s="61"/>
      <c r="KB190" s="61"/>
      <c r="KC190" s="61"/>
      <c r="KD190" s="61"/>
      <c r="KE190" s="61"/>
      <c r="KF190" s="61"/>
      <c r="KG190" s="61"/>
      <c r="KH190" s="61"/>
      <c r="KI190" s="61"/>
      <c r="KJ190" s="61"/>
      <c r="KK190" s="61"/>
      <c r="KL190" s="61"/>
      <c r="KM190" s="61"/>
      <c r="KN190" s="61"/>
      <c r="KO190" s="61"/>
      <c r="KP190" s="61"/>
      <c r="KQ190" s="61"/>
      <c r="KR190" s="61"/>
      <c r="KS190" s="61"/>
      <c r="KT190" s="61"/>
      <c r="KU190" s="61"/>
      <c r="KV190" s="61"/>
      <c r="KW190" s="61"/>
      <c r="KX190" s="61"/>
      <c r="KY190" s="61"/>
      <c r="KZ190" s="61"/>
      <c r="LA190" s="61"/>
      <c r="LB190" s="61"/>
      <c r="LC190" s="61"/>
      <c r="LD190" s="61"/>
      <c r="LE190" s="61"/>
      <c r="LF190" s="61"/>
      <c r="LG190" s="61"/>
      <c r="LH190" s="61"/>
      <c r="LI190" s="61"/>
      <c r="LJ190" s="61"/>
      <c r="LK190" s="61"/>
      <c r="LL190" s="61"/>
      <c r="LM190" s="61"/>
      <c r="LN190" s="61"/>
      <c r="LO190" s="61"/>
      <c r="LP190" s="61"/>
      <c r="LQ190" s="61"/>
      <c r="LR190" s="61"/>
      <c r="LS190" s="61"/>
      <c r="LT190" s="61"/>
      <c r="LU190" s="61"/>
      <c r="LV190" s="61"/>
      <c r="LW190" s="61"/>
      <c r="LX190" s="61"/>
      <c r="LY190" s="61"/>
      <c r="LZ190" s="61"/>
      <c r="MA190" s="61"/>
      <c r="MB190" s="61"/>
      <c r="MC190" s="61"/>
      <c r="MD190" s="61"/>
      <c r="ME190" s="61"/>
      <c r="MF190" s="61"/>
      <c r="MG190" s="61"/>
      <c r="MH190" s="61"/>
      <c r="MI190" s="61"/>
      <c r="MJ190" s="61"/>
      <c r="MK190" s="61"/>
      <c r="ML190" s="61"/>
      <c r="MM190" s="61"/>
      <c r="MN190" s="61"/>
      <c r="MO190" s="61"/>
      <c r="MP190" s="61"/>
      <c r="MQ190" s="61"/>
      <c r="MR190" s="61"/>
      <c r="MS190" s="61"/>
      <c r="MT190" s="61"/>
      <c r="MU190" s="61"/>
      <c r="MV190" s="61"/>
      <c r="MW190" s="61"/>
      <c r="MX190" s="61"/>
      <c r="MY190" s="61"/>
      <c r="MZ190" s="61"/>
      <c r="NA190" s="61"/>
      <c r="NB190" s="61"/>
      <c r="NC190" s="61"/>
      <c r="ND190" s="61"/>
      <c r="NE190" s="61"/>
      <c r="NF190" s="61"/>
      <c r="NG190" s="61"/>
      <c r="NH190" s="61"/>
      <c r="NI190" s="61"/>
      <c r="NJ190" s="61"/>
      <c r="NK190" s="61"/>
      <c r="NL190" s="61"/>
      <c r="NM190" s="61"/>
      <c r="NN190" s="61"/>
      <c r="NO190" s="61"/>
      <c r="NP190" s="61"/>
      <c r="NQ190" s="61"/>
      <c r="NR190" s="61"/>
      <c r="NS190" s="61"/>
      <c r="NT190" s="61"/>
      <c r="NU190" s="61"/>
      <c r="NV190" s="61"/>
      <c r="NW190" s="61"/>
      <c r="NX190" s="61"/>
      <c r="NY190" s="61"/>
      <c r="NZ190" s="61"/>
      <c r="OA190" s="61"/>
      <c r="OB190" s="61"/>
      <c r="OC190" s="61"/>
      <c r="OD190" s="61"/>
      <c r="OE190" s="61"/>
      <c r="OF190" s="61"/>
      <c r="OG190" s="61"/>
      <c r="OH190" s="61"/>
      <c r="OI190" s="61"/>
      <c r="OJ190" s="61"/>
      <c r="OK190" s="61"/>
      <c r="OL190" s="61"/>
      <c r="OM190" s="61"/>
      <c r="ON190" s="61"/>
      <c r="OO190" s="61"/>
      <c r="OP190" s="61"/>
      <c r="OQ190" s="61"/>
      <c r="OR190" s="61"/>
      <c r="OS190" s="61"/>
      <c r="OT190" s="61"/>
      <c r="OU190" s="61"/>
      <c r="OV190" s="61"/>
      <c r="OW190" s="61"/>
      <c r="OX190" s="61"/>
      <c r="OY190" s="61"/>
      <c r="OZ190" s="61"/>
      <c r="PA190" s="61"/>
      <c r="PB190" s="61"/>
      <c r="PC190" s="61"/>
      <c r="PD190" s="61"/>
      <c r="PE190" s="61"/>
      <c r="PF190" s="61"/>
      <c r="PG190" s="61"/>
      <c r="PH190" s="61"/>
      <c r="PI190" s="61"/>
      <c r="PJ190" s="61"/>
      <c r="PK190" s="61"/>
      <c r="PL190" s="61"/>
      <c r="PM190" s="61"/>
      <c r="PN190" s="61"/>
      <c r="PO190" s="61"/>
      <c r="PP190" s="61"/>
      <c r="PQ190" s="61"/>
      <c r="PR190" s="61"/>
      <c r="PS190" s="61"/>
      <c r="PT190" s="61"/>
      <c r="PU190" s="61"/>
      <c r="PV190" s="61"/>
      <c r="PW190" s="61"/>
      <c r="PX190" s="61"/>
      <c r="PY190" s="61"/>
      <c r="PZ190" s="61"/>
      <c r="QA190" s="61"/>
      <c r="QB190" s="61"/>
      <c r="QC190" s="61"/>
      <c r="QD190" s="61"/>
      <c r="QE190" s="61"/>
      <c r="QF190" s="61"/>
      <c r="QG190" s="61"/>
      <c r="QH190" s="61"/>
      <c r="QI190" s="61"/>
      <c r="QJ190" s="61"/>
      <c r="QK190" s="61"/>
      <c r="QL190" s="61"/>
      <c r="QM190" s="61"/>
      <c r="QN190" s="61"/>
      <c r="QO190" s="61"/>
      <c r="QP190" s="61"/>
      <c r="QQ190" s="61"/>
      <c r="QR190" s="61"/>
      <c r="QS190" s="61"/>
      <c r="QT190" s="61"/>
      <c r="QU190" s="61"/>
      <c r="QV190" s="61"/>
      <c r="QW190" s="61"/>
      <c r="QX190" s="61"/>
      <c r="QY190" s="61"/>
      <c r="QZ190" s="61"/>
      <c r="RA190" s="61"/>
      <c r="RB190" s="61"/>
      <c r="RC190" s="61"/>
      <c r="RD190" s="61"/>
      <c r="RE190" s="61"/>
      <c r="RF190" s="61"/>
      <c r="RG190" s="61"/>
      <c r="RH190" s="61"/>
      <c r="RI190" s="61"/>
      <c r="RJ190" s="61"/>
      <c r="RK190" s="61"/>
      <c r="RL190" s="61"/>
      <c r="RM190" s="61"/>
      <c r="RN190" s="61"/>
      <c r="RO190" s="61"/>
      <c r="RP190" s="61"/>
      <c r="RQ190" s="61"/>
      <c r="RR190" s="61"/>
      <c r="RS190" s="61"/>
      <c r="RT190" s="61"/>
      <c r="RU190" s="61"/>
      <c r="RV190" s="61"/>
      <c r="RW190" s="61"/>
      <c r="RX190" s="61"/>
      <c r="RY190" s="61"/>
      <c r="RZ190" s="61"/>
      <c r="SA190" s="61"/>
      <c r="SB190" s="61"/>
      <c r="SC190" s="61"/>
      <c r="SD190" s="61"/>
      <c r="SE190" s="61"/>
      <c r="SF190" s="61"/>
      <c r="SG190" s="61"/>
      <c r="SH190" s="61"/>
      <c r="SI190" s="61"/>
      <c r="SJ190" s="61"/>
      <c r="SK190" s="61"/>
      <c r="SL190" s="61"/>
      <c r="SM190" s="61"/>
      <c r="SN190" s="61"/>
      <c r="SO190" s="61"/>
      <c r="SP190" s="61"/>
      <c r="SQ190" s="61"/>
      <c r="SR190" s="61"/>
      <c r="SS190" s="61"/>
      <c r="ST190" s="61"/>
      <c r="SU190" s="61"/>
      <c r="SV190" s="61"/>
      <c r="SW190" s="61"/>
      <c r="SX190" s="61"/>
      <c r="SY190" s="61"/>
      <c r="SZ190" s="61"/>
      <c r="TA190" s="61"/>
      <c r="TB190" s="61"/>
      <c r="TC190" s="61"/>
      <c r="TD190" s="61"/>
      <c r="TE190" s="61"/>
      <c r="TF190" s="61"/>
      <c r="TG190" s="61"/>
      <c r="TH190" s="61"/>
      <c r="TI190" s="61"/>
      <c r="TJ190" s="61"/>
      <c r="TK190" s="61"/>
      <c r="TL190" s="61"/>
      <c r="TM190" s="61"/>
      <c r="TN190" s="61"/>
      <c r="TO190" s="61"/>
      <c r="TP190" s="61"/>
      <c r="TQ190" s="61"/>
      <c r="TR190" s="61"/>
      <c r="TS190" s="61"/>
      <c r="TT190" s="61"/>
      <c r="TU190" s="61"/>
      <c r="TV190" s="61"/>
      <c r="TW190" s="61"/>
      <c r="TX190" s="61"/>
      <c r="TY190" s="61"/>
      <c r="TZ190" s="61"/>
      <c r="UA190" s="61"/>
      <c r="UB190" s="61"/>
      <c r="UC190" s="61"/>
      <c r="UD190" s="61"/>
      <c r="UE190" s="61"/>
      <c r="UF190" s="61"/>
      <c r="UG190" s="61"/>
      <c r="UH190" s="61"/>
      <c r="UI190" s="61"/>
      <c r="UJ190" s="61"/>
      <c r="UK190" s="61"/>
      <c r="UL190" s="61"/>
      <c r="UM190" s="61"/>
      <c r="UN190" s="61"/>
      <c r="UO190" s="61"/>
      <c r="UP190" s="61"/>
      <c r="UQ190" s="61"/>
      <c r="UR190" s="61"/>
      <c r="US190" s="61"/>
      <c r="UT190" s="61"/>
      <c r="UU190" s="61"/>
      <c r="UV190" s="61"/>
      <c r="UW190" s="61"/>
      <c r="UX190" s="61"/>
      <c r="UY190" s="61"/>
      <c r="UZ190" s="61"/>
      <c r="VA190" s="61"/>
      <c r="VB190" s="61"/>
      <c r="VC190" s="61"/>
      <c r="VD190" s="61"/>
      <c r="VE190" s="61"/>
      <c r="VF190" s="61"/>
      <c r="VG190" s="61"/>
      <c r="VH190" s="61"/>
      <c r="VI190" s="61"/>
      <c r="VJ190" s="61"/>
      <c r="VK190" s="61"/>
      <c r="VL190" s="61"/>
      <c r="VM190" s="61"/>
      <c r="VN190" s="61"/>
      <c r="VO190" s="61"/>
      <c r="VP190" s="61"/>
      <c r="VQ190" s="61"/>
      <c r="VR190" s="61"/>
      <c r="VS190" s="61"/>
      <c r="VT190" s="61"/>
      <c r="VU190" s="61"/>
      <c r="VV190" s="61"/>
      <c r="VW190" s="61"/>
      <c r="VX190" s="61"/>
      <c r="VY190" s="61"/>
      <c r="VZ190" s="61"/>
      <c r="WA190" s="61"/>
      <c r="WB190" s="61"/>
      <c r="WC190" s="61"/>
      <c r="WD190" s="61"/>
      <c r="WE190" s="61"/>
      <c r="WF190" s="61"/>
      <c r="WG190" s="61"/>
      <c r="WH190" s="61"/>
      <c r="WI190" s="61"/>
      <c r="WJ190" s="61"/>
      <c r="WK190" s="61"/>
      <c r="WL190" s="61"/>
      <c r="WM190" s="61"/>
      <c r="WN190" s="61"/>
      <c r="WO190" s="61"/>
      <c r="WP190" s="61"/>
      <c r="WQ190" s="61"/>
      <c r="WR190" s="61"/>
      <c r="WS190" s="61"/>
      <c r="WT190" s="61"/>
      <c r="WU190" s="61"/>
      <c r="WV190" s="61"/>
      <c r="WW190" s="61"/>
      <c r="WX190" s="61"/>
      <c r="WY190" s="61"/>
      <c r="WZ190" s="61"/>
      <c r="XA190" s="61"/>
      <c r="XB190" s="61"/>
      <c r="XC190" s="61"/>
      <c r="XD190" s="61"/>
      <c r="XE190" s="61"/>
      <c r="XF190" s="61"/>
      <c r="XG190" s="61"/>
      <c r="XH190" s="61"/>
      <c r="XI190" s="61"/>
      <c r="XJ190" s="61"/>
      <c r="XK190" s="61"/>
      <c r="XL190" s="61"/>
      <c r="XM190" s="61"/>
      <c r="XN190" s="61"/>
      <c r="XO190" s="61"/>
      <c r="XP190" s="61"/>
      <c r="XQ190" s="61"/>
      <c r="XR190" s="61"/>
      <c r="XS190" s="61"/>
      <c r="XT190" s="61"/>
      <c r="XU190" s="61"/>
      <c r="XV190" s="61"/>
      <c r="XW190" s="61"/>
      <c r="XX190" s="61"/>
      <c r="XY190" s="61"/>
      <c r="XZ190" s="61"/>
      <c r="YA190" s="61"/>
      <c r="YB190" s="61"/>
      <c r="YC190" s="61"/>
      <c r="YD190" s="61"/>
      <c r="YE190" s="61"/>
      <c r="YF190" s="61"/>
      <c r="YG190" s="61"/>
      <c r="YH190" s="61"/>
      <c r="YI190" s="61"/>
      <c r="YJ190" s="61"/>
      <c r="YK190" s="61"/>
      <c r="YL190" s="61"/>
      <c r="YM190" s="61"/>
      <c r="YN190" s="61"/>
      <c r="YO190" s="61"/>
      <c r="YP190" s="61"/>
      <c r="YQ190" s="61"/>
      <c r="YR190" s="61"/>
    </row>
    <row r="191" spans="1:668" s="77" customFormat="1" ht="15.75" x14ac:dyDescent="0.25">
      <c r="A191" s="61"/>
      <c r="B191" s="2"/>
      <c r="C191" s="2"/>
      <c r="D191" s="1"/>
      <c r="E191" s="1"/>
      <c r="F191" s="65"/>
      <c r="G191" s="65"/>
      <c r="H191" s="65"/>
      <c r="I191" s="65"/>
      <c r="J191" s="65"/>
      <c r="K191" s="65"/>
      <c r="L191" s="86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  <c r="IW191" s="61"/>
      <c r="IX191" s="61"/>
      <c r="IY191" s="61"/>
      <c r="IZ191" s="61"/>
      <c r="JA191" s="61"/>
      <c r="JB191" s="61"/>
      <c r="JC191" s="61"/>
      <c r="JD191" s="61"/>
      <c r="JE191" s="61"/>
      <c r="JF191" s="61"/>
      <c r="JG191" s="61"/>
      <c r="JH191" s="61"/>
      <c r="JI191" s="61"/>
      <c r="JJ191" s="61"/>
      <c r="JK191" s="61"/>
      <c r="JL191" s="61"/>
      <c r="JM191" s="61"/>
      <c r="JN191" s="61"/>
      <c r="JO191" s="61"/>
      <c r="JP191" s="61"/>
      <c r="JQ191" s="61"/>
      <c r="JR191" s="61"/>
      <c r="JS191" s="61"/>
      <c r="JT191" s="61"/>
      <c r="JU191" s="61"/>
      <c r="JV191" s="61"/>
      <c r="JW191" s="61"/>
      <c r="JX191" s="61"/>
      <c r="JY191" s="61"/>
      <c r="JZ191" s="61"/>
      <c r="KA191" s="61"/>
      <c r="KB191" s="61"/>
      <c r="KC191" s="61"/>
      <c r="KD191" s="61"/>
      <c r="KE191" s="61"/>
      <c r="KF191" s="61"/>
      <c r="KG191" s="61"/>
      <c r="KH191" s="61"/>
      <c r="KI191" s="61"/>
      <c r="KJ191" s="61"/>
      <c r="KK191" s="61"/>
      <c r="KL191" s="61"/>
      <c r="KM191" s="61"/>
      <c r="KN191" s="61"/>
      <c r="KO191" s="61"/>
      <c r="KP191" s="61"/>
      <c r="KQ191" s="61"/>
      <c r="KR191" s="61"/>
      <c r="KS191" s="61"/>
      <c r="KT191" s="61"/>
      <c r="KU191" s="61"/>
      <c r="KV191" s="61"/>
      <c r="KW191" s="61"/>
      <c r="KX191" s="61"/>
      <c r="KY191" s="61"/>
      <c r="KZ191" s="61"/>
      <c r="LA191" s="61"/>
      <c r="LB191" s="61"/>
      <c r="LC191" s="61"/>
      <c r="LD191" s="61"/>
      <c r="LE191" s="61"/>
      <c r="LF191" s="61"/>
      <c r="LG191" s="61"/>
      <c r="LH191" s="61"/>
      <c r="LI191" s="61"/>
      <c r="LJ191" s="61"/>
      <c r="LK191" s="61"/>
      <c r="LL191" s="61"/>
      <c r="LM191" s="61"/>
      <c r="LN191" s="61"/>
      <c r="LO191" s="61"/>
      <c r="LP191" s="61"/>
      <c r="LQ191" s="61"/>
      <c r="LR191" s="61"/>
      <c r="LS191" s="61"/>
      <c r="LT191" s="61"/>
      <c r="LU191" s="61"/>
      <c r="LV191" s="61"/>
      <c r="LW191" s="61"/>
      <c r="LX191" s="61"/>
      <c r="LY191" s="61"/>
      <c r="LZ191" s="61"/>
      <c r="MA191" s="61"/>
      <c r="MB191" s="61"/>
      <c r="MC191" s="61"/>
      <c r="MD191" s="61"/>
      <c r="ME191" s="61"/>
      <c r="MF191" s="61"/>
      <c r="MG191" s="61"/>
      <c r="MH191" s="61"/>
      <c r="MI191" s="61"/>
      <c r="MJ191" s="61"/>
      <c r="MK191" s="61"/>
      <c r="ML191" s="61"/>
      <c r="MM191" s="61"/>
      <c r="MN191" s="61"/>
      <c r="MO191" s="61"/>
      <c r="MP191" s="61"/>
      <c r="MQ191" s="61"/>
      <c r="MR191" s="61"/>
      <c r="MS191" s="61"/>
      <c r="MT191" s="61"/>
      <c r="MU191" s="61"/>
      <c r="MV191" s="61"/>
      <c r="MW191" s="61"/>
      <c r="MX191" s="61"/>
      <c r="MY191" s="61"/>
      <c r="MZ191" s="61"/>
      <c r="NA191" s="61"/>
      <c r="NB191" s="61"/>
      <c r="NC191" s="61"/>
      <c r="ND191" s="61"/>
      <c r="NE191" s="61"/>
      <c r="NF191" s="61"/>
      <c r="NG191" s="61"/>
      <c r="NH191" s="61"/>
      <c r="NI191" s="61"/>
      <c r="NJ191" s="61"/>
      <c r="NK191" s="61"/>
      <c r="NL191" s="61"/>
      <c r="NM191" s="61"/>
      <c r="NN191" s="61"/>
      <c r="NO191" s="61"/>
      <c r="NP191" s="61"/>
      <c r="NQ191" s="61"/>
      <c r="NR191" s="61"/>
      <c r="NS191" s="61"/>
      <c r="NT191" s="61"/>
      <c r="NU191" s="61"/>
      <c r="NV191" s="61"/>
      <c r="NW191" s="61"/>
      <c r="NX191" s="61"/>
      <c r="NY191" s="61"/>
      <c r="NZ191" s="61"/>
      <c r="OA191" s="61"/>
      <c r="OB191" s="61"/>
      <c r="OC191" s="61"/>
      <c r="OD191" s="61"/>
      <c r="OE191" s="61"/>
      <c r="OF191" s="61"/>
      <c r="OG191" s="61"/>
      <c r="OH191" s="61"/>
      <c r="OI191" s="61"/>
      <c r="OJ191" s="61"/>
      <c r="OK191" s="61"/>
      <c r="OL191" s="61"/>
      <c r="OM191" s="61"/>
      <c r="ON191" s="61"/>
      <c r="OO191" s="61"/>
      <c r="OP191" s="61"/>
      <c r="OQ191" s="61"/>
      <c r="OR191" s="61"/>
      <c r="OS191" s="61"/>
      <c r="OT191" s="61"/>
      <c r="OU191" s="61"/>
      <c r="OV191" s="61"/>
      <c r="OW191" s="61"/>
      <c r="OX191" s="61"/>
      <c r="OY191" s="61"/>
      <c r="OZ191" s="61"/>
      <c r="PA191" s="61"/>
      <c r="PB191" s="61"/>
      <c r="PC191" s="61"/>
      <c r="PD191" s="61"/>
      <c r="PE191" s="61"/>
      <c r="PF191" s="61"/>
      <c r="PG191" s="61"/>
      <c r="PH191" s="61"/>
      <c r="PI191" s="61"/>
      <c r="PJ191" s="61"/>
      <c r="PK191" s="61"/>
      <c r="PL191" s="61"/>
      <c r="PM191" s="61"/>
      <c r="PN191" s="61"/>
      <c r="PO191" s="61"/>
      <c r="PP191" s="61"/>
      <c r="PQ191" s="61"/>
      <c r="PR191" s="61"/>
      <c r="PS191" s="61"/>
      <c r="PT191" s="61"/>
      <c r="PU191" s="61"/>
      <c r="PV191" s="61"/>
      <c r="PW191" s="61"/>
      <c r="PX191" s="61"/>
      <c r="PY191" s="61"/>
      <c r="PZ191" s="61"/>
      <c r="QA191" s="61"/>
      <c r="QB191" s="61"/>
      <c r="QC191" s="61"/>
      <c r="QD191" s="61"/>
      <c r="QE191" s="61"/>
      <c r="QF191" s="61"/>
      <c r="QG191" s="61"/>
      <c r="QH191" s="61"/>
      <c r="QI191" s="61"/>
      <c r="QJ191" s="61"/>
      <c r="QK191" s="61"/>
      <c r="QL191" s="61"/>
      <c r="QM191" s="61"/>
      <c r="QN191" s="61"/>
      <c r="QO191" s="61"/>
      <c r="QP191" s="61"/>
      <c r="QQ191" s="61"/>
      <c r="QR191" s="61"/>
      <c r="QS191" s="61"/>
      <c r="QT191" s="61"/>
      <c r="QU191" s="61"/>
      <c r="QV191" s="61"/>
      <c r="QW191" s="61"/>
      <c r="QX191" s="61"/>
      <c r="QY191" s="61"/>
      <c r="QZ191" s="61"/>
      <c r="RA191" s="61"/>
      <c r="RB191" s="61"/>
      <c r="RC191" s="61"/>
      <c r="RD191" s="61"/>
      <c r="RE191" s="61"/>
      <c r="RF191" s="61"/>
      <c r="RG191" s="61"/>
      <c r="RH191" s="61"/>
      <c r="RI191" s="61"/>
      <c r="RJ191" s="61"/>
      <c r="RK191" s="61"/>
      <c r="RL191" s="61"/>
      <c r="RM191" s="61"/>
      <c r="RN191" s="61"/>
      <c r="RO191" s="61"/>
      <c r="RP191" s="61"/>
      <c r="RQ191" s="61"/>
      <c r="RR191" s="61"/>
      <c r="RS191" s="61"/>
      <c r="RT191" s="61"/>
      <c r="RU191" s="61"/>
      <c r="RV191" s="61"/>
      <c r="RW191" s="61"/>
      <c r="RX191" s="61"/>
      <c r="RY191" s="61"/>
      <c r="RZ191" s="61"/>
      <c r="SA191" s="61"/>
      <c r="SB191" s="61"/>
      <c r="SC191" s="61"/>
      <c r="SD191" s="61"/>
      <c r="SE191" s="61"/>
      <c r="SF191" s="61"/>
      <c r="SG191" s="61"/>
      <c r="SH191" s="61"/>
      <c r="SI191" s="61"/>
      <c r="SJ191" s="61"/>
      <c r="SK191" s="61"/>
      <c r="SL191" s="61"/>
      <c r="SM191" s="61"/>
      <c r="SN191" s="61"/>
      <c r="SO191" s="61"/>
      <c r="SP191" s="61"/>
      <c r="SQ191" s="61"/>
      <c r="SR191" s="61"/>
      <c r="SS191" s="61"/>
      <c r="ST191" s="61"/>
      <c r="SU191" s="61"/>
      <c r="SV191" s="61"/>
      <c r="SW191" s="61"/>
      <c r="SX191" s="61"/>
      <c r="SY191" s="61"/>
      <c r="SZ191" s="61"/>
      <c r="TA191" s="61"/>
      <c r="TB191" s="61"/>
      <c r="TC191" s="61"/>
      <c r="TD191" s="61"/>
      <c r="TE191" s="61"/>
      <c r="TF191" s="61"/>
      <c r="TG191" s="61"/>
      <c r="TH191" s="61"/>
      <c r="TI191" s="61"/>
      <c r="TJ191" s="61"/>
      <c r="TK191" s="61"/>
      <c r="TL191" s="61"/>
      <c r="TM191" s="61"/>
      <c r="TN191" s="61"/>
      <c r="TO191" s="61"/>
      <c r="TP191" s="61"/>
      <c r="TQ191" s="61"/>
      <c r="TR191" s="61"/>
      <c r="TS191" s="61"/>
      <c r="TT191" s="61"/>
      <c r="TU191" s="61"/>
      <c r="TV191" s="61"/>
      <c r="TW191" s="61"/>
      <c r="TX191" s="61"/>
      <c r="TY191" s="61"/>
      <c r="TZ191" s="61"/>
      <c r="UA191" s="61"/>
      <c r="UB191" s="61"/>
      <c r="UC191" s="61"/>
      <c r="UD191" s="61"/>
      <c r="UE191" s="61"/>
      <c r="UF191" s="61"/>
      <c r="UG191" s="61"/>
      <c r="UH191" s="61"/>
      <c r="UI191" s="61"/>
      <c r="UJ191" s="61"/>
      <c r="UK191" s="61"/>
      <c r="UL191" s="61"/>
      <c r="UM191" s="61"/>
      <c r="UN191" s="61"/>
      <c r="UO191" s="61"/>
      <c r="UP191" s="61"/>
      <c r="UQ191" s="61"/>
      <c r="UR191" s="61"/>
      <c r="US191" s="61"/>
      <c r="UT191" s="61"/>
      <c r="UU191" s="61"/>
      <c r="UV191" s="61"/>
      <c r="UW191" s="61"/>
      <c r="UX191" s="61"/>
      <c r="UY191" s="61"/>
      <c r="UZ191" s="61"/>
      <c r="VA191" s="61"/>
      <c r="VB191" s="61"/>
      <c r="VC191" s="61"/>
      <c r="VD191" s="61"/>
      <c r="VE191" s="61"/>
      <c r="VF191" s="61"/>
      <c r="VG191" s="61"/>
      <c r="VH191" s="61"/>
      <c r="VI191" s="61"/>
      <c r="VJ191" s="61"/>
      <c r="VK191" s="61"/>
      <c r="VL191" s="61"/>
      <c r="VM191" s="61"/>
      <c r="VN191" s="61"/>
      <c r="VO191" s="61"/>
      <c r="VP191" s="61"/>
      <c r="VQ191" s="61"/>
      <c r="VR191" s="61"/>
      <c r="VS191" s="61"/>
      <c r="VT191" s="61"/>
      <c r="VU191" s="61"/>
      <c r="VV191" s="61"/>
      <c r="VW191" s="61"/>
      <c r="VX191" s="61"/>
      <c r="VY191" s="61"/>
      <c r="VZ191" s="61"/>
      <c r="WA191" s="61"/>
      <c r="WB191" s="61"/>
      <c r="WC191" s="61"/>
      <c r="WD191" s="61"/>
      <c r="WE191" s="61"/>
      <c r="WF191" s="61"/>
      <c r="WG191" s="61"/>
      <c r="WH191" s="61"/>
      <c r="WI191" s="61"/>
      <c r="WJ191" s="61"/>
      <c r="WK191" s="61"/>
      <c r="WL191" s="61"/>
      <c r="WM191" s="61"/>
      <c r="WN191" s="61"/>
      <c r="WO191" s="61"/>
      <c r="WP191" s="61"/>
      <c r="WQ191" s="61"/>
      <c r="WR191" s="61"/>
      <c r="WS191" s="61"/>
      <c r="WT191" s="61"/>
      <c r="WU191" s="61"/>
      <c r="WV191" s="61"/>
      <c r="WW191" s="61"/>
      <c r="WX191" s="61"/>
      <c r="WY191" s="61"/>
      <c r="WZ191" s="61"/>
      <c r="XA191" s="61"/>
      <c r="XB191" s="61"/>
      <c r="XC191" s="61"/>
      <c r="XD191" s="61"/>
      <c r="XE191" s="61"/>
      <c r="XF191" s="61"/>
      <c r="XG191" s="61"/>
      <c r="XH191" s="61"/>
      <c r="XI191" s="61"/>
      <c r="XJ191" s="61"/>
      <c r="XK191" s="61"/>
      <c r="XL191" s="61"/>
      <c r="XM191" s="61"/>
      <c r="XN191" s="61"/>
      <c r="XO191" s="61"/>
      <c r="XP191" s="61"/>
      <c r="XQ191" s="61"/>
      <c r="XR191" s="61"/>
      <c r="XS191" s="61"/>
      <c r="XT191" s="61"/>
      <c r="XU191" s="61"/>
      <c r="XV191" s="61"/>
      <c r="XW191" s="61"/>
      <c r="XX191" s="61"/>
      <c r="XY191" s="61"/>
      <c r="XZ191" s="61"/>
      <c r="YA191" s="61"/>
      <c r="YB191" s="61"/>
      <c r="YC191" s="61"/>
      <c r="YD191" s="61"/>
      <c r="YE191" s="61"/>
      <c r="YF191" s="61"/>
      <c r="YG191" s="61"/>
      <c r="YH191" s="61"/>
      <c r="YI191" s="61"/>
      <c r="YJ191" s="61"/>
      <c r="YK191" s="61"/>
      <c r="YL191" s="61"/>
      <c r="YM191" s="61"/>
      <c r="YN191" s="61"/>
      <c r="YO191" s="61"/>
      <c r="YP191" s="61"/>
      <c r="YQ191" s="61"/>
      <c r="YR191" s="61"/>
    </row>
    <row r="192" spans="1:668" s="77" customFormat="1" ht="15.75" x14ac:dyDescent="0.25">
      <c r="A192" s="61"/>
      <c r="B192" s="2"/>
      <c r="C192" s="2"/>
      <c r="D192" s="1"/>
      <c r="E192" s="1"/>
      <c r="F192" s="65"/>
      <c r="G192" s="65"/>
      <c r="H192" s="65"/>
      <c r="I192" s="65"/>
      <c r="J192" s="65"/>
      <c r="K192" s="65"/>
      <c r="L192" s="86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  <c r="IW192" s="61"/>
      <c r="IX192" s="61"/>
      <c r="IY192" s="61"/>
      <c r="IZ192" s="61"/>
      <c r="JA192" s="61"/>
      <c r="JB192" s="61"/>
      <c r="JC192" s="61"/>
      <c r="JD192" s="61"/>
      <c r="JE192" s="61"/>
      <c r="JF192" s="61"/>
      <c r="JG192" s="61"/>
      <c r="JH192" s="61"/>
      <c r="JI192" s="61"/>
      <c r="JJ192" s="61"/>
      <c r="JK192" s="61"/>
      <c r="JL192" s="61"/>
      <c r="JM192" s="61"/>
      <c r="JN192" s="61"/>
      <c r="JO192" s="61"/>
      <c r="JP192" s="61"/>
      <c r="JQ192" s="61"/>
      <c r="JR192" s="61"/>
      <c r="JS192" s="61"/>
      <c r="JT192" s="61"/>
      <c r="JU192" s="61"/>
      <c r="JV192" s="61"/>
      <c r="JW192" s="61"/>
      <c r="JX192" s="61"/>
      <c r="JY192" s="61"/>
      <c r="JZ192" s="61"/>
      <c r="KA192" s="61"/>
      <c r="KB192" s="61"/>
      <c r="KC192" s="61"/>
      <c r="KD192" s="61"/>
      <c r="KE192" s="61"/>
      <c r="KF192" s="61"/>
      <c r="KG192" s="61"/>
      <c r="KH192" s="61"/>
      <c r="KI192" s="61"/>
      <c r="KJ192" s="61"/>
      <c r="KK192" s="61"/>
      <c r="KL192" s="61"/>
      <c r="KM192" s="61"/>
      <c r="KN192" s="61"/>
      <c r="KO192" s="61"/>
      <c r="KP192" s="61"/>
      <c r="KQ192" s="61"/>
      <c r="KR192" s="61"/>
      <c r="KS192" s="61"/>
      <c r="KT192" s="61"/>
      <c r="KU192" s="61"/>
      <c r="KV192" s="61"/>
      <c r="KW192" s="61"/>
      <c r="KX192" s="61"/>
      <c r="KY192" s="61"/>
      <c r="KZ192" s="61"/>
      <c r="LA192" s="61"/>
      <c r="LB192" s="61"/>
      <c r="LC192" s="61"/>
      <c r="LD192" s="61"/>
      <c r="LE192" s="61"/>
      <c r="LF192" s="61"/>
      <c r="LG192" s="61"/>
      <c r="LH192" s="61"/>
      <c r="LI192" s="61"/>
      <c r="LJ192" s="61"/>
      <c r="LK192" s="61"/>
      <c r="LL192" s="61"/>
      <c r="LM192" s="61"/>
      <c r="LN192" s="61"/>
      <c r="LO192" s="61"/>
      <c r="LP192" s="61"/>
      <c r="LQ192" s="61"/>
      <c r="LR192" s="61"/>
      <c r="LS192" s="61"/>
      <c r="LT192" s="61"/>
      <c r="LU192" s="61"/>
      <c r="LV192" s="61"/>
      <c r="LW192" s="61"/>
      <c r="LX192" s="61"/>
      <c r="LY192" s="61"/>
      <c r="LZ192" s="61"/>
      <c r="MA192" s="61"/>
      <c r="MB192" s="61"/>
      <c r="MC192" s="61"/>
      <c r="MD192" s="61"/>
      <c r="ME192" s="61"/>
      <c r="MF192" s="61"/>
      <c r="MG192" s="61"/>
      <c r="MH192" s="61"/>
      <c r="MI192" s="61"/>
      <c r="MJ192" s="61"/>
      <c r="MK192" s="61"/>
      <c r="ML192" s="61"/>
      <c r="MM192" s="61"/>
      <c r="MN192" s="61"/>
      <c r="MO192" s="61"/>
      <c r="MP192" s="61"/>
      <c r="MQ192" s="61"/>
      <c r="MR192" s="61"/>
      <c r="MS192" s="61"/>
      <c r="MT192" s="61"/>
      <c r="MU192" s="61"/>
      <c r="MV192" s="61"/>
      <c r="MW192" s="61"/>
      <c r="MX192" s="61"/>
      <c r="MY192" s="61"/>
      <c r="MZ192" s="61"/>
      <c r="NA192" s="61"/>
      <c r="NB192" s="61"/>
      <c r="NC192" s="61"/>
      <c r="ND192" s="61"/>
      <c r="NE192" s="61"/>
      <c r="NF192" s="61"/>
      <c r="NG192" s="61"/>
      <c r="NH192" s="61"/>
      <c r="NI192" s="61"/>
      <c r="NJ192" s="61"/>
      <c r="NK192" s="61"/>
      <c r="NL192" s="61"/>
      <c r="NM192" s="61"/>
      <c r="NN192" s="61"/>
      <c r="NO192" s="61"/>
      <c r="NP192" s="61"/>
      <c r="NQ192" s="61"/>
      <c r="NR192" s="61"/>
      <c r="NS192" s="61"/>
      <c r="NT192" s="61"/>
      <c r="NU192" s="61"/>
      <c r="NV192" s="61"/>
      <c r="NW192" s="61"/>
      <c r="NX192" s="61"/>
      <c r="NY192" s="61"/>
      <c r="NZ192" s="61"/>
      <c r="OA192" s="61"/>
      <c r="OB192" s="61"/>
      <c r="OC192" s="61"/>
      <c r="OD192" s="61"/>
      <c r="OE192" s="61"/>
      <c r="OF192" s="61"/>
      <c r="OG192" s="61"/>
      <c r="OH192" s="61"/>
      <c r="OI192" s="61"/>
      <c r="OJ192" s="61"/>
      <c r="OK192" s="61"/>
      <c r="OL192" s="61"/>
      <c r="OM192" s="61"/>
      <c r="ON192" s="61"/>
      <c r="OO192" s="61"/>
      <c r="OP192" s="61"/>
      <c r="OQ192" s="61"/>
      <c r="OR192" s="61"/>
      <c r="OS192" s="61"/>
      <c r="OT192" s="61"/>
      <c r="OU192" s="61"/>
      <c r="OV192" s="61"/>
      <c r="OW192" s="61"/>
      <c r="OX192" s="61"/>
      <c r="OY192" s="61"/>
      <c r="OZ192" s="61"/>
      <c r="PA192" s="61"/>
      <c r="PB192" s="61"/>
      <c r="PC192" s="61"/>
      <c r="PD192" s="61"/>
      <c r="PE192" s="61"/>
      <c r="PF192" s="61"/>
      <c r="PG192" s="61"/>
      <c r="PH192" s="61"/>
      <c r="PI192" s="61"/>
      <c r="PJ192" s="61"/>
      <c r="PK192" s="61"/>
      <c r="PL192" s="61"/>
      <c r="PM192" s="61"/>
      <c r="PN192" s="61"/>
      <c r="PO192" s="61"/>
      <c r="PP192" s="61"/>
      <c r="PQ192" s="61"/>
      <c r="PR192" s="61"/>
      <c r="PS192" s="61"/>
      <c r="PT192" s="61"/>
      <c r="PU192" s="61"/>
      <c r="PV192" s="61"/>
      <c r="PW192" s="61"/>
      <c r="PX192" s="61"/>
      <c r="PY192" s="61"/>
      <c r="PZ192" s="61"/>
      <c r="QA192" s="61"/>
      <c r="QB192" s="61"/>
      <c r="QC192" s="61"/>
      <c r="QD192" s="61"/>
      <c r="QE192" s="61"/>
      <c r="QF192" s="61"/>
      <c r="QG192" s="61"/>
      <c r="QH192" s="61"/>
      <c r="QI192" s="61"/>
      <c r="QJ192" s="61"/>
      <c r="QK192" s="61"/>
      <c r="QL192" s="61"/>
      <c r="QM192" s="61"/>
      <c r="QN192" s="61"/>
      <c r="QO192" s="61"/>
      <c r="QP192" s="61"/>
      <c r="QQ192" s="61"/>
      <c r="QR192" s="61"/>
      <c r="QS192" s="61"/>
      <c r="QT192" s="61"/>
      <c r="QU192" s="61"/>
      <c r="QV192" s="61"/>
      <c r="QW192" s="61"/>
      <c r="QX192" s="61"/>
      <c r="QY192" s="61"/>
      <c r="QZ192" s="61"/>
      <c r="RA192" s="61"/>
      <c r="RB192" s="61"/>
      <c r="RC192" s="61"/>
      <c r="RD192" s="61"/>
      <c r="RE192" s="61"/>
      <c r="RF192" s="61"/>
      <c r="RG192" s="61"/>
      <c r="RH192" s="61"/>
      <c r="RI192" s="61"/>
      <c r="RJ192" s="61"/>
      <c r="RK192" s="61"/>
      <c r="RL192" s="61"/>
      <c r="RM192" s="61"/>
      <c r="RN192" s="61"/>
      <c r="RO192" s="61"/>
      <c r="RP192" s="61"/>
      <c r="RQ192" s="61"/>
      <c r="RR192" s="61"/>
      <c r="RS192" s="61"/>
      <c r="RT192" s="61"/>
      <c r="RU192" s="61"/>
      <c r="RV192" s="61"/>
      <c r="RW192" s="61"/>
      <c r="RX192" s="61"/>
      <c r="RY192" s="61"/>
      <c r="RZ192" s="61"/>
      <c r="SA192" s="61"/>
      <c r="SB192" s="61"/>
      <c r="SC192" s="61"/>
      <c r="SD192" s="61"/>
      <c r="SE192" s="61"/>
      <c r="SF192" s="61"/>
      <c r="SG192" s="61"/>
      <c r="SH192" s="61"/>
      <c r="SI192" s="61"/>
      <c r="SJ192" s="61"/>
      <c r="SK192" s="61"/>
      <c r="SL192" s="61"/>
      <c r="SM192" s="61"/>
      <c r="SN192" s="61"/>
      <c r="SO192" s="61"/>
      <c r="SP192" s="61"/>
      <c r="SQ192" s="61"/>
      <c r="SR192" s="61"/>
      <c r="SS192" s="61"/>
      <c r="ST192" s="61"/>
      <c r="SU192" s="61"/>
      <c r="SV192" s="61"/>
      <c r="SW192" s="61"/>
      <c r="SX192" s="61"/>
      <c r="SY192" s="61"/>
      <c r="SZ192" s="61"/>
      <c r="TA192" s="61"/>
      <c r="TB192" s="61"/>
      <c r="TC192" s="61"/>
      <c r="TD192" s="61"/>
      <c r="TE192" s="61"/>
      <c r="TF192" s="61"/>
      <c r="TG192" s="61"/>
      <c r="TH192" s="61"/>
      <c r="TI192" s="61"/>
      <c r="TJ192" s="61"/>
      <c r="TK192" s="61"/>
      <c r="TL192" s="61"/>
      <c r="TM192" s="61"/>
      <c r="TN192" s="61"/>
      <c r="TO192" s="61"/>
      <c r="TP192" s="61"/>
      <c r="TQ192" s="61"/>
      <c r="TR192" s="61"/>
      <c r="TS192" s="61"/>
      <c r="TT192" s="61"/>
      <c r="TU192" s="61"/>
      <c r="TV192" s="61"/>
      <c r="TW192" s="61"/>
      <c r="TX192" s="61"/>
      <c r="TY192" s="61"/>
      <c r="TZ192" s="61"/>
      <c r="UA192" s="61"/>
      <c r="UB192" s="61"/>
      <c r="UC192" s="61"/>
      <c r="UD192" s="61"/>
      <c r="UE192" s="61"/>
      <c r="UF192" s="61"/>
      <c r="UG192" s="61"/>
      <c r="UH192" s="61"/>
      <c r="UI192" s="61"/>
      <c r="UJ192" s="61"/>
      <c r="UK192" s="61"/>
      <c r="UL192" s="61"/>
      <c r="UM192" s="61"/>
      <c r="UN192" s="61"/>
      <c r="UO192" s="61"/>
      <c r="UP192" s="61"/>
      <c r="UQ192" s="61"/>
      <c r="UR192" s="61"/>
      <c r="US192" s="61"/>
      <c r="UT192" s="61"/>
      <c r="UU192" s="61"/>
      <c r="UV192" s="61"/>
      <c r="UW192" s="61"/>
      <c r="UX192" s="61"/>
      <c r="UY192" s="61"/>
      <c r="UZ192" s="61"/>
      <c r="VA192" s="61"/>
      <c r="VB192" s="61"/>
      <c r="VC192" s="61"/>
      <c r="VD192" s="61"/>
      <c r="VE192" s="61"/>
      <c r="VF192" s="61"/>
      <c r="VG192" s="61"/>
      <c r="VH192" s="61"/>
      <c r="VI192" s="61"/>
      <c r="VJ192" s="61"/>
      <c r="VK192" s="61"/>
      <c r="VL192" s="61"/>
      <c r="VM192" s="61"/>
      <c r="VN192" s="61"/>
      <c r="VO192" s="61"/>
      <c r="VP192" s="61"/>
      <c r="VQ192" s="61"/>
      <c r="VR192" s="61"/>
      <c r="VS192" s="61"/>
      <c r="VT192" s="61"/>
      <c r="VU192" s="61"/>
      <c r="VV192" s="61"/>
      <c r="VW192" s="61"/>
      <c r="VX192" s="61"/>
      <c r="VY192" s="61"/>
      <c r="VZ192" s="61"/>
      <c r="WA192" s="61"/>
      <c r="WB192" s="61"/>
      <c r="WC192" s="61"/>
      <c r="WD192" s="61"/>
      <c r="WE192" s="61"/>
      <c r="WF192" s="61"/>
      <c r="WG192" s="61"/>
      <c r="WH192" s="61"/>
      <c r="WI192" s="61"/>
      <c r="WJ192" s="61"/>
      <c r="WK192" s="61"/>
      <c r="WL192" s="61"/>
      <c r="WM192" s="61"/>
      <c r="WN192" s="61"/>
      <c r="WO192" s="61"/>
      <c r="WP192" s="61"/>
      <c r="WQ192" s="61"/>
      <c r="WR192" s="61"/>
      <c r="WS192" s="61"/>
      <c r="WT192" s="61"/>
      <c r="WU192" s="61"/>
      <c r="WV192" s="61"/>
      <c r="WW192" s="61"/>
      <c r="WX192" s="61"/>
      <c r="WY192" s="61"/>
      <c r="WZ192" s="61"/>
      <c r="XA192" s="61"/>
      <c r="XB192" s="61"/>
      <c r="XC192" s="61"/>
      <c r="XD192" s="61"/>
      <c r="XE192" s="61"/>
      <c r="XF192" s="61"/>
      <c r="XG192" s="61"/>
      <c r="XH192" s="61"/>
      <c r="XI192" s="61"/>
      <c r="XJ192" s="61"/>
      <c r="XK192" s="61"/>
      <c r="XL192" s="61"/>
      <c r="XM192" s="61"/>
      <c r="XN192" s="61"/>
      <c r="XO192" s="61"/>
      <c r="XP192" s="61"/>
      <c r="XQ192" s="61"/>
      <c r="XR192" s="61"/>
      <c r="XS192" s="61"/>
      <c r="XT192" s="61"/>
      <c r="XU192" s="61"/>
      <c r="XV192" s="61"/>
      <c r="XW192" s="61"/>
      <c r="XX192" s="61"/>
      <c r="XY192" s="61"/>
      <c r="XZ192" s="61"/>
      <c r="YA192" s="61"/>
      <c r="YB192" s="61"/>
      <c r="YC192" s="61"/>
      <c r="YD192" s="61"/>
      <c r="YE192" s="61"/>
      <c r="YF192" s="61"/>
      <c r="YG192" s="61"/>
      <c r="YH192" s="61"/>
      <c r="YI192" s="61"/>
      <c r="YJ192" s="61"/>
      <c r="YK192" s="61"/>
      <c r="YL192" s="61"/>
      <c r="YM192" s="61"/>
      <c r="YN192" s="61"/>
      <c r="YO192" s="61"/>
      <c r="YP192" s="61"/>
      <c r="YQ192" s="61"/>
      <c r="YR192" s="61"/>
    </row>
    <row r="193" spans="1:668" s="77" customFormat="1" ht="15.75" x14ac:dyDescent="0.25">
      <c r="A193" s="61"/>
      <c r="B193" s="2"/>
      <c r="C193" s="2"/>
      <c r="D193" s="1"/>
      <c r="E193" s="1"/>
      <c r="F193" s="65"/>
      <c r="G193" s="65"/>
      <c r="H193" s="65"/>
      <c r="I193" s="65"/>
      <c r="J193" s="65"/>
      <c r="K193" s="65"/>
      <c r="L193" s="86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  <c r="IW193" s="61"/>
      <c r="IX193" s="61"/>
      <c r="IY193" s="61"/>
      <c r="IZ193" s="61"/>
      <c r="JA193" s="61"/>
      <c r="JB193" s="61"/>
      <c r="JC193" s="61"/>
      <c r="JD193" s="61"/>
      <c r="JE193" s="61"/>
      <c r="JF193" s="61"/>
      <c r="JG193" s="61"/>
      <c r="JH193" s="61"/>
      <c r="JI193" s="61"/>
      <c r="JJ193" s="61"/>
      <c r="JK193" s="61"/>
      <c r="JL193" s="61"/>
      <c r="JM193" s="61"/>
      <c r="JN193" s="61"/>
      <c r="JO193" s="61"/>
      <c r="JP193" s="61"/>
      <c r="JQ193" s="61"/>
      <c r="JR193" s="61"/>
      <c r="JS193" s="61"/>
      <c r="JT193" s="61"/>
      <c r="JU193" s="61"/>
      <c r="JV193" s="61"/>
      <c r="JW193" s="61"/>
      <c r="JX193" s="61"/>
      <c r="JY193" s="61"/>
      <c r="JZ193" s="61"/>
      <c r="KA193" s="61"/>
      <c r="KB193" s="61"/>
      <c r="KC193" s="61"/>
      <c r="KD193" s="61"/>
      <c r="KE193" s="61"/>
      <c r="KF193" s="61"/>
      <c r="KG193" s="61"/>
      <c r="KH193" s="61"/>
      <c r="KI193" s="61"/>
      <c r="KJ193" s="61"/>
      <c r="KK193" s="61"/>
      <c r="KL193" s="61"/>
      <c r="KM193" s="61"/>
      <c r="KN193" s="61"/>
      <c r="KO193" s="61"/>
      <c r="KP193" s="61"/>
      <c r="KQ193" s="61"/>
      <c r="KR193" s="61"/>
      <c r="KS193" s="61"/>
      <c r="KT193" s="61"/>
      <c r="KU193" s="61"/>
      <c r="KV193" s="61"/>
      <c r="KW193" s="61"/>
      <c r="KX193" s="61"/>
      <c r="KY193" s="61"/>
      <c r="KZ193" s="61"/>
      <c r="LA193" s="61"/>
      <c r="LB193" s="61"/>
      <c r="LC193" s="61"/>
      <c r="LD193" s="61"/>
      <c r="LE193" s="61"/>
      <c r="LF193" s="61"/>
      <c r="LG193" s="61"/>
      <c r="LH193" s="61"/>
      <c r="LI193" s="61"/>
      <c r="LJ193" s="61"/>
      <c r="LK193" s="61"/>
      <c r="LL193" s="61"/>
      <c r="LM193" s="61"/>
      <c r="LN193" s="61"/>
      <c r="LO193" s="61"/>
      <c r="LP193" s="61"/>
      <c r="LQ193" s="61"/>
      <c r="LR193" s="61"/>
      <c r="LS193" s="61"/>
      <c r="LT193" s="61"/>
      <c r="LU193" s="61"/>
      <c r="LV193" s="61"/>
      <c r="LW193" s="61"/>
      <c r="LX193" s="61"/>
      <c r="LY193" s="61"/>
      <c r="LZ193" s="61"/>
      <c r="MA193" s="61"/>
      <c r="MB193" s="61"/>
      <c r="MC193" s="61"/>
      <c r="MD193" s="61"/>
      <c r="ME193" s="61"/>
      <c r="MF193" s="61"/>
      <c r="MG193" s="61"/>
      <c r="MH193" s="61"/>
      <c r="MI193" s="61"/>
      <c r="MJ193" s="61"/>
      <c r="MK193" s="61"/>
      <c r="ML193" s="61"/>
      <c r="MM193" s="61"/>
      <c r="MN193" s="61"/>
      <c r="MO193" s="61"/>
      <c r="MP193" s="61"/>
      <c r="MQ193" s="61"/>
      <c r="MR193" s="61"/>
      <c r="MS193" s="61"/>
      <c r="MT193" s="61"/>
      <c r="MU193" s="61"/>
      <c r="MV193" s="61"/>
      <c r="MW193" s="61"/>
      <c r="MX193" s="61"/>
      <c r="MY193" s="61"/>
      <c r="MZ193" s="61"/>
      <c r="NA193" s="61"/>
      <c r="NB193" s="61"/>
      <c r="NC193" s="61"/>
      <c r="ND193" s="61"/>
      <c r="NE193" s="61"/>
      <c r="NF193" s="61"/>
      <c r="NG193" s="61"/>
      <c r="NH193" s="61"/>
      <c r="NI193" s="61"/>
      <c r="NJ193" s="61"/>
      <c r="NK193" s="61"/>
      <c r="NL193" s="61"/>
      <c r="NM193" s="61"/>
      <c r="NN193" s="61"/>
      <c r="NO193" s="61"/>
      <c r="NP193" s="61"/>
      <c r="NQ193" s="61"/>
      <c r="NR193" s="61"/>
      <c r="NS193" s="61"/>
      <c r="NT193" s="61"/>
      <c r="NU193" s="61"/>
      <c r="NV193" s="61"/>
      <c r="NW193" s="61"/>
      <c r="NX193" s="61"/>
      <c r="NY193" s="61"/>
      <c r="NZ193" s="61"/>
      <c r="OA193" s="61"/>
      <c r="OB193" s="61"/>
      <c r="OC193" s="61"/>
      <c r="OD193" s="61"/>
      <c r="OE193" s="61"/>
      <c r="OF193" s="61"/>
      <c r="OG193" s="61"/>
      <c r="OH193" s="61"/>
      <c r="OI193" s="61"/>
      <c r="OJ193" s="61"/>
      <c r="OK193" s="61"/>
      <c r="OL193" s="61"/>
      <c r="OM193" s="61"/>
      <c r="ON193" s="61"/>
      <c r="OO193" s="61"/>
      <c r="OP193" s="61"/>
      <c r="OQ193" s="61"/>
      <c r="OR193" s="61"/>
      <c r="OS193" s="61"/>
      <c r="OT193" s="61"/>
      <c r="OU193" s="61"/>
      <c r="OV193" s="61"/>
      <c r="OW193" s="61"/>
      <c r="OX193" s="61"/>
      <c r="OY193" s="61"/>
      <c r="OZ193" s="61"/>
      <c r="PA193" s="61"/>
      <c r="PB193" s="61"/>
      <c r="PC193" s="61"/>
      <c r="PD193" s="61"/>
      <c r="PE193" s="61"/>
      <c r="PF193" s="61"/>
      <c r="PG193" s="61"/>
      <c r="PH193" s="61"/>
      <c r="PI193" s="61"/>
      <c r="PJ193" s="61"/>
      <c r="PK193" s="61"/>
      <c r="PL193" s="61"/>
      <c r="PM193" s="61"/>
      <c r="PN193" s="61"/>
      <c r="PO193" s="61"/>
      <c r="PP193" s="61"/>
      <c r="PQ193" s="61"/>
      <c r="PR193" s="61"/>
      <c r="PS193" s="61"/>
      <c r="PT193" s="61"/>
      <c r="PU193" s="61"/>
      <c r="PV193" s="61"/>
      <c r="PW193" s="61"/>
      <c r="PX193" s="61"/>
      <c r="PY193" s="61"/>
      <c r="PZ193" s="61"/>
      <c r="QA193" s="61"/>
      <c r="QB193" s="61"/>
      <c r="QC193" s="61"/>
      <c r="QD193" s="61"/>
      <c r="QE193" s="61"/>
      <c r="QF193" s="61"/>
      <c r="QG193" s="61"/>
      <c r="QH193" s="61"/>
      <c r="QI193" s="61"/>
      <c r="QJ193" s="61"/>
      <c r="QK193" s="61"/>
      <c r="QL193" s="61"/>
      <c r="QM193" s="61"/>
      <c r="QN193" s="61"/>
      <c r="QO193" s="61"/>
      <c r="QP193" s="61"/>
      <c r="QQ193" s="61"/>
      <c r="QR193" s="61"/>
      <c r="QS193" s="61"/>
      <c r="QT193" s="61"/>
      <c r="QU193" s="61"/>
      <c r="QV193" s="61"/>
      <c r="QW193" s="61"/>
      <c r="QX193" s="61"/>
      <c r="QY193" s="61"/>
      <c r="QZ193" s="61"/>
      <c r="RA193" s="61"/>
      <c r="RB193" s="61"/>
      <c r="RC193" s="61"/>
      <c r="RD193" s="61"/>
      <c r="RE193" s="61"/>
      <c r="RF193" s="61"/>
      <c r="RG193" s="61"/>
      <c r="RH193" s="61"/>
      <c r="RI193" s="61"/>
      <c r="RJ193" s="61"/>
      <c r="RK193" s="61"/>
      <c r="RL193" s="61"/>
      <c r="RM193" s="61"/>
      <c r="RN193" s="61"/>
      <c r="RO193" s="61"/>
      <c r="RP193" s="61"/>
      <c r="RQ193" s="61"/>
      <c r="RR193" s="61"/>
      <c r="RS193" s="61"/>
      <c r="RT193" s="61"/>
      <c r="RU193" s="61"/>
      <c r="RV193" s="61"/>
      <c r="RW193" s="61"/>
      <c r="RX193" s="61"/>
      <c r="RY193" s="61"/>
      <c r="RZ193" s="61"/>
      <c r="SA193" s="61"/>
      <c r="SB193" s="61"/>
      <c r="SC193" s="61"/>
      <c r="SD193" s="61"/>
      <c r="SE193" s="61"/>
      <c r="SF193" s="61"/>
      <c r="SG193" s="61"/>
      <c r="SH193" s="61"/>
      <c r="SI193" s="61"/>
      <c r="SJ193" s="61"/>
      <c r="SK193" s="61"/>
      <c r="SL193" s="61"/>
      <c r="SM193" s="61"/>
      <c r="SN193" s="61"/>
      <c r="SO193" s="61"/>
      <c r="SP193" s="61"/>
      <c r="SQ193" s="61"/>
      <c r="SR193" s="61"/>
      <c r="SS193" s="61"/>
      <c r="ST193" s="61"/>
      <c r="SU193" s="61"/>
      <c r="SV193" s="61"/>
      <c r="SW193" s="61"/>
      <c r="SX193" s="61"/>
      <c r="SY193" s="61"/>
      <c r="SZ193" s="61"/>
      <c r="TA193" s="61"/>
      <c r="TB193" s="61"/>
      <c r="TC193" s="61"/>
      <c r="TD193" s="61"/>
      <c r="TE193" s="61"/>
      <c r="TF193" s="61"/>
      <c r="TG193" s="61"/>
      <c r="TH193" s="61"/>
      <c r="TI193" s="61"/>
      <c r="TJ193" s="61"/>
      <c r="TK193" s="61"/>
      <c r="TL193" s="61"/>
      <c r="TM193" s="61"/>
      <c r="TN193" s="61"/>
      <c r="TO193" s="61"/>
      <c r="TP193" s="61"/>
      <c r="TQ193" s="61"/>
      <c r="TR193" s="61"/>
      <c r="TS193" s="61"/>
      <c r="TT193" s="61"/>
      <c r="TU193" s="61"/>
      <c r="TV193" s="61"/>
      <c r="TW193" s="61"/>
      <c r="TX193" s="61"/>
      <c r="TY193" s="61"/>
      <c r="TZ193" s="61"/>
      <c r="UA193" s="61"/>
      <c r="UB193" s="61"/>
      <c r="UC193" s="61"/>
      <c r="UD193" s="61"/>
      <c r="UE193" s="61"/>
      <c r="UF193" s="61"/>
      <c r="UG193" s="61"/>
      <c r="UH193" s="61"/>
      <c r="UI193" s="61"/>
      <c r="UJ193" s="61"/>
      <c r="UK193" s="61"/>
      <c r="UL193" s="61"/>
      <c r="UM193" s="61"/>
      <c r="UN193" s="61"/>
      <c r="UO193" s="61"/>
      <c r="UP193" s="61"/>
      <c r="UQ193" s="61"/>
      <c r="UR193" s="61"/>
      <c r="US193" s="61"/>
      <c r="UT193" s="61"/>
      <c r="UU193" s="61"/>
      <c r="UV193" s="61"/>
      <c r="UW193" s="61"/>
      <c r="UX193" s="61"/>
      <c r="UY193" s="61"/>
      <c r="UZ193" s="61"/>
      <c r="VA193" s="61"/>
      <c r="VB193" s="61"/>
      <c r="VC193" s="61"/>
      <c r="VD193" s="61"/>
      <c r="VE193" s="61"/>
      <c r="VF193" s="61"/>
      <c r="VG193" s="61"/>
      <c r="VH193" s="61"/>
      <c r="VI193" s="61"/>
      <c r="VJ193" s="61"/>
      <c r="VK193" s="61"/>
      <c r="VL193" s="61"/>
      <c r="VM193" s="61"/>
      <c r="VN193" s="61"/>
      <c r="VO193" s="61"/>
      <c r="VP193" s="61"/>
      <c r="VQ193" s="61"/>
      <c r="VR193" s="61"/>
      <c r="VS193" s="61"/>
      <c r="VT193" s="61"/>
      <c r="VU193" s="61"/>
      <c r="VV193" s="61"/>
      <c r="VW193" s="61"/>
      <c r="VX193" s="61"/>
      <c r="VY193" s="61"/>
      <c r="VZ193" s="61"/>
      <c r="WA193" s="61"/>
      <c r="WB193" s="61"/>
      <c r="WC193" s="61"/>
      <c r="WD193" s="61"/>
      <c r="WE193" s="61"/>
      <c r="WF193" s="61"/>
      <c r="WG193" s="61"/>
      <c r="WH193" s="61"/>
      <c r="WI193" s="61"/>
      <c r="WJ193" s="61"/>
      <c r="WK193" s="61"/>
      <c r="WL193" s="61"/>
      <c r="WM193" s="61"/>
      <c r="WN193" s="61"/>
      <c r="WO193" s="61"/>
      <c r="WP193" s="61"/>
      <c r="WQ193" s="61"/>
      <c r="WR193" s="61"/>
      <c r="WS193" s="61"/>
      <c r="WT193" s="61"/>
      <c r="WU193" s="61"/>
      <c r="WV193" s="61"/>
      <c r="WW193" s="61"/>
      <c r="WX193" s="61"/>
      <c r="WY193" s="61"/>
      <c r="WZ193" s="61"/>
      <c r="XA193" s="61"/>
      <c r="XB193" s="61"/>
      <c r="XC193" s="61"/>
      <c r="XD193" s="61"/>
      <c r="XE193" s="61"/>
      <c r="XF193" s="61"/>
      <c r="XG193" s="61"/>
      <c r="XH193" s="61"/>
      <c r="XI193" s="61"/>
      <c r="XJ193" s="61"/>
      <c r="XK193" s="61"/>
      <c r="XL193" s="61"/>
      <c r="XM193" s="61"/>
      <c r="XN193" s="61"/>
      <c r="XO193" s="61"/>
      <c r="XP193" s="61"/>
      <c r="XQ193" s="61"/>
      <c r="XR193" s="61"/>
      <c r="XS193" s="61"/>
      <c r="XT193" s="61"/>
      <c r="XU193" s="61"/>
      <c r="XV193" s="61"/>
      <c r="XW193" s="61"/>
      <c r="XX193" s="61"/>
      <c r="XY193" s="61"/>
      <c r="XZ193" s="61"/>
      <c r="YA193" s="61"/>
      <c r="YB193" s="61"/>
      <c r="YC193" s="61"/>
      <c r="YD193" s="61"/>
      <c r="YE193" s="61"/>
      <c r="YF193" s="61"/>
      <c r="YG193" s="61"/>
      <c r="YH193" s="61"/>
      <c r="YI193" s="61"/>
      <c r="YJ193" s="61"/>
      <c r="YK193" s="61"/>
      <c r="YL193" s="61"/>
      <c r="YM193" s="61"/>
      <c r="YN193" s="61"/>
      <c r="YO193" s="61"/>
      <c r="YP193" s="61"/>
      <c r="YQ193" s="61"/>
      <c r="YR193" s="61"/>
    </row>
    <row r="194" spans="1:668" s="77" customFormat="1" ht="15.75" x14ac:dyDescent="0.25">
      <c r="A194" s="61"/>
      <c r="B194" s="2"/>
      <c r="C194" s="2"/>
      <c r="D194" s="1"/>
      <c r="E194" s="1"/>
      <c r="F194" s="65"/>
      <c r="G194" s="65"/>
      <c r="H194" s="65"/>
      <c r="I194" s="65"/>
      <c r="J194" s="65"/>
      <c r="K194" s="65"/>
      <c r="L194" s="86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  <c r="IW194" s="61"/>
      <c r="IX194" s="61"/>
      <c r="IY194" s="61"/>
      <c r="IZ194" s="61"/>
      <c r="JA194" s="61"/>
      <c r="JB194" s="61"/>
      <c r="JC194" s="61"/>
      <c r="JD194" s="61"/>
      <c r="JE194" s="61"/>
      <c r="JF194" s="61"/>
      <c r="JG194" s="61"/>
      <c r="JH194" s="61"/>
      <c r="JI194" s="61"/>
      <c r="JJ194" s="61"/>
      <c r="JK194" s="61"/>
      <c r="JL194" s="61"/>
      <c r="JM194" s="61"/>
      <c r="JN194" s="61"/>
      <c r="JO194" s="61"/>
      <c r="JP194" s="61"/>
      <c r="JQ194" s="61"/>
      <c r="JR194" s="61"/>
      <c r="JS194" s="61"/>
      <c r="JT194" s="61"/>
      <c r="JU194" s="61"/>
      <c r="JV194" s="61"/>
      <c r="JW194" s="61"/>
      <c r="JX194" s="61"/>
      <c r="JY194" s="61"/>
      <c r="JZ194" s="61"/>
      <c r="KA194" s="61"/>
      <c r="KB194" s="61"/>
      <c r="KC194" s="61"/>
      <c r="KD194" s="61"/>
      <c r="KE194" s="61"/>
      <c r="KF194" s="61"/>
      <c r="KG194" s="61"/>
      <c r="KH194" s="61"/>
      <c r="KI194" s="61"/>
      <c r="KJ194" s="61"/>
      <c r="KK194" s="61"/>
      <c r="KL194" s="61"/>
      <c r="KM194" s="61"/>
      <c r="KN194" s="61"/>
      <c r="KO194" s="61"/>
      <c r="KP194" s="61"/>
      <c r="KQ194" s="61"/>
      <c r="KR194" s="61"/>
      <c r="KS194" s="61"/>
      <c r="KT194" s="61"/>
      <c r="KU194" s="61"/>
      <c r="KV194" s="61"/>
      <c r="KW194" s="61"/>
      <c r="KX194" s="61"/>
      <c r="KY194" s="61"/>
      <c r="KZ194" s="61"/>
      <c r="LA194" s="61"/>
      <c r="LB194" s="61"/>
      <c r="LC194" s="61"/>
      <c r="LD194" s="61"/>
      <c r="LE194" s="61"/>
      <c r="LF194" s="61"/>
      <c r="LG194" s="61"/>
      <c r="LH194" s="61"/>
      <c r="LI194" s="61"/>
      <c r="LJ194" s="61"/>
      <c r="LK194" s="61"/>
      <c r="LL194" s="61"/>
      <c r="LM194" s="61"/>
      <c r="LN194" s="61"/>
      <c r="LO194" s="61"/>
      <c r="LP194" s="61"/>
      <c r="LQ194" s="61"/>
      <c r="LR194" s="61"/>
      <c r="LS194" s="61"/>
      <c r="LT194" s="61"/>
      <c r="LU194" s="61"/>
      <c r="LV194" s="61"/>
      <c r="LW194" s="61"/>
      <c r="LX194" s="61"/>
      <c r="LY194" s="61"/>
      <c r="LZ194" s="61"/>
      <c r="MA194" s="61"/>
      <c r="MB194" s="61"/>
      <c r="MC194" s="61"/>
      <c r="MD194" s="61"/>
      <c r="ME194" s="61"/>
      <c r="MF194" s="61"/>
      <c r="MG194" s="61"/>
      <c r="MH194" s="61"/>
      <c r="MI194" s="61"/>
      <c r="MJ194" s="61"/>
      <c r="MK194" s="61"/>
      <c r="ML194" s="61"/>
      <c r="MM194" s="61"/>
      <c r="MN194" s="61"/>
      <c r="MO194" s="61"/>
      <c r="MP194" s="61"/>
      <c r="MQ194" s="61"/>
      <c r="MR194" s="61"/>
      <c r="MS194" s="61"/>
      <c r="MT194" s="61"/>
      <c r="MU194" s="61"/>
      <c r="MV194" s="61"/>
      <c r="MW194" s="61"/>
      <c r="MX194" s="61"/>
      <c r="MY194" s="61"/>
      <c r="MZ194" s="61"/>
      <c r="NA194" s="61"/>
      <c r="NB194" s="61"/>
      <c r="NC194" s="61"/>
      <c r="ND194" s="61"/>
      <c r="NE194" s="61"/>
      <c r="NF194" s="61"/>
      <c r="NG194" s="61"/>
      <c r="NH194" s="61"/>
      <c r="NI194" s="61"/>
      <c r="NJ194" s="61"/>
      <c r="NK194" s="61"/>
      <c r="NL194" s="61"/>
      <c r="NM194" s="61"/>
      <c r="NN194" s="61"/>
      <c r="NO194" s="61"/>
      <c r="NP194" s="61"/>
      <c r="NQ194" s="61"/>
      <c r="NR194" s="61"/>
      <c r="NS194" s="61"/>
      <c r="NT194" s="61"/>
      <c r="NU194" s="61"/>
      <c r="NV194" s="61"/>
      <c r="NW194" s="61"/>
      <c r="NX194" s="61"/>
      <c r="NY194" s="61"/>
      <c r="NZ194" s="61"/>
      <c r="OA194" s="61"/>
      <c r="OB194" s="61"/>
      <c r="OC194" s="61"/>
      <c r="OD194" s="61"/>
      <c r="OE194" s="61"/>
      <c r="OF194" s="61"/>
      <c r="OG194" s="61"/>
      <c r="OH194" s="61"/>
      <c r="OI194" s="61"/>
      <c r="OJ194" s="61"/>
      <c r="OK194" s="61"/>
      <c r="OL194" s="61"/>
      <c r="OM194" s="61"/>
      <c r="ON194" s="61"/>
      <c r="OO194" s="61"/>
      <c r="OP194" s="61"/>
      <c r="OQ194" s="61"/>
      <c r="OR194" s="61"/>
      <c r="OS194" s="61"/>
      <c r="OT194" s="61"/>
      <c r="OU194" s="61"/>
      <c r="OV194" s="61"/>
      <c r="OW194" s="61"/>
      <c r="OX194" s="61"/>
      <c r="OY194" s="61"/>
      <c r="OZ194" s="61"/>
      <c r="PA194" s="61"/>
      <c r="PB194" s="61"/>
      <c r="PC194" s="61"/>
      <c r="PD194" s="61"/>
      <c r="PE194" s="61"/>
      <c r="PF194" s="61"/>
      <c r="PG194" s="61"/>
      <c r="PH194" s="61"/>
      <c r="PI194" s="61"/>
      <c r="PJ194" s="61"/>
      <c r="PK194" s="61"/>
      <c r="PL194" s="61"/>
      <c r="PM194" s="61"/>
      <c r="PN194" s="61"/>
      <c r="PO194" s="61"/>
      <c r="PP194" s="61"/>
      <c r="PQ194" s="61"/>
      <c r="PR194" s="61"/>
      <c r="PS194" s="61"/>
      <c r="PT194" s="61"/>
      <c r="PU194" s="61"/>
      <c r="PV194" s="61"/>
      <c r="PW194" s="61"/>
      <c r="PX194" s="61"/>
      <c r="PY194" s="61"/>
      <c r="PZ194" s="61"/>
      <c r="QA194" s="61"/>
      <c r="QB194" s="61"/>
      <c r="QC194" s="61"/>
      <c r="QD194" s="61"/>
      <c r="QE194" s="61"/>
      <c r="QF194" s="61"/>
      <c r="QG194" s="61"/>
      <c r="QH194" s="61"/>
      <c r="QI194" s="61"/>
      <c r="QJ194" s="61"/>
      <c r="QK194" s="61"/>
      <c r="QL194" s="61"/>
      <c r="QM194" s="61"/>
      <c r="QN194" s="61"/>
      <c r="QO194" s="61"/>
      <c r="QP194" s="61"/>
      <c r="QQ194" s="61"/>
      <c r="QR194" s="61"/>
      <c r="QS194" s="61"/>
      <c r="QT194" s="61"/>
      <c r="QU194" s="61"/>
      <c r="QV194" s="61"/>
      <c r="QW194" s="61"/>
      <c r="QX194" s="61"/>
      <c r="QY194" s="61"/>
      <c r="QZ194" s="61"/>
      <c r="RA194" s="61"/>
      <c r="RB194" s="61"/>
      <c r="RC194" s="61"/>
      <c r="RD194" s="61"/>
      <c r="RE194" s="61"/>
      <c r="RF194" s="61"/>
      <c r="RG194" s="61"/>
      <c r="RH194" s="61"/>
      <c r="RI194" s="61"/>
      <c r="RJ194" s="61"/>
      <c r="RK194" s="61"/>
      <c r="RL194" s="61"/>
      <c r="RM194" s="61"/>
      <c r="RN194" s="61"/>
      <c r="RO194" s="61"/>
      <c r="RP194" s="61"/>
      <c r="RQ194" s="61"/>
      <c r="RR194" s="61"/>
      <c r="RS194" s="61"/>
      <c r="RT194" s="61"/>
      <c r="RU194" s="61"/>
      <c r="RV194" s="61"/>
      <c r="RW194" s="61"/>
      <c r="RX194" s="61"/>
      <c r="RY194" s="61"/>
      <c r="RZ194" s="61"/>
      <c r="SA194" s="61"/>
      <c r="SB194" s="61"/>
      <c r="SC194" s="61"/>
      <c r="SD194" s="61"/>
      <c r="SE194" s="61"/>
      <c r="SF194" s="61"/>
      <c r="SG194" s="61"/>
      <c r="SH194" s="61"/>
      <c r="SI194" s="61"/>
      <c r="SJ194" s="61"/>
      <c r="SK194" s="61"/>
      <c r="SL194" s="61"/>
      <c r="SM194" s="61"/>
      <c r="SN194" s="61"/>
      <c r="SO194" s="61"/>
      <c r="SP194" s="61"/>
      <c r="SQ194" s="61"/>
      <c r="SR194" s="61"/>
      <c r="SS194" s="61"/>
      <c r="ST194" s="61"/>
      <c r="SU194" s="61"/>
      <c r="SV194" s="61"/>
      <c r="SW194" s="61"/>
      <c r="SX194" s="61"/>
      <c r="SY194" s="61"/>
      <c r="SZ194" s="61"/>
      <c r="TA194" s="61"/>
      <c r="TB194" s="61"/>
      <c r="TC194" s="61"/>
      <c r="TD194" s="61"/>
      <c r="TE194" s="61"/>
      <c r="TF194" s="61"/>
      <c r="TG194" s="61"/>
      <c r="TH194" s="61"/>
      <c r="TI194" s="61"/>
      <c r="TJ194" s="61"/>
      <c r="TK194" s="61"/>
      <c r="TL194" s="61"/>
      <c r="TM194" s="61"/>
      <c r="TN194" s="61"/>
      <c r="TO194" s="61"/>
      <c r="TP194" s="61"/>
      <c r="TQ194" s="61"/>
      <c r="TR194" s="61"/>
      <c r="TS194" s="61"/>
      <c r="TT194" s="61"/>
      <c r="TU194" s="61"/>
      <c r="TV194" s="61"/>
      <c r="TW194" s="61"/>
      <c r="TX194" s="61"/>
      <c r="TY194" s="61"/>
      <c r="TZ194" s="61"/>
      <c r="UA194" s="61"/>
      <c r="UB194" s="61"/>
      <c r="UC194" s="61"/>
      <c r="UD194" s="61"/>
      <c r="UE194" s="61"/>
      <c r="UF194" s="61"/>
      <c r="UG194" s="61"/>
      <c r="UH194" s="61"/>
      <c r="UI194" s="61"/>
      <c r="UJ194" s="61"/>
      <c r="UK194" s="61"/>
      <c r="UL194" s="61"/>
      <c r="UM194" s="61"/>
      <c r="UN194" s="61"/>
      <c r="UO194" s="61"/>
      <c r="UP194" s="61"/>
      <c r="UQ194" s="61"/>
      <c r="UR194" s="61"/>
      <c r="US194" s="61"/>
      <c r="UT194" s="61"/>
      <c r="UU194" s="61"/>
      <c r="UV194" s="61"/>
      <c r="UW194" s="61"/>
      <c r="UX194" s="61"/>
      <c r="UY194" s="61"/>
      <c r="UZ194" s="61"/>
      <c r="VA194" s="61"/>
      <c r="VB194" s="61"/>
      <c r="VC194" s="61"/>
      <c r="VD194" s="61"/>
      <c r="VE194" s="61"/>
      <c r="VF194" s="61"/>
      <c r="VG194" s="61"/>
      <c r="VH194" s="61"/>
      <c r="VI194" s="61"/>
      <c r="VJ194" s="61"/>
      <c r="VK194" s="61"/>
      <c r="VL194" s="61"/>
      <c r="VM194" s="61"/>
      <c r="VN194" s="61"/>
      <c r="VO194" s="61"/>
      <c r="VP194" s="61"/>
      <c r="VQ194" s="61"/>
      <c r="VR194" s="61"/>
      <c r="VS194" s="61"/>
      <c r="VT194" s="61"/>
      <c r="VU194" s="61"/>
      <c r="VV194" s="61"/>
      <c r="VW194" s="61"/>
      <c r="VX194" s="61"/>
      <c r="VY194" s="61"/>
      <c r="VZ194" s="61"/>
      <c r="WA194" s="61"/>
      <c r="WB194" s="61"/>
      <c r="WC194" s="61"/>
      <c r="WD194" s="61"/>
      <c r="WE194" s="61"/>
      <c r="WF194" s="61"/>
      <c r="WG194" s="61"/>
      <c r="WH194" s="61"/>
      <c r="WI194" s="61"/>
      <c r="WJ194" s="61"/>
      <c r="WK194" s="61"/>
      <c r="WL194" s="61"/>
      <c r="WM194" s="61"/>
      <c r="WN194" s="61"/>
      <c r="WO194" s="61"/>
      <c r="WP194" s="61"/>
      <c r="WQ194" s="61"/>
      <c r="WR194" s="61"/>
      <c r="WS194" s="61"/>
      <c r="WT194" s="61"/>
      <c r="WU194" s="61"/>
      <c r="WV194" s="61"/>
      <c r="WW194" s="61"/>
      <c r="WX194" s="61"/>
      <c r="WY194" s="61"/>
      <c r="WZ194" s="61"/>
      <c r="XA194" s="61"/>
      <c r="XB194" s="61"/>
      <c r="XC194" s="61"/>
      <c r="XD194" s="61"/>
      <c r="XE194" s="61"/>
      <c r="XF194" s="61"/>
      <c r="XG194" s="61"/>
      <c r="XH194" s="61"/>
      <c r="XI194" s="61"/>
      <c r="XJ194" s="61"/>
      <c r="XK194" s="61"/>
      <c r="XL194" s="61"/>
      <c r="XM194" s="61"/>
      <c r="XN194" s="61"/>
      <c r="XO194" s="61"/>
      <c r="XP194" s="61"/>
      <c r="XQ194" s="61"/>
      <c r="XR194" s="61"/>
      <c r="XS194" s="61"/>
      <c r="XT194" s="61"/>
      <c r="XU194" s="61"/>
      <c r="XV194" s="61"/>
      <c r="XW194" s="61"/>
      <c r="XX194" s="61"/>
      <c r="XY194" s="61"/>
      <c r="XZ194" s="61"/>
      <c r="YA194" s="61"/>
      <c r="YB194" s="61"/>
      <c r="YC194" s="61"/>
      <c r="YD194" s="61"/>
      <c r="YE194" s="61"/>
      <c r="YF194" s="61"/>
      <c r="YG194" s="61"/>
      <c r="YH194" s="61"/>
      <c r="YI194" s="61"/>
      <c r="YJ194" s="61"/>
      <c r="YK194" s="61"/>
      <c r="YL194" s="61"/>
      <c r="YM194" s="61"/>
      <c r="YN194" s="61"/>
      <c r="YO194" s="61"/>
      <c r="YP194" s="61"/>
      <c r="YQ194" s="61"/>
      <c r="YR194" s="61"/>
    </row>
    <row r="195" spans="1:668" s="77" customFormat="1" ht="15.75" x14ac:dyDescent="0.25">
      <c r="A195" s="61"/>
      <c r="B195" s="2"/>
      <c r="C195" s="2"/>
      <c r="D195" s="1"/>
      <c r="E195" s="1"/>
      <c r="F195" s="65"/>
      <c r="G195" s="65"/>
      <c r="H195" s="65"/>
      <c r="I195" s="65"/>
      <c r="J195" s="65"/>
      <c r="K195" s="65"/>
      <c r="L195" s="86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  <c r="IW195" s="61"/>
      <c r="IX195" s="61"/>
      <c r="IY195" s="61"/>
      <c r="IZ195" s="61"/>
      <c r="JA195" s="61"/>
      <c r="JB195" s="61"/>
      <c r="JC195" s="61"/>
      <c r="JD195" s="61"/>
      <c r="JE195" s="61"/>
      <c r="JF195" s="61"/>
      <c r="JG195" s="61"/>
      <c r="JH195" s="61"/>
      <c r="JI195" s="61"/>
      <c r="JJ195" s="61"/>
      <c r="JK195" s="61"/>
      <c r="JL195" s="61"/>
      <c r="JM195" s="61"/>
      <c r="JN195" s="61"/>
      <c r="JO195" s="61"/>
      <c r="JP195" s="61"/>
      <c r="JQ195" s="61"/>
      <c r="JR195" s="61"/>
      <c r="JS195" s="61"/>
      <c r="JT195" s="61"/>
      <c r="JU195" s="61"/>
      <c r="JV195" s="61"/>
      <c r="JW195" s="61"/>
      <c r="JX195" s="61"/>
      <c r="JY195" s="61"/>
      <c r="JZ195" s="61"/>
      <c r="KA195" s="61"/>
      <c r="KB195" s="61"/>
      <c r="KC195" s="61"/>
      <c r="KD195" s="61"/>
      <c r="KE195" s="61"/>
      <c r="KF195" s="61"/>
      <c r="KG195" s="61"/>
      <c r="KH195" s="61"/>
      <c r="KI195" s="61"/>
      <c r="KJ195" s="61"/>
      <c r="KK195" s="61"/>
      <c r="KL195" s="61"/>
      <c r="KM195" s="61"/>
      <c r="KN195" s="61"/>
      <c r="KO195" s="61"/>
      <c r="KP195" s="61"/>
      <c r="KQ195" s="61"/>
      <c r="KR195" s="61"/>
      <c r="KS195" s="61"/>
      <c r="KT195" s="61"/>
      <c r="KU195" s="61"/>
      <c r="KV195" s="61"/>
      <c r="KW195" s="61"/>
      <c r="KX195" s="61"/>
      <c r="KY195" s="61"/>
      <c r="KZ195" s="61"/>
      <c r="LA195" s="61"/>
      <c r="LB195" s="61"/>
      <c r="LC195" s="61"/>
      <c r="LD195" s="61"/>
      <c r="LE195" s="61"/>
      <c r="LF195" s="61"/>
      <c r="LG195" s="61"/>
      <c r="LH195" s="61"/>
      <c r="LI195" s="61"/>
      <c r="LJ195" s="61"/>
      <c r="LK195" s="61"/>
      <c r="LL195" s="61"/>
      <c r="LM195" s="61"/>
      <c r="LN195" s="61"/>
      <c r="LO195" s="61"/>
      <c r="LP195" s="61"/>
      <c r="LQ195" s="61"/>
      <c r="LR195" s="61"/>
      <c r="LS195" s="61"/>
      <c r="LT195" s="61"/>
      <c r="LU195" s="61"/>
      <c r="LV195" s="61"/>
      <c r="LW195" s="61"/>
      <c r="LX195" s="61"/>
      <c r="LY195" s="61"/>
      <c r="LZ195" s="61"/>
      <c r="MA195" s="61"/>
      <c r="MB195" s="61"/>
      <c r="MC195" s="61"/>
      <c r="MD195" s="61"/>
      <c r="ME195" s="61"/>
      <c r="MF195" s="61"/>
      <c r="MG195" s="61"/>
      <c r="MH195" s="61"/>
      <c r="MI195" s="61"/>
      <c r="MJ195" s="61"/>
      <c r="MK195" s="61"/>
      <c r="ML195" s="61"/>
      <c r="MM195" s="61"/>
      <c r="MN195" s="61"/>
      <c r="MO195" s="61"/>
      <c r="MP195" s="61"/>
      <c r="MQ195" s="61"/>
      <c r="MR195" s="61"/>
      <c r="MS195" s="61"/>
      <c r="MT195" s="61"/>
      <c r="MU195" s="61"/>
      <c r="MV195" s="61"/>
      <c r="MW195" s="61"/>
      <c r="MX195" s="61"/>
      <c r="MY195" s="61"/>
      <c r="MZ195" s="61"/>
      <c r="NA195" s="61"/>
      <c r="NB195" s="61"/>
      <c r="NC195" s="61"/>
      <c r="ND195" s="61"/>
      <c r="NE195" s="61"/>
      <c r="NF195" s="61"/>
      <c r="NG195" s="61"/>
      <c r="NH195" s="61"/>
      <c r="NI195" s="61"/>
      <c r="NJ195" s="61"/>
      <c r="NK195" s="61"/>
      <c r="NL195" s="61"/>
      <c r="NM195" s="61"/>
      <c r="NN195" s="61"/>
      <c r="NO195" s="61"/>
      <c r="NP195" s="61"/>
      <c r="NQ195" s="61"/>
      <c r="NR195" s="61"/>
      <c r="NS195" s="61"/>
      <c r="NT195" s="61"/>
      <c r="NU195" s="61"/>
      <c r="NV195" s="61"/>
      <c r="NW195" s="61"/>
      <c r="NX195" s="61"/>
      <c r="NY195" s="61"/>
      <c r="NZ195" s="61"/>
      <c r="OA195" s="61"/>
      <c r="OB195" s="61"/>
      <c r="OC195" s="61"/>
      <c r="OD195" s="61"/>
      <c r="OE195" s="61"/>
      <c r="OF195" s="61"/>
      <c r="OG195" s="61"/>
      <c r="OH195" s="61"/>
      <c r="OI195" s="61"/>
      <c r="OJ195" s="61"/>
      <c r="OK195" s="61"/>
      <c r="OL195" s="61"/>
      <c r="OM195" s="61"/>
      <c r="ON195" s="61"/>
      <c r="OO195" s="61"/>
      <c r="OP195" s="61"/>
      <c r="OQ195" s="61"/>
      <c r="OR195" s="61"/>
      <c r="OS195" s="61"/>
      <c r="OT195" s="61"/>
      <c r="OU195" s="61"/>
      <c r="OV195" s="61"/>
      <c r="OW195" s="61"/>
      <c r="OX195" s="61"/>
      <c r="OY195" s="61"/>
      <c r="OZ195" s="61"/>
      <c r="PA195" s="61"/>
      <c r="PB195" s="61"/>
      <c r="PC195" s="61"/>
      <c r="PD195" s="61"/>
      <c r="PE195" s="61"/>
      <c r="PF195" s="61"/>
      <c r="PG195" s="61"/>
      <c r="PH195" s="61"/>
      <c r="PI195" s="61"/>
      <c r="PJ195" s="61"/>
      <c r="PK195" s="61"/>
      <c r="PL195" s="61"/>
      <c r="PM195" s="61"/>
      <c r="PN195" s="61"/>
      <c r="PO195" s="61"/>
      <c r="PP195" s="61"/>
      <c r="PQ195" s="61"/>
      <c r="PR195" s="61"/>
      <c r="PS195" s="61"/>
      <c r="PT195" s="61"/>
      <c r="PU195" s="61"/>
      <c r="PV195" s="61"/>
      <c r="PW195" s="61"/>
      <c r="PX195" s="61"/>
      <c r="PY195" s="61"/>
      <c r="PZ195" s="61"/>
      <c r="QA195" s="61"/>
      <c r="QB195" s="61"/>
      <c r="QC195" s="61"/>
      <c r="QD195" s="61"/>
      <c r="QE195" s="61"/>
      <c r="QF195" s="61"/>
      <c r="QG195" s="61"/>
      <c r="QH195" s="61"/>
      <c r="QI195" s="61"/>
      <c r="QJ195" s="61"/>
      <c r="QK195" s="61"/>
      <c r="QL195" s="61"/>
      <c r="QM195" s="61"/>
      <c r="QN195" s="61"/>
      <c r="QO195" s="61"/>
      <c r="QP195" s="61"/>
      <c r="QQ195" s="61"/>
      <c r="QR195" s="61"/>
      <c r="QS195" s="61"/>
      <c r="QT195" s="61"/>
      <c r="QU195" s="61"/>
      <c r="QV195" s="61"/>
      <c r="QW195" s="61"/>
      <c r="QX195" s="61"/>
      <c r="QY195" s="61"/>
      <c r="QZ195" s="61"/>
      <c r="RA195" s="61"/>
      <c r="RB195" s="61"/>
      <c r="RC195" s="61"/>
      <c r="RD195" s="61"/>
      <c r="RE195" s="61"/>
      <c r="RF195" s="61"/>
      <c r="RG195" s="61"/>
      <c r="RH195" s="61"/>
      <c r="RI195" s="61"/>
      <c r="RJ195" s="61"/>
      <c r="RK195" s="61"/>
      <c r="RL195" s="61"/>
      <c r="RM195" s="61"/>
      <c r="RN195" s="61"/>
      <c r="RO195" s="61"/>
      <c r="RP195" s="61"/>
      <c r="RQ195" s="61"/>
      <c r="RR195" s="61"/>
      <c r="RS195" s="61"/>
      <c r="RT195" s="61"/>
      <c r="RU195" s="61"/>
      <c r="RV195" s="61"/>
      <c r="RW195" s="61"/>
      <c r="RX195" s="61"/>
      <c r="RY195" s="61"/>
      <c r="RZ195" s="61"/>
      <c r="SA195" s="61"/>
      <c r="SB195" s="61"/>
      <c r="SC195" s="61"/>
      <c r="SD195" s="61"/>
      <c r="SE195" s="61"/>
      <c r="SF195" s="61"/>
      <c r="SG195" s="61"/>
      <c r="SH195" s="61"/>
      <c r="SI195" s="61"/>
      <c r="SJ195" s="61"/>
      <c r="SK195" s="61"/>
      <c r="SL195" s="61"/>
      <c r="SM195" s="61"/>
      <c r="SN195" s="61"/>
      <c r="SO195" s="61"/>
      <c r="SP195" s="61"/>
      <c r="SQ195" s="61"/>
      <c r="SR195" s="61"/>
      <c r="SS195" s="61"/>
      <c r="ST195" s="61"/>
      <c r="SU195" s="61"/>
      <c r="SV195" s="61"/>
      <c r="SW195" s="61"/>
      <c r="SX195" s="61"/>
      <c r="SY195" s="61"/>
      <c r="SZ195" s="61"/>
      <c r="TA195" s="61"/>
      <c r="TB195" s="61"/>
      <c r="TC195" s="61"/>
      <c r="TD195" s="61"/>
      <c r="TE195" s="61"/>
      <c r="TF195" s="61"/>
      <c r="TG195" s="61"/>
      <c r="TH195" s="61"/>
      <c r="TI195" s="61"/>
      <c r="TJ195" s="61"/>
      <c r="TK195" s="61"/>
      <c r="TL195" s="61"/>
      <c r="TM195" s="61"/>
      <c r="TN195" s="61"/>
      <c r="TO195" s="61"/>
      <c r="TP195" s="61"/>
      <c r="TQ195" s="61"/>
      <c r="TR195" s="61"/>
      <c r="TS195" s="61"/>
      <c r="TT195" s="61"/>
      <c r="TU195" s="61"/>
      <c r="TV195" s="61"/>
      <c r="TW195" s="61"/>
      <c r="TX195" s="61"/>
      <c r="TY195" s="61"/>
      <c r="TZ195" s="61"/>
      <c r="UA195" s="61"/>
      <c r="UB195" s="61"/>
      <c r="UC195" s="61"/>
      <c r="UD195" s="61"/>
      <c r="UE195" s="61"/>
      <c r="UF195" s="61"/>
      <c r="UG195" s="61"/>
      <c r="UH195" s="61"/>
      <c r="UI195" s="61"/>
      <c r="UJ195" s="61"/>
      <c r="UK195" s="61"/>
      <c r="UL195" s="61"/>
      <c r="UM195" s="61"/>
      <c r="UN195" s="61"/>
      <c r="UO195" s="61"/>
      <c r="UP195" s="61"/>
      <c r="UQ195" s="61"/>
      <c r="UR195" s="61"/>
      <c r="US195" s="61"/>
      <c r="UT195" s="61"/>
      <c r="UU195" s="61"/>
      <c r="UV195" s="61"/>
      <c r="UW195" s="61"/>
      <c r="UX195" s="61"/>
      <c r="UY195" s="61"/>
      <c r="UZ195" s="61"/>
      <c r="VA195" s="61"/>
      <c r="VB195" s="61"/>
      <c r="VC195" s="61"/>
      <c r="VD195" s="61"/>
      <c r="VE195" s="61"/>
      <c r="VF195" s="61"/>
      <c r="VG195" s="61"/>
      <c r="VH195" s="61"/>
      <c r="VI195" s="61"/>
      <c r="VJ195" s="61"/>
      <c r="VK195" s="61"/>
      <c r="VL195" s="61"/>
      <c r="VM195" s="61"/>
      <c r="VN195" s="61"/>
      <c r="VO195" s="61"/>
      <c r="VP195" s="61"/>
      <c r="VQ195" s="61"/>
      <c r="VR195" s="61"/>
      <c r="VS195" s="61"/>
      <c r="VT195" s="61"/>
      <c r="VU195" s="61"/>
      <c r="VV195" s="61"/>
      <c r="VW195" s="61"/>
      <c r="VX195" s="61"/>
      <c r="VY195" s="61"/>
      <c r="VZ195" s="61"/>
      <c r="WA195" s="61"/>
      <c r="WB195" s="61"/>
      <c r="WC195" s="61"/>
      <c r="WD195" s="61"/>
      <c r="WE195" s="61"/>
      <c r="WF195" s="61"/>
      <c r="WG195" s="61"/>
      <c r="WH195" s="61"/>
      <c r="WI195" s="61"/>
      <c r="WJ195" s="61"/>
      <c r="WK195" s="61"/>
      <c r="WL195" s="61"/>
      <c r="WM195" s="61"/>
      <c r="WN195" s="61"/>
      <c r="WO195" s="61"/>
      <c r="WP195" s="61"/>
      <c r="WQ195" s="61"/>
      <c r="WR195" s="61"/>
      <c r="WS195" s="61"/>
      <c r="WT195" s="61"/>
      <c r="WU195" s="61"/>
      <c r="WV195" s="61"/>
      <c r="WW195" s="61"/>
      <c r="WX195" s="61"/>
      <c r="WY195" s="61"/>
      <c r="WZ195" s="61"/>
      <c r="XA195" s="61"/>
      <c r="XB195" s="61"/>
      <c r="XC195" s="61"/>
      <c r="XD195" s="61"/>
      <c r="XE195" s="61"/>
      <c r="XF195" s="61"/>
      <c r="XG195" s="61"/>
      <c r="XH195" s="61"/>
      <c r="XI195" s="61"/>
      <c r="XJ195" s="61"/>
      <c r="XK195" s="61"/>
      <c r="XL195" s="61"/>
      <c r="XM195" s="61"/>
      <c r="XN195" s="61"/>
      <c r="XO195" s="61"/>
      <c r="XP195" s="61"/>
      <c r="XQ195" s="61"/>
      <c r="XR195" s="61"/>
      <c r="XS195" s="61"/>
      <c r="XT195" s="61"/>
      <c r="XU195" s="61"/>
      <c r="XV195" s="61"/>
      <c r="XW195" s="61"/>
      <c r="XX195" s="61"/>
      <c r="XY195" s="61"/>
      <c r="XZ195" s="61"/>
      <c r="YA195" s="61"/>
      <c r="YB195" s="61"/>
      <c r="YC195" s="61"/>
      <c r="YD195" s="61"/>
      <c r="YE195" s="61"/>
      <c r="YF195" s="61"/>
      <c r="YG195" s="61"/>
      <c r="YH195" s="61"/>
      <c r="YI195" s="61"/>
      <c r="YJ195" s="61"/>
      <c r="YK195" s="61"/>
      <c r="YL195" s="61"/>
      <c r="YM195" s="61"/>
      <c r="YN195" s="61"/>
      <c r="YO195" s="61"/>
      <c r="YP195" s="61"/>
      <c r="YQ195" s="61"/>
      <c r="YR195" s="61"/>
    </row>
    <row r="196" spans="1:668" s="77" customFormat="1" ht="15.75" x14ac:dyDescent="0.25">
      <c r="A196" s="61"/>
      <c r="B196" s="2"/>
      <c r="C196" s="2"/>
      <c r="D196" s="1"/>
      <c r="E196" s="1"/>
      <c r="F196" s="65"/>
      <c r="G196" s="65"/>
      <c r="H196" s="65"/>
      <c r="I196" s="65"/>
      <c r="J196" s="65"/>
      <c r="K196" s="65"/>
      <c r="L196" s="86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1"/>
      <c r="JQ196" s="61"/>
      <c r="JR196" s="61"/>
      <c r="JS196" s="61"/>
      <c r="JT196" s="61"/>
      <c r="JU196" s="61"/>
      <c r="JV196" s="61"/>
      <c r="JW196" s="61"/>
      <c r="JX196" s="61"/>
      <c r="JY196" s="61"/>
      <c r="JZ196" s="61"/>
      <c r="KA196" s="61"/>
      <c r="KB196" s="61"/>
      <c r="KC196" s="61"/>
      <c r="KD196" s="61"/>
      <c r="KE196" s="61"/>
      <c r="KF196" s="61"/>
      <c r="KG196" s="61"/>
      <c r="KH196" s="61"/>
      <c r="KI196" s="61"/>
      <c r="KJ196" s="61"/>
      <c r="KK196" s="61"/>
      <c r="KL196" s="61"/>
      <c r="KM196" s="61"/>
      <c r="KN196" s="61"/>
      <c r="KO196" s="61"/>
      <c r="KP196" s="61"/>
      <c r="KQ196" s="61"/>
      <c r="KR196" s="61"/>
      <c r="KS196" s="61"/>
      <c r="KT196" s="61"/>
      <c r="KU196" s="61"/>
      <c r="KV196" s="61"/>
      <c r="KW196" s="61"/>
      <c r="KX196" s="61"/>
      <c r="KY196" s="61"/>
      <c r="KZ196" s="61"/>
      <c r="LA196" s="61"/>
      <c r="LB196" s="61"/>
      <c r="LC196" s="61"/>
      <c r="LD196" s="61"/>
      <c r="LE196" s="61"/>
      <c r="LF196" s="61"/>
      <c r="LG196" s="61"/>
      <c r="LH196" s="61"/>
      <c r="LI196" s="61"/>
      <c r="LJ196" s="61"/>
      <c r="LK196" s="61"/>
      <c r="LL196" s="61"/>
      <c r="LM196" s="61"/>
      <c r="LN196" s="61"/>
      <c r="LO196" s="61"/>
      <c r="LP196" s="61"/>
      <c r="LQ196" s="61"/>
      <c r="LR196" s="61"/>
      <c r="LS196" s="61"/>
      <c r="LT196" s="61"/>
      <c r="LU196" s="61"/>
      <c r="LV196" s="61"/>
      <c r="LW196" s="61"/>
      <c r="LX196" s="61"/>
      <c r="LY196" s="61"/>
      <c r="LZ196" s="61"/>
      <c r="MA196" s="61"/>
      <c r="MB196" s="61"/>
      <c r="MC196" s="61"/>
      <c r="MD196" s="61"/>
      <c r="ME196" s="61"/>
      <c r="MF196" s="61"/>
      <c r="MG196" s="61"/>
      <c r="MH196" s="61"/>
      <c r="MI196" s="61"/>
      <c r="MJ196" s="61"/>
      <c r="MK196" s="61"/>
      <c r="ML196" s="61"/>
      <c r="MM196" s="61"/>
      <c r="MN196" s="61"/>
      <c r="MO196" s="61"/>
      <c r="MP196" s="61"/>
      <c r="MQ196" s="61"/>
      <c r="MR196" s="61"/>
      <c r="MS196" s="61"/>
      <c r="MT196" s="61"/>
      <c r="MU196" s="61"/>
      <c r="MV196" s="61"/>
      <c r="MW196" s="61"/>
      <c r="MX196" s="61"/>
      <c r="MY196" s="61"/>
      <c r="MZ196" s="61"/>
      <c r="NA196" s="61"/>
      <c r="NB196" s="61"/>
      <c r="NC196" s="61"/>
      <c r="ND196" s="61"/>
      <c r="NE196" s="61"/>
      <c r="NF196" s="61"/>
      <c r="NG196" s="61"/>
      <c r="NH196" s="61"/>
      <c r="NI196" s="61"/>
      <c r="NJ196" s="61"/>
      <c r="NK196" s="61"/>
      <c r="NL196" s="61"/>
      <c r="NM196" s="61"/>
      <c r="NN196" s="61"/>
      <c r="NO196" s="61"/>
      <c r="NP196" s="61"/>
      <c r="NQ196" s="61"/>
      <c r="NR196" s="61"/>
      <c r="NS196" s="61"/>
      <c r="NT196" s="61"/>
      <c r="NU196" s="61"/>
      <c r="NV196" s="61"/>
      <c r="NW196" s="61"/>
      <c r="NX196" s="61"/>
      <c r="NY196" s="61"/>
      <c r="NZ196" s="61"/>
      <c r="OA196" s="61"/>
      <c r="OB196" s="61"/>
      <c r="OC196" s="61"/>
      <c r="OD196" s="61"/>
      <c r="OE196" s="61"/>
      <c r="OF196" s="61"/>
      <c r="OG196" s="61"/>
      <c r="OH196" s="61"/>
      <c r="OI196" s="61"/>
      <c r="OJ196" s="61"/>
      <c r="OK196" s="61"/>
      <c r="OL196" s="61"/>
      <c r="OM196" s="61"/>
      <c r="ON196" s="61"/>
      <c r="OO196" s="61"/>
      <c r="OP196" s="61"/>
      <c r="OQ196" s="61"/>
      <c r="OR196" s="61"/>
      <c r="OS196" s="61"/>
      <c r="OT196" s="61"/>
      <c r="OU196" s="61"/>
      <c r="OV196" s="61"/>
      <c r="OW196" s="61"/>
      <c r="OX196" s="61"/>
      <c r="OY196" s="61"/>
      <c r="OZ196" s="61"/>
      <c r="PA196" s="61"/>
      <c r="PB196" s="61"/>
      <c r="PC196" s="61"/>
      <c r="PD196" s="61"/>
      <c r="PE196" s="61"/>
      <c r="PF196" s="61"/>
      <c r="PG196" s="61"/>
      <c r="PH196" s="61"/>
      <c r="PI196" s="61"/>
      <c r="PJ196" s="61"/>
      <c r="PK196" s="61"/>
      <c r="PL196" s="61"/>
      <c r="PM196" s="61"/>
      <c r="PN196" s="61"/>
      <c r="PO196" s="61"/>
      <c r="PP196" s="61"/>
      <c r="PQ196" s="61"/>
      <c r="PR196" s="61"/>
      <c r="PS196" s="61"/>
      <c r="PT196" s="61"/>
      <c r="PU196" s="61"/>
      <c r="PV196" s="61"/>
      <c r="PW196" s="61"/>
      <c r="PX196" s="61"/>
      <c r="PY196" s="61"/>
      <c r="PZ196" s="61"/>
      <c r="QA196" s="61"/>
      <c r="QB196" s="61"/>
      <c r="QC196" s="61"/>
      <c r="QD196" s="61"/>
      <c r="QE196" s="61"/>
      <c r="QF196" s="61"/>
      <c r="QG196" s="61"/>
      <c r="QH196" s="61"/>
      <c r="QI196" s="61"/>
      <c r="QJ196" s="61"/>
      <c r="QK196" s="61"/>
      <c r="QL196" s="61"/>
      <c r="QM196" s="61"/>
      <c r="QN196" s="61"/>
      <c r="QO196" s="61"/>
      <c r="QP196" s="61"/>
      <c r="QQ196" s="61"/>
      <c r="QR196" s="61"/>
      <c r="QS196" s="61"/>
      <c r="QT196" s="61"/>
      <c r="QU196" s="61"/>
      <c r="QV196" s="61"/>
      <c r="QW196" s="61"/>
      <c r="QX196" s="61"/>
      <c r="QY196" s="61"/>
      <c r="QZ196" s="61"/>
      <c r="RA196" s="61"/>
      <c r="RB196" s="61"/>
      <c r="RC196" s="61"/>
      <c r="RD196" s="61"/>
      <c r="RE196" s="61"/>
      <c r="RF196" s="61"/>
      <c r="RG196" s="61"/>
      <c r="RH196" s="61"/>
      <c r="RI196" s="61"/>
      <c r="RJ196" s="61"/>
      <c r="RK196" s="61"/>
      <c r="RL196" s="61"/>
      <c r="RM196" s="61"/>
      <c r="RN196" s="61"/>
      <c r="RO196" s="61"/>
      <c r="RP196" s="61"/>
      <c r="RQ196" s="61"/>
      <c r="RR196" s="61"/>
      <c r="RS196" s="61"/>
      <c r="RT196" s="61"/>
      <c r="RU196" s="61"/>
      <c r="RV196" s="61"/>
      <c r="RW196" s="61"/>
      <c r="RX196" s="61"/>
      <c r="RY196" s="61"/>
      <c r="RZ196" s="61"/>
      <c r="SA196" s="61"/>
      <c r="SB196" s="61"/>
      <c r="SC196" s="61"/>
      <c r="SD196" s="61"/>
      <c r="SE196" s="61"/>
      <c r="SF196" s="61"/>
      <c r="SG196" s="61"/>
      <c r="SH196" s="61"/>
      <c r="SI196" s="61"/>
      <c r="SJ196" s="61"/>
      <c r="SK196" s="61"/>
      <c r="SL196" s="61"/>
      <c r="SM196" s="61"/>
      <c r="SN196" s="61"/>
      <c r="SO196" s="61"/>
      <c r="SP196" s="61"/>
      <c r="SQ196" s="61"/>
      <c r="SR196" s="61"/>
      <c r="SS196" s="61"/>
      <c r="ST196" s="61"/>
      <c r="SU196" s="61"/>
      <c r="SV196" s="61"/>
      <c r="SW196" s="61"/>
      <c r="SX196" s="61"/>
      <c r="SY196" s="61"/>
      <c r="SZ196" s="61"/>
      <c r="TA196" s="61"/>
      <c r="TB196" s="61"/>
      <c r="TC196" s="61"/>
      <c r="TD196" s="61"/>
      <c r="TE196" s="61"/>
      <c r="TF196" s="61"/>
      <c r="TG196" s="61"/>
      <c r="TH196" s="61"/>
      <c r="TI196" s="61"/>
      <c r="TJ196" s="61"/>
      <c r="TK196" s="61"/>
      <c r="TL196" s="61"/>
      <c r="TM196" s="61"/>
      <c r="TN196" s="61"/>
      <c r="TO196" s="61"/>
      <c r="TP196" s="61"/>
      <c r="TQ196" s="61"/>
      <c r="TR196" s="61"/>
      <c r="TS196" s="61"/>
      <c r="TT196" s="61"/>
      <c r="TU196" s="61"/>
      <c r="TV196" s="61"/>
      <c r="TW196" s="61"/>
      <c r="TX196" s="61"/>
      <c r="TY196" s="61"/>
      <c r="TZ196" s="61"/>
      <c r="UA196" s="61"/>
      <c r="UB196" s="61"/>
      <c r="UC196" s="61"/>
      <c r="UD196" s="61"/>
      <c r="UE196" s="61"/>
      <c r="UF196" s="61"/>
      <c r="UG196" s="61"/>
      <c r="UH196" s="61"/>
      <c r="UI196" s="61"/>
      <c r="UJ196" s="61"/>
      <c r="UK196" s="61"/>
      <c r="UL196" s="61"/>
      <c r="UM196" s="61"/>
      <c r="UN196" s="61"/>
      <c r="UO196" s="61"/>
      <c r="UP196" s="61"/>
      <c r="UQ196" s="61"/>
      <c r="UR196" s="61"/>
      <c r="US196" s="61"/>
      <c r="UT196" s="61"/>
      <c r="UU196" s="61"/>
      <c r="UV196" s="61"/>
      <c r="UW196" s="61"/>
      <c r="UX196" s="61"/>
      <c r="UY196" s="61"/>
      <c r="UZ196" s="61"/>
      <c r="VA196" s="61"/>
      <c r="VB196" s="61"/>
      <c r="VC196" s="61"/>
      <c r="VD196" s="61"/>
      <c r="VE196" s="61"/>
      <c r="VF196" s="61"/>
      <c r="VG196" s="61"/>
      <c r="VH196" s="61"/>
      <c r="VI196" s="61"/>
      <c r="VJ196" s="61"/>
      <c r="VK196" s="61"/>
      <c r="VL196" s="61"/>
      <c r="VM196" s="61"/>
      <c r="VN196" s="61"/>
      <c r="VO196" s="61"/>
      <c r="VP196" s="61"/>
      <c r="VQ196" s="61"/>
      <c r="VR196" s="61"/>
      <c r="VS196" s="61"/>
      <c r="VT196" s="61"/>
      <c r="VU196" s="61"/>
      <c r="VV196" s="61"/>
      <c r="VW196" s="61"/>
      <c r="VX196" s="61"/>
      <c r="VY196" s="61"/>
      <c r="VZ196" s="61"/>
      <c r="WA196" s="61"/>
      <c r="WB196" s="61"/>
      <c r="WC196" s="61"/>
      <c r="WD196" s="61"/>
      <c r="WE196" s="61"/>
      <c r="WF196" s="61"/>
      <c r="WG196" s="61"/>
      <c r="WH196" s="61"/>
      <c r="WI196" s="61"/>
      <c r="WJ196" s="61"/>
      <c r="WK196" s="61"/>
      <c r="WL196" s="61"/>
      <c r="WM196" s="61"/>
      <c r="WN196" s="61"/>
      <c r="WO196" s="61"/>
      <c r="WP196" s="61"/>
      <c r="WQ196" s="61"/>
      <c r="WR196" s="61"/>
      <c r="WS196" s="61"/>
      <c r="WT196" s="61"/>
      <c r="WU196" s="61"/>
      <c r="WV196" s="61"/>
      <c r="WW196" s="61"/>
      <c r="WX196" s="61"/>
      <c r="WY196" s="61"/>
      <c r="WZ196" s="61"/>
      <c r="XA196" s="61"/>
      <c r="XB196" s="61"/>
      <c r="XC196" s="61"/>
      <c r="XD196" s="61"/>
      <c r="XE196" s="61"/>
      <c r="XF196" s="61"/>
      <c r="XG196" s="61"/>
      <c r="XH196" s="61"/>
      <c r="XI196" s="61"/>
      <c r="XJ196" s="61"/>
      <c r="XK196" s="61"/>
      <c r="XL196" s="61"/>
      <c r="XM196" s="61"/>
      <c r="XN196" s="61"/>
      <c r="XO196" s="61"/>
      <c r="XP196" s="61"/>
      <c r="XQ196" s="61"/>
      <c r="XR196" s="61"/>
      <c r="XS196" s="61"/>
      <c r="XT196" s="61"/>
      <c r="XU196" s="61"/>
      <c r="XV196" s="61"/>
      <c r="XW196" s="61"/>
      <c r="XX196" s="61"/>
      <c r="XY196" s="61"/>
      <c r="XZ196" s="61"/>
      <c r="YA196" s="61"/>
      <c r="YB196" s="61"/>
      <c r="YC196" s="61"/>
      <c r="YD196" s="61"/>
      <c r="YE196" s="61"/>
      <c r="YF196" s="61"/>
      <c r="YG196" s="61"/>
      <c r="YH196" s="61"/>
      <c r="YI196" s="61"/>
      <c r="YJ196" s="61"/>
      <c r="YK196" s="61"/>
      <c r="YL196" s="61"/>
      <c r="YM196" s="61"/>
      <c r="YN196" s="61"/>
      <c r="YO196" s="61"/>
      <c r="YP196" s="61"/>
      <c r="YQ196" s="61"/>
      <c r="YR196" s="61"/>
    </row>
    <row r="197" spans="1:668" x14ac:dyDescent="0.25">
      <c r="B197" s="2"/>
      <c r="C197" s="2"/>
      <c r="D197" s="1"/>
      <c r="E197" s="1"/>
    </row>
    <row r="198" spans="1:668" x14ac:dyDescent="0.25">
      <c r="B198" s="2"/>
      <c r="C198" s="2"/>
      <c r="D198" s="1"/>
      <c r="E198" s="1"/>
    </row>
    <row r="199" spans="1:668" x14ac:dyDescent="0.25">
      <c r="B199" s="2"/>
      <c r="C199" s="2"/>
      <c r="D199" s="1"/>
      <c r="E199" s="1"/>
    </row>
    <row r="200" spans="1:668" x14ac:dyDescent="0.25">
      <c r="B200" s="2"/>
      <c r="C200" s="2"/>
      <c r="D200" s="1"/>
      <c r="E200" s="1"/>
    </row>
    <row r="201" spans="1:668" x14ac:dyDescent="0.25">
      <c r="B201" s="2"/>
      <c r="C201" s="2"/>
      <c r="D201" s="1"/>
      <c r="E201" s="1"/>
    </row>
    <row r="202" spans="1:668" x14ac:dyDescent="0.25">
      <c r="B202" s="2"/>
      <c r="C202" s="2"/>
      <c r="D202" s="1"/>
      <c r="E202" s="1"/>
    </row>
    <row r="203" spans="1:668" x14ac:dyDescent="0.25">
      <c r="B203" s="2"/>
      <c r="C203" s="2"/>
      <c r="D203" s="1"/>
      <c r="E203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4">
    <mergeCell ref="A2:L2"/>
    <mergeCell ref="A3:L3"/>
    <mergeCell ref="A4:L4"/>
    <mergeCell ref="A5:L5"/>
    <mergeCell ref="A150:L150"/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  <mergeCell ref="A189:L189"/>
    <mergeCell ref="A178:L178"/>
    <mergeCell ref="A174:L174"/>
    <mergeCell ref="A170:L170"/>
    <mergeCell ref="A166:L166"/>
  </mergeCells>
  <pageMargins left="0.70866141732283461" right="0.70866141732283461" top="0.74803149606299213" bottom="0.74803149606299213" header="0.31496062992125984" footer="0.31496062992125984"/>
  <pageSetup paperSize="8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2021-10-04T18:39:54Z</cp:lastPrinted>
  <dcterms:created xsi:type="dcterms:W3CDTF">2017-01-31T14:28:02Z</dcterms:created>
  <dcterms:modified xsi:type="dcterms:W3CDTF">2021-10-11T13:54:35Z</dcterms:modified>
</cp:coreProperties>
</file>