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NOMINAS SASP 2023\PORTAL DE TRANSPARENCIA 2023\ABRIL 2023\"/>
    </mc:Choice>
  </mc:AlternateContent>
  <bookViews>
    <workbookView xWindow="-120" yWindow="-120" windowWidth="29040" windowHeight="15840" tabRatio="204"/>
  </bookViews>
  <sheets>
    <sheet name="New Text Document" sheetId="1" r:id="rId1"/>
  </sheets>
  <definedNames>
    <definedName name="_xlnm._FilterDatabase" localSheetId="0" hidden="1">'New Text Document'!$A$9:$M$329</definedName>
    <definedName name="_xlnm.Print_Area" localSheetId="0">'New Text Document'!$A$1:$M$278</definedName>
    <definedName name="_xlnm.Print_Titles" localSheetId="0">'New Text Document'!$1:$8</definedName>
    <definedName name="Z_204BDDCD_F0EA_4D68_8827_ED13C8623E2D_.wvu.Cols" localSheetId="0" hidden="1">'New Text Document'!$AZ:$AZ</definedName>
    <definedName name="Z_204BDDCD_F0EA_4D68_8827_ED13C8623E2D_.wvu.FilterData" localSheetId="0" hidden="1">'New Text Document'!$A$9:$M$329</definedName>
    <definedName name="Z_204BDDCD_F0EA_4D68_8827_ED13C8623E2D_.wvu.PrintArea" localSheetId="0" hidden="1">'New Text Document'!$A$1:$M$278</definedName>
    <definedName name="Z_204BDDCD_F0EA_4D68_8827_ED13C8623E2D_.wvu.PrintTitles" localSheetId="0" hidden="1">'New Text Document'!$1:$8</definedName>
  </definedNames>
  <calcPr calcId="162913"/>
  <customWorkbookViews>
    <customWorkbookView name="68" guid="{204BDDCD-F0EA-4D68-8827-ED13C8623E2D}" maximized="1" xWindow="-8" yWindow="-8" windowWidth="1296" windowHeight="1000" tabRatio="20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0" i="1" l="1"/>
  <c r="L260" i="1"/>
  <c r="M37" i="1"/>
  <c r="M36" i="1"/>
  <c r="M39" i="1" s="1"/>
  <c r="J260" i="1" l="1"/>
  <c r="K39" i="1"/>
  <c r="J39" i="1"/>
  <c r="G39" i="1"/>
  <c r="L39" i="1"/>
  <c r="I39" i="1"/>
  <c r="H39" i="1"/>
  <c r="M38" i="1"/>
  <c r="L206" i="1" l="1"/>
  <c r="L142" i="1" l="1"/>
  <c r="K257" i="1"/>
  <c r="J257" i="1"/>
  <c r="B260" i="1"/>
  <c r="M255" i="1" l="1"/>
  <c r="M256" i="1"/>
  <c r="M250" i="1"/>
  <c r="M249" i="1"/>
  <c r="M251" i="1" s="1"/>
  <c r="M245" i="1"/>
  <c r="M244" i="1"/>
  <c r="M240" i="1"/>
  <c r="M239" i="1"/>
  <c r="M232" i="1"/>
  <c r="M229" i="1"/>
  <c r="M230" i="1"/>
  <c r="M231" i="1"/>
  <c r="M233" i="1"/>
  <c r="M234" i="1"/>
  <c r="M235" i="1"/>
  <c r="M228" i="1"/>
  <c r="M223" i="1"/>
  <c r="M224" i="1"/>
  <c r="M215" i="1"/>
  <c r="M216" i="1"/>
  <c r="M217" i="1"/>
  <c r="M218" i="1"/>
  <c r="M214" i="1"/>
  <c r="M210" i="1"/>
  <c r="M209" i="1"/>
  <c r="M203" i="1"/>
  <c r="M204" i="1"/>
  <c r="M205" i="1"/>
  <c r="M202" i="1"/>
  <c r="M199" i="1"/>
  <c r="M198" i="1"/>
  <c r="M191" i="1"/>
  <c r="M187" i="1"/>
  <c r="M188" i="1"/>
  <c r="M189" i="1"/>
  <c r="M190" i="1"/>
  <c r="M192" i="1"/>
  <c r="M193" i="1"/>
  <c r="M194" i="1"/>
  <c r="M186" i="1"/>
  <c r="M180" i="1"/>
  <c r="M181" i="1"/>
  <c r="M182" i="1"/>
  <c r="M179" i="1"/>
  <c r="M175" i="1"/>
  <c r="M174" i="1"/>
  <c r="M173" i="1"/>
  <c r="M169" i="1"/>
  <c r="M168" i="1"/>
  <c r="M164" i="1"/>
  <c r="M160" i="1"/>
  <c r="M154" i="1"/>
  <c r="M153" i="1"/>
  <c r="M155" i="1"/>
  <c r="M156" i="1"/>
  <c r="M152" i="1"/>
  <c r="M145" i="1"/>
  <c r="M146" i="1"/>
  <c r="M147" i="1"/>
  <c r="M148" i="1"/>
  <c r="M140" i="1"/>
  <c r="M141" i="1"/>
  <c r="M138" i="1"/>
  <c r="M139" i="1"/>
  <c r="M134" i="1"/>
  <c r="M133" i="1"/>
  <c r="M132" i="1"/>
  <c r="M128" i="1"/>
  <c r="M124" i="1"/>
  <c r="M118" i="1"/>
  <c r="M119" i="1"/>
  <c r="M120" i="1"/>
  <c r="M117" i="1"/>
  <c r="M113" i="1"/>
  <c r="M112" i="1"/>
  <c r="M108" i="1"/>
  <c r="M104" i="1"/>
  <c r="M100" i="1"/>
  <c r="M96" i="1"/>
  <c r="M90" i="1"/>
  <c r="M91" i="1"/>
  <c r="M92" i="1"/>
  <c r="M89" i="1"/>
  <c r="M85" i="1"/>
  <c r="M81" i="1"/>
  <c r="M80" i="1"/>
  <c r="M76" i="1"/>
  <c r="M72" i="1"/>
  <c r="M71" i="1"/>
  <c r="M67" i="1"/>
  <c r="M63" i="1"/>
  <c r="M59" i="1"/>
  <c r="M58" i="1"/>
  <c r="M54" i="1"/>
  <c r="M50" i="1"/>
  <c r="M46" i="1"/>
  <c r="M42" i="1"/>
  <c r="M32" i="1"/>
  <c r="M28" i="1"/>
  <c r="M24" i="1"/>
  <c r="M20" i="1"/>
  <c r="M14" i="1"/>
  <c r="M15" i="1"/>
  <c r="M16" i="1"/>
  <c r="M10" i="1"/>
  <c r="M73" i="1" l="1"/>
  <c r="G142" i="1" l="1"/>
  <c r="M157" i="1" l="1"/>
  <c r="L157" i="1"/>
  <c r="K157" i="1"/>
  <c r="J157" i="1"/>
  <c r="I157" i="1"/>
  <c r="H157" i="1"/>
  <c r="G157" i="1"/>
  <c r="L254" i="1" l="1"/>
  <c r="L222" i="1"/>
  <c r="M254" i="1" l="1"/>
  <c r="M257" i="1" s="1"/>
  <c r="L257" i="1"/>
  <c r="L225" i="1"/>
  <c r="M222" i="1"/>
  <c r="M206" i="1"/>
  <c r="K142" i="1"/>
  <c r="M21" i="1" l="1"/>
  <c r="L21" i="1"/>
  <c r="K21" i="1"/>
  <c r="J21" i="1"/>
  <c r="I21" i="1"/>
  <c r="H21" i="1"/>
  <c r="G21" i="1"/>
  <c r="M236" i="1"/>
  <c r="L236" i="1"/>
  <c r="J236" i="1"/>
  <c r="I236" i="1"/>
  <c r="H236" i="1"/>
  <c r="G236" i="1"/>
  <c r="K11" i="1" l="1"/>
  <c r="K17" i="1"/>
  <c r="K25" i="1"/>
  <c r="K29" i="1"/>
  <c r="K33" i="1"/>
  <c r="K43" i="1"/>
  <c r="K47" i="1"/>
  <c r="K51" i="1"/>
  <c r="K55" i="1"/>
  <c r="K60" i="1"/>
  <c r="K64" i="1"/>
  <c r="K68" i="1"/>
  <c r="K73" i="1"/>
  <c r="K77" i="1"/>
  <c r="K82" i="1"/>
  <c r="K86" i="1"/>
  <c r="K93" i="1"/>
  <c r="K101" i="1"/>
  <c r="K109" i="1"/>
  <c r="K125" i="1"/>
  <c r="K97" i="1"/>
  <c r="K105" i="1"/>
  <c r="K114" i="1"/>
  <c r="K121" i="1"/>
  <c r="K129" i="1"/>
  <c r="K135" i="1"/>
  <c r="K161" i="1"/>
  <c r="K165" i="1"/>
  <c r="K170" i="1"/>
  <c r="K176" i="1"/>
  <c r="K183" i="1"/>
  <c r="K195" i="1"/>
  <c r="K200" i="1"/>
  <c r="K206" i="1"/>
  <c r="K211" i="1"/>
  <c r="K219" i="1"/>
  <c r="K225" i="1"/>
  <c r="K236" i="1"/>
  <c r="K241" i="1"/>
  <c r="K246" i="1"/>
  <c r="K251" i="1"/>
  <c r="K149" i="1"/>
  <c r="I195" i="1"/>
  <c r="I200" i="1"/>
  <c r="J206" i="1"/>
  <c r="I206" i="1"/>
  <c r="H206" i="1"/>
  <c r="G206" i="1"/>
  <c r="M121" i="1"/>
  <c r="L121" i="1"/>
  <c r="J121" i="1"/>
  <c r="I121" i="1"/>
  <c r="H121" i="1"/>
  <c r="G121" i="1"/>
  <c r="J93" i="1"/>
  <c r="H93" i="1"/>
  <c r="M183" i="1"/>
  <c r="L183" i="1"/>
  <c r="J183" i="1"/>
  <c r="I183" i="1"/>
  <c r="H183" i="1"/>
  <c r="G183" i="1"/>
  <c r="G257" i="1"/>
  <c r="I257" i="1"/>
  <c r="H257" i="1"/>
  <c r="L251" i="1"/>
  <c r="J251" i="1"/>
  <c r="I251" i="1"/>
  <c r="H251" i="1"/>
  <c r="G251" i="1"/>
  <c r="G68" i="1"/>
  <c r="L68" i="1"/>
  <c r="J68" i="1"/>
  <c r="I68" i="1"/>
  <c r="H68" i="1"/>
  <c r="M68" i="1" l="1"/>
  <c r="M114" i="1"/>
  <c r="L114" i="1"/>
  <c r="J114" i="1"/>
  <c r="I114" i="1"/>
  <c r="H114" i="1"/>
  <c r="G114" i="1"/>
  <c r="G109" i="1"/>
  <c r="M109" i="1"/>
  <c r="J109" i="1"/>
  <c r="I109" i="1"/>
  <c r="H109" i="1"/>
  <c r="G64" i="1"/>
  <c r="M64" i="1"/>
  <c r="L64" i="1"/>
  <c r="J64" i="1"/>
  <c r="I64" i="1"/>
  <c r="H64" i="1"/>
  <c r="G60" i="1"/>
  <c r="M60" i="1"/>
  <c r="L60" i="1"/>
  <c r="J60" i="1"/>
  <c r="I60" i="1"/>
  <c r="H60" i="1"/>
  <c r="G55" i="1"/>
  <c r="M55" i="1"/>
  <c r="L55" i="1"/>
  <c r="J55" i="1"/>
  <c r="I55" i="1"/>
  <c r="H55" i="1"/>
  <c r="I225" i="1" l="1"/>
  <c r="I176" i="1"/>
  <c r="I211" i="1"/>
  <c r="I219" i="1"/>
  <c r="I241" i="1"/>
  <c r="I246" i="1"/>
  <c r="I11" i="1"/>
  <c r="I17" i="1"/>
  <c r="I25" i="1"/>
  <c r="I29" i="1"/>
  <c r="I33" i="1"/>
  <c r="I51" i="1"/>
  <c r="I73" i="1"/>
  <c r="I77" i="1"/>
  <c r="I82" i="1"/>
  <c r="I86" i="1"/>
  <c r="I97" i="1"/>
  <c r="I105" i="1"/>
  <c r="I125" i="1"/>
  <c r="I93" i="1"/>
  <c r="I101" i="1"/>
  <c r="I129" i="1"/>
  <c r="I135" i="1"/>
  <c r="I142" i="1"/>
  <c r="I149" i="1"/>
  <c r="I165" i="1"/>
  <c r="I170" i="1"/>
  <c r="M17" i="1"/>
  <c r="L17" i="1"/>
  <c r="J17" i="1"/>
  <c r="H17" i="1"/>
  <c r="M241" i="1"/>
  <c r="L241" i="1"/>
  <c r="J241" i="1"/>
  <c r="H241" i="1"/>
  <c r="G241" i="1"/>
  <c r="G195" i="1"/>
  <c r="L195" i="1"/>
  <c r="M149" i="1"/>
  <c r="L149" i="1"/>
  <c r="J149" i="1"/>
  <c r="H149" i="1"/>
  <c r="G149" i="1"/>
  <c r="M25" i="1"/>
  <c r="L25" i="1"/>
  <c r="J25" i="1"/>
  <c r="H25" i="1"/>
  <c r="G25" i="1"/>
  <c r="G17" i="1" l="1"/>
  <c r="M33" i="1" l="1"/>
  <c r="M219" i="1" l="1"/>
  <c r="L219" i="1"/>
  <c r="J219" i="1"/>
  <c r="H219" i="1"/>
  <c r="G219" i="1"/>
  <c r="M29" i="1" l="1"/>
  <c r="L29" i="1"/>
  <c r="J29" i="1"/>
  <c r="H29" i="1"/>
  <c r="G29" i="1"/>
  <c r="M47" i="1" l="1"/>
  <c r="L47" i="1"/>
  <c r="I47" i="1"/>
  <c r="G47" i="1"/>
  <c r="L73" i="1" l="1"/>
  <c r="J73" i="1"/>
  <c r="H73" i="1"/>
  <c r="G73" i="1"/>
  <c r="M129" i="1" l="1"/>
  <c r="L129" i="1"/>
  <c r="J129" i="1"/>
  <c r="H129" i="1"/>
  <c r="G129" i="1"/>
  <c r="M101" i="1"/>
  <c r="L101" i="1"/>
  <c r="J101" i="1"/>
  <c r="H101" i="1"/>
  <c r="G101" i="1"/>
  <c r="M200" i="1" l="1"/>
  <c r="L200" i="1"/>
  <c r="J200" i="1"/>
  <c r="H200" i="1" l="1"/>
  <c r="G200" i="1"/>
  <c r="M225" i="1"/>
  <c r="J225" i="1"/>
  <c r="H225" i="1"/>
  <c r="G225" i="1"/>
  <c r="M135" i="1" l="1"/>
  <c r="G82" i="1" l="1"/>
  <c r="L170" i="1"/>
  <c r="M170" i="1"/>
  <c r="J170" i="1"/>
  <c r="H170" i="1"/>
  <c r="G170" i="1"/>
  <c r="M142" i="1"/>
  <c r="J142" i="1"/>
  <c r="H142" i="1"/>
  <c r="G246" i="1" l="1"/>
  <c r="G211" i="1"/>
  <c r="G161" i="1"/>
  <c r="G125" i="1"/>
  <c r="G105" i="1"/>
  <c r="G97" i="1"/>
  <c r="G93" i="1"/>
  <c r="G33" i="1"/>
  <c r="G11" i="1"/>
  <c r="G165" i="1" l="1"/>
  <c r="G135" i="1"/>
  <c r="J176" i="1"/>
  <c r="L176" i="1"/>
  <c r="M176" i="1"/>
  <c r="H176" i="1"/>
  <c r="G176" i="1"/>
  <c r="M93" i="1" l="1"/>
  <c r="L93" i="1"/>
  <c r="H246" i="1" l="1"/>
  <c r="J246" i="1"/>
  <c r="L246" i="1"/>
  <c r="H211" i="1"/>
  <c r="J211" i="1"/>
  <c r="L211" i="1"/>
  <c r="M211" i="1"/>
  <c r="I161" i="1"/>
  <c r="L161" i="1"/>
  <c r="M161" i="1"/>
  <c r="H105" i="1"/>
  <c r="J105" i="1"/>
  <c r="L105" i="1"/>
  <c r="M105" i="1"/>
  <c r="L135" i="1" l="1"/>
  <c r="J135" i="1"/>
  <c r="M51" i="1" l="1"/>
  <c r="M11" i="1"/>
  <c r="L11" i="1"/>
  <c r="J11" i="1"/>
  <c r="H11" i="1"/>
  <c r="L33" i="1"/>
  <c r="J33" i="1"/>
  <c r="H33" i="1"/>
  <c r="M86" i="1" l="1"/>
  <c r="L86" i="1"/>
  <c r="J86" i="1"/>
  <c r="G86" i="1"/>
  <c r="M165" i="1" l="1"/>
  <c r="M77" i="1"/>
  <c r="M43" i="1"/>
  <c r="M125" i="1" l="1"/>
  <c r="M97" i="1"/>
  <c r="L97" i="1"/>
  <c r="J97" i="1"/>
  <c r="H97" i="1"/>
  <c r="M246" i="1"/>
  <c r="L165" i="1" l="1"/>
  <c r="J165" i="1"/>
  <c r="H165" i="1"/>
  <c r="L77" i="1"/>
  <c r="J77" i="1"/>
  <c r="H77" i="1"/>
  <c r="G77" i="1"/>
  <c r="I43" i="1" l="1"/>
  <c r="I260" i="1" s="1"/>
  <c r="G51" i="1"/>
  <c r="G43" i="1"/>
  <c r="G260" i="1" l="1"/>
  <c r="J195" i="1"/>
  <c r="H195" i="1"/>
  <c r="H47" i="1"/>
  <c r="J47" i="1"/>
  <c r="M195" i="1" l="1"/>
  <c r="J82" i="1" l="1"/>
  <c r="H82" i="1"/>
  <c r="J43" i="1"/>
  <c r="J160" i="1"/>
  <c r="J161" i="1" s="1"/>
  <c r="H160" i="1"/>
  <c r="H161" i="1" s="1"/>
  <c r="H43" i="1" l="1"/>
  <c r="H135" i="1"/>
  <c r="H86" i="1"/>
  <c r="L82" i="1"/>
  <c r="L43" i="1"/>
  <c r="M82" i="1" l="1"/>
  <c r="M260" i="1" s="1"/>
  <c r="J51" i="1" l="1"/>
  <c r="H51" i="1"/>
  <c r="H260" i="1" s="1"/>
  <c r="L51" i="1" l="1"/>
</calcChain>
</file>

<file path=xl/comments1.xml><?xml version="1.0" encoding="utf-8"?>
<comments xmlns="http://schemas.openxmlformats.org/spreadsheetml/2006/main">
  <authors>
    <author>tc={B11FD05D-32A8-48FC-B321-84946E4D62BC}</author>
  </authors>
  <commentList>
    <comment ref="A5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Nomina de Empleados de Nombramiento Temporal, así mismo debe decirlo en el titulo de la Nomina publicada</t>
        </r>
      </text>
    </comment>
  </commentList>
</comments>
</file>

<file path=xl/sharedStrings.xml><?xml version="1.0" encoding="utf-8"?>
<sst xmlns="http://schemas.openxmlformats.org/spreadsheetml/2006/main" count="670" uniqueCount="230">
  <si>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</si>
  <si>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</si>
  <si>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</si>
  <si>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</si>
  <si>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</si>
  <si>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</si>
  <si>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</si>
  <si>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</si>
  <si>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</si>
  <si>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</si>
  <si>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MINISTERIO DE ECONOMÍA, PLANIFICACIÓN Y DESARROLLO</t>
  </si>
  <si>
    <t>Fecha de Inicio</t>
  </si>
  <si>
    <t>Nombre</t>
  </si>
  <si>
    <t xml:space="preserve">Subtotal </t>
  </si>
  <si>
    <t xml:space="preserve">Total general: </t>
  </si>
  <si>
    <t>ANALISTA</t>
  </si>
  <si>
    <t>TECNICO</t>
  </si>
  <si>
    <t>CHARINA RODRIGUEZ</t>
  </si>
  <si>
    <t>LIZZY ALEXANDRA FRIAS NUÑEZ</t>
  </si>
  <si>
    <t>ENCARGADO(A)</t>
  </si>
  <si>
    <t>EDILI PEREZ VALLEJO</t>
  </si>
  <si>
    <t>DEPARTAMENTO DE RECURSOS HUMANOS - ONE</t>
  </si>
  <si>
    <t>AMADA RAMONA MARTINEZ FERREIRAS</t>
  </si>
  <si>
    <t>CLARIBEL VIZCAINO PEGUERO</t>
  </si>
  <si>
    <t>YAJAIRA ANTONIA FELIZ RAMIREZ</t>
  </si>
  <si>
    <t>CRISTINA CABRERA PEREZ</t>
  </si>
  <si>
    <t>DIRECCION DE ESTADISTICAS ECONOMICAS- ONE</t>
  </si>
  <si>
    <t>AUGUSTO VIRGILIO DE LOS SANTOS ALMANZAR</t>
  </si>
  <si>
    <t>DIRECTOR (A)</t>
  </si>
  <si>
    <t>RAUL EMILIO DESENA GALARZA</t>
  </si>
  <si>
    <t>PERLA MASSIEL ROSARIO FABIAN</t>
  </si>
  <si>
    <t>LEYDA ALTAGRACIA DAMBLAU</t>
  </si>
  <si>
    <t>DIOSMARY ELIZABETH VALLEJO ACOSTA</t>
  </si>
  <si>
    <t>ANALISTA CAPACITACION</t>
  </si>
  <si>
    <t>HANSEL ARMANDO DIAZ DIAZ</t>
  </si>
  <si>
    <t>CORINA DEL CARMEN MENA MENA</t>
  </si>
  <si>
    <t>TECNICO CONTABILIDAD</t>
  </si>
  <si>
    <t>NATHALIE GUZMAN BENCOSME</t>
  </si>
  <si>
    <t>FREIDY HINOJOSA SANCHEZ</t>
  </si>
  <si>
    <t>COORDINADOR</t>
  </si>
  <si>
    <t>DEPARTAMENTO DE PLANIFICACION Y DESARROLLO - ONE</t>
  </si>
  <si>
    <t>MADELIN DE LEON CONTRERAS</t>
  </si>
  <si>
    <t>DIVISION DE INVESTIGACIONES- ONE</t>
  </si>
  <si>
    <t>ANDRI MONTERO MONTERO</t>
  </si>
  <si>
    <t>MARIEL MEJIA GENAO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</si>
  <si>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</si>
  <si>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</si>
  <si>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</si>
  <si>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</si>
  <si>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</si>
  <si>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ENCARGADO (A)</t>
  </si>
  <si>
    <t>DIVISION DE EVALUACION DEL DESEMPEÑO Y CAPACITACION- ONE</t>
  </si>
  <si>
    <t>DIVISION DE RELACIONES LABORALES Y SOCIALES- ONE</t>
  </si>
  <si>
    <t>ESCUELA NACIONAL DE ESTADISTICA- ONE</t>
  </si>
  <si>
    <t>DIRECCION ADMINISTRATIVA Y FINANCIERA - ONE</t>
  </si>
  <si>
    <t>DEPARTAMENTO ADMINISTRATIVO 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</si>
  <si>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</si>
  <si>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</si>
  <si>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</si>
  <si>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</si>
  <si>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ESTADISTICAS AMBIENTALES- ONE</t>
  </si>
  <si>
    <t>DEPARTAMENTO DE ESTADISTICAS COYUNTURALES- ONE</t>
  </si>
  <si>
    <t>DEPARTAMENTO DE ESTADISTICAS ESTRUCTURALES- ONE</t>
  </si>
  <si>
    <t>DIVISION DE DIRECTORIOS- ONE</t>
  </si>
  <si>
    <t>JORGE LUIS VARGAS MARTINEZ</t>
  </si>
  <si>
    <t>COORDINADOR DE PROGRAMACION</t>
  </si>
  <si>
    <t>M</t>
  </si>
  <si>
    <t>F</t>
  </si>
  <si>
    <t>LUIS MANUEL PEÑA SEGURA</t>
  </si>
  <si>
    <t xml:space="preserve">LORENY TORRES KING </t>
  </si>
  <si>
    <t>ISMAEL BAUTISTA ROMERO</t>
  </si>
  <si>
    <t>TECNICO DE NOMINAS</t>
  </si>
  <si>
    <t xml:space="preserve">DEPARTAMENTO DE GEOESTADISTICAS-ONE </t>
  </si>
  <si>
    <t>HECTOR ALEXANDER MEJIA</t>
  </si>
  <si>
    <t>DIVINA ROSARIO BERNARD ESPINAL</t>
  </si>
  <si>
    <t>NANCY  MERCEDES MORA ALCANTARA</t>
  </si>
  <si>
    <t>DIVISION DE ESTADISTICAS DE COMERCIO EXTERIOR- ONE</t>
  </si>
  <si>
    <t>LUIS MANUEL ALBURQUERQUE SEGURA</t>
  </si>
  <si>
    <t>COORDINADOR  (A)</t>
  </si>
  <si>
    <t>DIVISION DE FORMULACION Y SEGUIMIENTO PLAN PRODUCCION ESTADISTICA-ONE</t>
  </si>
  <si>
    <t>DIVISION DE PRESUPUESTO-ONE</t>
  </si>
  <si>
    <t xml:space="preserve">DACHEL  ESTEFANY MONEGRO </t>
  </si>
  <si>
    <t>JACMAEL LINARES GOMEZ</t>
  </si>
  <si>
    <t>SOPORTE TECNICO</t>
  </si>
  <si>
    <t xml:space="preserve">JOSE ANTONIO DIAZ RAMIREZ </t>
  </si>
  <si>
    <t>RODOLFO GABRIEL JIMENEZ ARIAS</t>
  </si>
  <si>
    <t xml:space="preserve">SILL NATANAEL BATISTA PERDOMO </t>
  </si>
  <si>
    <t xml:space="preserve">            4/9/2021</t>
  </si>
  <si>
    <t xml:space="preserve">            1/9/2021</t>
  </si>
  <si>
    <t>Genero</t>
  </si>
  <si>
    <t>DIVISION DE ADMINISTRACION DE SERVICIOS TIC- ONE</t>
  </si>
  <si>
    <t>RAVEL ELIAS DOMINGUEZ MEDINA</t>
  </si>
  <si>
    <t>DIVISION DE OPERACIONES DE ENCUESTA-ONE</t>
  </si>
  <si>
    <t>COORDINADOR DE CAMPO</t>
  </si>
  <si>
    <t>EDUARDO MIGUEL CACERES ROQUE</t>
  </si>
  <si>
    <t>Subtotal</t>
  </si>
  <si>
    <t>CESIMARLIN ALTAGRACIA PEÑA MEJIA</t>
  </si>
  <si>
    <t>CARLOS ALFREDO SOSA DE LA CRUZ</t>
  </si>
  <si>
    <t xml:space="preserve">ROSMEIRY PAMELA REYES DE JESUS </t>
  </si>
  <si>
    <t>N/A</t>
  </si>
  <si>
    <t xml:space="preserve">IDANNA SANCHEZ ENCARNACION </t>
  </si>
  <si>
    <t>TECNICO DE DATOS ESTADISTICOS</t>
  </si>
  <si>
    <t>DEPARTAMENTO DE DESARROLLO E IMPLEMENTACION DE SISTEMAS-ONE</t>
  </si>
  <si>
    <t xml:space="preserve">FERMIN ANTONIO AMADOR FELIZ </t>
  </si>
  <si>
    <t xml:space="preserve">LUIS ARIEL ALEJO APONTE </t>
  </si>
  <si>
    <t xml:space="preserve">DIRECCION DE TECNOLOGIAS DE LA INFORMACION Y COMUNICACIÓN-ONE </t>
  </si>
  <si>
    <t>DEPARTAMENTO DE ENCUESTAS-ONE</t>
  </si>
  <si>
    <t>CHARINA LIZBETH MORLA BATISTA</t>
  </si>
  <si>
    <t xml:space="preserve">EDWIN PEREZ BRITO </t>
  </si>
  <si>
    <t>DIVISION DE SERVICIOS GENERALES</t>
  </si>
  <si>
    <t>DEPARTAMENTO JURIDICO-ONE</t>
  </si>
  <si>
    <t>ROSANNA COLON TORRES</t>
  </si>
  <si>
    <t>JOMAYRIS ROSARIO MEDINA</t>
  </si>
  <si>
    <t xml:space="preserve">DOMINGO ANTONIO CRUZ LIRIANO </t>
  </si>
  <si>
    <t>ALAN JEFRY YASMIL REYNOSO</t>
  </si>
  <si>
    <t>COORDINADOR (A)</t>
  </si>
  <si>
    <t xml:space="preserve">SORILENNY CLARIBEL CUSTODIO BRITO </t>
  </si>
  <si>
    <t xml:space="preserve">            1/2/2022</t>
  </si>
  <si>
    <t xml:space="preserve">COORDINADOR </t>
  </si>
  <si>
    <t xml:space="preserve">PERLA PALOMA CASTILLO PUJOLS </t>
  </si>
  <si>
    <t xml:space="preserve">KARMYGUERHO ANTOINE CORPORAN </t>
  </si>
  <si>
    <t xml:space="preserve">MAFFEL BEATRIZ SANTANA GUZMAN </t>
  </si>
  <si>
    <t>YELUDY MONTERO MEDINA</t>
  </si>
  <si>
    <t>ANALISTA DE INVESTIGACION</t>
  </si>
  <si>
    <t xml:space="preserve">ALEXA CHANEL MARTINEZ GUERRERO </t>
  </si>
  <si>
    <t>RAMON GUILLERMO MENDOZA SANTOS</t>
  </si>
  <si>
    <t>DIMAS YAEL MATIAS APONTE</t>
  </si>
  <si>
    <t>ENCARGADO DIVISION</t>
  </si>
  <si>
    <t>ALEJANDRO DAVID CASTRO GONZALEZ</t>
  </si>
  <si>
    <t xml:space="preserve">DIVISION DE INDICES DE PRODUCCION- ONE </t>
  </si>
  <si>
    <t>YULEIKA INES BERIGUETE RAMIREZ</t>
  </si>
  <si>
    <t>LAURA INOEMA RODRIGUEZ CRUZ</t>
  </si>
  <si>
    <t>TENICO</t>
  </si>
  <si>
    <t xml:space="preserve">ANNIE MALBERIS PAULINO ADON </t>
  </si>
  <si>
    <t>ANALISTA DE METODOLOGIA</t>
  </si>
  <si>
    <t>DEPARTAMENTO DE CALIDAD DE LA PRODUCCION DE ESTADISTICA-ONE</t>
  </si>
  <si>
    <t xml:space="preserve">VICTOR AMBIORIS DIETSCH VARGAS </t>
  </si>
  <si>
    <t>JHAELVIS ALBERTO TERRERO FERNANDEZ</t>
  </si>
  <si>
    <t>PERLA ERIANNY LEONARDO BENAVIDEZ</t>
  </si>
  <si>
    <t xml:space="preserve">DARWIN JOSE BERROA LOPEZ </t>
  </si>
  <si>
    <t>TECNICO ESTADISTICA SECTOR</t>
  </si>
  <si>
    <t xml:space="preserve">LUISA MARIA GUZMAN VILLAR </t>
  </si>
  <si>
    <t>SECCION DE REGISTRO, CONTROL Y NÓMINAS- ONE</t>
  </si>
  <si>
    <t>DIVISION DE PROCESAMIENTO DE CENSOS Y ENCUESTAS- ONE</t>
  </si>
  <si>
    <t>MARIA VICTORIA DE LA ROSA PAULINO</t>
  </si>
  <si>
    <t>DIVISION DE DISEÑO Y ANALISIS- ONE</t>
  </si>
  <si>
    <t>YSABEL MARTINEZ MOREL</t>
  </si>
  <si>
    <t>ANALISTA DE DISEÑO CONCEPTUAL</t>
  </si>
  <si>
    <t>GABRIELA FIGUEREO RUDECINDO</t>
  </si>
  <si>
    <t xml:space="preserve">ANALISTA  </t>
  </si>
  <si>
    <t>SIMONE ALEXANDRA MORILLO PEREZ</t>
  </si>
  <si>
    <t>NIDIA KATYUSCA SANTANA HEREDIA</t>
  </si>
  <si>
    <t>ARNALDO ANDRES CASTILLO MANDE</t>
  </si>
  <si>
    <t>KEINA CESARINA VIDAL OGANDO</t>
  </si>
  <si>
    <t>LUIS ALEJANDRO RODRIGUEZ CID</t>
  </si>
  <si>
    <t>PAOLA MINERVA FELIZ FELIZ</t>
  </si>
  <si>
    <t>DIVISION DE ESTADISTICAS SECTORIALES- ONE</t>
  </si>
  <si>
    <t>YUMIRCA ALTAGRACIA MATOS MELO</t>
  </si>
  <si>
    <t>ANALISTA SECTORIAL</t>
  </si>
  <si>
    <t>DIVISION DE LEVANTAMIENTO Y ANALISIS OPERACIONES ESTADISTICAS -ONE</t>
  </si>
  <si>
    <t>DEPARTAMENTO DE ARTICULACION DEL SISTEMA ESTADISTICO NACIONAL-ONE</t>
  </si>
  <si>
    <t>ANNEURYS MARMOLEJOS CORDERO</t>
  </si>
  <si>
    <t>CLAUDIA RAFAELINA PELEGRIN GARCIA</t>
  </si>
  <si>
    <t>MILTON ELIAS MATEO MOYA</t>
  </si>
  <si>
    <t>JEISSY ELIZABETH PUELLO VASQUEZ</t>
  </si>
  <si>
    <t>DIOMY ALEXANDRA PEREYRA MORA</t>
  </si>
  <si>
    <t xml:space="preserve">DIEGO ARMANDO GOMEZ FERNANDEZ </t>
  </si>
  <si>
    <t xml:space="preserve">OELYS GARCIA DIAZ </t>
  </si>
  <si>
    <t>PERLA MASSIEL ARIAS ARAGONES</t>
  </si>
  <si>
    <t xml:space="preserve">PAOLA MELISSA ORTEGA BURGOS </t>
  </si>
  <si>
    <t>MERCEDES INES DE LOS SANTOS DIAZ</t>
  </si>
  <si>
    <t>GABRIEL ANTONIO ASCENCIO SANTOS</t>
  </si>
  <si>
    <t>DEPARTAMENTO DE ESTADISTICAS DEMOGRAFICAS Y SOCIALES-ONE</t>
  </si>
  <si>
    <t>MANUELA GARCIA BALBUENA</t>
  </si>
  <si>
    <t xml:space="preserve">ALEXANDER RAMIREZ ARAUJO </t>
  </si>
  <si>
    <t>MARIA ANDREINA CUEVAS AUGUISTEN</t>
  </si>
  <si>
    <t>CRISMAIRY MALENNY JIMENEZ MENA</t>
  </si>
  <si>
    <t xml:space="preserve">                                    </t>
  </si>
  <si>
    <t xml:space="preserve">                                                                                                          </t>
  </si>
  <si>
    <t>LEIDY DARIHANA ZABALA DE LOS SANTOS</t>
  </si>
  <si>
    <t>COORDINADORA ADMINISTRATIVA</t>
  </si>
  <si>
    <t xml:space="preserve">KATTY MATILDE REYES PEREZ </t>
  </si>
  <si>
    <t>COORDINADOR ADMINISTRATIVO</t>
  </si>
  <si>
    <t>ROSIBEL DACIEL RAMIREZ</t>
  </si>
  <si>
    <t>WISMEYRI ALTAGRACIA RODIGUEZ MOTA</t>
  </si>
  <si>
    <t>DESARROLLADOR DE SISTEMAS II</t>
  </si>
  <si>
    <t>SOPORTE TECNICO INFORMATICO</t>
  </si>
  <si>
    <t xml:space="preserve">DIRECTOR DE TECNOLOGIA </t>
  </si>
  <si>
    <t>DIRECCION DE NORMATIVAS Y METODOLOGIA-ONE</t>
  </si>
  <si>
    <t>DIVISION DE CENTROS SERVICIO INFORMACION-ONE</t>
  </si>
  <si>
    <t>DIVISION DE CONGRUENCIA Y CALIDAD DE LA INFORMACION-ONE</t>
  </si>
  <si>
    <t xml:space="preserve">LAUDYS JERUSI ZAPATA </t>
  </si>
  <si>
    <t>FRANCISCO JOSE MEJIA CANELA</t>
  </si>
  <si>
    <t xml:space="preserve">NAURELSYS HERNANDEZ DURAN </t>
  </si>
  <si>
    <t>ALEXIS ESTEVAN DE JESUS GOMEZ</t>
  </si>
  <si>
    <t>DIVISION DE RELACIONES INTERNACIONALES -ONE</t>
  </si>
  <si>
    <t>Estatus</t>
  </si>
  <si>
    <t>NT</t>
  </si>
  <si>
    <t>DIVISION DE FORMULACION Y SEGUIMIENTO PEN-ONE</t>
  </si>
  <si>
    <t>ANABEL DIROCHE TEJADA</t>
  </si>
  <si>
    <t>JOSE RAMON VENTURA MEJIA</t>
  </si>
  <si>
    <t>DEPARTAMENTO FINANCIERO-ONE</t>
  </si>
  <si>
    <t>RAFAEL EUDYMAR DIAZ ARAUJO</t>
  </si>
  <si>
    <t>ANALISTA FINANCIERO</t>
  </si>
  <si>
    <t>DIVISION DE PROGRAMACION-ONE</t>
  </si>
  <si>
    <t>ANALISTA DE SERVICIO AL PERSONAL</t>
  </si>
  <si>
    <t>DIVISION DE COMUNICACIONES INTERNAS Y EXTERNAS-ONE</t>
  </si>
  <si>
    <t xml:space="preserve">JENNIFER MARIA JIMENEZ VASQUEZ </t>
  </si>
  <si>
    <t>GEORGE ALEXANDER OBJIO ACOSTA</t>
  </si>
  <si>
    <t>ANALISTA DE CALIDAD</t>
  </si>
  <si>
    <t>DIRECCION DE ESTADISTICAS DEMOGRAFICAS, SOCIALES Y AMBIENTALES- ONE</t>
  </si>
  <si>
    <t xml:space="preserve">YVAN ROBINSON PEREZ FAMILIA </t>
  </si>
  <si>
    <t>DEPARTAMENTO DE COMUNICACIONES-ONE</t>
  </si>
  <si>
    <t>JORGE LUIS ESPINOSA YSABEL</t>
  </si>
  <si>
    <t>ERWIN LEONARDO BONIFACIO LUCAS</t>
  </si>
  <si>
    <t>ANALISTA DE RELACIONES INTERNACIONALES</t>
  </si>
  <si>
    <t>MERILAYNE DEL CARMEN COLLADO RODRIGUEZ</t>
  </si>
  <si>
    <t>TECNICO DE ACCESO A LA INFORMACION</t>
  </si>
  <si>
    <t>DIRECTORA ADMINISTRATIVA Y FINANCIERA</t>
  </si>
  <si>
    <t xml:space="preserve">ANALISTA DE REGISTRO Y CONTROL  </t>
  </si>
  <si>
    <t>ANALISTA DE ESTADISTICAS ESTRUCTURALES</t>
  </si>
  <si>
    <t>ANALISTA DE ESTADISTICA SECTORIAL</t>
  </si>
  <si>
    <t>ANALISTA DE RECLUTAMIENTO Y SELECCIÓN</t>
  </si>
  <si>
    <t>DEPARTAMENTO DE METODOLOGIAS- ONE</t>
  </si>
  <si>
    <t>Fecha  Término</t>
  </si>
  <si>
    <t>Nómina de Empleados Temporales</t>
  </si>
  <si>
    <t>ANALISTA DE ESTADISTICAS AMBIENTALES</t>
  </si>
  <si>
    <t xml:space="preserve">    </t>
  </si>
  <si>
    <t xml:space="preserve">  </t>
  </si>
  <si>
    <t>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</si>
</sst>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2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1">
    <xf numFmtId="0" fontId="0" fillId="0" borderId="0" xfId="0"/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center" vertical="center"/>
    </xf>
    <xf numFmtId="4" fontId="16" fillId="33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16" fillId="3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38" borderId="0" xfId="0" applyFill="1" applyAlignment="1">
      <alignment horizontal="center"/>
    </xf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 applyAlignment="1">
      <alignment horizontal="center" vertical="center"/>
    </xf>
    <xf numFmtId="4" fontId="0" fillId="38" borderId="0" xfId="0" applyNumberFormat="1" applyFill="1" applyAlignment="1">
      <alignment horizontal="center" vertical="center"/>
    </xf>
    <xf numFmtId="14" fontId="0" fillId="38" borderId="0" xfId="0" applyNumberFormat="1" applyFill="1" applyAlignment="1">
      <alignment horizontal="center"/>
    </xf>
    <xf numFmtId="0" fontId="22" fillId="33" borderId="0" xfId="0" applyFont="1" applyFill="1" applyAlignment="1">
      <alignment horizontal="center"/>
    </xf>
    <xf numFmtId="43" fontId="0" fillId="0" borderId="0" xfId="1" applyFont="1" applyAlignment="1"/>
    <xf numFmtId="43" fontId="19" fillId="35" borderId="0" xfId="1" applyFont="1" applyFill="1" applyAlignment="1"/>
    <xf numFmtId="43" fontId="24" fillId="0" borderId="0" xfId="1" applyFont="1" applyBorder="1" applyAlignment="1"/>
    <xf numFmtId="43" fontId="0" fillId="0" borderId="0" xfId="1" applyFont="1" applyFill="1" applyAlignment="1"/>
    <xf numFmtId="43" fontId="0" fillId="0" borderId="0" xfId="1" applyFont="1" applyBorder="1" applyAlignment="1"/>
    <xf numFmtId="0" fontId="0" fillId="36" borderId="19" xfId="0" applyFill="1" applyBorder="1"/>
    <xf numFmtId="0" fontId="0" fillId="36" borderId="20" xfId="0" applyFill="1" applyBorder="1"/>
    <xf numFmtId="0" fontId="0" fillId="38" borderId="0" xfId="0" applyFill="1" applyAlignment="1">
      <alignment horizontal="left" vertical="center"/>
    </xf>
    <xf numFmtId="0" fontId="16" fillId="33" borderId="0" xfId="1" applyNumberFormat="1" applyFont="1" applyFill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16" fillId="38" borderId="0" xfId="0" applyFont="1" applyFill="1"/>
    <xf numFmtId="0" fontId="16" fillId="33" borderId="0" xfId="0" applyFont="1" applyFill="1"/>
    <xf numFmtId="4" fontId="0" fillId="0" borderId="0" xfId="0" applyNumberFormat="1"/>
    <xf numFmtId="0" fontId="0" fillId="38" borderId="0" xfId="0" applyFill="1"/>
    <xf numFmtId="0" fontId="23" fillId="38" borderId="0" xfId="0" applyFont="1" applyFill="1"/>
    <xf numFmtId="0" fontId="22" fillId="38" borderId="0" xfId="0" applyFont="1" applyFill="1"/>
    <xf numFmtId="0" fontId="19" fillId="0" borderId="0" xfId="0" applyFont="1"/>
    <xf numFmtId="0" fontId="0" fillId="37" borderId="0" xfId="0" applyFill="1"/>
    <xf numFmtId="14" fontId="0" fillId="0" borderId="0" xfId="0" applyNumberFormat="1"/>
    <xf numFmtId="4" fontId="19" fillId="0" borderId="0" xfId="0" applyNumberFormat="1" applyFont="1"/>
    <xf numFmtId="43" fontId="0" fillId="37" borderId="0" xfId="1" applyFont="1" applyFill="1" applyAlignment="1">
      <alignment wrapText="1"/>
    </xf>
    <xf numFmtId="43" fontId="0" fillId="0" borderId="0" xfId="1" applyFont="1" applyFill="1" applyAlignment="1">
      <alignment wrapText="1"/>
    </xf>
    <xf numFmtId="43" fontId="0" fillId="37" borderId="0" xfId="1" applyFont="1" applyFill="1" applyAlignment="1">
      <alignment horizontal="center" wrapText="1"/>
    </xf>
    <xf numFmtId="43" fontId="0" fillId="0" borderId="0" xfId="1" applyFont="1" applyBorder="1" applyAlignment="1">
      <alignment horizontal="center" wrapText="1"/>
    </xf>
    <xf numFmtId="43" fontId="0" fillId="33" borderId="0" xfId="1" applyFont="1" applyFill="1" applyAlignment="1">
      <alignment horizontal="center" wrapText="1"/>
    </xf>
    <xf numFmtId="14" fontId="0" fillId="0" borderId="0" xfId="1" applyNumberFormat="1" applyFont="1" applyBorder="1" applyAlignment="1">
      <alignment horizontal="center" vertical="center" wrapText="1"/>
    </xf>
    <xf numFmtId="43" fontId="16" fillId="0" borderId="0" xfId="1" applyFont="1" applyBorder="1" applyAlignment="1"/>
    <xf numFmtId="43" fontId="16" fillId="33" borderId="0" xfId="1" applyFont="1" applyFill="1" applyAlignment="1">
      <alignment horizontal="center" wrapText="1"/>
    </xf>
    <xf numFmtId="0" fontId="16" fillId="37" borderId="0" xfId="0" applyFont="1" applyFill="1"/>
    <xf numFmtId="4" fontId="0" fillId="37" borderId="0" xfId="0" applyNumberFormat="1" applyFill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4" fontId="0" fillId="33" borderId="0" xfId="0" applyNumberFormat="1" applyFill="1" applyAlignment="1">
      <alignment horizontal="center" vertical="center"/>
    </xf>
    <xf numFmtId="14" fontId="0" fillId="33" borderId="0" xfId="0" applyNumberFormat="1" applyFill="1" applyAlignment="1">
      <alignment horizontal="center" vertical="center"/>
    </xf>
    <xf numFmtId="0" fontId="0" fillId="33" borderId="0" xfId="0" applyFill="1"/>
    <xf numFmtId="4" fontId="16" fillId="37" borderId="0" xfId="0" applyNumberFormat="1" applyFont="1" applyFill="1" applyAlignment="1">
      <alignment horizontal="center" vertical="center"/>
    </xf>
    <xf numFmtId="0" fontId="0" fillId="0" borderId="0" xfId="1" applyNumberFormat="1" applyFont="1" applyFill="1" applyAlignment="1">
      <alignment horizontal="center"/>
    </xf>
    <xf numFmtId="43" fontId="0" fillId="0" borderId="0" xfId="1" applyFont="1" applyFill="1" applyAlignment="1">
      <alignment horizontal="center" wrapText="1"/>
    </xf>
    <xf numFmtId="43" fontId="16" fillId="0" borderId="0" xfId="1" applyFont="1" applyFill="1" applyAlignment="1"/>
    <xf numFmtId="14" fontId="0" fillId="0" borderId="0" xfId="1" applyNumberFormat="1" applyFont="1" applyFill="1" applyAlignment="1">
      <alignment horizontal="center" wrapText="1"/>
    </xf>
    <xf numFmtId="0" fontId="0" fillId="33" borderId="0" xfId="0" applyFill="1" applyAlignment="1">
      <alignment horizontal="center"/>
    </xf>
    <xf numFmtId="14" fontId="0" fillId="33" borderId="0" xfId="1" applyNumberFormat="1" applyFont="1" applyFill="1" applyAlignment="1">
      <alignment horizontal="center" wrapText="1"/>
    </xf>
    <xf numFmtId="14" fontId="0" fillId="33" borderId="0" xfId="1" applyNumberFormat="1" applyFont="1" applyFill="1" applyAlignment="1">
      <alignment wrapText="1"/>
    </xf>
    <xf numFmtId="0" fontId="22" fillId="0" borderId="0" xfId="0" applyFont="1" applyAlignment="1">
      <alignment horizontal="center"/>
    </xf>
    <xf numFmtId="0" fontId="16" fillId="0" borderId="0" xfId="1" applyNumberFormat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19" fillId="38" borderId="0" xfId="0" applyFont="1" applyFill="1"/>
    <xf numFmtId="0" fontId="0" fillId="37" borderId="0" xfId="0" applyFill="1" applyAlignment="1">
      <alignment horizontal="center"/>
    </xf>
    <xf numFmtId="14" fontId="0" fillId="37" borderId="0" xfId="0" applyNumberForma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4" fillId="38" borderId="0" xfId="0" applyFont="1" applyFill="1"/>
    <xf numFmtId="0" fontId="16" fillId="37" borderId="0" xfId="0" applyFont="1" applyFill="1" applyAlignment="1">
      <alignment horizontal="center" vertical="center"/>
    </xf>
    <xf numFmtId="0" fontId="16" fillId="33" borderId="0" xfId="0" applyFont="1" applyFill="1" applyAlignment="1">
      <alignment horizontal="center" vertical="center"/>
    </xf>
    <xf numFmtId="0" fontId="16" fillId="37" borderId="0" xfId="1" applyNumberFormat="1" applyFont="1" applyFill="1" applyAlignment="1">
      <alignment horizontal="center"/>
    </xf>
    <xf numFmtId="43" fontId="16" fillId="33" borderId="0" xfId="1" applyFont="1" applyFill="1" applyAlignment="1"/>
    <xf numFmtId="43" fontId="16" fillId="33" borderId="0" xfId="1" applyFont="1" applyFill="1" applyAlignment="1">
      <alignment wrapText="1"/>
    </xf>
    <xf numFmtId="0" fontId="0" fillId="38" borderId="0" xfId="0" applyFill="1" applyAlignment="1">
      <alignment horizontal="left"/>
    </xf>
    <xf numFmtId="43" fontId="0" fillId="38" borderId="0" xfId="1" applyFont="1" applyFill="1" applyAlignment="1">
      <alignment horizontal="center" wrapText="1"/>
    </xf>
    <xf numFmtId="14" fontId="0" fillId="38" borderId="0" xfId="1" applyNumberFormat="1" applyFont="1" applyFill="1" applyAlignment="1">
      <alignment horizontal="center" wrapText="1"/>
    </xf>
    <xf numFmtId="14" fontId="0" fillId="38" borderId="0" xfId="0" applyNumberForma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6" fillId="37" borderId="0" xfId="0" applyNumberFormat="1" applyFont="1" applyFill="1" applyAlignment="1">
      <alignment horizontal="center" vertical="center"/>
    </xf>
    <xf numFmtId="0" fontId="0" fillId="38" borderId="0" xfId="0" applyFill="1" applyAlignment="1">
      <alignment horizontal="center" vertical="center"/>
    </xf>
    <xf numFmtId="14" fontId="16" fillId="37" borderId="0" xfId="0" applyNumberFormat="1" applyFont="1" applyFill="1" applyAlignment="1">
      <alignment horizontal="center"/>
    </xf>
    <xf numFmtId="43" fontId="16" fillId="37" borderId="0" xfId="1" applyFont="1" applyFill="1" applyAlignment="1"/>
    <xf numFmtId="43" fontId="25" fillId="35" borderId="0" xfId="1" applyFont="1" applyFill="1" applyAlignment="1"/>
    <xf numFmtId="0" fontId="25" fillId="35" borderId="0" xfId="1" applyNumberFormat="1" applyFont="1" applyFill="1" applyAlignment="1">
      <alignment horizontal="center"/>
    </xf>
    <xf numFmtId="0" fontId="0" fillId="0" borderId="0" xfId="1" applyNumberFormat="1" applyFont="1" applyFill="1" applyAlignment="1"/>
    <xf numFmtId="0" fontId="0" fillId="38" borderId="0" xfId="0" applyFill="1" applyAlignment="1">
      <alignment vertical="center"/>
    </xf>
    <xf numFmtId="14" fontId="0" fillId="38" borderId="0" xfId="0" applyNumberFormat="1" applyFill="1" applyAlignment="1">
      <alignment horizontal="center" vertical="top"/>
    </xf>
    <xf numFmtId="0" fontId="0" fillId="38" borderId="0" xfId="0" applyFill="1" applyAlignment="1">
      <alignment horizontal="center" vertical="top"/>
    </xf>
    <xf numFmtId="14" fontId="0" fillId="0" borderId="0" xfId="0" applyNumberFormat="1" applyAlignment="1">
      <alignment horizontal="center" vertical="top"/>
    </xf>
    <xf numFmtId="4" fontId="0" fillId="0" borderId="0" xfId="0" applyNumberFormat="1" applyAlignment="1">
      <alignment vertical="top"/>
    </xf>
    <xf numFmtId="4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14" fontId="16" fillId="37" borderId="0" xfId="0" applyNumberFormat="1" applyFont="1" applyFill="1" applyAlignment="1">
      <alignment horizontal="center" vertical="top"/>
    </xf>
    <xf numFmtId="0" fontId="16" fillId="37" borderId="0" xfId="0" applyFont="1" applyFill="1" applyAlignment="1">
      <alignment horizontal="center" vertical="top"/>
    </xf>
    <xf numFmtId="43" fontId="1" fillId="0" borderId="0" xfId="1" applyFont="1" applyFill="1" applyAlignment="1">
      <alignment vertical="top" wrapText="1"/>
    </xf>
    <xf numFmtId="43" fontId="1" fillId="38" borderId="0" xfId="1" applyFont="1" applyFill="1" applyAlignment="1">
      <alignment vertical="top" wrapText="1"/>
    </xf>
    <xf numFmtId="0" fontId="0" fillId="36" borderId="20" xfId="0" applyFill="1" applyBorder="1" applyAlignment="1">
      <alignment vertical="top"/>
    </xf>
    <xf numFmtId="0" fontId="16" fillId="0" borderId="0" xfId="0" applyFont="1" applyAlignment="1">
      <alignment vertical="top"/>
    </xf>
    <xf numFmtId="43" fontId="16" fillId="0" borderId="0" xfId="1" applyFont="1" applyFill="1" applyAlignment="1">
      <alignment vertical="top" wrapText="1"/>
    </xf>
    <xf numFmtId="43" fontId="24" fillId="0" borderId="0" xfId="1" applyFont="1" applyBorder="1" applyAlignment="1">
      <alignment vertical="top"/>
    </xf>
    <xf numFmtId="43" fontId="0" fillId="0" borderId="0" xfId="1" applyFont="1" applyFill="1" applyAlignment="1">
      <alignment vertical="top"/>
    </xf>
    <xf numFmtId="4" fontId="16" fillId="0" borderId="0" xfId="0" applyNumberFormat="1" applyFont="1" applyAlignment="1">
      <alignment vertical="top"/>
    </xf>
    <xf numFmtId="43" fontId="16" fillId="0" borderId="0" xfId="1" applyFont="1" applyFill="1" applyBorder="1" applyAlignment="1">
      <alignment vertical="top"/>
    </xf>
    <xf numFmtId="43" fontId="0" fillId="0" borderId="0" xfId="1" applyFont="1" applyAlignment="1">
      <alignment vertical="top" wrapText="1"/>
    </xf>
    <xf numFmtId="43" fontId="16" fillId="37" borderId="0" xfId="1" applyFont="1" applyFill="1" applyAlignment="1">
      <alignment vertical="top" wrapText="1"/>
    </xf>
    <xf numFmtId="0" fontId="16" fillId="0" borderId="0" xfId="0" applyFont="1" applyAlignment="1">
      <alignment vertical="top" wrapText="1"/>
    </xf>
    <xf numFmtId="4" fontId="16" fillId="0" borderId="0" xfId="0" applyNumberFormat="1" applyFont="1" applyAlignment="1">
      <alignment vertical="top" wrapText="1"/>
    </xf>
    <xf numFmtId="43" fontId="16" fillId="33" borderId="0" xfId="1" applyFont="1" applyFill="1" applyAlignment="1">
      <alignment vertical="top" wrapText="1"/>
    </xf>
    <xf numFmtId="43" fontId="25" fillId="35" borderId="0" xfId="1" applyFont="1" applyFill="1" applyAlignment="1">
      <alignment vertical="top" wrapText="1"/>
    </xf>
    <xf numFmtId="0" fontId="0" fillId="36" borderId="20" xfId="0" applyFill="1" applyBorder="1" applyAlignment="1">
      <alignment vertical="top" wrapText="1"/>
    </xf>
    <xf numFmtId="43" fontId="24" fillId="0" borderId="0" xfId="1" applyFont="1" applyBorder="1" applyAlignment="1">
      <alignment vertical="top" wrapText="1"/>
    </xf>
    <xf numFmtId="43" fontId="0" fillId="0" borderId="0" xfId="1" applyFont="1" applyFill="1" applyAlignment="1">
      <alignment vertical="top" wrapText="1"/>
    </xf>
    <xf numFmtId="43" fontId="16" fillId="0" borderId="0" xfId="1" applyFont="1" applyFill="1" applyBorder="1" applyAlignment="1">
      <alignment vertical="top" wrapText="1"/>
    </xf>
    <xf numFmtId="43" fontId="16" fillId="0" borderId="0" xfId="1" applyFont="1" applyAlignment="1">
      <alignment vertical="top" wrapText="1"/>
    </xf>
    <xf numFmtId="43" fontId="16" fillId="0" borderId="0" xfId="1" applyFont="1" applyAlignment="1">
      <alignment vertical="top"/>
    </xf>
    <xf numFmtId="0" fontId="0" fillId="36" borderId="21" xfId="0" applyFill="1" applyBorder="1" applyAlignment="1">
      <alignment vertical="top" wrapText="1"/>
    </xf>
    <xf numFmtId="0" fontId="16" fillId="39" borderId="0" xfId="0" applyFont="1" applyFill="1"/>
    <xf numFmtId="43" fontId="16" fillId="38" borderId="0" xfId="1" applyFont="1" applyFill="1" applyAlignment="1"/>
    <xf numFmtId="0" fontId="16" fillId="38" borderId="0" xfId="1" applyNumberFormat="1" applyFont="1" applyFill="1" applyAlignment="1">
      <alignment horizontal="center"/>
    </xf>
    <xf numFmtId="14" fontId="0" fillId="38" borderId="0" xfId="1" applyNumberFormat="1" applyFont="1" applyFill="1" applyAlignment="1">
      <alignment wrapText="1"/>
    </xf>
    <xf numFmtId="43" fontId="16" fillId="38" borderId="0" xfId="1" applyFont="1" applyFill="1" applyAlignment="1">
      <alignment vertical="top" wrapText="1"/>
    </xf>
    <xf numFmtId="43" fontId="0" fillId="33" borderId="0" xfId="1" applyFont="1" applyFill="1" applyAlignment="1">
      <alignment wrapText="1"/>
    </xf>
    <xf numFmtId="0" fontId="16" fillId="38" borderId="0" xfId="0" applyFont="1" applyFill="1" applyAlignment="1">
      <alignment horizontal="center" vertical="center"/>
    </xf>
    <xf numFmtId="43" fontId="0" fillId="38" borderId="0" xfId="1" applyFont="1" applyFill="1" applyAlignment="1">
      <alignment horizontal="center" vertical="center" wrapText="1"/>
    </xf>
    <xf numFmtId="0" fontId="14" fillId="0" borderId="0" xfId="0" applyFont="1"/>
    <xf numFmtId="14" fontId="16" fillId="38" borderId="0" xfId="0" applyNumberFormat="1" applyFont="1" applyFill="1" applyAlignment="1">
      <alignment horizontal="center" vertical="center"/>
    </xf>
    <xf numFmtId="14" fontId="16" fillId="38" borderId="0" xfId="0" applyNumberFormat="1" applyFont="1" applyFill="1" applyAlignment="1">
      <alignment horizontal="center" vertical="top"/>
    </xf>
    <xf numFmtId="0" fontId="16" fillId="38" borderId="0" xfId="0" applyFont="1" applyFill="1" applyAlignment="1">
      <alignment horizontal="center" vertical="top"/>
    </xf>
    <xf numFmtId="43" fontId="0" fillId="38" borderId="0" xfId="1" applyFont="1" applyFill="1" applyAlignment="1">
      <alignment wrapText="1"/>
    </xf>
    <xf numFmtId="14" fontId="1" fillId="38" borderId="0" xfId="1" applyNumberFormat="1" applyFont="1" applyFill="1" applyAlignment="1">
      <alignment horizontal="center" wrapText="1"/>
    </xf>
    <xf numFmtId="43" fontId="0" fillId="38" borderId="0" xfId="1" applyFont="1" applyFill="1" applyAlignment="1">
      <alignment horizontal="left"/>
    </xf>
    <xf numFmtId="14" fontId="0" fillId="38" borderId="0" xfId="1" applyNumberFormat="1" applyFont="1" applyFill="1" applyAlignment="1">
      <alignment horizontal="center" vertical="center" wrapText="1"/>
    </xf>
    <xf numFmtId="0" fontId="25" fillId="0" borderId="0" xfId="0" applyFont="1"/>
    <xf numFmtId="0" fontId="0" fillId="0" borderId="0" xfId="0" applyAlignment="1">
      <alignment vertical="center"/>
    </xf>
    <xf numFmtId="0" fontId="16" fillId="0" borderId="0" xfId="1" applyNumberFormat="1" applyFont="1" applyFill="1" applyAlignment="1">
      <alignment horizontal="center"/>
    </xf>
    <xf numFmtId="43" fontId="16" fillId="0" borderId="0" xfId="1" applyFont="1" applyFill="1" applyAlignment="1">
      <alignment horizontal="center" wrapText="1"/>
    </xf>
    <xf numFmtId="43" fontId="16" fillId="0" borderId="0" xfId="1" applyFont="1" applyFill="1" applyAlignment="1">
      <alignment wrapText="1"/>
    </xf>
    <xf numFmtId="43" fontId="0" fillId="0" borderId="0" xfId="1" applyFont="1"/>
    <xf numFmtId="0" fontId="19" fillId="37" borderId="0" xfId="0" applyFont="1" applyFill="1"/>
    <xf numFmtId="14" fontId="16" fillId="0" borderId="0" xfId="0" applyNumberFormat="1" applyFont="1" applyAlignment="1">
      <alignment horizontal="center" vertical="center"/>
    </xf>
    <xf numFmtId="43" fontId="16" fillId="37" borderId="0" xfId="1" applyFont="1" applyFill="1" applyAlignment="1">
      <alignment vertical="top"/>
    </xf>
    <xf numFmtId="43" fontId="16" fillId="38" borderId="0" xfId="1" applyFont="1" applyFill="1" applyAlignment="1">
      <alignment vertical="top"/>
    </xf>
    <xf numFmtId="43" fontId="0" fillId="0" borderId="0" xfId="1" applyFont="1" applyAlignment="1">
      <alignment vertical="top"/>
    </xf>
    <xf numFmtId="43" fontId="16" fillId="37" borderId="0" xfId="1" applyFont="1" applyFill="1"/>
    <xf numFmtId="43" fontId="16" fillId="33" borderId="0" xfId="1" applyFont="1" applyFill="1" applyAlignment="1">
      <alignment vertical="top"/>
    </xf>
    <xf numFmtId="43" fontId="0" fillId="38" borderId="0" xfId="1" applyFont="1" applyFill="1" applyAlignment="1">
      <alignment vertical="top"/>
    </xf>
    <xf numFmtId="43" fontId="0" fillId="38" borderId="0" xfId="1" applyFont="1" applyFill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3" fontId="0" fillId="0" borderId="0" xfId="1" applyFont="1" applyBorder="1" applyAlignment="1">
      <alignment horizontal="left"/>
    </xf>
    <xf numFmtId="0" fontId="0" fillId="38" borderId="0" xfId="1" applyNumberFormat="1" applyFont="1" applyFill="1" applyAlignment="1">
      <alignment horizontal="left"/>
    </xf>
    <xf numFmtId="0" fontId="0" fillId="0" borderId="0" xfId="1" applyNumberFormat="1" applyFont="1" applyFill="1" applyAlignment="1">
      <alignment horizontal="left"/>
    </xf>
    <xf numFmtId="0" fontId="23" fillId="0" borderId="0" xfId="0" applyFont="1" applyAlignment="1">
      <alignment horizontal="left"/>
    </xf>
    <xf numFmtId="43" fontId="0" fillId="0" borderId="0" xfId="1" applyFont="1" applyFill="1"/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 wrapText="1"/>
    </xf>
    <xf numFmtId="4" fontId="18" fillId="34" borderId="18" xfId="1" applyNumberFormat="1" applyFont="1" applyFill="1" applyBorder="1" applyAlignment="1">
      <alignment horizontal="center" vertical="center" wrapText="1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0" fontId="26" fillId="36" borderId="10" xfId="0" applyFont="1" applyFill="1" applyBorder="1" applyAlignment="1">
      <alignment horizontal="center"/>
    </xf>
    <xf numFmtId="0" fontId="26" fillId="36" borderId="0" xfId="0" applyFont="1" applyFill="1" applyAlignment="1">
      <alignment horizontal="center"/>
    </xf>
    <xf numFmtId="0" fontId="26" fillId="36" borderId="22" xfId="0" applyFont="1" applyFill="1" applyBorder="1" applyAlignment="1">
      <alignment horizont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0" fontId="21" fillId="36" borderId="23" xfId="0" applyFont="1" applyFill="1" applyBorder="1" applyAlignment="1">
      <alignment horizontal="center"/>
    </xf>
    <xf numFmtId="0" fontId="21" fillId="36" borderId="24" xfId="0" applyFont="1" applyFill="1" applyBorder="1" applyAlignment="1">
      <alignment horizontal="center"/>
    </xf>
    <xf numFmtId="0" fontId="21" fillId="36" borderId="25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 wrapText="1"/>
    </xf>
    <xf numFmtId="4" fontId="18" fillId="34" borderId="17" xfId="1" applyNumberFormat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332525</xdr:colOff>
      <xdr:row>0</xdr:row>
      <xdr:rowOff>163285</xdr:rowOff>
    </xdr:from>
    <xdr:to>
      <xdr:col>0</xdr:col>
      <xdr:colOff>1645437</xdr:colOff>
      <xdr:row>5</xdr:row>
      <xdr:rowOff>86080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25" y="163285"/>
          <a:ext cx="1312912" cy="1277131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11</xdr:col>
      <xdr:colOff>218735</xdr:colOff>
      <xdr:row>1</xdr:row>
      <xdr:rowOff>59103</xdr:rowOff>
    </xdr:from>
    <xdr:to>
      <xdr:col>13</xdr:col>
      <xdr:colOff>3101</xdr:colOff>
      <xdr:row>5</xdr:row>
      <xdr:rowOff>52782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7660" y="240078"/>
          <a:ext cx="2382309" cy="115572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0</xdr:colOff>
      <xdr:row>272</xdr:row>
      <xdr:rowOff>190501</xdr:rowOff>
    </xdr:from>
    <xdr:to>
      <xdr:col>8</xdr:col>
      <xdr:colOff>166687</xdr:colOff>
      <xdr:row>303</xdr:row>
      <xdr:rowOff>130970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54625876"/>
          <a:ext cx="14311312" cy="592931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eryira Josefina Durán Ortíz" id="{7CBF1DD8-51D9-46CC-BB13-DFDA6DFAA56C}" userId="S::Seryira.Duran@one.gob.do::77bd64cf-b1a6-4f18-bb4a-09c075b85b9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2-09-07T15:37:39.59" personId="{7CBF1DD8-51D9-46CC-BB13-DFDA6DFAA56C}" id="{B11FD05D-32A8-48FC-B321-84946E4D62BC}">
    <text>Nomina de Empleados de Nombramiento Temporal, así mismo debe decirlo en el titulo de la Nomina publicada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S393"/>
  <sheetViews>
    <sheetView showGridLines="0" tabSelected="1" showWhiteSpace="0" zoomScale="80" zoomScaleNormal="80" zoomScaleSheetLayoutView="57" zoomScalePageLayoutView="70" workbookViewId="0">
      <pane ySplit="8" topLeftCell="A9" activePane="bottomLeft" state="frozen"/>
      <selection pane="bottomLeft" activeCell="K36" sqref="K36"/>
    </sheetView>
  </sheetViews>
  <sheetFormatPr baseColWidth="10" defaultColWidth="11.42578125" defaultRowHeight="15" x14ac:dyDescent="0.25"/>
  <cols>
    <col min="1" max="1" width="66" customWidth="1"/>
    <col min="2" max="2" width="48.5703125" style="3" customWidth="1"/>
    <col min="3" max="4" width="11.42578125" style="3" customWidth="1"/>
    <col min="5" max="5" width="19.140625" customWidth="1"/>
    <col min="6" max="6" width="18" customWidth="1"/>
    <col min="7" max="7" width="20.7109375" style="90" customWidth="1"/>
    <col min="8" max="8" width="16.85546875" style="91" customWidth="1"/>
    <col min="9" max="9" width="17.42578125" style="90" customWidth="1"/>
    <col min="10" max="10" width="17.28515625" style="90" customWidth="1"/>
    <col min="11" max="11" width="16.42578125" style="90" customWidth="1"/>
    <col min="12" max="12" width="18.42578125" style="90" customWidth="1"/>
    <col min="13" max="13" width="19.85546875" style="91" customWidth="1"/>
    <col min="14" max="14" width="17.7109375" customWidth="1"/>
    <col min="42" max="51" width="11.42578125" customWidth="1"/>
    <col min="52" max="52" width="11.42578125" hidden="1" customWidth="1"/>
  </cols>
  <sheetData>
    <row r="1" spans="1:237" x14ac:dyDescent="0.25">
      <c r="A1" s="23"/>
      <c r="B1" s="24"/>
      <c r="C1" s="24"/>
      <c r="D1" s="24"/>
      <c r="E1" s="24"/>
      <c r="F1" s="24"/>
      <c r="G1" s="97"/>
      <c r="H1" s="110"/>
      <c r="I1" s="97"/>
      <c r="J1" s="97"/>
      <c r="K1" s="97"/>
      <c r="L1" s="97"/>
      <c r="M1" s="116"/>
    </row>
    <row r="2" spans="1:237" ht="26.25" x14ac:dyDescent="0.4">
      <c r="A2" s="163" t="s">
        <v>10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</row>
    <row r="3" spans="1:237" ht="26.25" x14ac:dyDescent="0.4">
      <c r="A3" s="163" t="s">
        <v>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5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</row>
    <row r="4" spans="1:237" ht="20.25" x14ac:dyDescent="0.3">
      <c r="A4" s="166" t="s">
        <v>9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</row>
    <row r="5" spans="1:237" ht="20.25" x14ac:dyDescent="0.3">
      <c r="A5" s="169" t="s">
        <v>225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1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</row>
    <row r="6" spans="1:237" ht="21" thickBot="1" x14ac:dyDescent="0.35">
      <c r="A6" s="174" t="s">
        <v>229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6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</row>
    <row r="7" spans="1:237" x14ac:dyDescent="0.25">
      <c r="A7" s="177" t="s">
        <v>12</v>
      </c>
      <c r="B7" s="172" t="s">
        <v>0</v>
      </c>
      <c r="C7" s="172" t="s">
        <v>89</v>
      </c>
      <c r="D7" s="161" t="s">
        <v>196</v>
      </c>
      <c r="E7" s="161" t="s">
        <v>11</v>
      </c>
      <c r="F7" s="161" t="s">
        <v>224</v>
      </c>
      <c r="G7" s="157" t="s">
        <v>7</v>
      </c>
      <c r="H7" s="179" t="s">
        <v>1</v>
      </c>
      <c r="I7" s="157" t="s">
        <v>2</v>
      </c>
      <c r="J7" s="155" t="s">
        <v>3</v>
      </c>
      <c r="K7" s="157" t="s">
        <v>4</v>
      </c>
      <c r="L7" s="157" t="s">
        <v>5</v>
      </c>
      <c r="M7" s="159" t="s">
        <v>6</v>
      </c>
      <c r="P7" s="28"/>
      <c r="Q7" s="29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</row>
    <row r="8" spans="1:237" ht="15.75" thickBot="1" x14ac:dyDescent="0.3">
      <c r="A8" s="178"/>
      <c r="B8" s="173"/>
      <c r="C8" s="173"/>
      <c r="D8" s="162"/>
      <c r="E8" s="162"/>
      <c r="F8" s="162"/>
      <c r="G8" s="158"/>
      <c r="H8" s="180"/>
      <c r="I8" s="158"/>
      <c r="J8" s="156"/>
      <c r="K8" s="158"/>
      <c r="L8" s="158"/>
      <c r="M8" s="160"/>
    </row>
    <row r="9" spans="1:237" x14ac:dyDescent="0.25">
      <c r="A9" s="28" t="s">
        <v>110</v>
      </c>
      <c r="B9" s="11"/>
      <c r="C9" s="9"/>
      <c r="D9" s="9"/>
      <c r="E9" s="28"/>
      <c r="F9" s="28"/>
      <c r="G9" s="115"/>
      <c r="H9" s="114"/>
      <c r="I9" s="115"/>
      <c r="J9" s="115"/>
      <c r="K9" s="115"/>
      <c r="L9" s="115"/>
      <c r="M9" s="114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</row>
    <row r="10" spans="1:237" x14ac:dyDescent="0.25">
      <c r="A10" t="s">
        <v>111</v>
      </c>
      <c r="B10" s="148" t="s">
        <v>50</v>
      </c>
      <c r="C10" s="5" t="s">
        <v>67</v>
      </c>
      <c r="D10" s="5" t="s">
        <v>197</v>
      </c>
      <c r="E10" s="7">
        <v>44409</v>
      </c>
      <c r="F10" s="2" t="s">
        <v>99</v>
      </c>
      <c r="G10" s="138">
        <v>133000</v>
      </c>
      <c r="H10" s="138">
        <v>3817.1</v>
      </c>
      <c r="I10" s="138">
        <v>19867.79</v>
      </c>
      <c r="J10" s="138">
        <v>4043.2</v>
      </c>
      <c r="K10" s="138">
        <v>18005.54</v>
      </c>
      <c r="L10" s="138">
        <v>45733.63</v>
      </c>
      <c r="M10" s="31">
        <f>G10-L10</f>
        <v>87266.37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</row>
    <row r="11" spans="1:237" s="30" customFormat="1" x14ac:dyDescent="0.25">
      <c r="A11" s="47" t="s">
        <v>13</v>
      </c>
      <c r="B11" s="67">
        <v>1</v>
      </c>
      <c r="C11" s="53"/>
      <c r="D11" s="53"/>
      <c r="E11" s="36"/>
      <c r="F11" s="47"/>
      <c r="G11" s="141">
        <f>G10</f>
        <v>133000</v>
      </c>
      <c r="H11" s="105">
        <f t="shared" ref="H11:M11" si="0">H10</f>
        <v>3817.1</v>
      </c>
      <c r="I11" s="141">
        <f>I10</f>
        <v>19867.79</v>
      </c>
      <c r="J11" s="141">
        <f t="shared" si="0"/>
        <v>4043.2</v>
      </c>
      <c r="K11" s="141">
        <f>K10</f>
        <v>18005.54</v>
      </c>
      <c r="L11" s="141">
        <f t="shared" si="0"/>
        <v>45733.63</v>
      </c>
      <c r="M11" s="105">
        <f t="shared" si="0"/>
        <v>87266.37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</row>
    <row r="12" spans="1:237" x14ac:dyDescent="0.25">
      <c r="G12" s="143"/>
      <c r="H12" s="104"/>
      <c r="I12" s="143"/>
      <c r="J12" s="143"/>
      <c r="K12" s="143"/>
      <c r="L12" s="143"/>
      <c r="M12" s="104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</row>
    <row r="13" spans="1:237" ht="11.25" customHeight="1" x14ac:dyDescent="0.25">
      <c r="A13" s="27" t="s">
        <v>40</v>
      </c>
      <c r="B13" s="27"/>
      <c r="C13" s="27"/>
      <c r="D13" s="27"/>
      <c r="E13" s="27"/>
      <c r="F13" s="27"/>
      <c r="G13" s="115"/>
      <c r="H13" s="114"/>
      <c r="I13" s="115"/>
      <c r="J13" s="115"/>
      <c r="K13" s="138"/>
      <c r="L13" s="115"/>
      <c r="M13" s="114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</row>
    <row r="14" spans="1:237" x14ac:dyDescent="0.25">
      <c r="A14" s="4" t="s">
        <v>64</v>
      </c>
      <c r="B14" s="4" t="s">
        <v>65</v>
      </c>
      <c r="C14" s="5" t="s">
        <v>66</v>
      </c>
      <c r="D14" s="5" t="s">
        <v>197</v>
      </c>
      <c r="E14" s="4" t="s">
        <v>88</v>
      </c>
      <c r="F14" s="8" t="s">
        <v>99</v>
      </c>
      <c r="G14" s="138">
        <v>75000</v>
      </c>
      <c r="H14" s="138">
        <v>2152.5</v>
      </c>
      <c r="I14" s="138">
        <v>6309.38</v>
      </c>
      <c r="J14" s="138">
        <v>2280</v>
      </c>
      <c r="K14" s="138">
        <v>25</v>
      </c>
      <c r="L14" s="138">
        <v>10766.88</v>
      </c>
      <c r="M14" s="31">
        <f>G14-L14</f>
        <v>64233.120000000003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</row>
    <row r="15" spans="1:237" s="2" customFormat="1" ht="11.25" customHeight="1" x14ac:dyDescent="0.25">
      <c r="A15" s="4" t="s">
        <v>69</v>
      </c>
      <c r="B15" s="4" t="s">
        <v>57</v>
      </c>
      <c r="C15" s="2" t="s">
        <v>67</v>
      </c>
      <c r="D15" s="2" t="s">
        <v>197</v>
      </c>
      <c r="E15" s="4" t="s">
        <v>87</v>
      </c>
      <c r="F15" s="8" t="s">
        <v>99</v>
      </c>
      <c r="G15" s="138">
        <v>40000</v>
      </c>
      <c r="H15" s="138">
        <v>1148</v>
      </c>
      <c r="I15" s="138">
        <v>442.65</v>
      </c>
      <c r="J15" s="138">
        <v>1216</v>
      </c>
      <c r="K15" s="138">
        <v>5009</v>
      </c>
      <c r="L15" s="138">
        <v>7815.65</v>
      </c>
      <c r="M15" s="31">
        <f>G15-L15</f>
        <v>32184.35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</row>
    <row r="16" spans="1:237" s="2" customFormat="1" ht="11.25" customHeight="1" x14ac:dyDescent="0.25">
      <c r="A16" s="4" t="s">
        <v>116</v>
      </c>
      <c r="B16" s="4" t="s">
        <v>118</v>
      </c>
      <c r="C16" s="2" t="s">
        <v>67</v>
      </c>
      <c r="D16" s="2" t="s">
        <v>197</v>
      </c>
      <c r="E16" s="4" t="s">
        <v>117</v>
      </c>
      <c r="F16" s="8" t="s">
        <v>99</v>
      </c>
      <c r="G16" s="138">
        <v>87500</v>
      </c>
      <c r="H16" s="138">
        <v>2511.25</v>
      </c>
      <c r="I16" s="31">
        <v>8770.69</v>
      </c>
      <c r="J16" s="138">
        <v>2660</v>
      </c>
      <c r="K16" s="31">
        <v>10142.450000000001</v>
      </c>
      <c r="L16" s="31">
        <v>24084.39</v>
      </c>
      <c r="M16" s="31">
        <f>G16-L16</f>
        <v>63415.61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</row>
    <row r="17" spans="1:237" x14ac:dyDescent="0.25">
      <c r="A17" s="47" t="s">
        <v>13</v>
      </c>
      <c r="B17" s="67">
        <v>3</v>
      </c>
      <c r="C17" s="53"/>
      <c r="D17" s="53"/>
      <c r="E17" s="47"/>
      <c r="F17" s="47"/>
      <c r="G17" s="141">
        <f t="shared" ref="G17:L17" si="1">SUM(G14:G16)</f>
        <v>202500</v>
      </c>
      <c r="H17" s="105">
        <f t="shared" si="1"/>
        <v>5811.75</v>
      </c>
      <c r="I17" s="141">
        <f t="shared" si="1"/>
        <v>15522.720000000001</v>
      </c>
      <c r="J17" s="141">
        <f t="shared" si="1"/>
        <v>6156</v>
      </c>
      <c r="K17" s="141">
        <f>SUM(K14:K16)</f>
        <v>15176.45</v>
      </c>
      <c r="L17" s="141">
        <f t="shared" si="1"/>
        <v>42666.92</v>
      </c>
      <c r="M17" s="105">
        <f>M16+M15+M14</f>
        <v>159833.07999999999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</row>
    <row r="18" spans="1:237" s="32" customFormat="1" x14ac:dyDescent="0.25">
      <c r="A18" s="29"/>
      <c r="B18" s="13"/>
      <c r="C18" s="14"/>
      <c r="D18" s="14"/>
      <c r="E18" s="29"/>
      <c r="F18" s="29"/>
      <c r="G18" s="142"/>
      <c r="H18" s="121"/>
      <c r="I18" s="142"/>
      <c r="J18" s="142"/>
      <c r="K18" s="142"/>
      <c r="L18" s="142"/>
      <c r="M18" s="121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</row>
    <row r="19" spans="1:237" x14ac:dyDescent="0.25">
      <c r="A19" s="28" t="s">
        <v>195</v>
      </c>
      <c r="B19" s="11"/>
      <c r="C19" s="9"/>
      <c r="D19" s="9"/>
      <c r="E19" s="28"/>
      <c r="F19" s="28"/>
      <c r="G19" s="143"/>
      <c r="H19" s="104"/>
      <c r="I19" s="143"/>
      <c r="J19" s="143"/>
      <c r="K19" s="143"/>
      <c r="L19" s="143"/>
      <c r="M19" s="104"/>
    </row>
    <row r="20" spans="1:237" x14ac:dyDescent="0.25">
      <c r="A20" t="s">
        <v>104</v>
      </c>
      <c r="B20" s="149" t="s">
        <v>215</v>
      </c>
      <c r="C20" s="5" t="s">
        <v>66</v>
      </c>
      <c r="D20" s="5" t="s">
        <v>197</v>
      </c>
      <c r="E20" s="7">
        <v>44542</v>
      </c>
      <c r="F20" s="8" t="s">
        <v>99</v>
      </c>
      <c r="G20" s="138">
        <v>60000</v>
      </c>
      <c r="H20" s="138">
        <v>1722</v>
      </c>
      <c r="I20" s="138">
        <v>3486.68</v>
      </c>
      <c r="J20" s="138">
        <v>1824</v>
      </c>
      <c r="K20" s="138">
        <v>3005.6</v>
      </c>
      <c r="L20" s="138">
        <v>10038.280000000001</v>
      </c>
      <c r="M20" s="31">
        <f>G20-L20</f>
        <v>49961.72</v>
      </c>
    </row>
    <row r="21" spans="1:237" s="28" customFormat="1" x14ac:dyDescent="0.25">
      <c r="A21" s="47" t="s">
        <v>13</v>
      </c>
      <c r="B21" s="67">
        <v>1</v>
      </c>
      <c r="C21" s="53"/>
      <c r="D21" s="53"/>
      <c r="E21" s="47"/>
      <c r="F21" s="47"/>
      <c r="G21" s="141">
        <f>+G20</f>
        <v>60000</v>
      </c>
      <c r="H21" s="105">
        <f>+H20</f>
        <v>1722</v>
      </c>
      <c r="I21" s="141">
        <f>+I20</f>
        <v>3486.68</v>
      </c>
      <c r="J21" s="141">
        <f>+J20</f>
        <v>1824</v>
      </c>
      <c r="K21" s="141">
        <f>+K20</f>
        <v>3005.6</v>
      </c>
      <c r="L21" s="141">
        <f>L20</f>
        <v>10038.280000000001</v>
      </c>
      <c r="M21" s="105">
        <f>+M20</f>
        <v>49961.72</v>
      </c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</row>
    <row r="22" spans="1:237" x14ac:dyDescent="0.25">
      <c r="B22"/>
      <c r="C22"/>
      <c r="D22"/>
      <c r="G22" s="138"/>
      <c r="H22" s="138"/>
      <c r="I22" s="138"/>
      <c r="J22" s="138"/>
      <c r="K22" s="138"/>
      <c r="L22" s="138"/>
      <c r="M22" s="138"/>
    </row>
    <row r="23" spans="1:237" x14ac:dyDescent="0.25">
      <c r="A23" s="28" t="s">
        <v>212</v>
      </c>
      <c r="B23"/>
      <c r="C23"/>
      <c r="D23"/>
      <c r="G23" s="138"/>
      <c r="H23" s="138"/>
      <c r="I23" s="138"/>
      <c r="J23" s="138"/>
      <c r="K23" s="138"/>
      <c r="L23" s="138"/>
      <c r="M23" s="138"/>
    </row>
    <row r="24" spans="1:237" x14ac:dyDescent="0.25">
      <c r="A24" t="s">
        <v>213</v>
      </c>
      <c r="B24" s="148" t="s">
        <v>50</v>
      </c>
      <c r="C24" s="2" t="s">
        <v>66</v>
      </c>
      <c r="D24" s="2" t="s">
        <v>197</v>
      </c>
      <c r="E24" s="7">
        <v>44844</v>
      </c>
      <c r="F24" s="2" t="s">
        <v>99</v>
      </c>
      <c r="G24" s="138">
        <v>133000</v>
      </c>
      <c r="H24" s="138">
        <v>3817.1</v>
      </c>
      <c r="I24" s="138">
        <v>19867.79</v>
      </c>
      <c r="J24" s="138">
        <v>4043.2</v>
      </c>
      <c r="K24" s="138">
        <v>2225</v>
      </c>
      <c r="L24" s="138">
        <v>29953.09</v>
      </c>
      <c r="M24" s="138">
        <f>G24-L24</f>
        <v>103046.91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</row>
    <row r="25" spans="1:237" s="36" customFormat="1" x14ac:dyDescent="0.25">
      <c r="A25" s="47" t="s">
        <v>95</v>
      </c>
      <c r="B25" s="67">
        <v>1</v>
      </c>
      <c r="G25" s="144">
        <f t="shared" ref="G25:M25" si="2">SUM(G24)</f>
        <v>133000</v>
      </c>
      <c r="H25" s="144">
        <f t="shared" si="2"/>
        <v>3817.1</v>
      </c>
      <c r="I25" s="144">
        <f t="shared" si="2"/>
        <v>19867.79</v>
      </c>
      <c r="J25" s="144">
        <f t="shared" si="2"/>
        <v>4043.2</v>
      </c>
      <c r="K25" s="144">
        <f>SUM(K24)</f>
        <v>2225</v>
      </c>
      <c r="L25" s="144">
        <f t="shared" si="2"/>
        <v>29953.09</v>
      </c>
      <c r="M25" s="144">
        <f t="shared" si="2"/>
        <v>103046.91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</row>
    <row r="26" spans="1:237" s="29" customFormat="1" x14ac:dyDescent="0.25">
      <c r="B26" s="13"/>
      <c r="C26" s="14"/>
      <c r="D26" s="14"/>
      <c r="G26" s="142"/>
      <c r="H26" s="121"/>
      <c r="I26" s="142"/>
      <c r="J26" s="142"/>
      <c r="K26" s="142"/>
      <c r="L26" s="142"/>
      <c r="M26" s="121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</row>
    <row r="27" spans="1:237" s="29" customFormat="1" x14ac:dyDescent="0.25">
      <c r="A27" s="29" t="s">
        <v>206</v>
      </c>
      <c r="B27" s="13"/>
      <c r="C27" s="14"/>
      <c r="D27" s="14"/>
      <c r="G27" s="142"/>
      <c r="H27" s="121"/>
      <c r="I27" s="142"/>
      <c r="J27" s="142"/>
      <c r="K27" s="142"/>
      <c r="L27" s="142"/>
      <c r="M27" s="121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</row>
    <row r="28" spans="1:237" s="32" customFormat="1" x14ac:dyDescent="0.25">
      <c r="A28" s="32" t="s">
        <v>207</v>
      </c>
      <c r="B28" s="74" t="s">
        <v>50</v>
      </c>
      <c r="C28" s="15" t="s">
        <v>67</v>
      </c>
      <c r="D28" s="15" t="s">
        <v>197</v>
      </c>
      <c r="E28" s="16">
        <v>44805</v>
      </c>
      <c r="F28" s="80" t="s">
        <v>99</v>
      </c>
      <c r="G28" s="138">
        <v>89500</v>
      </c>
      <c r="H28" s="138">
        <v>2568.65</v>
      </c>
      <c r="I28" s="138">
        <v>9635.51</v>
      </c>
      <c r="J28" s="138">
        <v>2720.8</v>
      </c>
      <c r="K28" s="138">
        <v>25</v>
      </c>
      <c r="L28" s="138">
        <v>14949.96</v>
      </c>
      <c r="M28" s="138">
        <f>G28-L28</f>
        <v>74550.040000000008</v>
      </c>
    </row>
    <row r="29" spans="1:237" s="30" customFormat="1" x14ac:dyDescent="0.25">
      <c r="A29" s="47" t="s">
        <v>13</v>
      </c>
      <c r="B29" s="67">
        <v>1</v>
      </c>
      <c r="C29" s="67"/>
      <c r="D29" s="67"/>
      <c r="E29" s="47"/>
      <c r="F29" s="47"/>
      <c r="G29" s="141">
        <f t="shared" ref="G29:M29" si="3">G28</f>
        <v>89500</v>
      </c>
      <c r="H29" s="105">
        <f t="shared" si="3"/>
        <v>2568.65</v>
      </c>
      <c r="I29" s="141">
        <f>I28</f>
        <v>9635.51</v>
      </c>
      <c r="J29" s="141">
        <f t="shared" si="3"/>
        <v>2720.8</v>
      </c>
      <c r="K29" s="141">
        <f>K28</f>
        <v>25</v>
      </c>
      <c r="L29" s="141">
        <f t="shared" si="3"/>
        <v>14949.96</v>
      </c>
      <c r="M29" s="105">
        <f t="shared" si="3"/>
        <v>74550.040000000008</v>
      </c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</row>
    <row r="30" spans="1:237" s="29" customFormat="1" x14ac:dyDescent="0.25">
      <c r="B30" s="13"/>
      <c r="C30" s="13"/>
      <c r="D30" s="13"/>
      <c r="G30" s="142"/>
      <c r="H30" s="121"/>
      <c r="I30" s="142"/>
      <c r="J30" s="142"/>
      <c r="K30" s="142"/>
      <c r="L30" s="142"/>
      <c r="M30" s="121"/>
    </row>
    <row r="31" spans="1:237" s="29" customFormat="1" x14ac:dyDescent="0.25">
      <c r="A31" s="29" t="s">
        <v>21</v>
      </c>
      <c r="B31" s="13"/>
      <c r="C31" s="14"/>
      <c r="D31" s="14"/>
      <c r="G31" s="142"/>
      <c r="H31" s="121"/>
      <c r="I31" s="142"/>
      <c r="J31" s="142"/>
      <c r="K31" s="142"/>
      <c r="L31" s="142"/>
      <c r="M31" s="121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</row>
    <row r="32" spans="1:237" s="32" customFormat="1" x14ac:dyDescent="0.25">
      <c r="A32" s="32" t="s">
        <v>49</v>
      </c>
      <c r="B32" s="74" t="s">
        <v>50</v>
      </c>
      <c r="C32" s="15" t="s">
        <v>67</v>
      </c>
      <c r="D32" s="15" t="s">
        <v>197</v>
      </c>
      <c r="E32" s="7">
        <v>44244</v>
      </c>
      <c r="F32" s="7" t="s">
        <v>99</v>
      </c>
      <c r="G32" s="138">
        <v>133000</v>
      </c>
      <c r="H32" s="138">
        <v>3817.1</v>
      </c>
      <c r="I32" s="31">
        <v>19079.07</v>
      </c>
      <c r="J32" s="138">
        <v>4043.2</v>
      </c>
      <c r="K32" s="138">
        <v>21357.89</v>
      </c>
      <c r="L32" s="138">
        <v>48297.26</v>
      </c>
      <c r="M32" s="31">
        <f>G32-L32</f>
        <v>84702.739999999991</v>
      </c>
    </row>
    <row r="33" spans="1:237" x14ac:dyDescent="0.25">
      <c r="A33" s="47" t="s">
        <v>13</v>
      </c>
      <c r="B33" s="67">
        <v>1</v>
      </c>
      <c r="C33" s="53"/>
      <c r="D33" s="53"/>
      <c r="E33" s="47"/>
      <c r="F33" s="47" t="s">
        <v>178</v>
      </c>
      <c r="G33" s="141">
        <f>G32</f>
        <v>133000</v>
      </c>
      <c r="H33" s="105">
        <f t="shared" ref="H33:M33" si="4">H32</f>
        <v>3817.1</v>
      </c>
      <c r="I33" s="141">
        <f>I32</f>
        <v>19079.07</v>
      </c>
      <c r="J33" s="141">
        <f t="shared" si="4"/>
        <v>4043.2</v>
      </c>
      <c r="K33" s="141">
        <f>K32</f>
        <v>21357.89</v>
      </c>
      <c r="L33" s="141">
        <f t="shared" si="4"/>
        <v>48297.26</v>
      </c>
      <c r="M33" s="105">
        <f t="shared" si="4"/>
        <v>84702.739999999991</v>
      </c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</row>
    <row r="34" spans="1:237" x14ac:dyDescent="0.25">
      <c r="G34" s="143"/>
      <c r="H34" s="104"/>
      <c r="I34" s="143"/>
      <c r="J34" s="143"/>
      <c r="K34" s="143"/>
      <c r="L34" s="143"/>
      <c r="M34" s="104"/>
    </row>
    <row r="35" spans="1:237" s="32" customFormat="1" x14ac:dyDescent="0.25">
      <c r="A35" s="29" t="s">
        <v>142</v>
      </c>
      <c r="B35" s="13"/>
      <c r="C35" s="14"/>
      <c r="D35" s="14"/>
      <c r="E35" s="29"/>
      <c r="F35" s="29"/>
      <c r="G35" s="142"/>
      <c r="H35" s="121"/>
      <c r="I35" s="142"/>
      <c r="J35" s="142"/>
      <c r="K35" s="142"/>
      <c r="L35" s="142"/>
      <c r="M35" s="121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</row>
    <row r="36" spans="1:237" x14ac:dyDescent="0.25">
      <c r="A36" s="32" t="s">
        <v>31</v>
      </c>
      <c r="B36" s="148" t="s">
        <v>219</v>
      </c>
      <c r="C36" s="5" t="s">
        <v>67</v>
      </c>
      <c r="D36" s="5" t="s">
        <v>197</v>
      </c>
      <c r="E36" s="7">
        <v>44276</v>
      </c>
      <c r="F36" s="8" t="s">
        <v>99</v>
      </c>
      <c r="G36" s="138">
        <v>40000</v>
      </c>
      <c r="H36" s="138">
        <v>1148</v>
      </c>
      <c r="I36" s="138">
        <v>442.65</v>
      </c>
      <c r="J36" s="138">
        <v>1216</v>
      </c>
      <c r="K36" s="154">
        <v>1815</v>
      </c>
      <c r="L36" s="138">
        <v>4621.6499999999996</v>
      </c>
      <c r="M36" s="31">
        <f>G36-L36</f>
        <v>35378.35</v>
      </c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</row>
    <row r="37" spans="1:237" s="28" customFormat="1" x14ac:dyDescent="0.25">
      <c r="A37" s="4" t="s">
        <v>81</v>
      </c>
      <c r="B37" s="148" t="s">
        <v>219</v>
      </c>
      <c r="C37" s="2" t="s">
        <v>67</v>
      </c>
      <c r="D37" s="2" t="s">
        <v>197</v>
      </c>
      <c r="E37" s="8">
        <v>44348</v>
      </c>
      <c r="F37" s="8" t="s">
        <v>99</v>
      </c>
      <c r="G37" s="138">
        <v>40000</v>
      </c>
      <c r="H37" s="138">
        <v>1148</v>
      </c>
      <c r="I37" s="138">
        <v>442.65</v>
      </c>
      <c r="J37" s="138">
        <v>1216</v>
      </c>
      <c r="K37" s="154">
        <v>6160.3</v>
      </c>
      <c r="L37" s="138">
        <v>8966.9500000000007</v>
      </c>
      <c r="M37" s="31">
        <f>G37-L37</f>
        <v>31033.05</v>
      </c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</row>
    <row r="38" spans="1:237" x14ac:dyDescent="0.25">
      <c r="A38" t="s">
        <v>70</v>
      </c>
      <c r="B38" s="148" t="s">
        <v>71</v>
      </c>
      <c r="C38" s="5" t="s">
        <v>66</v>
      </c>
      <c r="D38" s="5" t="s">
        <v>197</v>
      </c>
      <c r="E38" s="7">
        <v>44287</v>
      </c>
      <c r="F38" s="8" t="s">
        <v>99</v>
      </c>
      <c r="G38" s="138">
        <v>44000</v>
      </c>
      <c r="H38" s="138">
        <v>1262.8</v>
      </c>
      <c r="I38" s="138">
        <v>1007.19</v>
      </c>
      <c r="J38" s="138">
        <v>1337.6</v>
      </c>
      <c r="K38" s="138">
        <v>25</v>
      </c>
      <c r="L38" s="138">
        <v>3632.59</v>
      </c>
      <c r="M38" s="31">
        <f>G38-L38</f>
        <v>40367.410000000003</v>
      </c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</row>
    <row r="39" spans="1:237" s="28" customFormat="1" x14ac:dyDescent="0.25">
      <c r="A39" s="47" t="s">
        <v>13</v>
      </c>
      <c r="B39" s="67">
        <v>3</v>
      </c>
      <c r="C39" s="53"/>
      <c r="D39" s="53"/>
      <c r="E39" s="47"/>
      <c r="F39" s="47"/>
      <c r="G39" s="141">
        <f t="shared" ref="G39:L39" si="5">SUM(G36:G38)</f>
        <v>124000</v>
      </c>
      <c r="H39" s="105">
        <f t="shared" si="5"/>
        <v>3558.8</v>
      </c>
      <c r="I39" s="141">
        <f t="shared" si="5"/>
        <v>1892.49</v>
      </c>
      <c r="J39" s="141">
        <f t="shared" si="5"/>
        <v>3769.6</v>
      </c>
      <c r="K39" s="141">
        <f t="shared" si="5"/>
        <v>8000.3</v>
      </c>
      <c r="L39" s="141">
        <f t="shared" si="5"/>
        <v>17221.190000000002</v>
      </c>
      <c r="M39" s="105">
        <f>SUM(M36:M38)</f>
        <v>106778.81</v>
      </c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</row>
    <row r="40" spans="1:237" s="28" customFormat="1" x14ac:dyDescent="0.25">
      <c r="B40" s="11"/>
      <c r="C40" s="9"/>
      <c r="D40" s="9"/>
      <c r="G40" s="115"/>
      <c r="H40" s="114"/>
      <c r="I40" s="115"/>
      <c r="J40" s="115"/>
      <c r="K40" s="115"/>
      <c r="L40" s="115"/>
      <c r="M40" s="114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</row>
    <row r="41" spans="1:237" s="28" customFormat="1" x14ac:dyDescent="0.25">
      <c r="A41" s="27" t="s">
        <v>48</v>
      </c>
      <c r="B41" s="27"/>
      <c r="C41" s="27"/>
      <c r="D41" s="27"/>
      <c r="E41" s="27"/>
      <c r="F41" s="27"/>
      <c r="G41" s="115"/>
      <c r="H41" s="114"/>
      <c r="I41" s="115"/>
      <c r="J41" s="115"/>
      <c r="K41" s="115"/>
      <c r="L41" s="115"/>
      <c r="M41" s="114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</row>
    <row r="42" spans="1:237" s="28" customFormat="1" x14ac:dyDescent="0.25">
      <c r="A42" s="4" t="s">
        <v>34</v>
      </c>
      <c r="B42" s="4" t="s">
        <v>222</v>
      </c>
      <c r="C42" s="5" t="s">
        <v>66</v>
      </c>
      <c r="D42" s="5" t="s">
        <v>197</v>
      </c>
      <c r="E42" s="7">
        <v>44276</v>
      </c>
      <c r="F42" s="8" t="s">
        <v>99</v>
      </c>
      <c r="G42" s="138">
        <v>40000</v>
      </c>
      <c r="H42" s="138">
        <v>1148</v>
      </c>
      <c r="I42" s="138">
        <v>442.65</v>
      </c>
      <c r="J42" s="138">
        <v>1216</v>
      </c>
      <c r="K42" s="138">
        <v>4310.8999999999996</v>
      </c>
      <c r="L42" s="138">
        <v>7117.55</v>
      </c>
      <c r="M42" s="31">
        <f>G42-L42</f>
        <v>32882.449999999997</v>
      </c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</row>
    <row r="43" spans="1:237" s="28" customFormat="1" x14ac:dyDescent="0.25">
      <c r="A43" s="47" t="s">
        <v>13</v>
      </c>
      <c r="B43" s="67">
        <v>1</v>
      </c>
      <c r="C43" s="53"/>
      <c r="D43" s="53"/>
      <c r="E43" s="47"/>
      <c r="F43" s="47"/>
      <c r="G43" s="141">
        <f>SUM(G42:G42)</f>
        <v>40000</v>
      </c>
      <c r="H43" s="105">
        <f>SUM(H42:H42)</f>
        <v>1148</v>
      </c>
      <c r="I43" s="141">
        <f>SUM(I42:I42)</f>
        <v>442.65</v>
      </c>
      <c r="J43" s="141">
        <f>SUM(J42:J42)</f>
        <v>1216</v>
      </c>
      <c r="K43" s="141">
        <f>+K42</f>
        <v>4310.8999999999996</v>
      </c>
      <c r="L43" s="141">
        <f>SUM(L42:L42)</f>
        <v>7117.55</v>
      </c>
      <c r="M43" s="105">
        <f>SUM(M42:M42)</f>
        <v>32882.449999999997</v>
      </c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</row>
    <row r="44" spans="1:237" s="28" customFormat="1" x14ac:dyDescent="0.25">
      <c r="B44" s="11"/>
      <c r="G44" s="115"/>
      <c r="H44" s="114"/>
      <c r="I44" s="115"/>
      <c r="J44" s="115"/>
      <c r="K44" s="115"/>
      <c r="L44" s="115"/>
      <c r="M44" s="114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</row>
    <row r="45" spans="1:237" s="3" customFormat="1" x14ac:dyDescent="0.25">
      <c r="A45" s="27" t="s">
        <v>51</v>
      </c>
      <c r="B45" s="2"/>
      <c r="C45" s="2"/>
      <c r="D45" s="2"/>
      <c r="E45" s="2"/>
      <c r="F45" s="2"/>
      <c r="G45" s="143"/>
      <c r="H45" s="104"/>
      <c r="I45" s="143"/>
      <c r="J45" s="143"/>
      <c r="K45" s="143"/>
      <c r="L45" s="143"/>
      <c r="M45" s="104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</row>
    <row r="46" spans="1:237" s="28" customFormat="1" x14ac:dyDescent="0.25">
      <c r="A46" s="4" t="s">
        <v>32</v>
      </c>
      <c r="B46" s="4" t="s">
        <v>33</v>
      </c>
      <c r="C46" s="5" t="s">
        <v>67</v>
      </c>
      <c r="D46" s="5" t="s">
        <v>197</v>
      </c>
      <c r="E46" s="7">
        <v>44276</v>
      </c>
      <c r="F46" s="8" t="s">
        <v>99</v>
      </c>
      <c r="G46" s="138">
        <v>40000</v>
      </c>
      <c r="H46" s="138">
        <v>1148</v>
      </c>
      <c r="I46">
        <v>206.03</v>
      </c>
      <c r="J46" s="138">
        <v>1216</v>
      </c>
      <c r="K46" s="138">
        <v>5103.67</v>
      </c>
      <c r="L46" s="138">
        <v>7673.7</v>
      </c>
      <c r="M46" s="31">
        <f>G46-L46</f>
        <v>32326.3</v>
      </c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</row>
    <row r="47" spans="1:237" s="28" customFormat="1" x14ac:dyDescent="0.25">
      <c r="A47" s="47" t="s">
        <v>13</v>
      </c>
      <c r="B47" s="67">
        <v>1</v>
      </c>
      <c r="C47" s="53"/>
      <c r="D47" s="53"/>
      <c r="E47" s="47"/>
      <c r="F47" s="47"/>
      <c r="G47" s="141">
        <f>SUM(G46)</f>
        <v>40000</v>
      </c>
      <c r="H47" s="105">
        <f>SUM(H46)</f>
        <v>1148</v>
      </c>
      <c r="I47" s="141">
        <f>SUM(I46)</f>
        <v>206.03</v>
      </c>
      <c r="J47" s="141">
        <f>SUM(J46)</f>
        <v>1216</v>
      </c>
      <c r="K47" s="141">
        <f>K46</f>
        <v>5103.67</v>
      </c>
      <c r="L47" s="141">
        <f>SUM(L46)</f>
        <v>7673.7</v>
      </c>
      <c r="M47" s="105">
        <f>SUM(M46:M46)</f>
        <v>32326.3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</row>
    <row r="48" spans="1:237" s="28" customFormat="1" x14ac:dyDescent="0.25">
      <c r="B48" s="11"/>
      <c r="G48" s="115"/>
      <c r="H48" s="114"/>
      <c r="I48" s="115"/>
      <c r="J48" s="115"/>
      <c r="K48" s="115"/>
      <c r="L48" s="115"/>
      <c r="M48" s="114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</row>
    <row r="49" spans="1:237" s="28" customFormat="1" x14ac:dyDescent="0.25">
      <c r="A49" s="27" t="s">
        <v>52</v>
      </c>
      <c r="B49" s="27"/>
      <c r="C49" s="27"/>
      <c r="D49" s="27"/>
      <c r="E49" s="27"/>
      <c r="F49" s="27"/>
      <c r="G49" s="115"/>
      <c r="H49" s="114"/>
      <c r="I49" s="115"/>
      <c r="J49" s="115"/>
      <c r="K49" s="115"/>
      <c r="L49" s="115"/>
      <c r="M49" s="114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</row>
    <row r="50" spans="1:237" s="28" customFormat="1" x14ac:dyDescent="0.25">
      <c r="A50" s="4" t="s">
        <v>17</v>
      </c>
      <c r="B50" s="4" t="s">
        <v>205</v>
      </c>
      <c r="C50" s="5" t="s">
        <v>67</v>
      </c>
      <c r="D50" s="5" t="s">
        <v>197</v>
      </c>
      <c r="E50" s="8">
        <v>44256</v>
      </c>
      <c r="F50" s="8" t="s">
        <v>99</v>
      </c>
      <c r="G50" s="138">
        <v>40000</v>
      </c>
      <c r="H50" s="138">
        <v>1148</v>
      </c>
      <c r="I50" s="138">
        <v>442.65</v>
      </c>
      <c r="J50" s="138">
        <v>1216</v>
      </c>
      <c r="K50" s="138">
        <v>6867.4</v>
      </c>
      <c r="L50" s="138">
        <v>9674.0499999999993</v>
      </c>
      <c r="M50" s="31">
        <f>G50-L50</f>
        <v>30325.95</v>
      </c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</row>
    <row r="51" spans="1:237" s="28" customFormat="1" ht="14.25" customHeight="1" x14ac:dyDescent="0.25">
      <c r="A51" s="47" t="s">
        <v>13</v>
      </c>
      <c r="B51" s="67">
        <v>1</v>
      </c>
      <c r="C51" s="53"/>
      <c r="D51" s="53"/>
      <c r="E51" s="47"/>
      <c r="F51" s="47"/>
      <c r="G51" s="141">
        <f>SUM(G50:G50)</f>
        <v>40000</v>
      </c>
      <c r="H51" s="105">
        <f t="shared" ref="H51:L51" si="6">SUM(H50:H50)</f>
        <v>1148</v>
      </c>
      <c r="I51" s="141">
        <f>SUM(I50:I50)</f>
        <v>442.65</v>
      </c>
      <c r="J51" s="141">
        <f t="shared" si="6"/>
        <v>1216</v>
      </c>
      <c r="K51" s="141">
        <f>SUM(K50:K50)</f>
        <v>6867.4</v>
      </c>
      <c r="L51" s="141">
        <f t="shared" si="6"/>
        <v>9674.0499999999993</v>
      </c>
      <c r="M51" s="105">
        <f>SUM(M50:M50)</f>
        <v>30325.95</v>
      </c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</row>
    <row r="52" spans="1:237" s="28" customFormat="1" x14ac:dyDescent="0.25">
      <c r="B52" s="11"/>
      <c r="C52" s="9"/>
      <c r="D52" s="9"/>
      <c r="G52" s="115"/>
      <c r="H52" s="114"/>
      <c r="I52" s="115"/>
      <c r="J52" s="115"/>
      <c r="K52" s="115"/>
      <c r="L52" s="115"/>
      <c r="M52" s="114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</row>
    <row r="53" spans="1:237" s="28" customFormat="1" x14ac:dyDescent="0.25">
      <c r="A53" s="27" t="s">
        <v>54</v>
      </c>
      <c r="B53" s="11"/>
      <c r="C53" s="9"/>
      <c r="D53" s="9"/>
      <c r="G53" s="115"/>
      <c r="H53" s="114"/>
      <c r="I53" s="115"/>
      <c r="J53" s="115"/>
      <c r="K53" s="138"/>
      <c r="L53" s="115"/>
      <c r="M53" s="114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</row>
    <row r="54" spans="1:237" s="28" customFormat="1" x14ac:dyDescent="0.25">
      <c r="A54" s="4" t="s">
        <v>22</v>
      </c>
      <c r="B54" s="4" t="s">
        <v>218</v>
      </c>
      <c r="C54" s="5" t="s">
        <v>67</v>
      </c>
      <c r="D54" s="5" t="s">
        <v>197</v>
      </c>
      <c r="E54" s="8">
        <v>44245</v>
      </c>
      <c r="F54" s="8" t="s">
        <v>99</v>
      </c>
      <c r="G54" s="138">
        <v>165000</v>
      </c>
      <c r="H54" s="138">
        <v>4735.5</v>
      </c>
      <c r="I54" s="138">
        <v>27394.99</v>
      </c>
      <c r="J54" s="138">
        <v>5016</v>
      </c>
      <c r="K54" s="138">
        <v>25</v>
      </c>
      <c r="L54" s="138">
        <v>37171.49</v>
      </c>
      <c r="M54" s="138">
        <f>G54-L54</f>
        <v>127828.51000000001</v>
      </c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</row>
    <row r="55" spans="1:237" x14ac:dyDescent="0.25">
      <c r="A55" s="47" t="s">
        <v>13</v>
      </c>
      <c r="B55" s="67">
        <v>1</v>
      </c>
      <c r="C55" s="53"/>
      <c r="D55" s="53"/>
      <c r="E55" s="47"/>
      <c r="F55" s="47"/>
      <c r="G55" s="141">
        <f>SUM(G54:G54)</f>
        <v>165000</v>
      </c>
      <c r="H55" s="105">
        <f t="shared" ref="H55" si="7">SUM(H54:H54)</f>
        <v>4735.5</v>
      </c>
      <c r="I55" s="141">
        <f>SUM(I54)</f>
        <v>27394.99</v>
      </c>
      <c r="J55" s="141">
        <f t="shared" ref="J55:L55" si="8">SUM(J54:J54)</f>
        <v>5016</v>
      </c>
      <c r="K55" s="141">
        <f>SUM(K54:K54)</f>
        <v>25</v>
      </c>
      <c r="L55" s="141">
        <f t="shared" si="8"/>
        <v>37171.49</v>
      </c>
      <c r="M55" s="105">
        <f>SUM(M54:M54)</f>
        <v>127828.51000000001</v>
      </c>
    </row>
    <row r="56" spans="1:237" x14ac:dyDescent="0.25">
      <c r="A56" s="28"/>
      <c r="B56" s="11"/>
      <c r="C56" s="9"/>
      <c r="D56" s="9"/>
      <c r="E56" s="28"/>
      <c r="F56" s="28"/>
      <c r="G56" s="115"/>
      <c r="H56" s="114"/>
      <c r="I56" s="115"/>
      <c r="J56" s="115"/>
      <c r="K56" s="115"/>
      <c r="L56" s="115"/>
      <c r="M56" s="114"/>
    </row>
    <row r="57" spans="1:237" s="28" customFormat="1" x14ac:dyDescent="0.25">
      <c r="A57" s="27" t="s">
        <v>55</v>
      </c>
      <c r="B57" s="11"/>
      <c r="C57" s="9"/>
      <c r="D57" s="9"/>
      <c r="G57" s="115"/>
      <c r="H57" s="114"/>
      <c r="I57" s="115"/>
      <c r="J57" s="115"/>
      <c r="K57" s="115"/>
      <c r="L57" s="115"/>
      <c r="M57" s="114"/>
      <c r="P57"/>
      <c r="Q57"/>
      <c r="R57"/>
      <c r="S57"/>
      <c r="T57"/>
      <c r="U57"/>
      <c r="V57"/>
      <c r="W57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</row>
    <row r="58" spans="1:237" s="28" customFormat="1" x14ac:dyDescent="0.25">
      <c r="A58" s="4" t="s">
        <v>23</v>
      </c>
      <c r="B58" s="4" t="s">
        <v>19</v>
      </c>
      <c r="C58" s="5" t="s">
        <v>67</v>
      </c>
      <c r="D58" s="5" t="s">
        <v>197</v>
      </c>
      <c r="E58" s="8">
        <v>44268</v>
      </c>
      <c r="F58" s="8" t="s">
        <v>99</v>
      </c>
      <c r="G58" s="138">
        <v>133000</v>
      </c>
      <c r="H58" s="138">
        <v>3817.1</v>
      </c>
      <c r="I58" s="31">
        <v>19473.43</v>
      </c>
      <c r="J58" s="138">
        <v>4043.2</v>
      </c>
      <c r="K58" s="31">
        <v>4084.45</v>
      </c>
      <c r="L58" s="138">
        <v>31418.18</v>
      </c>
      <c r="M58" s="31">
        <f>G58-L58</f>
        <v>101581.82</v>
      </c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237" s="28" customFormat="1" x14ac:dyDescent="0.25">
      <c r="A59" s="4" t="s">
        <v>56</v>
      </c>
      <c r="B59" s="4" t="s">
        <v>57</v>
      </c>
      <c r="C59" s="5" t="s">
        <v>67</v>
      </c>
      <c r="D59" s="5" t="s">
        <v>197</v>
      </c>
      <c r="E59" s="8">
        <v>44242</v>
      </c>
      <c r="F59" s="8" t="s">
        <v>99</v>
      </c>
      <c r="G59" s="138">
        <v>37000</v>
      </c>
      <c r="H59" s="138">
        <v>1061.9000000000001</v>
      </c>
      <c r="I59" s="138">
        <v>19.25</v>
      </c>
      <c r="J59" s="138">
        <v>1124.8</v>
      </c>
      <c r="K59" s="138">
        <v>165</v>
      </c>
      <c r="L59" s="138">
        <v>2370.9499999999998</v>
      </c>
      <c r="M59" s="31">
        <f>G59-L59</f>
        <v>34629.050000000003</v>
      </c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237" s="29" customFormat="1" ht="15.75" customHeight="1" x14ac:dyDescent="0.25">
      <c r="A60" s="47" t="s">
        <v>13</v>
      </c>
      <c r="B60" s="67">
        <v>2</v>
      </c>
      <c r="C60" s="53"/>
      <c r="D60" s="53"/>
      <c r="E60" s="47"/>
      <c r="F60" s="47"/>
      <c r="G60" s="141">
        <f>SUM(G58:G59)</f>
        <v>170000</v>
      </c>
      <c r="H60" s="105">
        <f t="shared" ref="H60" si="9">SUM(H58:H59)</f>
        <v>4879</v>
      </c>
      <c r="I60" s="141">
        <f>SUM(I58:I59)</f>
        <v>19492.68</v>
      </c>
      <c r="J60" s="141">
        <f t="shared" ref="J60:L60" si="10">SUM(J58:J59)</f>
        <v>5168</v>
      </c>
      <c r="K60" s="141">
        <f>SUM(K58:K59)</f>
        <v>4249.45</v>
      </c>
      <c r="L60" s="141">
        <f t="shared" si="10"/>
        <v>33789.129999999997</v>
      </c>
      <c r="M60" s="105">
        <f>SUM(M58:M59)</f>
        <v>136210.87</v>
      </c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</row>
    <row r="61" spans="1:237" ht="18" customHeight="1" x14ac:dyDescent="0.25">
      <c r="A61" s="28"/>
      <c r="B61" s="11"/>
      <c r="C61" s="9"/>
      <c r="D61" s="9"/>
      <c r="E61" s="28"/>
      <c r="F61" s="28"/>
      <c r="G61" s="115"/>
      <c r="H61" s="114"/>
      <c r="I61" s="115"/>
      <c r="J61" s="115"/>
      <c r="K61" s="115"/>
      <c r="L61" s="115"/>
      <c r="M61" s="114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9"/>
      <c r="AR61" s="29"/>
      <c r="AS61" s="29"/>
      <c r="AT61" s="29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</row>
    <row r="62" spans="1:237" ht="12.75" customHeight="1" x14ac:dyDescent="0.25">
      <c r="A62" s="28" t="s">
        <v>109</v>
      </c>
      <c r="B62" s="27"/>
      <c r="C62" s="27"/>
      <c r="D62" s="27"/>
      <c r="E62" s="27"/>
      <c r="F62" s="27"/>
      <c r="G62" s="115"/>
      <c r="H62" s="114"/>
      <c r="I62" s="115"/>
      <c r="J62" s="115"/>
      <c r="K62" s="115"/>
      <c r="L62" s="115"/>
      <c r="M62" s="114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9"/>
      <c r="AR62" s="29"/>
      <c r="AS62" s="29"/>
      <c r="AT62" s="29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</row>
    <row r="63" spans="1:237" ht="18" customHeight="1" x14ac:dyDescent="0.25">
      <c r="A63" s="4" t="s">
        <v>24</v>
      </c>
      <c r="B63" s="4" t="s">
        <v>50</v>
      </c>
      <c r="C63" s="5" t="s">
        <v>67</v>
      </c>
      <c r="D63" s="5" t="s">
        <v>197</v>
      </c>
      <c r="E63" s="8">
        <v>44268</v>
      </c>
      <c r="F63" s="8" t="s">
        <v>99</v>
      </c>
      <c r="G63" s="138">
        <v>75000</v>
      </c>
      <c r="H63" s="138">
        <v>2152.5</v>
      </c>
      <c r="I63" s="138">
        <v>6309.38</v>
      </c>
      <c r="J63" s="138">
        <v>2280</v>
      </c>
      <c r="K63" s="138">
        <v>125</v>
      </c>
      <c r="L63" s="138">
        <v>10866.88</v>
      </c>
      <c r="M63" s="138">
        <f>G63-L63</f>
        <v>64133.120000000003</v>
      </c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</row>
    <row r="64" spans="1:237" ht="18" customHeight="1" x14ac:dyDescent="0.25">
      <c r="A64" s="47" t="s">
        <v>13</v>
      </c>
      <c r="B64" s="67">
        <v>1</v>
      </c>
      <c r="C64" s="53"/>
      <c r="D64" s="53"/>
      <c r="E64" s="47"/>
      <c r="F64" s="47"/>
      <c r="G64" s="141">
        <f>SUM(G63:G63)</f>
        <v>75000</v>
      </c>
      <c r="H64" s="105">
        <f t="shared" ref="H64" si="11">SUM(H63:H63)</f>
        <v>2152.5</v>
      </c>
      <c r="I64" s="141">
        <f>SUM(I63:I63)</f>
        <v>6309.38</v>
      </c>
      <c r="J64" s="141">
        <f t="shared" ref="J64" si="12">SUM(J63:J63)</f>
        <v>2280</v>
      </c>
      <c r="K64" s="141">
        <f>K63</f>
        <v>125</v>
      </c>
      <c r="L64" s="141">
        <f t="shared" ref="L64" si="13">SUM(L63:L63)</f>
        <v>10866.88</v>
      </c>
      <c r="M64" s="105">
        <f>SUM(M63:M63)</f>
        <v>64133.120000000003</v>
      </c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9"/>
      <c r="AR64" s="29"/>
      <c r="AS64" s="29"/>
      <c r="AT64" s="29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</row>
    <row r="65" spans="1:669" ht="18" customHeight="1" x14ac:dyDescent="0.25">
      <c r="A65" s="28"/>
      <c r="B65" s="11"/>
      <c r="C65" s="9"/>
      <c r="D65" s="9"/>
      <c r="E65" s="28"/>
      <c r="F65" s="28"/>
      <c r="G65" s="115"/>
      <c r="H65" s="114"/>
      <c r="I65" s="115"/>
      <c r="J65" s="115"/>
      <c r="K65" s="115"/>
      <c r="L65" s="115"/>
      <c r="M65" s="114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</row>
    <row r="66" spans="1:669" s="29" customFormat="1" x14ac:dyDescent="0.25">
      <c r="A66" s="27" t="s">
        <v>58</v>
      </c>
      <c r="B66" s="11"/>
      <c r="C66" s="9"/>
      <c r="D66" s="9"/>
      <c r="E66" s="28"/>
      <c r="F66" s="28"/>
      <c r="G66" s="115"/>
      <c r="H66" s="114"/>
      <c r="I66" s="115"/>
      <c r="J66" s="115"/>
      <c r="K66" s="115"/>
      <c r="L66" s="115"/>
      <c r="M66" s="114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</row>
    <row r="67" spans="1:669" s="29" customFormat="1" x14ac:dyDescent="0.25">
      <c r="A67" s="25" t="s">
        <v>18</v>
      </c>
      <c r="B67" s="4" t="s">
        <v>19</v>
      </c>
      <c r="C67" s="5" t="s">
        <v>67</v>
      </c>
      <c r="D67" s="5" t="s">
        <v>197</v>
      </c>
      <c r="E67" s="8">
        <v>44256</v>
      </c>
      <c r="F67" s="8" t="s">
        <v>99</v>
      </c>
      <c r="G67" s="138">
        <v>133000</v>
      </c>
      <c r="H67" s="138">
        <v>3817.1</v>
      </c>
      <c r="I67" s="138">
        <v>19867.79</v>
      </c>
      <c r="J67" s="138">
        <v>4043.2</v>
      </c>
      <c r="K67" s="138">
        <v>25</v>
      </c>
      <c r="L67" s="138">
        <v>27753.09</v>
      </c>
      <c r="M67" s="138">
        <f>G67-L67</f>
        <v>105246.91</v>
      </c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</row>
    <row r="68" spans="1:669" s="29" customFormat="1" x14ac:dyDescent="0.25">
      <c r="A68" s="47" t="s">
        <v>13</v>
      </c>
      <c r="B68" s="67">
        <v>1</v>
      </c>
      <c r="C68" s="53"/>
      <c r="D68" s="53"/>
      <c r="E68" s="47"/>
      <c r="F68" s="47"/>
      <c r="G68" s="141">
        <f>SUM(G67:G67)</f>
        <v>133000</v>
      </c>
      <c r="H68" s="105">
        <f t="shared" ref="H68" si="14">SUM(H67:H67)</f>
        <v>3817.1</v>
      </c>
      <c r="I68" s="141">
        <f>SUM(I67:I67)</f>
        <v>19867.79</v>
      </c>
      <c r="J68" s="141">
        <f t="shared" ref="J68:L68" si="15">SUM(J67:J67)</f>
        <v>4043.2</v>
      </c>
      <c r="K68" s="141">
        <f>SUM(K67:K67)</f>
        <v>25</v>
      </c>
      <c r="L68" s="141">
        <f t="shared" si="15"/>
        <v>27753.09</v>
      </c>
      <c r="M68" s="105">
        <f>G68-L68</f>
        <v>105246.91</v>
      </c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</row>
    <row r="69" spans="1:669" x14ac:dyDescent="0.25">
      <c r="A69" s="28"/>
      <c r="B69" s="11"/>
      <c r="C69" s="9"/>
      <c r="D69" s="9"/>
      <c r="E69" s="28"/>
      <c r="F69" s="28"/>
      <c r="G69" s="115"/>
      <c r="H69" s="114"/>
      <c r="I69" s="115"/>
      <c r="J69" s="115"/>
      <c r="K69" s="115"/>
      <c r="L69" s="115"/>
      <c r="M69" s="114"/>
    </row>
    <row r="70" spans="1:669" x14ac:dyDescent="0.25">
      <c r="A70" s="28" t="s">
        <v>201</v>
      </c>
      <c r="B70" s="11"/>
      <c r="C70" s="9"/>
      <c r="D70" s="9"/>
      <c r="E70" s="28"/>
      <c r="F70" s="28"/>
      <c r="G70" s="115"/>
      <c r="H70" s="114"/>
      <c r="I70" s="115"/>
      <c r="J70" s="115"/>
      <c r="K70" s="115"/>
      <c r="L70" s="115"/>
      <c r="M70" s="114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1:669" s="32" customFormat="1" ht="18" customHeight="1" x14ac:dyDescent="0.25">
      <c r="A71" t="s">
        <v>202</v>
      </c>
      <c r="B71" s="148" t="s">
        <v>203</v>
      </c>
      <c r="C71" s="5" t="s">
        <v>66</v>
      </c>
      <c r="D71" s="5" t="s">
        <v>197</v>
      </c>
      <c r="E71" s="7">
        <v>43617</v>
      </c>
      <c r="F71" s="3" t="s">
        <v>99</v>
      </c>
      <c r="G71" s="138">
        <v>57000</v>
      </c>
      <c r="H71" s="138">
        <v>1635.9</v>
      </c>
      <c r="I71" s="138">
        <v>2922.14</v>
      </c>
      <c r="J71" s="138">
        <v>1732.8</v>
      </c>
      <c r="K71" s="138">
        <v>1125</v>
      </c>
      <c r="L71" s="138">
        <v>7415.84</v>
      </c>
      <c r="M71" s="31">
        <f>G71-L71</f>
        <v>49584.160000000003</v>
      </c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 s="35"/>
      <c r="IC71" s="35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</row>
    <row r="72" spans="1:669" ht="12.75" customHeight="1" x14ac:dyDescent="0.25">
      <c r="A72" t="s">
        <v>181</v>
      </c>
      <c r="B72" s="148" t="s">
        <v>182</v>
      </c>
      <c r="C72" s="5" t="s">
        <v>67</v>
      </c>
      <c r="D72" s="5" t="s">
        <v>197</v>
      </c>
      <c r="E72" s="7">
        <v>44713</v>
      </c>
      <c r="F72" s="3" t="s">
        <v>99</v>
      </c>
      <c r="G72" s="138">
        <v>40000</v>
      </c>
      <c r="H72" s="138">
        <v>1148</v>
      </c>
      <c r="I72" s="138">
        <v>442.65</v>
      </c>
      <c r="J72" s="138">
        <v>1216</v>
      </c>
      <c r="K72" s="138">
        <v>25</v>
      </c>
      <c r="L72" s="138">
        <v>2831.65</v>
      </c>
      <c r="M72" s="31">
        <f>G72-L72</f>
        <v>37168.35</v>
      </c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IB72" s="35"/>
      <c r="IC72" s="35"/>
    </row>
    <row r="73" spans="1:669" s="36" customFormat="1" ht="18" customHeight="1" x14ac:dyDescent="0.25">
      <c r="A73" s="47" t="s">
        <v>13</v>
      </c>
      <c r="B73" s="69">
        <v>2</v>
      </c>
      <c r="C73" s="48"/>
      <c r="D73" s="48"/>
      <c r="E73" s="49"/>
      <c r="F73" s="49"/>
      <c r="G73" s="141">
        <f t="shared" ref="G73:L73" si="16">G71+G72</f>
        <v>97000</v>
      </c>
      <c r="H73" s="105">
        <f t="shared" si="16"/>
        <v>2783.9</v>
      </c>
      <c r="I73" s="141">
        <f>I71+I72</f>
        <v>3364.79</v>
      </c>
      <c r="J73" s="141">
        <f t="shared" si="16"/>
        <v>2948.8</v>
      </c>
      <c r="K73" s="141">
        <f>SUM(K71:K72)</f>
        <v>1150</v>
      </c>
      <c r="L73" s="141">
        <f t="shared" si="16"/>
        <v>10247.49</v>
      </c>
      <c r="M73" s="105">
        <f>M71+M72</f>
        <v>86752.510000000009</v>
      </c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 s="35"/>
      <c r="IC73" s="35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</row>
    <row r="74" spans="1:669" x14ac:dyDescent="0.25">
      <c r="A74" s="29"/>
      <c r="B74" s="123"/>
      <c r="C74" s="15"/>
      <c r="D74" s="15"/>
      <c r="E74" s="77"/>
      <c r="F74" s="77"/>
      <c r="G74" s="142"/>
      <c r="H74" s="121"/>
      <c r="I74" s="142"/>
      <c r="J74" s="142"/>
      <c r="K74" s="142"/>
      <c r="L74" s="142"/>
      <c r="M74" s="121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1:669" s="28" customFormat="1" ht="15.75" x14ac:dyDescent="0.25">
      <c r="A75" s="29" t="s">
        <v>80</v>
      </c>
      <c r="B75" s="11"/>
      <c r="C75" s="9"/>
      <c r="D75" s="9"/>
      <c r="G75" s="143"/>
      <c r="H75" s="104"/>
      <c r="I75" s="143"/>
      <c r="J75" s="143"/>
      <c r="K75" s="143"/>
      <c r="L75" s="143"/>
      <c r="M75" s="143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 s="35"/>
      <c r="IC75" s="3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</row>
    <row r="76" spans="1:669" s="28" customFormat="1" ht="15.75" x14ac:dyDescent="0.25">
      <c r="A76" s="32" t="s">
        <v>74</v>
      </c>
      <c r="B76" s="74" t="s">
        <v>19</v>
      </c>
      <c r="C76" s="15" t="s">
        <v>67</v>
      </c>
      <c r="D76" s="15" t="s">
        <v>197</v>
      </c>
      <c r="E76" s="16">
        <v>44348</v>
      </c>
      <c r="F76" s="8" t="s">
        <v>99</v>
      </c>
      <c r="G76" s="138">
        <v>110000</v>
      </c>
      <c r="H76" s="138">
        <v>3157</v>
      </c>
      <c r="I76" s="138">
        <v>14457.62</v>
      </c>
      <c r="J76" s="138">
        <v>3344</v>
      </c>
      <c r="K76" s="138">
        <v>25</v>
      </c>
      <c r="L76" s="138">
        <v>20983.62</v>
      </c>
      <c r="M76" s="138">
        <f>G76-L76</f>
        <v>89016.38</v>
      </c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 s="35"/>
      <c r="IC76" s="35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</row>
    <row r="77" spans="1:669" s="28" customFormat="1" ht="15.75" x14ac:dyDescent="0.25">
      <c r="A77" s="30" t="s">
        <v>13</v>
      </c>
      <c r="B77" s="17">
        <v>1</v>
      </c>
      <c r="C77" s="6"/>
      <c r="D77" s="6"/>
      <c r="E77" s="30"/>
      <c r="F77" s="30"/>
      <c r="G77" s="145">
        <f t="shared" ref="G77:L77" si="17">SUM(G76:G76)</f>
        <v>110000</v>
      </c>
      <c r="H77" s="108">
        <f t="shared" si="17"/>
        <v>3157</v>
      </c>
      <c r="I77" s="145">
        <f>SUM(I76:I76)</f>
        <v>14457.62</v>
      </c>
      <c r="J77" s="145">
        <f t="shared" si="17"/>
        <v>3344</v>
      </c>
      <c r="K77" s="145">
        <f>SUM(K76:K76)</f>
        <v>25</v>
      </c>
      <c r="L77" s="145">
        <f t="shared" si="17"/>
        <v>20983.62</v>
      </c>
      <c r="M77" s="108">
        <f>SUM(M76:M76)</f>
        <v>89016.38</v>
      </c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 s="35"/>
      <c r="IC77" s="35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</row>
    <row r="78" spans="1:669" s="28" customFormat="1" ht="15.75" x14ac:dyDescent="0.25">
      <c r="B78" s="78"/>
      <c r="C78" s="5"/>
      <c r="D78" s="5"/>
      <c r="E78" s="8"/>
      <c r="F78" s="8"/>
      <c r="G78" s="115"/>
      <c r="H78" s="114"/>
      <c r="I78" s="115"/>
      <c r="J78" s="115"/>
      <c r="K78" s="115"/>
      <c r="L78" s="115"/>
      <c r="M78" s="114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 s="35"/>
      <c r="IC78" s="35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</row>
    <row r="79" spans="1:669" s="28" customFormat="1" ht="15.75" x14ac:dyDescent="0.25">
      <c r="A79" s="27" t="s">
        <v>59</v>
      </c>
      <c r="B79" s="27"/>
      <c r="C79" s="27"/>
      <c r="D79" s="27"/>
      <c r="E79" s="27"/>
      <c r="F79" s="27"/>
      <c r="G79" s="115"/>
      <c r="H79" s="114"/>
      <c r="I79" s="115"/>
      <c r="J79" s="115"/>
      <c r="K79" s="115"/>
      <c r="L79" s="115"/>
      <c r="M79" s="114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 s="35"/>
      <c r="IC79" s="35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</row>
    <row r="80" spans="1:669" ht="18" customHeight="1" x14ac:dyDescent="0.25">
      <c r="A80" s="4" t="s">
        <v>35</v>
      </c>
      <c r="B80" s="4" t="s">
        <v>36</v>
      </c>
      <c r="C80" s="5" t="s">
        <v>67</v>
      </c>
      <c r="D80" s="5" t="s">
        <v>197</v>
      </c>
      <c r="E80" s="8">
        <v>44286</v>
      </c>
      <c r="F80" s="8" t="s">
        <v>99</v>
      </c>
      <c r="G80" s="138">
        <v>50000</v>
      </c>
      <c r="H80" s="138">
        <v>1435</v>
      </c>
      <c r="I80" s="138">
        <v>1854</v>
      </c>
      <c r="J80" s="138">
        <v>1520</v>
      </c>
      <c r="K80" s="138">
        <v>25</v>
      </c>
      <c r="L80" s="138">
        <v>4834</v>
      </c>
      <c r="M80" s="138">
        <f>G80-L80</f>
        <v>45166</v>
      </c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IB80" s="35"/>
      <c r="IC80" s="35"/>
    </row>
    <row r="81" spans="1:669" ht="12.75" customHeight="1" x14ac:dyDescent="0.25">
      <c r="A81" s="4" t="s">
        <v>68</v>
      </c>
      <c r="B81" s="4" t="s">
        <v>36</v>
      </c>
      <c r="C81" s="5" t="s">
        <v>66</v>
      </c>
      <c r="D81" s="5" t="s">
        <v>197</v>
      </c>
      <c r="E81" s="8">
        <v>44256</v>
      </c>
      <c r="F81" s="8" t="s">
        <v>99</v>
      </c>
      <c r="G81" s="138">
        <v>44000</v>
      </c>
      <c r="H81" s="138">
        <v>1262.8</v>
      </c>
      <c r="I81" s="138">
        <v>1007.19</v>
      </c>
      <c r="J81" s="138">
        <v>1337.6</v>
      </c>
      <c r="K81" s="138">
        <v>8484.5</v>
      </c>
      <c r="L81" s="138">
        <v>12092.09</v>
      </c>
      <c r="M81" s="138">
        <f>G81-L81</f>
        <v>31907.91</v>
      </c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1:669" s="32" customFormat="1" ht="17.25" customHeight="1" x14ac:dyDescent="0.25">
      <c r="A82" s="30" t="s">
        <v>13</v>
      </c>
      <c r="B82" s="10">
        <v>2</v>
      </c>
      <c r="C82" s="6"/>
      <c r="D82" s="6"/>
      <c r="E82" s="30"/>
      <c r="F82" s="30"/>
      <c r="G82" s="145">
        <f>SUM(G80:G80)+G81</f>
        <v>94000</v>
      </c>
      <c r="H82" s="108">
        <f>SUM(H80:H80)+H81</f>
        <v>2697.8</v>
      </c>
      <c r="I82" s="145">
        <f>SUM(I80:I80)+I81</f>
        <v>2861.19</v>
      </c>
      <c r="J82" s="145">
        <f>SUM(J80:J80)+J81</f>
        <v>2857.6</v>
      </c>
      <c r="K82" s="145">
        <f>SUM(K80:K81)</f>
        <v>8509.5</v>
      </c>
      <c r="L82" s="145">
        <f>SUM(L80:L80)+L81</f>
        <v>16926.09</v>
      </c>
      <c r="M82" s="108">
        <f>SUM(M80:M80)+M81</f>
        <v>77073.91</v>
      </c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</row>
    <row r="83" spans="1:669" s="32" customFormat="1" ht="15.75" x14ac:dyDescent="0.25">
      <c r="A83"/>
      <c r="B83" s="3"/>
      <c r="C83" s="3"/>
      <c r="D83" s="3"/>
      <c r="E83"/>
      <c r="F83"/>
      <c r="G83" s="143"/>
      <c r="H83" s="104"/>
      <c r="I83" s="143"/>
      <c r="J83" s="143"/>
      <c r="K83" s="143"/>
      <c r="L83" s="143"/>
      <c r="M83" s="10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</row>
    <row r="84" spans="1:669" s="36" customFormat="1" ht="15.75" x14ac:dyDescent="0.25">
      <c r="A84" s="29" t="s">
        <v>105</v>
      </c>
      <c r="B84" s="13"/>
      <c r="C84" s="14"/>
      <c r="D84" s="14"/>
      <c r="E84" s="29"/>
      <c r="F84" s="29"/>
      <c r="G84" s="142"/>
      <c r="H84" s="121"/>
      <c r="I84" s="142"/>
      <c r="J84" s="142"/>
      <c r="K84" s="142"/>
      <c r="L84" s="142"/>
      <c r="M84" s="121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32"/>
      <c r="AP84" s="32"/>
      <c r="AQ84" s="32"/>
      <c r="AR84" s="32"/>
      <c r="AS84" s="32"/>
      <c r="AT84" s="32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</row>
    <row r="85" spans="1:669" ht="15.75" x14ac:dyDescent="0.25">
      <c r="A85" s="4" t="s">
        <v>91</v>
      </c>
      <c r="B85" s="4" t="s">
        <v>187</v>
      </c>
      <c r="C85" s="5" t="s">
        <v>66</v>
      </c>
      <c r="D85" s="5" t="s">
        <v>197</v>
      </c>
      <c r="E85" s="8">
        <v>44440</v>
      </c>
      <c r="F85" s="8" t="s">
        <v>99</v>
      </c>
      <c r="G85" s="138">
        <v>165000</v>
      </c>
      <c r="H85" s="138">
        <v>4735.5</v>
      </c>
      <c r="I85" s="138">
        <v>27394.99</v>
      </c>
      <c r="J85" s="138">
        <v>5016</v>
      </c>
      <c r="K85" s="138">
        <v>25</v>
      </c>
      <c r="L85" s="138">
        <v>37171.49</v>
      </c>
      <c r="M85" s="138">
        <f>G85-L85</f>
        <v>127828.51000000001</v>
      </c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</row>
    <row r="86" spans="1:669" ht="15.75" x14ac:dyDescent="0.25">
      <c r="A86" s="47" t="s">
        <v>13</v>
      </c>
      <c r="B86" s="67">
        <v>1</v>
      </c>
      <c r="C86" s="53"/>
      <c r="D86" s="53"/>
      <c r="E86" s="47"/>
      <c r="F86" s="47"/>
      <c r="G86" s="141">
        <f t="shared" ref="G86:M86" si="18">G85</f>
        <v>165000</v>
      </c>
      <c r="H86" s="105">
        <f t="shared" si="18"/>
        <v>4735.5</v>
      </c>
      <c r="I86" s="141">
        <f>I85</f>
        <v>27394.99</v>
      </c>
      <c r="J86" s="141">
        <f t="shared" si="18"/>
        <v>5016</v>
      </c>
      <c r="K86" s="141">
        <f>K85</f>
        <v>25</v>
      </c>
      <c r="L86" s="141">
        <f t="shared" si="18"/>
        <v>37171.49</v>
      </c>
      <c r="M86" s="105">
        <f t="shared" si="18"/>
        <v>127828.51000000001</v>
      </c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</row>
    <row r="87" spans="1:669" s="32" customFormat="1" ht="15.75" x14ac:dyDescent="0.25">
      <c r="A87"/>
      <c r="B87" s="3"/>
      <c r="C87" s="3"/>
      <c r="D87" s="3"/>
      <c r="E87"/>
      <c r="F87"/>
      <c r="G87" s="143"/>
      <c r="H87" s="104"/>
      <c r="I87" s="143"/>
      <c r="J87" s="143"/>
      <c r="K87" s="143"/>
      <c r="L87" s="143"/>
      <c r="M87" s="104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125"/>
      <c r="AH87" s="125"/>
      <c r="AI87" s="125"/>
      <c r="AJ87" s="125"/>
      <c r="AK87" s="125"/>
      <c r="AL87" s="125"/>
      <c r="AM87" s="125"/>
      <c r="AN87" s="125"/>
      <c r="AO87"/>
      <c r="AP87"/>
      <c r="AQ87"/>
      <c r="AR87"/>
      <c r="AS87"/>
      <c r="AT87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</row>
    <row r="88" spans="1:669" s="36" customFormat="1" ht="12.75" customHeight="1" x14ac:dyDescent="0.25">
      <c r="A88" s="27" t="s">
        <v>90</v>
      </c>
      <c r="B88" s="27"/>
      <c r="C88" s="27"/>
      <c r="D88" s="27"/>
      <c r="E88" s="27"/>
      <c r="F88" s="27"/>
      <c r="G88" s="115"/>
      <c r="H88" s="114"/>
      <c r="I88" s="115"/>
      <c r="J88" s="115"/>
      <c r="K88" s="115"/>
      <c r="L88" s="115"/>
      <c r="M88" s="114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</row>
    <row r="89" spans="1:669" s="32" customFormat="1" ht="12.75" customHeight="1" x14ac:dyDescent="0.25">
      <c r="A89" s="4" t="s">
        <v>82</v>
      </c>
      <c r="B89" s="4" t="s">
        <v>83</v>
      </c>
      <c r="C89" s="2" t="s">
        <v>66</v>
      </c>
      <c r="D89" s="2" t="s">
        <v>197</v>
      </c>
      <c r="E89" s="8">
        <v>44317</v>
      </c>
      <c r="F89" s="8" t="s">
        <v>99</v>
      </c>
      <c r="G89" s="138">
        <v>32000</v>
      </c>
      <c r="H89" s="138">
        <v>918.4</v>
      </c>
      <c r="I89" s="138">
        <v>0</v>
      </c>
      <c r="J89" s="138">
        <v>972.8</v>
      </c>
      <c r="K89" s="138">
        <v>25</v>
      </c>
      <c r="L89" s="138">
        <v>1916.2</v>
      </c>
      <c r="M89" s="138">
        <f>G89-L89</f>
        <v>30083.8</v>
      </c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</row>
    <row r="90" spans="1:669" s="32" customFormat="1" ht="17.25" customHeight="1" x14ac:dyDescent="0.25">
      <c r="A90" s="4" t="s">
        <v>84</v>
      </c>
      <c r="B90" s="4" t="s">
        <v>83</v>
      </c>
      <c r="C90" s="2" t="s">
        <v>66</v>
      </c>
      <c r="D90" s="2" t="s">
        <v>197</v>
      </c>
      <c r="E90" s="8">
        <v>44318</v>
      </c>
      <c r="F90" s="8" t="s">
        <v>99</v>
      </c>
      <c r="G90" s="138">
        <v>32000</v>
      </c>
      <c r="H90" s="138">
        <v>918.4</v>
      </c>
      <c r="I90" s="138">
        <v>0</v>
      </c>
      <c r="J90" s="138">
        <v>972.8</v>
      </c>
      <c r="K90" s="138">
        <v>25</v>
      </c>
      <c r="L90" s="138">
        <v>1916.2</v>
      </c>
      <c r="M90" s="138">
        <f t="shared" ref="M90:M92" si="19">G90-L90</f>
        <v>30083.8</v>
      </c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  <c r="FK90" s="35"/>
      <c r="FL90" s="35"/>
      <c r="FM90" s="35"/>
      <c r="FN90" s="35"/>
      <c r="FO90" s="35"/>
      <c r="FP90" s="35"/>
      <c r="FQ90" s="35"/>
      <c r="FR90" s="35"/>
      <c r="FS90" s="35"/>
      <c r="FT90" s="35"/>
      <c r="FU90" s="35"/>
      <c r="FV90" s="35"/>
      <c r="FW90" s="35"/>
      <c r="FX90" s="35"/>
      <c r="FY90" s="35"/>
      <c r="FZ90" s="35"/>
      <c r="GA90" s="35"/>
      <c r="GB90" s="35"/>
      <c r="GC90" s="35"/>
      <c r="GD90" s="35"/>
      <c r="GE90" s="35"/>
      <c r="GF90" s="35"/>
      <c r="GG90" s="35"/>
      <c r="GH90" s="35"/>
      <c r="GI90" s="35"/>
      <c r="GJ90" s="35"/>
      <c r="GK90" s="35"/>
      <c r="GL90" s="35"/>
      <c r="GM90" s="35"/>
      <c r="GN90" s="35"/>
      <c r="GO90" s="35"/>
      <c r="GP90" s="35"/>
      <c r="GQ90" s="35"/>
      <c r="GR90" s="35"/>
      <c r="GS90" s="35"/>
      <c r="GT90" s="35"/>
      <c r="GU90" s="35"/>
      <c r="GV90" s="35"/>
      <c r="GW90" s="35"/>
      <c r="GX90" s="35"/>
      <c r="GY90" s="35"/>
      <c r="GZ90" s="35"/>
      <c r="HA90" s="35"/>
      <c r="HB90" s="35"/>
      <c r="HC90" s="35"/>
      <c r="HD90" s="35"/>
      <c r="HE90" s="35"/>
      <c r="HF90" s="35"/>
      <c r="HG90" s="35"/>
      <c r="HH90" s="35"/>
      <c r="HI90" s="35"/>
      <c r="HJ90" s="35"/>
      <c r="HK90" s="35"/>
      <c r="HL90" s="35"/>
      <c r="HM90" s="35"/>
      <c r="HN90" s="35"/>
      <c r="HO90" s="35"/>
      <c r="HP90" s="35"/>
      <c r="HQ90" s="35"/>
      <c r="HR90" s="35"/>
      <c r="HS90" s="35"/>
      <c r="HT90" s="35"/>
      <c r="HU90" s="35"/>
      <c r="HV90" s="35"/>
      <c r="HW90" s="35"/>
      <c r="HX90" s="35"/>
      <c r="HY90" s="35"/>
      <c r="HZ90" s="35"/>
      <c r="IA90" s="35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</row>
    <row r="91" spans="1:669" ht="12.75" customHeight="1" x14ac:dyDescent="0.25">
      <c r="A91" s="4" t="s">
        <v>85</v>
      </c>
      <c r="B91" s="4" t="s">
        <v>83</v>
      </c>
      <c r="C91" s="2" t="s">
        <v>66</v>
      </c>
      <c r="D91" s="2" t="s">
        <v>197</v>
      </c>
      <c r="E91" s="8">
        <v>44317</v>
      </c>
      <c r="F91" s="8" t="s">
        <v>99</v>
      </c>
      <c r="G91" s="138">
        <v>32000</v>
      </c>
      <c r="H91" s="138">
        <v>918.4</v>
      </c>
      <c r="I91" s="138">
        <v>0</v>
      </c>
      <c r="J91" s="138">
        <v>972.8</v>
      </c>
      <c r="K91" s="138">
        <v>175</v>
      </c>
      <c r="L91" s="138">
        <v>2066.1999999999998</v>
      </c>
      <c r="M91" s="138">
        <f t="shared" si="19"/>
        <v>29933.8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</row>
    <row r="92" spans="1:669" s="36" customFormat="1" ht="15.75" x14ac:dyDescent="0.25">
      <c r="A92" s="4" t="s">
        <v>163</v>
      </c>
      <c r="B92" s="4" t="s">
        <v>186</v>
      </c>
      <c r="C92" s="2" t="s">
        <v>66</v>
      </c>
      <c r="D92" s="2" t="s">
        <v>197</v>
      </c>
      <c r="E92" s="8">
        <v>44652</v>
      </c>
      <c r="F92" s="8" t="s">
        <v>99</v>
      </c>
      <c r="G92" s="138">
        <v>32000</v>
      </c>
      <c r="H92" s="138">
        <v>918.4</v>
      </c>
      <c r="I92" s="138">
        <v>0</v>
      </c>
      <c r="J92" s="138">
        <v>972.8</v>
      </c>
      <c r="K92" s="138">
        <v>25</v>
      </c>
      <c r="L92" s="138">
        <v>1916.2</v>
      </c>
      <c r="M92" s="138">
        <f t="shared" si="19"/>
        <v>30083.8</v>
      </c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125"/>
      <c r="AH92" s="125"/>
      <c r="AI92" s="125"/>
      <c r="AJ92" s="125"/>
      <c r="AK92" s="125"/>
      <c r="AL92" s="125"/>
      <c r="AM92" s="125"/>
      <c r="AN92" s="125"/>
      <c r="AO92"/>
      <c r="AP92"/>
      <c r="AQ92"/>
      <c r="AR92"/>
      <c r="AS92"/>
      <c r="AT92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  <c r="FE92" s="35"/>
      <c r="FF92" s="35"/>
      <c r="FG92" s="35"/>
      <c r="FH92" s="35"/>
      <c r="FI92" s="35"/>
      <c r="FJ92" s="35"/>
      <c r="FK92" s="35"/>
      <c r="FL92" s="35"/>
      <c r="FM92" s="35"/>
      <c r="FN92" s="35"/>
      <c r="FO92" s="35"/>
      <c r="FP92" s="35"/>
      <c r="FQ92" s="35"/>
      <c r="FR92" s="35"/>
      <c r="FS92" s="35"/>
      <c r="FT92" s="35"/>
      <c r="FU92" s="35"/>
      <c r="FV92" s="35"/>
      <c r="FW92" s="35"/>
      <c r="FX92" s="35"/>
      <c r="FY92" s="35"/>
      <c r="FZ92" s="35"/>
      <c r="GA92" s="35"/>
      <c r="GB92" s="35"/>
      <c r="GC92" s="35"/>
      <c r="GD92" s="35"/>
      <c r="GE92" s="35"/>
      <c r="GF92" s="35"/>
      <c r="GG92" s="35"/>
      <c r="GH92" s="35"/>
      <c r="GI92" s="35"/>
      <c r="GJ92" s="35"/>
      <c r="GK92" s="35"/>
      <c r="GL92" s="35"/>
      <c r="GM92" s="35"/>
      <c r="GN92" s="35"/>
      <c r="GO92" s="35"/>
      <c r="GP92" s="35"/>
      <c r="GQ92" s="35"/>
      <c r="GR92" s="35"/>
      <c r="GS92" s="35"/>
      <c r="GT92" s="35"/>
      <c r="GU92" s="35"/>
      <c r="GV92" s="35"/>
      <c r="GW92" s="35"/>
      <c r="GX92" s="35"/>
      <c r="GY92" s="35"/>
      <c r="GZ92" s="35"/>
      <c r="HA92" s="35"/>
      <c r="HB92" s="35"/>
      <c r="HC92" s="35"/>
      <c r="HD92" s="35"/>
      <c r="HE92" s="35"/>
      <c r="HF92" s="35"/>
      <c r="HG92" s="35"/>
      <c r="HH92" s="35"/>
      <c r="HI92" s="35"/>
      <c r="HJ92" s="35"/>
      <c r="HK92" s="35"/>
      <c r="HL92" s="35"/>
      <c r="HM92" s="35"/>
      <c r="HN92" s="35"/>
      <c r="HO92" s="35"/>
      <c r="HP92" s="35"/>
      <c r="HQ92" s="35"/>
      <c r="HR92" s="35"/>
      <c r="HS92" s="35"/>
      <c r="HT92" s="35"/>
      <c r="HU92" s="35"/>
      <c r="HV92" s="35"/>
      <c r="HW92" s="35"/>
      <c r="HX92" s="35"/>
      <c r="HY92" s="35"/>
      <c r="HZ92" s="35"/>
      <c r="IA92" s="35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</row>
    <row r="93" spans="1:669" ht="12.75" customHeight="1" x14ac:dyDescent="0.25">
      <c r="A93" s="30" t="s">
        <v>13</v>
      </c>
      <c r="B93" s="10">
        <v>4</v>
      </c>
      <c r="C93" s="6"/>
      <c r="D93" s="6"/>
      <c r="E93" s="30"/>
      <c r="F93" s="30"/>
      <c r="G93" s="145">
        <f>SUM(G89:G92)</f>
        <v>128000</v>
      </c>
      <c r="H93" s="108">
        <f>SUM(H89:H92)</f>
        <v>3673.6</v>
      </c>
      <c r="I93" s="145">
        <f>SUM(I89:I92)</f>
        <v>0</v>
      </c>
      <c r="J93" s="145">
        <f>SUM(J89:J92)</f>
        <v>3891.2</v>
      </c>
      <c r="K93" s="145">
        <f>SUM(K89:K92)</f>
        <v>250</v>
      </c>
      <c r="L93" s="145">
        <f t="shared" ref="L93:M93" si="20">SUM(L89:L92)</f>
        <v>7814.8</v>
      </c>
      <c r="M93" s="108">
        <f t="shared" si="20"/>
        <v>120185.2</v>
      </c>
    </row>
    <row r="94" spans="1:669" s="36" customFormat="1" ht="18" customHeight="1" x14ac:dyDescent="0.25">
      <c r="A94" s="28"/>
      <c r="B94" s="78"/>
      <c r="C94" s="5"/>
      <c r="D94" s="5"/>
      <c r="E94" s="8"/>
      <c r="F94" s="8"/>
      <c r="G94" s="115"/>
      <c r="H94" s="114"/>
      <c r="I94" s="115"/>
      <c r="J94" s="115"/>
      <c r="K94" s="115"/>
      <c r="L94" s="115"/>
      <c r="M94" s="114"/>
      <c r="N94" s="32"/>
      <c r="O94" s="32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 s="35"/>
      <c r="IE94" s="35"/>
      <c r="IF94" s="35"/>
      <c r="IG94" s="35"/>
      <c r="IH94" s="35"/>
      <c r="II94" s="35"/>
      <c r="IJ94" s="35"/>
      <c r="IK94" s="35"/>
      <c r="IL94" s="35"/>
      <c r="IM94" s="35"/>
      <c r="IN94" s="35"/>
      <c r="IO94" s="35"/>
      <c r="IP94" s="35"/>
      <c r="IQ94" s="35"/>
      <c r="IR94" s="35"/>
      <c r="IS94" s="35"/>
      <c r="IT94" s="35"/>
      <c r="IU94" s="35"/>
      <c r="IV94" s="35"/>
      <c r="IW94" s="35"/>
      <c r="IX94" s="35"/>
      <c r="IY94" s="35"/>
      <c r="IZ94" s="35"/>
      <c r="JA94" s="35"/>
      <c r="JB94" s="35"/>
      <c r="JC94" s="35"/>
      <c r="JD94" s="35"/>
      <c r="JE94" s="35"/>
      <c r="JF94" s="35"/>
      <c r="JG94" s="35"/>
      <c r="JH94" s="35"/>
      <c r="JI94" s="35"/>
      <c r="JJ94" s="35"/>
      <c r="JK94" s="35"/>
      <c r="JL94" s="35"/>
      <c r="JM94" s="35"/>
      <c r="JN94" s="35"/>
      <c r="JO94" s="35"/>
      <c r="JP94" s="35"/>
      <c r="JQ94" s="35"/>
      <c r="JR94" s="35"/>
      <c r="JS94" s="35"/>
      <c r="JT94" s="35"/>
      <c r="JU94" s="35"/>
      <c r="JV94" s="35"/>
      <c r="JW94" s="35"/>
      <c r="JX94" s="35"/>
      <c r="JY94" s="35"/>
      <c r="JZ94" s="35"/>
      <c r="KA94" s="35"/>
      <c r="KB94" s="35"/>
      <c r="KC94" s="35"/>
      <c r="KD94" s="35"/>
      <c r="KE94" s="35"/>
      <c r="KF94" s="35"/>
      <c r="KG94" s="35"/>
      <c r="KH94" s="35"/>
      <c r="KI94" s="35"/>
      <c r="KJ94" s="35"/>
      <c r="KK94" s="35"/>
      <c r="KL94" s="35"/>
      <c r="KM94" s="35"/>
      <c r="KN94" s="35"/>
      <c r="KO94" s="35"/>
      <c r="KP94" s="35"/>
      <c r="KQ94" s="35"/>
      <c r="KR94" s="35"/>
      <c r="KS94" s="35"/>
      <c r="KT94" s="35"/>
      <c r="KU94" s="35"/>
      <c r="KV94" s="35"/>
      <c r="KW94" s="35"/>
      <c r="KX94" s="35"/>
      <c r="KY94" s="35"/>
      <c r="KZ94" s="35"/>
      <c r="LA94" s="35"/>
      <c r="LB94" s="35"/>
      <c r="LC94" s="35"/>
      <c r="LD94" s="35"/>
      <c r="LE94" s="35"/>
      <c r="LF94" s="35"/>
      <c r="LG94" s="35"/>
      <c r="LH94" s="35"/>
      <c r="LI94" s="35"/>
      <c r="LJ94" s="35"/>
      <c r="LK94" s="35"/>
      <c r="LL94" s="35"/>
      <c r="LM94" s="35"/>
      <c r="LN94" s="35"/>
      <c r="LO94" s="35"/>
      <c r="LP94" s="35"/>
      <c r="LQ94" s="35"/>
      <c r="LR94" s="35"/>
      <c r="LS94" s="35"/>
      <c r="LT94" s="35"/>
      <c r="LU94" s="35"/>
      <c r="LV94" s="35"/>
      <c r="LW94" s="35"/>
      <c r="LX94" s="35"/>
      <c r="LY94" s="35"/>
      <c r="LZ94" s="35"/>
      <c r="MA94" s="35"/>
      <c r="MB94" s="35"/>
      <c r="MC94" s="35"/>
      <c r="MD94" s="35"/>
      <c r="ME94" s="35"/>
      <c r="MF94" s="35"/>
      <c r="MG94" s="35"/>
      <c r="MH94" s="35"/>
      <c r="MI94" s="35"/>
      <c r="MJ94" s="35"/>
      <c r="MK94" s="35"/>
      <c r="ML94" s="35"/>
      <c r="MM94" s="35"/>
      <c r="MN94" s="35"/>
      <c r="MO94" s="35"/>
      <c r="MP94" s="35"/>
      <c r="MQ94" s="35"/>
      <c r="MR94" s="35"/>
      <c r="MS94" s="35"/>
      <c r="MT94" s="35"/>
      <c r="MU94" s="35"/>
      <c r="MV94" s="35"/>
      <c r="MW94" s="35"/>
      <c r="MX94" s="35"/>
      <c r="MY94" s="35"/>
      <c r="MZ94" s="35"/>
      <c r="NA94" s="35"/>
      <c r="NB94" s="35"/>
      <c r="NC94" s="35"/>
      <c r="ND94" s="35"/>
      <c r="NE94" s="35"/>
      <c r="NF94" s="35"/>
      <c r="NG94" s="35"/>
      <c r="NH94" s="35"/>
      <c r="NI94" s="35"/>
      <c r="NJ94" s="35"/>
      <c r="NK94" s="35"/>
      <c r="NL94" s="35"/>
      <c r="NM94" s="35"/>
      <c r="NN94" s="35"/>
      <c r="NO94" s="35"/>
      <c r="NP94" s="35"/>
      <c r="NQ94" s="35"/>
      <c r="NR94" s="35"/>
      <c r="NS94" s="35"/>
      <c r="NT94" s="35"/>
      <c r="NU94" s="35"/>
      <c r="NV94" s="35"/>
      <c r="NW94" s="35"/>
      <c r="NX94" s="35"/>
      <c r="NY94" s="35"/>
      <c r="NZ94" s="35"/>
      <c r="OA94" s="35"/>
      <c r="OB94" s="35"/>
      <c r="OC94" s="35"/>
      <c r="OD94" s="35"/>
      <c r="OE94" s="35"/>
      <c r="OF94" s="35"/>
      <c r="OG94" s="35"/>
      <c r="OH94" s="35"/>
      <c r="OI94" s="35"/>
      <c r="OJ94" s="35"/>
      <c r="OK94" s="35"/>
      <c r="OL94" s="35"/>
      <c r="OM94" s="35"/>
      <c r="ON94" s="35"/>
      <c r="OO94" s="35"/>
      <c r="OP94" s="35"/>
      <c r="OQ94" s="35"/>
      <c r="OR94" s="35"/>
      <c r="OS94" s="35"/>
      <c r="OT94" s="35"/>
      <c r="OU94" s="35"/>
      <c r="OV94" s="35"/>
      <c r="OW94" s="35"/>
      <c r="OX94" s="35"/>
      <c r="OY94" s="35"/>
      <c r="OZ94" s="35"/>
      <c r="PA94" s="35"/>
      <c r="PB94" s="35"/>
      <c r="PC94" s="35"/>
      <c r="PD94" s="35"/>
      <c r="PE94" s="35"/>
      <c r="PF94" s="35"/>
      <c r="PG94" s="35"/>
      <c r="PH94" s="35"/>
      <c r="PI94" s="35"/>
      <c r="PJ94" s="35"/>
      <c r="PK94" s="35"/>
      <c r="PL94" s="35"/>
      <c r="PM94" s="35"/>
      <c r="PN94" s="35"/>
      <c r="PO94" s="35"/>
      <c r="PP94" s="35"/>
      <c r="PQ94" s="35"/>
      <c r="PR94" s="35"/>
      <c r="PS94" s="35"/>
      <c r="PT94" s="35"/>
      <c r="PU94" s="35"/>
      <c r="PV94" s="35"/>
      <c r="PW94" s="35"/>
      <c r="PX94" s="35"/>
      <c r="PY94" s="35"/>
      <c r="PZ94" s="35"/>
      <c r="QA94" s="35"/>
      <c r="QB94" s="35"/>
      <c r="QC94" s="35"/>
      <c r="QD94" s="35"/>
      <c r="QE94" s="35"/>
      <c r="QF94" s="35"/>
      <c r="QG94" s="35"/>
      <c r="QH94" s="35"/>
      <c r="QI94" s="35"/>
      <c r="QJ94" s="35"/>
      <c r="QK94" s="35"/>
      <c r="QL94" s="35"/>
      <c r="QM94" s="35"/>
      <c r="QN94" s="35"/>
      <c r="QO94" s="35"/>
      <c r="QP94" s="35"/>
      <c r="QQ94" s="35"/>
      <c r="QR94" s="35"/>
      <c r="QS94" s="35"/>
      <c r="QT94" s="35"/>
      <c r="QU94" s="35"/>
      <c r="QV94" s="35"/>
      <c r="QW94" s="35"/>
      <c r="QX94" s="35"/>
      <c r="QY94" s="35"/>
      <c r="QZ94" s="35"/>
      <c r="RA94" s="35"/>
      <c r="RB94" s="35"/>
      <c r="RC94" s="35"/>
      <c r="RD94" s="35"/>
      <c r="RE94" s="35"/>
      <c r="RF94" s="35"/>
      <c r="RG94" s="35"/>
      <c r="RH94" s="35"/>
      <c r="RI94" s="35"/>
      <c r="RJ94" s="35"/>
      <c r="RK94" s="35"/>
      <c r="RL94" s="35"/>
      <c r="RM94" s="35"/>
      <c r="RN94" s="35"/>
      <c r="RO94" s="35"/>
      <c r="RP94" s="35"/>
      <c r="RQ94" s="35"/>
      <c r="RR94" s="35"/>
      <c r="RS94" s="35"/>
      <c r="RT94" s="35"/>
      <c r="RU94" s="35"/>
      <c r="RV94" s="35"/>
      <c r="RW94" s="35"/>
      <c r="RX94" s="35"/>
      <c r="RY94" s="35"/>
      <c r="RZ94" s="35"/>
      <c r="SA94" s="35"/>
      <c r="SB94" s="35"/>
      <c r="SC94" s="35"/>
      <c r="SD94" s="35"/>
      <c r="SE94" s="35"/>
      <c r="SF94" s="35"/>
      <c r="SG94" s="35"/>
      <c r="SH94" s="35"/>
      <c r="SI94" s="35"/>
      <c r="SJ94" s="35"/>
      <c r="SK94" s="35"/>
      <c r="SL94" s="35"/>
      <c r="SM94" s="35"/>
      <c r="SN94" s="35"/>
      <c r="SO94" s="35"/>
      <c r="SP94" s="35"/>
      <c r="SQ94" s="35"/>
      <c r="SR94" s="35"/>
      <c r="SS94" s="35"/>
      <c r="ST94" s="35"/>
      <c r="SU94" s="35"/>
      <c r="SV94" s="35"/>
      <c r="SW94" s="35"/>
      <c r="SX94" s="35"/>
      <c r="SY94" s="35"/>
      <c r="SZ94" s="35"/>
      <c r="TA94" s="35"/>
      <c r="TB94" s="35"/>
      <c r="TC94" s="35"/>
      <c r="TD94" s="35"/>
      <c r="TE94" s="35"/>
      <c r="TF94" s="35"/>
      <c r="TG94" s="35"/>
      <c r="TH94" s="35"/>
      <c r="TI94" s="35"/>
      <c r="TJ94" s="35"/>
      <c r="TK94" s="35"/>
      <c r="TL94" s="35"/>
      <c r="TM94" s="35"/>
      <c r="TN94" s="35"/>
      <c r="TO94" s="35"/>
      <c r="TP94" s="35"/>
      <c r="TQ94" s="35"/>
      <c r="TR94" s="35"/>
      <c r="TS94" s="35"/>
      <c r="TT94" s="35"/>
      <c r="TU94" s="35"/>
      <c r="TV94" s="35"/>
      <c r="TW94" s="35"/>
      <c r="TX94" s="35"/>
      <c r="TY94" s="35"/>
      <c r="TZ94" s="35"/>
      <c r="UA94" s="35"/>
      <c r="UB94" s="35"/>
      <c r="UC94" s="35"/>
      <c r="UD94" s="35"/>
      <c r="UE94" s="35"/>
      <c r="UF94" s="35"/>
      <c r="UG94" s="35"/>
      <c r="UH94" s="35"/>
      <c r="UI94" s="35"/>
      <c r="UJ94" s="35"/>
      <c r="UK94" s="35"/>
      <c r="UL94" s="35"/>
      <c r="UM94" s="35"/>
      <c r="UN94" s="35"/>
      <c r="UO94" s="35"/>
      <c r="UP94" s="35"/>
      <c r="UQ94" s="35"/>
      <c r="UR94" s="35"/>
      <c r="US94" s="35"/>
      <c r="UT94" s="35"/>
      <c r="UU94" s="35"/>
      <c r="UV94" s="35"/>
      <c r="UW94" s="35"/>
      <c r="UX94" s="35"/>
      <c r="UY94" s="35"/>
      <c r="UZ94" s="35"/>
      <c r="VA94" s="35"/>
      <c r="VB94" s="35"/>
      <c r="VC94" s="35"/>
      <c r="VD94" s="35"/>
      <c r="VE94" s="35"/>
      <c r="VF94" s="35"/>
      <c r="VG94" s="35"/>
      <c r="VH94" s="35"/>
      <c r="VI94" s="35"/>
      <c r="VJ94" s="35"/>
      <c r="VK94" s="35"/>
      <c r="VL94" s="35"/>
      <c r="VM94" s="35"/>
      <c r="VN94" s="35"/>
      <c r="VO94" s="35"/>
      <c r="VP94" s="35"/>
      <c r="VQ94" s="35"/>
      <c r="VR94" s="35"/>
      <c r="VS94" s="35"/>
      <c r="VT94" s="35"/>
      <c r="VU94" s="35"/>
      <c r="VV94" s="35"/>
      <c r="VW94" s="35"/>
      <c r="VX94" s="35"/>
      <c r="VY94" s="35"/>
      <c r="VZ94" s="35"/>
      <c r="WA94" s="35"/>
      <c r="WB94" s="35"/>
      <c r="WC94" s="35"/>
      <c r="WD94" s="35"/>
      <c r="WE94" s="35"/>
      <c r="WF94" s="35"/>
      <c r="WG94" s="35"/>
      <c r="WH94" s="35"/>
      <c r="WI94" s="35"/>
      <c r="WJ94" s="35"/>
      <c r="WK94" s="35"/>
      <c r="WL94" s="35"/>
      <c r="WM94" s="35"/>
      <c r="WN94" s="35"/>
      <c r="WO94" s="35"/>
      <c r="WP94" s="35"/>
      <c r="WQ94" s="35"/>
      <c r="WR94" s="35"/>
      <c r="WS94" s="35"/>
      <c r="WT94" s="35"/>
      <c r="WU94" s="35"/>
      <c r="WV94" s="35"/>
      <c r="WW94" s="35"/>
      <c r="WX94" s="35"/>
      <c r="WY94" s="35"/>
      <c r="WZ94" s="35"/>
      <c r="XA94" s="35"/>
      <c r="XB94" s="35"/>
      <c r="XC94" s="35"/>
      <c r="XD94" s="35"/>
      <c r="XE94" s="35"/>
      <c r="XF94" s="35"/>
      <c r="XG94" s="35"/>
      <c r="XH94" s="35"/>
      <c r="XI94" s="35"/>
      <c r="XJ94" s="35"/>
      <c r="XK94" s="35"/>
      <c r="XL94" s="35"/>
      <c r="XM94" s="35"/>
      <c r="XN94" s="35"/>
      <c r="XO94" s="35"/>
      <c r="XP94" s="35"/>
      <c r="XQ94" s="35"/>
      <c r="XR94" s="35"/>
      <c r="XS94" s="35"/>
      <c r="XT94" s="35"/>
      <c r="XU94" s="35"/>
      <c r="XV94" s="35"/>
      <c r="XW94" s="35"/>
      <c r="XX94" s="35"/>
      <c r="XY94" s="35"/>
      <c r="XZ94" s="35"/>
      <c r="YA94" s="35"/>
      <c r="YB94" s="35"/>
      <c r="YC94" s="35"/>
      <c r="YD94" s="35"/>
      <c r="YE94" s="35"/>
      <c r="YF94" s="35"/>
      <c r="YG94" s="35"/>
      <c r="YH94" s="35"/>
      <c r="YI94" s="35"/>
      <c r="YJ94" s="35"/>
      <c r="YK94" s="35"/>
      <c r="YL94" s="35"/>
      <c r="YM94" s="35"/>
      <c r="YN94" s="35"/>
      <c r="YO94" s="35"/>
      <c r="YP94" s="35"/>
      <c r="YQ94" s="35"/>
      <c r="YR94" s="35"/>
      <c r="YS94" s="35"/>
    </row>
    <row r="95" spans="1:669" ht="18" customHeight="1" x14ac:dyDescent="0.25">
      <c r="A95" s="29" t="s">
        <v>102</v>
      </c>
      <c r="B95" s="13"/>
      <c r="C95" s="14"/>
      <c r="D95" s="14"/>
      <c r="E95" s="29"/>
      <c r="F95" s="29"/>
      <c r="G95" s="121"/>
      <c r="H95" s="121"/>
      <c r="I95" s="142"/>
      <c r="J95" s="142"/>
      <c r="K95" s="121"/>
      <c r="L95" s="142"/>
      <c r="M95" s="121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ID95" s="35"/>
      <c r="IE95" s="35"/>
      <c r="IF95" s="35"/>
      <c r="IG95" s="35"/>
      <c r="IH95" s="35"/>
      <c r="II95" s="35"/>
      <c r="IJ95" s="35"/>
      <c r="IK95" s="35"/>
      <c r="IL95" s="35"/>
      <c r="IM95" s="35"/>
      <c r="IN95" s="35"/>
      <c r="IO95" s="35"/>
      <c r="IP95" s="35"/>
      <c r="IQ95" s="35"/>
      <c r="IR95" s="35"/>
      <c r="IS95" s="35"/>
      <c r="IT95" s="35"/>
      <c r="IU95" s="35"/>
      <c r="IV95" s="35"/>
      <c r="IW95" s="35"/>
      <c r="IX95" s="35"/>
      <c r="IY95" s="35"/>
      <c r="IZ95" s="35"/>
      <c r="JA95" s="35"/>
      <c r="JB95" s="35"/>
      <c r="JC95" s="35"/>
      <c r="JD95" s="35"/>
      <c r="JE95" s="35"/>
      <c r="JF95" s="35"/>
      <c r="JG95" s="35"/>
      <c r="JH95" s="35"/>
      <c r="JI95" s="35"/>
      <c r="JJ95" s="35"/>
      <c r="JK95" s="35"/>
      <c r="JL95" s="35"/>
      <c r="JM95" s="35"/>
      <c r="JN95" s="35"/>
      <c r="JO95" s="35"/>
      <c r="JP95" s="35"/>
      <c r="JQ95" s="35"/>
      <c r="JR95" s="35"/>
      <c r="JS95" s="35"/>
      <c r="JT95" s="35"/>
      <c r="JU95" s="35"/>
      <c r="JV95" s="35"/>
      <c r="JW95" s="35"/>
      <c r="JX95" s="35"/>
      <c r="JY95" s="35"/>
      <c r="JZ95" s="35"/>
      <c r="KA95" s="35"/>
      <c r="KB95" s="35"/>
      <c r="KC95" s="35"/>
      <c r="KD95" s="35"/>
      <c r="KE95" s="35"/>
      <c r="KF95" s="35"/>
      <c r="KG95" s="35"/>
      <c r="KH95" s="35"/>
      <c r="KI95" s="35"/>
      <c r="KJ95" s="35"/>
      <c r="KK95" s="35"/>
      <c r="KL95" s="35"/>
      <c r="KM95" s="35"/>
      <c r="KN95" s="35"/>
      <c r="KO95" s="35"/>
      <c r="KP95" s="35"/>
      <c r="KQ95" s="35"/>
      <c r="KR95" s="35"/>
      <c r="KS95" s="35"/>
      <c r="KT95" s="35"/>
      <c r="KU95" s="35"/>
      <c r="KV95" s="35"/>
      <c r="KW95" s="35"/>
      <c r="KX95" s="35"/>
      <c r="KY95" s="35"/>
      <c r="KZ95" s="35"/>
      <c r="LA95" s="35"/>
      <c r="LB95" s="35"/>
      <c r="LC95" s="35"/>
      <c r="LD95" s="35"/>
      <c r="LE95" s="35"/>
      <c r="LF95" s="35"/>
      <c r="LG95" s="35"/>
      <c r="LH95" s="35"/>
      <c r="LI95" s="35"/>
      <c r="LJ95" s="35"/>
      <c r="LK95" s="35"/>
      <c r="LL95" s="35"/>
      <c r="LM95" s="35"/>
      <c r="LN95" s="35"/>
      <c r="LO95" s="35"/>
      <c r="LP95" s="35"/>
      <c r="LQ95" s="35"/>
      <c r="LR95" s="35"/>
      <c r="LS95" s="35"/>
      <c r="LT95" s="35"/>
      <c r="LU95" s="35"/>
      <c r="LV95" s="35"/>
      <c r="LW95" s="35"/>
      <c r="LX95" s="35"/>
      <c r="LY95" s="35"/>
      <c r="LZ95" s="35"/>
      <c r="MA95" s="35"/>
      <c r="MB95" s="35"/>
      <c r="MC95" s="35"/>
      <c r="MD95" s="35"/>
      <c r="ME95" s="35"/>
      <c r="MF95" s="35"/>
      <c r="MG95" s="35"/>
      <c r="MH95" s="35"/>
      <c r="MI95" s="35"/>
      <c r="MJ95" s="35"/>
      <c r="MK95" s="35"/>
      <c r="ML95" s="35"/>
      <c r="MM95" s="35"/>
      <c r="MN95" s="35"/>
      <c r="MO95" s="35"/>
      <c r="MP95" s="35"/>
      <c r="MQ95" s="35"/>
      <c r="MR95" s="35"/>
      <c r="MS95" s="35"/>
      <c r="MT95" s="35"/>
      <c r="MU95" s="35"/>
      <c r="MV95" s="35"/>
      <c r="MW95" s="35"/>
      <c r="MX95" s="35"/>
      <c r="MY95" s="35"/>
      <c r="MZ95" s="35"/>
      <c r="NA95" s="35"/>
      <c r="NB95" s="35"/>
      <c r="NC95" s="35"/>
      <c r="ND95" s="35"/>
      <c r="NE95" s="35"/>
      <c r="NF95" s="35"/>
      <c r="NG95" s="35"/>
      <c r="NH95" s="35"/>
      <c r="NI95" s="35"/>
      <c r="NJ95" s="35"/>
      <c r="NK95" s="35"/>
      <c r="NL95" s="35"/>
      <c r="NM95" s="35"/>
      <c r="NN95" s="35"/>
      <c r="NO95" s="35"/>
      <c r="NP95" s="35"/>
      <c r="NQ95" s="35"/>
      <c r="NR95" s="35"/>
      <c r="NS95" s="35"/>
      <c r="NT95" s="35"/>
      <c r="NU95" s="35"/>
      <c r="NV95" s="35"/>
      <c r="NW95" s="35"/>
      <c r="NX95" s="35"/>
      <c r="NY95" s="35"/>
      <c r="NZ95" s="35"/>
      <c r="OA95" s="35"/>
      <c r="OB95" s="35"/>
      <c r="OC95" s="35"/>
      <c r="OD95" s="35"/>
      <c r="OE95" s="35"/>
      <c r="OF95" s="35"/>
      <c r="OG95" s="35"/>
      <c r="OH95" s="35"/>
      <c r="OI95" s="35"/>
      <c r="OJ95" s="35"/>
      <c r="OK95" s="35"/>
      <c r="OL95" s="35"/>
      <c r="OM95" s="35"/>
      <c r="ON95" s="35"/>
      <c r="OO95" s="35"/>
      <c r="OP95" s="35"/>
      <c r="OQ95" s="35"/>
      <c r="OR95" s="35"/>
      <c r="OS95" s="35"/>
      <c r="OT95" s="35"/>
      <c r="OU95" s="35"/>
      <c r="OV95" s="35"/>
      <c r="OW95" s="35"/>
      <c r="OX95" s="35"/>
      <c r="OY95" s="35"/>
      <c r="OZ95" s="35"/>
      <c r="PA95" s="35"/>
      <c r="PB95" s="35"/>
      <c r="PC95" s="35"/>
      <c r="PD95" s="35"/>
      <c r="PE95" s="35"/>
      <c r="PF95" s="35"/>
      <c r="PG95" s="35"/>
      <c r="PH95" s="35"/>
      <c r="PI95" s="35"/>
      <c r="PJ95" s="35"/>
      <c r="PK95" s="35"/>
      <c r="PL95" s="35"/>
      <c r="PM95" s="35"/>
      <c r="PN95" s="35"/>
      <c r="PO95" s="35"/>
      <c r="PP95" s="35"/>
      <c r="PQ95" s="35"/>
      <c r="PR95" s="35"/>
      <c r="PS95" s="35"/>
      <c r="PT95" s="35"/>
      <c r="PU95" s="35"/>
      <c r="PV95" s="35"/>
      <c r="PW95" s="35"/>
      <c r="PX95" s="35"/>
      <c r="PY95" s="35"/>
      <c r="PZ95" s="35"/>
      <c r="QA95" s="35"/>
      <c r="QB95" s="35"/>
      <c r="QC95" s="35"/>
      <c r="QD95" s="35"/>
      <c r="QE95" s="35"/>
      <c r="QF95" s="35"/>
      <c r="QG95" s="35"/>
      <c r="QH95" s="35"/>
      <c r="QI95" s="35"/>
      <c r="QJ95" s="35"/>
      <c r="QK95" s="35"/>
      <c r="QL95" s="35"/>
      <c r="QM95" s="35"/>
      <c r="QN95" s="35"/>
      <c r="QO95" s="35"/>
      <c r="QP95" s="35"/>
      <c r="QQ95" s="35"/>
      <c r="QR95" s="35"/>
      <c r="QS95" s="35"/>
      <c r="QT95" s="35"/>
      <c r="QU95" s="35"/>
      <c r="QV95" s="35"/>
      <c r="QW95" s="35"/>
      <c r="QX95" s="35"/>
      <c r="QY95" s="35"/>
      <c r="QZ95" s="35"/>
      <c r="RA95" s="35"/>
      <c r="RB95" s="35"/>
      <c r="RC95" s="35"/>
      <c r="RD95" s="35"/>
      <c r="RE95" s="35"/>
      <c r="RF95" s="35"/>
      <c r="RG95" s="35"/>
      <c r="RH95" s="35"/>
      <c r="RI95" s="35"/>
      <c r="RJ95" s="35"/>
      <c r="RK95" s="35"/>
      <c r="RL95" s="35"/>
      <c r="RM95" s="35"/>
      <c r="RN95" s="35"/>
      <c r="RO95" s="35"/>
      <c r="RP95" s="35"/>
      <c r="RQ95" s="35"/>
      <c r="RR95" s="35"/>
      <c r="RS95" s="35"/>
      <c r="RT95" s="35"/>
      <c r="RU95" s="35"/>
      <c r="RV95" s="35"/>
      <c r="RW95" s="35"/>
      <c r="RX95" s="35"/>
      <c r="RY95" s="35"/>
      <c r="RZ95" s="35"/>
      <c r="SA95" s="35"/>
      <c r="SB95" s="35"/>
      <c r="SC95" s="35"/>
      <c r="SD95" s="35"/>
      <c r="SE95" s="35"/>
      <c r="SF95" s="35"/>
      <c r="SG95" s="35"/>
      <c r="SH95" s="35"/>
      <c r="SI95" s="35"/>
      <c r="SJ95" s="35"/>
      <c r="SK95" s="35"/>
      <c r="SL95" s="35"/>
      <c r="SM95" s="35"/>
      <c r="SN95" s="35"/>
      <c r="SO95" s="35"/>
      <c r="SP95" s="35"/>
      <c r="SQ95" s="35"/>
      <c r="SR95" s="35"/>
      <c r="SS95" s="35"/>
      <c r="ST95" s="35"/>
      <c r="SU95" s="35"/>
      <c r="SV95" s="35"/>
      <c r="SW95" s="35"/>
      <c r="SX95" s="35"/>
      <c r="SY95" s="35"/>
      <c r="SZ95" s="35"/>
      <c r="TA95" s="35"/>
      <c r="TB95" s="35"/>
      <c r="TC95" s="35"/>
      <c r="TD95" s="35"/>
      <c r="TE95" s="35"/>
      <c r="TF95" s="35"/>
      <c r="TG95" s="35"/>
      <c r="TH95" s="35"/>
      <c r="TI95" s="35"/>
      <c r="TJ95" s="35"/>
      <c r="TK95" s="35"/>
      <c r="TL95" s="35"/>
      <c r="TM95" s="35"/>
      <c r="TN95" s="35"/>
      <c r="TO95" s="35"/>
      <c r="TP95" s="35"/>
      <c r="TQ95" s="35"/>
      <c r="TR95" s="35"/>
      <c r="TS95" s="35"/>
      <c r="TT95" s="35"/>
      <c r="TU95" s="35"/>
      <c r="TV95" s="35"/>
      <c r="TW95" s="35"/>
      <c r="TX95" s="35"/>
      <c r="TY95" s="35"/>
      <c r="TZ95" s="35"/>
      <c r="UA95" s="35"/>
      <c r="UB95" s="35"/>
      <c r="UC95" s="35"/>
      <c r="UD95" s="35"/>
      <c r="UE95" s="35"/>
      <c r="UF95" s="35"/>
      <c r="UG95" s="35"/>
      <c r="UH95" s="35"/>
      <c r="UI95" s="35"/>
      <c r="UJ95" s="35"/>
      <c r="UK95" s="35"/>
      <c r="UL95" s="35"/>
      <c r="UM95" s="35"/>
      <c r="UN95" s="35"/>
      <c r="UO95" s="35"/>
      <c r="UP95" s="35"/>
      <c r="UQ95" s="35"/>
      <c r="UR95" s="35"/>
      <c r="US95" s="35"/>
      <c r="UT95" s="35"/>
      <c r="UU95" s="35"/>
      <c r="UV95" s="35"/>
      <c r="UW95" s="35"/>
      <c r="UX95" s="35"/>
      <c r="UY95" s="35"/>
      <c r="UZ95" s="35"/>
      <c r="VA95" s="35"/>
      <c r="VB95" s="35"/>
      <c r="VC95" s="35"/>
      <c r="VD95" s="35"/>
      <c r="VE95" s="35"/>
      <c r="VF95" s="35"/>
      <c r="VG95" s="35"/>
      <c r="VH95" s="35"/>
      <c r="VI95" s="35"/>
      <c r="VJ95" s="35"/>
      <c r="VK95" s="35"/>
      <c r="VL95" s="35"/>
      <c r="VM95" s="35"/>
      <c r="VN95" s="35"/>
      <c r="VO95" s="35"/>
      <c r="VP95" s="35"/>
      <c r="VQ95" s="35"/>
      <c r="VR95" s="35"/>
      <c r="VS95" s="35"/>
      <c r="VT95" s="35"/>
      <c r="VU95" s="35"/>
      <c r="VV95" s="35"/>
      <c r="VW95" s="35"/>
      <c r="VX95" s="35"/>
      <c r="VY95" s="35"/>
      <c r="VZ95" s="35"/>
      <c r="WA95" s="35"/>
      <c r="WB95" s="35"/>
      <c r="WC95" s="35"/>
      <c r="WD95" s="35"/>
      <c r="WE95" s="35"/>
      <c r="WF95" s="35"/>
      <c r="WG95" s="35"/>
      <c r="WH95" s="35"/>
      <c r="WI95" s="35"/>
      <c r="WJ95" s="35"/>
      <c r="WK95" s="35"/>
      <c r="WL95" s="35"/>
      <c r="WM95" s="35"/>
      <c r="WN95" s="35"/>
      <c r="WO95" s="35"/>
      <c r="WP95" s="35"/>
      <c r="WQ95" s="35"/>
      <c r="WR95" s="35"/>
      <c r="WS95" s="35"/>
      <c r="WT95" s="35"/>
      <c r="WU95" s="35"/>
      <c r="WV95" s="35"/>
      <c r="WW95" s="35"/>
      <c r="WX95" s="35"/>
      <c r="WY95" s="35"/>
      <c r="WZ95" s="35"/>
      <c r="XA95" s="35"/>
      <c r="XB95" s="35"/>
      <c r="XC95" s="35"/>
      <c r="XD95" s="35"/>
      <c r="XE95" s="35"/>
      <c r="XF95" s="35"/>
      <c r="XG95" s="35"/>
      <c r="XH95" s="35"/>
      <c r="XI95" s="35"/>
      <c r="XJ95" s="35"/>
      <c r="XK95" s="35"/>
      <c r="XL95" s="35"/>
      <c r="XM95" s="35"/>
      <c r="XN95" s="35"/>
      <c r="XO95" s="35"/>
      <c r="XP95" s="35"/>
      <c r="XQ95" s="35"/>
      <c r="XR95" s="35"/>
      <c r="XS95" s="35"/>
      <c r="XT95" s="35"/>
      <c r="XU95" s="35"/>
      <c r="XV95" s="35"/>
      <c r="XW95" s="35"/>
      <c r="XX95" s="35"/>
      <c r="XY95" s="35"/>
      <c r="XZ95" s="35"/>
      <c r="YA95" s="35"/>
      <c r="YB95" s="35"/>
      <c r="YC95" s="35"/>
      <c r="YD95" s="35"/>
      <c r="YE95" s="35"/>
      <c r="YF95" s="35"/>
      <c r="YG95" s="35"/>
      <c r="YH95" s="35"/>
      <c r="YI95" s="35"/>
      <c r="YJ95" s="35"/>
      <c r="YK95" s="35"/>
      <c r="YL95" s="35"/>
      <c r="YM95" s="35"/>
      <c r="YN95" s="35"/>
      <c r="YO95" s="35"/>
      <c r="YP95" s="35"/>
      <c r="YQ95" s="35"/>
      <c r="YR95" s="35"/>
      <c r="YS95" s="35"/>
    </row>
    <row r="96" spans="1:669" ht="15.75" x14ac:dyDescent="0.25">
      <c r="A96" s="32" t="s">
        <v>103</v>
      </c>
      <c r="B96" s="74" t="s">
        <v>185</v>
      </c>
      <c r="C96" s="15" t="s">
        <v>66</v>
      </c>
      <c r="D96" s="15" t="s">
        <v>197</v>
      </c>
      <c r="E96" s="16">
        <v>44487</v>
      </c>
      <c r="F96" s="12" t="s">
        <v>99</v>
      </c>
      <c r="G96" s="138">
        <v>90000</v>
      </c>
      <c r="H96" s="138">
        <v>2583</v>
      </c>
      <c r="I96" s="138">
        <v>9753.1200000000008</v>
      </c>
      <c r="J96" s="138">
        <v>2736</v>
      </c>
      <c r="K96" s="138">
        <v>25</v>
      </c>
      <c r="L96" s="138">
        <v>15097.12</v>
      </c>
      <c r="M96" s="138">
        <f>G96-L96</f>
        <v>74902.880000000005</v>
      </c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ID96" s="35"/>
      <c r="IE96" s="35"/>
      <c r="IF96" s="35"/>
      <c r="IG96" s="35"/>
      <c r="IH96" s="35"/>
      <c r="II96" s="35"/>
      <c r="IJ96" s="35"/>
      <c r="IK96" s="35"/>
      <c r="IL96" s="35"/>
      <c r="IM96" s="35"/>
      <c r="IN96" s="35"/>
      <c r="IO96" s="35"/>
      <c r="IP96" s="35"/>
      <c r="IQ96" s="35"/>
      <c r="IR96" s="35"/>
      <c r="IS96" s="35"/>
      <c r="IT96" s="35"/>
      <c r="IU96" s="35"/>
      <c r="IV96" s="35"/>
      <c r="IW96" s="35"/>
      <c r="IX96" s="35"/>
      <c r="IY96" s="35"/>
      <c r="IZ96" s="35"/>
      <c r="JA96" s="35"/>
      <c r="JB96" s="35"/>
      <c r="JC96" s="35"/>
      <c r="JD96" s="35"/>
      <c r="JE96" s="35"/>
      <c r="JF96" s="35"/>
      <c r="JG96" s="35"/>
      <c r="JH96" s="35"/>
      <c r="JI96" s="35"/>
      <c r="JJ96" s="35"/>
      <c r="JK96" s="35"/>
      <c r="JL96" s="35"/>
      <c r="JM96" s="35"/>
      <c r="JN96" s="35"/>
      <c r="JO96" s="35"/>
      <c r="JP96" s="35"/>
      <c r="JQ96" s="35"/>
      <c r="JR96" s="35"/>
      <c r="JS96" s="35"/>
      <c r="JT96" s="35"/>
      <c r="JU96" s="35"/>
      <c r="JV96" s="35"/>
      <c r="JW96" s="35"/>
      <c r="JX96" s="35"/>
      <c r="JY96" s="35"/>
      <c r="JZ96" s="35"/>
      <c r="KA96" s="35"/>
      <c r="KB96" s="35"/>
      <c r="KC96" s="35"/>
      <c r="KD96" s="35"/>
      <c r="KE96" s="35"/>
      <c r="KF96" s="35"/>
      <c r="KG96" s="35"/>
      <c r="KH96" s="35"/>
      <c r="KI96" s="35"/>
      <c r="KJ96" s="35"/>
      <c r="KK96" s="35"/>
      <c r="KL96" s="35"/>
      <c r="KM96" s="35"/>
      <c r="KN96" s="35"/>
      <c r="KO96" s="35"/>
      <c r="KP96" s="35"/>
      <c r="KQ96" s="35"/>
      <c r="KR96" s="35"/>
      <c r="KS96" s="35"/>
      <c r="KT96" s="35"/>
      <c r="KU96" s="35"/>
      <c r="KV96" s="35"/>
      <c r="KW96" s="35"/>
      <c r="KX96" s="35"/>
      <c r="KY96" s="35"/>
      <c r="KZ96" s="35"/>
      <c r="LA96" s="35"/>
      <c r="LB96" s="35"/>
      <c r="LC96" s="35"/>
      <c r="LD96" s="35"/>
      <c r="LE96" s="35"/>
      <c r="LF96" s="35"/>
      <c r="LG96" s="35"/>
      <c r="LH96" s="35"/>
      <c r="LI96" s="35"/>
      <c r="LJ96" s="35"/>
      <c r="LK96" s="35"/>
      <c r="LL96" s="35"/>
      <c r="LM96" s="35"/>
      <c r="LN96" s="35"/>
      <c r="LO96" s="35"/>
      <c r="LP96" s="35"/>
      <c r="LQ96" s="35"/>
      <c r="LR96" s="35"/>
      <c r="LS96" s="35"/>
      <c r="LT96" s="35"/>
      <c r="LU96" s="35"/>
      <c r="LV96" s="35"/>
      <c r="LW96" s="35"/>
      <c r="LX96" s="35"/>
      <c r="LY96" s="35"/>
      <c r="LZ96" s="35"/>
      <c r="MA96" s="35"/>
      <c r="MB96" s="35"/>
      <c r="MC96" s="35"/>
      <c r="MD96" s="35"/>
      <c r="ME96" s="35"/>
      <c r="MF96" s="35"/>
      <c r="MG96" s="35"/>
      <c r="MH96" s="35"/>
      <c r="MI96" s="35"/>
      <c r="MJ96" s="35"/>
      <c r="MK96" s="35"/>
      <c r="ML96" s="35"/>
      <c r="MM96" s="35"/>
      <c r="MN96" s="35"/>
      <c r="MO96" s="35"/>
      <c r="MP96" s="35"/>
      <c r="MQ96" s="35"/>
      <c r="MR96" s="35"/>
      <c r="MS96" s="35"/>
      <c r="MT96" s="35"/>
      <c r="MU96" s="35"/>
      <c r="MV96" s="35"/>
      <c r="MW96" s="35"/>
      <c r="MX96" s="35"/>
      <c r="MY96" s="35"/>
      <c r="MZ96" s="35"/>
      <c r="NA96" s="35"/>
      <c r="NB96" s="35"/>
      <c r="NC96" s="35"/>
      <c r="ND96" s="35"/>
      <c r="NE96" s="35"/>
      <c r="NF96" s="35"/>
      <c r="NG96" s="35"/>
      <c r="NH96" s="35"/>
      <c r="NI96" s="35"/>
      <c r="NJ96" s="35"/>
      <c r="NK96" s="35"/>
      <c r="NL96" s="35"/>
      <c r="NM96" s="35"/>
      <c r="NN96" s="35"/>
      <c r="NO96" s="35"/>
      <c r="NP96" s="35"/>
      <c r="NQ96" s="35"/>
      <c r="NR96" s="35"/>
      <c r="NS96" s="35"/>
      <c r="NT96" s="35"/>
      <c r="NU96" s="35"/>
      <c r="NV96" s="35"/>
      <c r="NW96" s="35"/>
      <c r="NX96" s="35"/>
      <c r="NY96" s="35"/>
      <c r="NZ96" s="35"/>
      <c r="OA96" s="35"/>
      <c r="OB96" s="35"/>
      <c r="OC96" s="35"/>
      <c r="OD96" s="35"/>
      <c r="OE96" s="35"/>
      <c r="OF96" s="35"/>
      <c r="OG96" s="35"/>
      <c r="OH96" s="35"/>
      <c r="OI96" s="35"/>
      <c r="OJ96" s="35"/>
      <c r="OK96" s="35"/>
      <c r="OL96" s="35"/>
      <c r="OM96" s="35"/>
      <c r="ON96" s="35"/>
      <c r="OO96" s="35"/>
      <c r="OP96" s="35"/>
      <c r="OQ96" s="35"/>
      <c r="OR96" s="35"/>
      <c r="OS96" s="35"/>
      <c r="OT96" s="35"/>
      <c r="OU96" s="35"/>
      <c r="OV96" s="35"/>
      <c r="OW96" s="35"/>
      <c r="OX96" s="35"/>
      <c r="OY96" s="35"/>
      <c r="OZ96" s="35"/>
      <c r="PA96" s="35"/>
      <c r="PB96" s="35"/>
      <c r="PC96" s="35"/>
      <c r="PD96" s="35"/>
      <c r="PE96" s="35"/>
      <c r="PF96" s="35"/>
      <c r="PG96" s="35"/>
      <c r="PH96" s="35"/>
      <c r="PI96" s="35"/>
      <c r="PJ96" s="35"/>
      <c r="PK96" s="35"/>
      <c r="PL96" s="35"/>
      <c r="PM96" s="35"/>
      <c r="PN96" s="35"/>
      <c r="PO96" s="35"/>
      <c r="PP96" s="35"/>
      <c r="PQ96" s="35"/>
      <c r="PR96" s="35"/>
      <c r="PS96" s="35"/>
      <c r="PT96" s="35"/>
      <c r="PU96" s="35"/>
      <c r="PV96" s="35"/>
      <c r="PW96" s="35"/>
      <c r="PX96" s="35"/>
      <c r="PY96" s="35"/>
      <c r="PZ96" s="35"/>
      <c r="QA96" s="35"/>
      <c r="QB96" s="35"/>
      <c r="QC96" s="35"/>
      <c r="QD96" s="35"/>
      <c r="QE96" s="35"/>
      <c r="QF96" s="35"/>
      <c r="QG96" s="35"/>
      <c r="QH96" s="35"/>
      <c r="QI96" s="35"/>
      <c r="QJ96" s="35"/>
      <c r="QK96" s="35"/>
      <c r="QL96" s="35"/>
      <c r="QM96" s="35"/>
      <c r="QN96" s="35"/>
      <c r="QO96" s="35"/>
      <c r="QP96" s="35"/>
      <c r="QQ96" s="35"/>
      <c r="QR96" s="35"/>
      <c r="QS96" s="35"/>
      <c r="QT96" s="35"/>
      <c r="QU96" s="35"/>
      <c r="QV96" s="35"/>
      <c r="QW96" s="35"/>
      <c r="QX96" s="35"/>
      <c r="QY96" s="35"/>
      <c r="QZ96" s="35"/>
      <c r="RA96" s="35"/>
      <c r="RB96" s="35"/>
      <c r="RC96" s="35"/>
      <c r="RD96" s="35"/>
      <c r="RE96" s="35"/>
      <c r="RF96" s="35"/>
      <c r="RG96" s="35"/>
      <c r="RH96" s="35"/>
      <c r="RI96" s="35"/>
      <c r="RJ96" s="35"/>
      <c r="RK96" s="35"/>
      <c r="RL96" s="35"/>
      <c r="RM96" s="35"/>
      <c r="RN96" s="35"/>
      <c r="RO96" s="35"/>
      <c r="RP96" s="35"/>
      <c r="RQ96" s="35"/>
      <c r="RR96" s="35"/>
      <c r="RS96" s="35"/>
      <c r="RT96" s="35"/>
      <c r="RU96" s="35"/>
      <c r="RV96" s="35"/>
      <c r="RW96" s="35"/>
      <c r="RX96" s="35"/>
      <c r="RY96" s="35"/>
      <c r="RZ96" s="35"/>
      <c r="SA96" s="35"/>
      <c r="SB96" s="35"/>
      <c r="SC96" s="35"/>
      <c r="SD96" s="35"/>
      <c r="SE96" s="35"/>
      <c r="SF96" s="35"/>
      <c r="SG96" s="35"/>
      <c r="SH96" s="35"/>
      <c r="SI96" s="35"/>
      <c r="SJ96" s="35"/>
      <c r="SK96" s="35"/>
      <c r="SL96" s="35"/>
      <c r="SM96" s="35"/>
      <c r="SN96" s="35"/>
      <c r="SO96" s="35"/>
      <c r="SP96" s="35"/>
      <c r="SQ96" s="35"/>
      <c r="SR96" s="35"/>
      <c r="SS96" s="35"/>
      <c r="ST96" s="35"/>
      <c r="SU96" s="35"/>
      <c r="SV96" s="35"/>
      <c r="SW96" s="35"/>
      <c r="SX96" s="35"/>
      <c r="SY96" s="35"/>
      <c r="SZ96" s="35"/>
      <c r="TA96" s="35"/>
      <c r="TB96" s="35"/>
      <c r="TC96" s="35"/>
      <c r="TD96" s="35"/>
      <c r="TE96" s="35"/>
      <c r="TF96" s="35"/>
      <c r="TG96" s="35"/>
      <c r="TH96" s="35"/>
      <c r="TI96" s="35"/>
      <c r="TJ96" s="35"/>
      <c r="TK96" s="35"/>
      <c r="TL96" s="35"/>
      <c r="TM96" s="35"/>
      <c r="TN96" s="35"/>
      <c r="TO96" s="35"/>
      <c r="TP96" s="35"/>
      <c r="TQ96" s="35"/>
      <c r="TR96" s="35"/>
      <c r="TS96" s="35"/>
      <c r="TT96" s="35"/>
      <c r="TU96" s="35"/>
      <c r="TV96" s="35"/>
      <c r="TW96" s="35"/>
      <c r="TX96" s="35"/>
      <c r="TY96" s="35"/>
      <c r="TZ96" s="35"/>
      <c r="UA96" s="35"/>
      <c r="UB96" s="35"/>
      <c r="UC96" s="35"/>
      <c r="UD96" s="35"/>
      <c r="UE96" s="35"/>
      <c r="UF96" s="35"/>
      <c r="UG96" s="35"/>
      <c r="UH96" s="35"/>
      <c r="UI96" s="35"/>
      <c r="UJ96" s="35"/>
      <c r="UK96" s="35"/>
      <c r="UL96" s="35"/>
      <c r="UM96" s="35"/>
      <c r="UN96" s="35"/>
      <c r="UO96" s="35"/>
      <c r="UP96" s="35"/>
      <c r="UQ96" s="35"/>
      <c r="UR96" s="35"/>
      <c r="US96" s="35"/>
      <c r="UT96" s="35"/>
      <c r="UU96" s="35"/>
      <c r="UV96" s="35"/>
      <c r="UW96" s="35"/>
      <c r="UX96" s="35"/>
      <c r="UY96" s="35"/>
      <c r="UZ96" s="35"/>
      <c r="VA96" s="35"/>
      <c r="VB96" s="35"/>
      <c r="VC96" s="35"/>
      <c r="VD96" s="35"/>
      <c r="VE96" s="35"/>
      <c r="VF96" s="35"/>
      <c r="VG96" s="35"/>
      <c r="VH96" s="35"/>
      <c r="VI96" s="35"/>
      <c r="VJ96" s="35"/>
      <c r="VK96" s="35"/>
      <c r="VL96" s="35"/>
      <c r="VM96" s="35"/>
      <c r="VN96" s="35"/>
      <c r="VO96" s="35"/>
      <c r="VP96" s="35"/>
      <c r="VQ96" s="35"/>
      <c r="VR96" s="35"/>
      <c r="VS96" s="35"/>
      <c r="VT96" s="35"/>
      <c r="VU96" s="35"/>
      <c r="VV96" s="35"/>
      <c r="VW96" s="35"/>
      <c r="VX96" s="35"/>
      <c r="VY96" s="35"/>
      <c r="VZ96" s="35"/>
      <c r="WA96" s="35"/>
      <c r="WB96" s="35"/>
      <c r="WC96" s="35"/>
      <c r="WD96" s="35"/>
      <c r="WE96" s="35"/>
      <c r="WF96" s="35"/>
      <c r="WG96" s="35"/>
      <c r="WH96" s="35"/>
      <c r="WI96" s="35"/>
      <c r="WJ96" s="35"/>
      <c r="WK96" s="35"/>
      <c r="WL96" s="35"/>
      <c r="WM96" s="35"/>
      <c r="WN96" s="35"/>
      <c r="WO96" s="35"/>
      <c r="WP96" s="35"/>
      <c r="WQ96" s="35"/>
      <c r="WR96" s="35"/>
      <c r="WS96" s="35"/>
      <c r="WT96" s="35"/>
      <c r="WU96" s="35"/>
      <c r="WV96" s="35"/>
      <c r="WW96" s="35"/>
      <c r="WX96" s="35"/>
      <c r="WY96" s="35"/>
      <c r="WZ96" s="35"/>
      <c r="XA96" s="35"/>
      <c r="XB96" s="35"/>
      <c r="XC96" s="35"/>
      <c r="XD96" s="35"/>
      <c r="XE96" s="35"/>
      <c r="XF96" s="35"/>
      <c r="XG96" s="35"/>
      <c r="XH96" s="35"/>
      <c r="XI96" s="35"/>
      <c r="XJ96" s="35"/>
      <c r="XK96" s="35"/>
      <c r="XL96" s="35"/>
      <c r="XM96" s="35"/>
      <c r="XN96" s="35"/>
      <c r="XO96" s="35"/>
      <c r="XP96" s="35"/>
      <c r="XQ96" s="35"/>
      <c r="XR96" s="35"/>
      <c r="XS96" s="35"/>
      <c r="XT96" s="35"/>
      <c r="XU96" s="35"/>
      <c r="XV96" s="35"/>
      <c r="XW96" s="35"/>
      <c r="XX96" s="35"/>
      <c r="XY96" s="35"/>
      <c r="XZ96" s="35"/>
      <c r="YA96" s="35"/>
      <c r="YB96" s="35"/>
      <c r="YC96" s="35"/>
      <c r="YD96" s="35"/>
      <c r="YE96" s="35"/>
      <c r="YF96" s="35"/>
      <c r="YG96" s="35"/>
      <c r="YH96" s="35"/>
      <c r="YI96" s="35"/>
      <c r="YJ96" s="35"/>
      <c r="YK96" s="35"/>
      <c r="YL96" s="35"/>
      <c r="YM96" s="35"/>
      <c r="YN96" s="35"/>
      <c r="YO96" s="35"/>
      <c r="YP96" s="35"/>
      <c r="YQ96" s="35"/>
      <c r="YR96" s="35"/>
      <c r="YS96" s="35"/>
    </row>
    <row r="97" spans="1:669" ht="15.75" x14ac:dyDescent="0.25">
      <c r="A97" s="47" t="s">
        <v>13</v>
      </c>
      <c r="B97" s="67">
        <v>1</v>
      </c>
      <c r="C97" s="48"/>
      <c r="D97" s="48"/>
      <c r="E97" s="66"/>
      <c r="F97" s="65"/>
      <c r="G97" s="105">
        <f>G96</f>
        <v>90000</v>
      </c>
      <c r="H97" s="105">
        <f t="shared" ref="H97:L97" si="21">H96</f>
        <v>2583</v>
      </c>
      <c r="I97" s="144">
        <f>I96</f>
        <v>9753.1200000000008</v>
      </c>
      <c r="J97" s="141">
        <f t="shared" si="21"/>
        <v>2736</v>
      </c>
      <c r="K97" s="105">
        <f>K96</f>
        <v>25</v>
      </c>
      <c r="L97" s="141">
        <f t="shared" si="21"/>
        <v>15097.12</v>
      </c>
      <c r="M97" s="105">
        <f>M96</f>
        <v>74902.880000000005</v>
      </c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ID97" s="35"/>
      <c r="IE97" s="35"/>
      <c r="IF97" s="35"/>
      <c r="IG97" s="35"/>
      <c r="IH97" s="35"/>
      <c r="II97" s="35"/>
      <c r="IJ97" s="35"/>
      <c r="IK97" s="35"/>
      <c r="IL97" s="35"/>
      <c r="IM97" s="35"/>
      <c r="IN97" s="35"/>
      <c r="IO97" s="35"/>
      <c r="IP97" s="35"/>
      <c r="IQ97" s="35"/>
      <c r="IR97" s="35"/>
      <c r="IS97" s="35"/>
      <c r="IT97" s="35"/>
      <c r="IU97" s="35"/>
      <c r="IV97" s="35"/>
      <c r="IW97" s="35"/>
      <c r="IX97" s="35"/>
      <c r="IY97" s="35"/>
      <c r="IZ97" s="35"/>
      <c r="JA97" s="35"/>
      <c r="JB97" s="35"/>
      <c r="JC97" s="35"/>
      <c r="JD97" s="35"/>
      <c r="JE97" s="35"/>
      <c r="JF97" s="35"/>
      <c r="JG97" s="35"/>
      <c r="JH97" s="35"/>
      <c r="JI97" s="35"/>
      <c r="JJ97" s="35"/>
      <c r="JK97" s="35"/>
      <c r="JL97" s="35"/>
      <c r="JM97" s="35"/>
      <c r="JN97" s="35"/>
      <c r="JO97" s="35"/>
      <c r="JP97" s="35"/>
      <c r="JQ97" s="35"/>
      <c r="JR97" s="35"/>
      <c r="JS97" s="35"/>
      <c r="JT97" s="35"/>
      <c r="JU97" s="35"/>
      <c r="JV97" s="35"/>
      <c r="JW97" s="35"/>
      <c r="JX97" s="35"/>
      <c r="JY97" s="35"/>
      <c r="JZ97" s="35"/>
      <c r="KA97" s="35"/>
      <c r="KB97" s="35"/>
      <c r="KC97" s="35"/>
      <c r="KD97" s="35"/>
      <c r="KE97" s="35"/>
      <c r="KF97" s="35"/>
      <c r="KG97" s="35"/>
      <c r="KH97" s="35"/>
      <c r="KI97" s="35"/>
      <c r="KJ97" s="35"/>
      <c r="KK97" s="35"/>
      <c r="KL97" s="35"/>
      <c r="KM97" s="35"/>
      <c r="KN97" s="35"/>
      <c r="KO97" s="35"/>
      <c r="KP97" s="35"/>
      <c r="KQ97" s="35"/>
      <c r="KR97" s="35"/>
      <c r="KS97" s="35"/>
      <c r="KT97" s="35"/>
      <c r="KU97" s="35"/>
      <c r="KV97" s="35"/>
      <c r="KW97" s="35"/>
      <c r="KX97" s="35"/>
      <c r="KY97" s="35"/>
      <c r="KZ97" s="35"/>
      <c r="LA97" s="35"/>
      <c r="LB97" s="35"/>
      <c r="LC97" s="35"/>
      <c r="LD97" s="35"/>
      <c r="LE97" s="35"/>
      <c r="LF97" s="35"/>
      <c r="LG97" s="35"/>
      <c r="LH97" s="35"/>
      <c r="LI97" s="35"/>
      <c r="LJ97" s="35"/>
      <c r="LK97" s="35"/>
      <c r="LL97" s="35"/>
      <c r="LM97" s="35"/>
      <c r="LN97" s="35"/>
      <c r="LO97" s="35"/>
      <c r="LP97" s="35"/>
      <c r="LQ97" s="35"/>
      <c r="LR97" s="35"/>
      <c r="LS97" s="35"/>
      <c r="LT97" s="35"/>
      <c r="LU97" s="35"/>
      <c r="LV97" s="35"/>
      <c r="LW97" s="35"/>
      <c r="LX97" s="35"/>
      <c r="LY97" s="35"/>
      <c r="LZ97" s="35"/>
      <c r="MA97" s="35"/>
      <c r="MB97" s="35"/>
      <c r="MC97" s="35"/>
      <c r="MD97" s="35"/>
      <c r="ME97" s="35"/>
      <c r="MF97" s="35"/>
      <c r="MG97" s="35"/>
      <c r="MH97" s="35"/>
      <c r="MI97" s="35"/>
      <c r="MJ97" s="35"/>
      <c r="MK97" s="35"/>
      <c r="ML97" s="35"/>
      <c r="MM97" s="35"/>
      <c r="MN97" s="35"/>
      <c r="MO97" s="35"/>
      <c r="MP97" s="35"/>
      <c r="MQ97" s="35"/>
      <c r="MR97" s="35"/>
      <c r="MS97" s="35"/>
      <c r="MT97" s="35"/>
      <c r="MU97" s="35"/>
      <c r="MV97" s="35"/>
      <c r="MW97" s="35"/>
      <c r="MX97" s="35"/>
      <c r="MY97" s="35"/>
      <c r="MZ97" s="35"/>
      <c r="NA97" s="35"/>
      <c r="NB97" s="35"/>
      <c r="NC97" s="35"/>
      <c r="ND97" s="35"/>
      <c r="NE97" s="35"/>
      <c r="NF97" s="35"/>
      <c r="NG97" s="35"/>
      <c r="NH97" s="35"/>
      <c r="NI97" s="35"/>
      <c r="NJ97" s="35"/>
      <c r="NK97" s="35"/>
      <c r="NL97" s="35"/>
      <c r="NM97" s="35"/>
      <c r="NN97" s="35"/>
      <c r="NO97" s="35"/>
      <c r="NP97" s="35"/>
      <c r="NQ97" s="35"/>
      <c r="NR97" s="35"/>
      <c r="NS97" s="35"/>
      <c r="NT97" s="35"/>
      <c r="NU97" s="35"/>
      <c r="NV97" s="35"/>
      <c r="NW97" s="35"/>
      <c r="NX97" s="35"/>
      <c r="NY97" s="35"/>
      <c r="NZ97" s="35"/>
      <c r="OA97" s="35"/>
      <c r="OB97" s="35"/>
      <c r="OC97" s="35"/>
      <c r="OD97" s="35"/>
      <c r="OE97" s="35"/>
      <c r="OF97" s="35"/>
      <c r="OG97" s="35"/>
      <c r="OH97" s="35"/>
      <c r="OI97" s="35"/>
      <c r="OJ97" s="35"/>
      <c r="OK97" s="35"/>
      <c r="OL97" s="35"/>
      <c r="OM97" s="35"/>
      <c r="ON97" s="35"/>
      <c r="OO97" s="35"/>
      <c r="OP97" s="35"/>
      <c r="OQ97" s="35"/>
      <c r="OR97" s="35"/>
      <c r="OS97" s="35"/>
      <c r="OT97" s="35"/>
      <c r="OU97" s="35"/>
      <c r="OV97" s="35"/>
      <c r="OW97" s="35"/>
      <c r="OX97" s="35"/>
      <c r="OY97" s="35"/>
      <c r="OZ97" s="35"/>
      <c r="PA97" s="35"/>
      <c r="PB97" s="35"/>
      <c r="PC97" s="35"/>
      <c r="PD97" s="35"/>
      <c r="PE97" s="35"/>
      <c r="PF97" s="35"/>
      <c r="PG97" s="35"/>
      <c r="PH97" s="35"/>
      <c r="PI97" s="35"/>
      <c r="PJ97" s="35"/>
      <c r="PK97" s="35"/>
      <c r="PL97" s="35"/>
      <c r="PM97" s="35"/>
      <c r="PN97" s="35"/>
      <c r="PO97" s="35"/>
      <c r="PP97" s="35"/>
      <c r="PQ97" s="35"/>
      <c r="PR97" s="35"/>
      <c r="PS97" s="35"/>
      <c r="PT97" s="35"/>
      <c r="PU97" s="35"/>
      <c r="PV97" s="35"/>
      <c r="PW97" s="35"/>
      <c r="PX97" s="35"/>
      <c r="PY97" s="35"/>
      <c r="PZ97" s="35"/>
      <c r="QA97" s="35"/>
      <c r="QB97" s="35"/>
      <c r="QC97" s="35"/>
      <c r="QD97" s="35"/>
      <c r="QE97" s="35"/>
      <c r="QF97" s="35"/>
      <c r="QG97" s="35"/>
      <c r="QH97" s="35"/>
      <c r="QI97" s="35"/>
      <c r="QJ97" s="35"/>
      <c r="QK97" s="35"/>
      <c r="QL97" s="35"/>
      <c r="QM97" s="35"/>
      <c r="QN97" s="35"/>
      <c r="QO97" s="35"/>
      <c r="QP97" s="35"/>
      <c r="QQ97" s="35"/>
      <c r="QR97" s="35"/>
      <c r="QS97" s="35"/>
      <c r="QT97" s="35"/>
      <c r="QU97" s="35"/>
      <c r="QV97" s="35"/>
      <c r="QW97" s="35"/>
      <c r="QX97" s="35"/>
      <c r="QY97" s="35"/>
      <c r="QZ97" s="35"/>
      <c r="RA97" s="35"/>
      <c r="RB97" s="35"/>
      <c r="RC97" s="35"/>
      <c r="RD97" s="35"/>
      <c r="RE97" s="35"/>
      <c r="RF97" s="35"/>
      <c r="RG97" s="35"/>
      <c r="RH97" s="35"/>
      <c r="RI97" s="35"/>
      <c r="RJ97" s="35"/>
      <c r="RK97" s="35"/>
      <c r="RL97" s="35"/>
      <c r="RM97" s="35"/>
      <c r="RN97" s="35"/>
      <c r="RO97" s="35"/>
      <c r="RP97" s="35"/>
      <c r="RQ97" s="35"/>
      <c r="RR97" s="35"/>
      <c r="RS97" s="35"/>
      <c r="RT97" s="35"/>
      <c r="RU97" s="35"/>
      <c r="RV97" s="35"/>
      <c r="RW97" s="35"/>
      <c r="RX97" s="35"/>
      <c r="RY97" s="35"/>
      <c r="RZ97" s="35"/>
      <c r="SA97" s="35"/>
      <c r="SB97" s="35"/>
      <c r="SC97" s="35"/>
      <c r="SD97" s="35"/>
      <c r="SE97" s="35"/>
      <c r="SF97" s="35"/>
      <c r="SG97" s="35"/>
      <c r="SH97" s="35"/>
      <c r="SI97" s="35"/>
      <c r="SJ97" s="35"/>
      <c r="SK97" s="35"/>
      <c r="SL97" s="35"/>
      <c r="SM97" s="35"/>
      <c r="SN97" s="35"/>
      <c r="SO97" s="35"/>
      <c r="SP97" s="35"/>
      <c r="SQ97" s="35"/>
      <c r="SR97" s="35"/>
      <c r="SS97" s="35"/>
      <c r="ST97" s="35"/>
      <c r="SU97" s="35"/>
      <c r="SV97" s="35"/>
      <c r="SW97" s="35"/>
      <c r="SX97" s="35"/>
      <c r="SY97" s="35"/>
      <c r="SZ97" s="35"/>
      <c r="TA97" s="35"/>
      <c r="TB97" s="35"/>
      <c r="TC97" s="35"/>
      <c r="TD97" s="35"/>
      <c r="TE97" s="35"/>
      <c r="TF97" s="35"/>
      <c r="TG97" s="35"/>
      <c r="TH97" s="35"/>
      <c r="TI97" s="35"/>
      <c r="TJ97" s="35"/>
      <c r="TK97" s="35"/>
      <c r="TL97" s="35"/>
      <c r="TM97" s="35"/>
      <c r="TN97" s="35"/>
      <c r="TO97" s="35"/>
      <c r="TP97" s="35"/>
      <c r="TQ97" s="35"/>
      <c r="TR97" s="35"/>
      <c r="TS97" s="35"/>
      <c r="TT97" s="35"/>
      <c r="TU97" s="35"/>
      <c r="TV97" s="35"/>
      <c r="TW97" s="35"/>
      <c r="TX97" s="35"/>
      <c r="TY97" s="35"/>
      <c r="TZ97" s="35"/>
      <c r="UA97" s="35"/>
      <c r="UB97" s="35"/>
      <c r="UC97" s="35"/>
      <c r="UD97" s="35"/>
      <c r="UE97" s="35"/>
      <c r="UF97" s="35"/>
      <c r="UG97" s="35"/>
      <c r="UH97" s="35"/>
      <c r="UI97" s="35"/>
      <c r="UJ97" s="35"/>
      <c r="UK97" s="35"/>
      <c r="UL97" s="35"/>
      <c r="UM97" s="35"/>
      <c r="UN97" s="35"/>
      <c r="UO97" s="35"/>
      <c r="UP97" s="35"/>
      <c r="UQ97" s="35"/>
      <c r="UR97" s="35"/>
      <c r="US97" s="35"/>
      <c r="UT97" s="35"/>
      <c r="UU97" s="35"/>
      <c r="UV97" s="35"/>
      <c r="UW97" s="35"/>
      <c r="UX97" s="35"/>
      <c r="UY97" s="35"/>
      <c r="UZ97" s="35"/>
      <c r="VA97" s="35"/>
      <c r="VB97" s="35"/>
      <c r="VC97" s="35"/>
      <c r="VD97" s="35"/>
      <c r="VE97" s="35"/>
      <c r="VF97" s="35"/>
      <c r="VG97" s="35"/>
      <c r="VH97" s="35"/>
      <c r="VI97" s="35"/>
      <c r="VJ97" s="35"/>
      <c r="VK97" s="35"/>
      <c r="VL97" s="35"/>
      <c r="VM97" s="35"/>
      <c r="VN97" s="35"/>
      <c r="VO97" s="35"/>
      <c r="VP97" s="35"/>
      <c r="VQ97" s="35"/>
      <c r="VR97" s="35"/>
      <c r="VS97" s="35"/>
      <c r="VT97" s="35"/>
      <c r="VU97" s="35"/>
      <c r="VV97" s="35"/>
      <c r="VW97" s="35"/>
      <c r="VX97" s="35"/>
      <c r="VY97" s="35"/>
      <c r="VZ97" s="35"/>
      <c r="WA97" s="35"/>
      <c r="WB97" s="35"/>
      <c r="WC97" s="35"/>
      <c r="WD97" s="35"/>
      <c r="WE97" s="35"/>
      <c r="WF97" s="35"/>
      <c r="WG97" s="35"/>
      <c r="WH97" s="35"/>
      <c r="WI97" s="35"/>
      <c r="WJ97" s="35"/>
      <c r="WK97" s="35"/>
      <c r="WL97" s="35"/>
      <c r="WM97" s="35"/>
      <c r="WN97" s="35"/>
      <c r="WO97" s="35"/>
      <c r="WP97" s="35"/>
      <c r="WQ97" s="35"/>
      <c r="WR97" s="35"/>
      <c r="WS97" s="35"/>
      <c r="WT97" s="35"/>
      <c r="WU97" s="35"/>
      <c r="WV97" s="35"/>
      <c r="WW97" s="35"/>
      <c r="WX97" s="35"/>
      <c r="WY97" s="35"/>
      <c r="WZ97" s="35"/>
      <c r="XA97" s="35"/>
      <c r="XB97" s="35"/>
      <c r="XC97" s="35"/>
      <c r="XD97" s="35"/>
      <c r="XE97" s="35"/>
      <c r="XF97" s="35"/>
      <c r="XG97" s="35"/>
      <c r="XH97" s="35"/>
      <c r="XI97" s="35"/>
      <c r="XJ97" s="35"/>
      <c r="XK97" s="35"/>
      <c r="XL97" s="35"/>
      <c r="XM97" s="35"/>
      <c r="XN97" s="35"/>
      <c r="XO97" s="35"/>
      <c r="XP97" s="35"/>
      <c r="XQ97" s="35"/>
      <c r="XR97" s="35"/>
      <c r="XS97" s="35"/>
      <c r="XT97" s="35"/>
      <c r="XU97" s="35"/>
      <c r="XV97" s="35"/>
      <c r="XW97" s="35"/>
      <c r="XX97" s="35"/>
      <c r="XY97" s="35"/>
      <c r="XZ97" s="35"/>
      <c r="YA97" s="35"/>
      <c r="YB97" s="35"/>
      <c r="YC97" s="35"/>
      <c r="YD97" s="35"/>
      <c r="YE97" s="35"/>
      <c r="YF97" s="35"/>
      <c r="YG97" s="35"/>
      <c r="YH97" s="35"/>
      <c r="YI97" s="35"/>
      <c r="YJ97" s="35"/>
      <c r="YK97" s="35"/>
      <c r="YL97" s="35"/>
      <c r="YM97" s="35"/>
      <c r="YN97" s="35"/>
      <c r="YO97" s="35"/>
      <c r="YP97" s="35"/>
      <c r="YQ97" s="35"/>
      <c r="YR97" s="35"/>
      <c r="YS97" s="35"/>
    </row>
    <row r="98" spans="1:669" ht="15.75" x14ac:dyDescent="0.25">
      <c r="A98" s="28"/>
      <c r="B98" s="11"/>
      <c r="C98" s="5"/>
      <c r="D98" s="5"/>
      <c r="E98" s="7"/>
      <c r="F98" s="3"/>
      <c r="G98" s="114"/>
      <c r="H98" s="114"/>
      <c r="I98" s="115"/>
      <c r="J98" s="115"/>
      <c r="K98" s="114"/>
      <c r="L98" s="115"/>
      <c r="M98" s="114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ID98" s="35"/>
      <c r="IE98" s="35"/>
      <c r="IF98" s="35"/>
      <c r="IG98" s="35"/>
      <c r="IH98" s="35"/>
      <c r="II98" s="35"/>
      <c r="IJ98" s="35"/>
      <c r="IK98" s="35"/>
      <c r="IL98" s="35"/>
      <c r="IM98" s="35"/>
      <c r="IN98" s="35"/>
      <c r="IO98" s="35"/>
      <c r="IP98" s="35"/>
      <c r="IQ98" s="35"/>
      <c r="IR98" s="35"/>
      <c r="IS98" s="35"/>
      <c r="IT98" s="35"/>
      <c r="IU98" s="35"/>
      <c r="IV98" s="35"/>
      <c r="IW98" s="35"/>
      <c r="IX98" s="35"/>
      <c r="IY98" s="35"/>
      <c r="IZ98" s="35"/>
      <c r="JA98" s="35"/>
      <c r="JB98" s="35"/>
      <c r="JC98" s="35"/>
      <c r="JD98" s="35"/>
      <c r="JE98" s="35"/>
      <c r="JF98" s="35"/>
      <c r="JG98" s="35"/>
      <c r="JH98" s="35"/>
      <c r="JI98" s="35"/>
      <c r="JJ98" s="35"/>
      <c r="JK98" s="35"/>
      <c r="JL98" s="35"/>
      <c r="JM98" s="35"/>
      <c r="JN98" s="35"/>
      <c r="JO98" s="35"/>
      <c r="JP98" s="35"/>
      <c r="JQ98" s="35"/>
      <c r="JR98" s="35"/>
      <c r="JS98" s="35"/>
      <c r="JT98" s="35"/>
      <c r="JU98" s="35"/>
      <c r="JV98" s="35"/>
      <c r="JW98" s="35"/>
      <c r="JX98" s="35"/>
      <c r="JY98" s="35"/>
      <c r="JZ98" s="35"/>
      <c r="KA98" s="35"/>
      <c r="KB98" s="35"/>
      <c r="KC98" s="35"/>
      <c r="KD98" s="35"/>
      <c r="KE98" s="35"/>
      <c r="KF98" s="35"/>
      <c r="KG98" s="35"/>
      <c r="KH98" s="35"/>
      <c r="KI98" s="35"/>
      <c r="KJ98" s="35"/>
      <c r="KK98" s="35"/>
      <c r="KL98" s="35"/>
      <c r="KM98" s="35"/>
      <c r="KN98" s="35"/>
      <c r="KO98" s="35"/>
      <c r="KP98" s="35"/>
      <c r="KQ98" s="35"/>
      <c r="KR98" s="35"/>
      <c r="KS98" s="35"/>
      <c r="KT98" s="35"/>
      <c r="KU98" s="35"/>
      <c r="KV98" s="35"/>
      <c r="KW98" s="35"/>
      <c r="KX98" s="35"/>
      <c r="KY98" s="35"/>
      <c r="KZ98" s="35"/>
      <c r="LA98" s="35"/>
      <c r="LB98" s="35"/>
      <c r="LC98" s="35"/>
      <c r="LD98" s="35"/>
      <c r="LE98" s="35"/>
      <c r="LF98" s="35"/>
      <c r="LG98" s="35"/>
      <c r="LH98" s="35"/>
      <c r="LI98" s="35"/>
      <c r="LJ98" s="35"/>
      <c r="LK98" s="35"/>
      <c r="LL98" s="35"/>
      <c r="LM98" s="35"/>
      <c r="LN98" s="35"/>
      <c r="LO98" s="35"/>
      <c r="LP98" s="35"/>
      <c r="LQ98" s="35"/>
      <c r="LR98" s="35"/>
      <c r="LS98" s="35"/>
      <c r="LT98" s="35"/>
      <c r="LU98" s="35"/>
      <c r="LV98" s="35"/>
      <c r="LW98" s="35"/>
      <c r="LX98" s="35"/>
      <c r="LY98" s="35"/>
      <c r="LZ98" s="35"/>
      <c r="MA98" s="35"/>
      <c r="MB98" s="35"/>
      <c r="MC98" s="35"/>
      <c r="MD98" s="35"/>
      <c r="ME98" s="35"/>
      <c r="MF98" s="35"/>
      <c r="MG98" s="35"/>
      <c r="MH98" s="35"/>
      <c r="MI98" s="35"/>
      <c r="MJ98" s="35"/>
      <c r="MK98" s="35"/>
      <c r="ML98" s="35"/>
      <c r="MM98" s="35"/>
      <c r="MN98" s="35"/>
      <c r="MO98" s="35"/>
      <c r="MP98" s="35"/>
      <c r="MQ98" s="35"/>
      <c r="MR98" s="35"/>
      <c r="MS98" s="35"/>
      <c r="MT98" s="35"/>
      <c r="MU98" s="35"/>
      <c r="MV98" s="35"/>
      <c r="MW98" s="35"/>
      <c r="MX98" s="35"/>
      <c r="MY98" s="35"/>
      <c r="MZ98" s="35"/>
      <c r="NA98" s="35"/>
      <c r="NB98" s="35"/>
      <c r="NC98" s="35"/>
      <c r="ND98" s="35"/>
      <c r="NE98" s="35"/>
      <c r="NF98" s="35"/>
      <c r="NG98" s="35"/>
      <c r="NH98" s="35"/>
      <c r="NI98" s="35"/>
      <c r="NJ98" s="35"/>
      <c r="NK98" s="35"/>
      <c r="NL98" s="35"/>
      <c r="NM98" s="35"/>
      <c r="NN98" s="35"/>
      <c r="NO98" s="35"/>
      <c r="NP98" s="35"/>
      <c r="NQ98" s="35"/>
      <c r="NR98" s="35"/>
      <c r="NS98" s="35"/>
      <c r="NT98" s="35"/>
      <c r="NU98" s="35"/>
      <c r="NV98" s="35"/>
      <c r="NW98" s="35"/>
      <c r="NX98" s="35"/>
      <c r="NY98" s="35"/>
      <c r="NZ98" s="35"/>
      <c r="OA98" s="35"/>
      <c r="OB98" s="35"/>
      <c r="OC98" s="35"/>
      <c r="OD98" s="35"/>
      <c r="OE98" s="35"/>
      <c r="OF98" s="35"/>
      <c r="OG98" s="35"/>
      <c r="OH98" s="35"/>
      <c r="OI98" s="35"/>
      <c r="OJ98" s="35"/>
      <c r="OK98" s="35"/>
      <c r="OL98" s="35"/>
      <c r="OM98" s="35"/>
      <c r="ON98" s="35"/>
      <c r="OO98" s="35"/>
      <c r="OP98" s="35"/>
      <c r="OQ98" s="35"/>
      <c r="OR98" s="35"/>
      <c r="OS98" s="35"/>
      <c r="OT98" s="35"/>
      <c r="OU98" s="35"/>
      <c r="OV98" s="35"/>
      <c r="OW98" s="35"/>
      <c r="OX98" s="35"/>
      <c r="OY98" s="35"/>
      <c r="OZ98" s="35"/>
      <c r="PA98" s="35"/>
      <c r="PB98" s="35"/>
      <c r="PC98" s="35"/>
      <c r="PD98" s="35"/>
      <c r="PE98" s="35"/>
      <c r="PF98" s="35"/>
      <c r="PG98" s="35"/>
      <c r="PH98" s="35"/>
      <c r="PI98" s="35"/>
      <c r="PJ98" s="35"/>
      <c r="PK98" s="35"/>
      <c r="PL98" s="35"/>
      <c r="PM98" s="35"/>
      <c r="PN98" s="35"/>
      <c r="PO98" s="35"/>
      <c r="PP98" s="35"/>
      <c r="PQ98" s="35"/>
      <c r="PR98" s="35"/>
      <c r="PS98" s="35"/>
      <c r="PT98" s="35"/>
      <c r="PU98" s="35"/>
      <c r="PV98" s="35"/>
      <c r="PW98" s="35"/>
      <c r="PX98" s="35"/>
      <c r="PY98" s="35"/>
      <c r="PZ98" s="35"/>
      <c r="QA98" s="35"/>
      <c r="QB98" s="35"/>
      <c r="QC98" s="35"/>
      <c r="QD98" s="35"/>
      <c r="QE98" s="35"/>
      <c r="QF98" s="35"/>
      <c r="QG98" s="35"/>
      <c r="QH98" s="35"/>
      <c r="QI98" s="35"/>
      <c r="QJ98" s="35"/>
      <c r="QK98" s="35"/>
      <c r="QL98" s="35"/>
      <c r="QM98" s="35"/>
      <c r="QN98" s="35"/>
      <c r="QO98" s="35"/>
      <c r="QP98" s="35"/>
      <c r="QQ98" s="35"/>
      <c r="QR98" s="35"/>
      <c r="QS98" s="35"/>
      <c r="QT98" s="35"/>
      <c r="QU98" s="35"/>
      <c r="QV98" s="35"/>
      <c r="QW98" s="35"/>
      <c r="QX98" s="35"/>
      <c r="QY98" s="35"/>
      <c r="QZ98" s="35"/>
      <c r="RA98" s="35"/>
      <c r="RB98" s="35"/>
      <c r="RC98" s="35"/>
      <c r="RD98" s="35"/>
      <c r="RE98" s="35"/>
      <c r="RF98" s="35"/>
      <c r="RG98" s="35"/>
      <c r="RH98" s="35"/>
      <c r="RI98" s="35"/>
      <c r="RJ98" s="35"/>
      <c r="RK98" s="35"/>
      <c r="RL98" s="35"/>
      <c r="RM98" s="35"/>
      <c r="RN98" s="35"/>
      <c r="RO98" s="35"/>
      <c r="RP98" s="35"/>
      <c r="RQ98" s="35"/>
      <c r="RR98" s="35"/>
      <c r="RS98" s="35"/>
      <c r="RT98" s="35"/>
      <c r="RU98" s="35"/>
      <c r="RV98" s="35"/>
      <c r="RW98" s="35"/>
      <c r="RX98" s="35"/>
      <c r="RY98" s="35"/>
      <c r="RZ98" s="35"/>
      <c r="SA98" s="35"/>
      <c r="SB98" s="35"/>
      <c r="SC98" s="35"/>
      <c r="SD98" s="35"/>
      <c r="SE98" s="35"/>
      <c r="SF98" s="35"/>
      <c r="SG98" s="35"/>
      <c r="SH98" s="35"/>
      <c r="SI98" s="35"/>
      <c r="SJ98" s="35"/>
      <c r="SK98" s="35"/>
      <c r="SL98" s="35"/>
      <c r="SM98" s="35"/>
      <c r="SN98" s="35"/>
      <c r="SO98" s="35"/>
      <c r="SP98" s="35"/>
      <c r="SQ98" s="35"/>
      <c r="SR98" s="35"/>
      <c r="SS98" s="35"/>
      <c r="ST98" s="35"/>
      <c r="SU98" s="35"/>
      <c r="SV98" s="35"/>
      <c r="SW98" s="35"/>
      <c r="SX98" s="35"/>
      <c r="SY98" s="35"/>
      <c r="SZ98" s="35"/>
      <c r="TA98" s="35"/>
      <c r="TB98" s="35"/>
      <c r="TC98" s="35"/>
      <c r="TD98" s="35"/>
      <c r="TE98" s="35"/>
      <c r="TF98" s="35"/>
      <c r="TG98" s="35"/>
      <c r="TH98" s="35"/>
      <c r="TI98" s="35"/>
      <c r="TJ98" s="35"/>
      <c r="TK98" s="35"/>
      <c r="TL98" s="35"/>
      <c r="TM98" s="35"/>
      <c r="TN98" s="35"/>
      <c r="TO98" s="35"/>
      <c r="TP98" s="35"/>
      <c r="TQ98" s="35"/>
      <c r="TR98" s="35"/>
      <c r="TS98" s="35"/>
      <c r="TT98" s="35"/>
      <c r="TU98" s="35"/>
      <c r="TV98" s="35"/>
      <c r="TW98" s="35"/>
      <c r="TX98" s="35"/>
      <c r="TY98" s="35"/>
      <c r="TZ98" s="35"/>
      <c r="UA98" s="35"/>
      <c r="UB98" s="35"/>
      <c r="UC98" s="35"/>
      <c r="UD98" s="35"/>
      <c r="UE98" s="35"/>
      <c r="UF98" s="35"/>
      <c r="UG98" s="35"/>
      <c r="UH98" s="35"/>
      <c r="UI98" s="35"/>
      <c r="UJ98" s="35"/>
      <c r="UK98" s="35"/>
      <c r="UL98" s="35"/>
      <c r="UM98" s="35"/>
      <c r="UN98" s="35"/>
      <c r="UO98" s="35"/>
      <c r="UP98" s="35"/>
      <c r="UQ98" s="35"/>
      <c r="UR98" s="35"/>
      <c r="US98" s="35"/>
      <c r="UT98" s="35"/>
      <c r="UU98" s="35"/>
      <c r="UV98" s="35"/>
      <c r="UW98" s="35"/>
      <c r="UX98" s="35"/>
      <c r="UY98" s="35"/>
      <c r="UZ98" s="35"/>
      <c r="VA98" s="35"/>
      <c r="VB98" s="35"/>
      <c r="VC98" s="35"/>
      <c r="VD98" s="35"/>
      <c r="VE98" s="35"/>
      <c r="VF98" s="35"/>
      <c r="VG98" s="35"/>
      <c r="VH98" s="35"/>
      <c r="VI98" s="35"/>
      <c r="VJ98" s="35"/>
      <c r="VK98" s="35"/>
      <c r="VL98" s="35"/>
      <c r="VM98" s="35"/>
      <c r="VN98" s="35"/>
      <c r="VO98" s="35"/>
      <c r="VP98" s="35"/>
      <c r="VQ98" s="35"/>
      <c r="VR98" s="35"/>
      <c r="VS98" s="35"/>
      <c r="VT98" s="35"/>
      <c r="VU98" s="35"/>
      <c r="VV98" s="35"/>
      <c r="VW98" s="35"/>
      <c r="VX98" s="35"/>
      <c r="VY98" s="35"/>
      <c r="VZ98" s="35"/>
      <c r="WA98" s="35"/>
      <c r="WB98" s="35"/>
      <c r="WC98" s="35"/>
      <c r="WD98" s="35"/>
      <c r="WE98" s="35"/>
      <c r="WF98" s="35"/>
      <c r="WG98" s="35"/>
      <c r="WH98" s="35"/>
      <c r="WI98" s="35"/>
      <c r="WJ98" s="35"/>
      <c r="WK98" s="35"/>
      <c r="WL98" s="35"/>
      <c r="WM98" s="35"/>
      <c r="WN98" s="35"/>
      <c r="WO98" s="35"/>
      <c r="WP98" s="35"/>
      <c r="WQ98" s="35"/>
      <c r="WR98" s="35"/>
      <c r="WS98" s="35"/>
      <c r="WT98" s="35"/>
      <c r="WU98" s="35"/>
      <c r="WV98" s="35"/>
      <c r="WW98" s="35"/>
      <c r="WX98" s="35"/>
      <c r="WY98" s="35"/>
      <c r="WZ98" s="35"/>
      <c r="XA98" s="35"/>
      <c r="XB98" s="35"/>
      <c r="XC98" s="35"/>
      <c r="XD98" s="35"/>
      <c r="XE98" s="35"/>
      <c r="XF98" s="35"/>
      <c r="XG98" s="35"/>
      <c r="XH98" s="35"/>
      <c r="XI98" s="35"/>
      <c r="XJ98" s="35"/>
      <c r="XK98" s="35"/>
      <c r="XL98" s="35"/>
      <c r="XM98" s="35"/>
      <c r="XN98" s="35"/>
      <c r="XO98" s="35"/>
      <c r="XP98" s="35"/>
      <c r="XQ98" s="35"/>
      <c r="XR98" s="35"/>
      <c r="XS98" s="35"/>
      <c r="XT98" s="35"/>
      <c r="XU98" s="35"/>
      <c r="XV98" s="35"/>
      <c r="XW98" s="35"/>
      <c r="XX98" s="35"/>
      <c r="XY98" s="35"/>
      <c r="XZ98" s="35"/>
      <c r="YA98" s="35"/>
      <c r="YB98" s="35"/>
      <c r="YC98" s="35"/>
      <c r="YD98" s="35"/>
      <c r="YE98" s="35"/>
      <c r="YF98" s="35"/>
      <c r="YG98" s="35"/>
      <c r="YH98" s="35"/>
      <c r="YI98" s="35"/>
      <c r="YJ98" s="35"/>
      <c r="YK98" s="35"/>
      <c r="YL98" s="35"/>
      <c r="YM98" s="35"/>
      <c r="YN98" s="35"/>
      <c r="YO98" s="35"/>
      <c r="YP98" s="35"/>
      <c r="YQ98" s="35"/>
      <c r="YR98" s="35"/>
      <c r="YS98" s="35"/>
    </row>
    <row r="99" spans="1:669" ht="15" customHeight="1" x14ac:dyDescent="0.25">
      <c r="A99" s="28" t="s">
        <v>204</v>
      </c>
      <c r="B99" s="11"/>
      <c r="C99" s="5"/>
      <c r="D99" s="5"/>
      <c r="E99" s="7"/>
      <c r="F99" s="3"/>
      <c r="G99" s="114"/>
      <c r="H99" s="114"/>
      <c r="I99" s="115"/>
      <c r="J99" s="115"/>
      <c r="K99" s="114"/>
      <c r="L99" s="115"/>
      <c r="M99" s="114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ID99" s="35"/>
      <c r="IE99" s="35"/>
      <c r="IF99" s="35"/>
      <c r="IG99" s="35"/>
      <c r="IH99" s="35"/>
      <c r="II99" s="35"/>
      <c r="IJ99" s="35"/>
      <c r="IK99" s="35"/>
      <c r="IL99" s="35"/>
      <c r="IM99" s="35"/>
      <c r="IN99" s="35"/>
      <c r="IO99" s="35"/>
      <c r="IP99" s="35"/>
      <c r="IQ99" s="35"/>
      <c r="IR99" s="35"/>
      <c r="IS99" s="35"/>
      <c r="IT99" s="35"/>
      <c r="IU99" s="35"/>
      <c r="IV99" s="35"/>
      <c r="IW99" s="35"/>
      <c r="IX99" s="35"/>
      <c r="IY99" s="35"/>
      <c r="IZ99" s="35"/>
      <c r="JA99" s="35"/>
      <c r="JB99" s="35"/>
      <c r="JC99" s="35"/>
      <c r="JD99" s="35"/>
      <c r="JE99" s="35"/>
      <c r="JF99" s="35"/>
      <c r="JG99" s="35"/>
      <c r="JH99" s="35"/>
      <c r="JI99" s="35"/>
      <c r="JJ99" s="35"/>
      <c r="JK99" s="35"/>
      <c r="JL99" s="35"/>
      <c r="JM99" s="35"/>
      <c r="JN99" s="35"/>
      <c r="JO99" s="35"/>
      <c r="JP99" s="35"/>
      <c r="JQ99" s="35"/>
      <c r="JR99" s="35"/>
      <c r="JS99" s="35"/>
      <c r="JT99" s="35"/>
      <c r="JU99" s="35"/>
      <c r="JV99" s="35"/>
      <c r="JW99" s="35"/>
      <c r="JX99" s="35"/>
      <c r="JY99" s="35"/>
      <c r="JZ99" s="35"/>
      <c r="KA99" s="35"/>
      <c r="KB99" s="35"/>
      <c r="KC99" s="35"/>
      <c r="KD99" s="35"/>
      <c r="KE99" s="35"/>
      <c r="KF99" s="35"/>
      <c r="KG99" s="35"/>
      <c r="KH99" s="35"/>
      <c r="KI99" s="35"/>
      <c r="KJ99" s="35"/>
      <c r="KK99" s="35"/>
      <c r="KL99" s="35"/>
      <c r="KM99" s="35"/>
      <c r="KN99" s="35"/>
      <c r="KO99" s="35"/>
      <c r="KP99" s="35"/>
      <c r="KQ99" s="35"/>
      <c r="KR99" s="35"/>
      <c r="KS99" s="35"/>
      <c r="KT99" s="35"/>
      <c r="KU99" s="35"/>
      <c r="KV99" s="35"/>
      <c r="KW99" s="35"/>
      <c r="KX99" s="35"/>
      <c r="KY99" s="35"/>
      <c r="KZ99" s="35"/>
      <c r="LA99" s="35"/>
      <c r="LB99" s="35"/>
      <c r="LC99" s="35"/>
      <c r="LD99" s="35"/>
      <c r="LE99" s="35"/>
      <c r="LF99" s="35"/>
      <c r="LG99" s="35"/>
      <c r="LH99" s="35"/>
      <c r="LI99" s="35"/>
      <c r="LJ99" s="35"/>
      <c r="LK99" s="35"/>
      <c r="LL99" s="35"/>
      <c r="LM99" s="35"/>
      <c r="LN99" s="35"/>
      <c r="LO99" s="35"/>
      <c r="LP99" s="35"/>
      <c r="LQ99" s="35"/>
      <c r="LR99" s="35"/>
      <c r="LS99" s="35"/>
      <c r="LT99" s="35"/>
      <c r="LU99" s="35"/>
      <c r="LV99" s="35"/>
      <c r="LW99" s="35"/>
      <c r="LX99" s="35"/>
      <c r="LY99" s="35"/>
      <c r="LZ99" s="35"/>
      <c r="MA99" s="35"/>
      <c r="MB99" s="35"/>
      <c r="MC99" s="35"/>
      <c r="MD99" s="35"/>
      <c r="ME99" s="35"/>
      <c r="MF99" s="35"/>
      <c r="MG99" s="35"/>
      <c r="MH99" s="35"/>
      <c r="MI99" s="35"/>
      <c r="MJ99" s="35"/>
      <c r="MK99" s="35"/>
      <c r="ML99" s="35"/>
      <c r="MM99" s="35"/>
      <c r="MN99" s="35"/>
      <c r="MO99" s="35"/>
      <c r="MP99" s="35"/>
      <c r="MQ99" s="35"/>
      <c r="MR99" s="35"/>
      <c r="MS99" s="35"/>
      <c r="MT99" s="35"/>
      <c r="MU99" s="35"/>
      <c r="MV99" s="35"/>
      <c r="MW99" s="35"/>
      <c r="MX99" s="35"/>
      <c r="MY99" s="35"/>
      <c r="MZ99" s="35"/>
      <c r="NA99" s="35"/>
      <c r="NB99" s="35"/>
      <c r="NC99" s="35"/>
      <c r="ND99" s="35"/>
      <c r="NE99" s="35"/>
      <c r="NF99" s="35"/>
      <c r="NG99" s="35"/>
      <c r="NH99" s="35"/>
      <c r="NI99" s="35"/>
      <c r="NJ99" s="35"/>
      <c r="NK99" s="35"/>
      <c r="NL99" s="35"/>
      <c r="NM99" s="35"/>
      <c r="NN99" s="35"/>
      <c r="NO99" s="35"/>
      <c r="NP99" s="35"/>
      <c r="NQ99" s="35"/>
      <c r="NR99" s="35"/>
      <c r="NS99" s="35"/>
      <c r="NT99" s="35"/>
      <c r="NU99" s="35"/>
      <c r="NV99" s="35"/>
      <c r="NW99" s="35"/>
      <c r="NX99" s="35"/>
      <c r="NY99" s="35"/>
      <c r="NZ99" s="35"/>
      <c r="OA99" s="35"/>
      <c r="OB99" s="35"/>
      <c r="OC99" s="35"/>
      <c r="OD99" s="35"/>
      <c r="OE99" s="35"/>
      <c r="OF99" s="35"/>
      <c r="OG99" s="35"/>
      <c r="OH99" s="35"/>
      <c r="OI99" s="35"/>
      <c r="OJ99" s="35"/>
      <c r="OK99" s="35"/>
      <c r="OL99" s="35"/>
      <c r="OM99" s="35"/>
      <c r="ON99" s="35"/>
      <c r="OO99" s="35"/>
      <c r="OP99" s="35"/>
      <c r="OQ99" s="35"/>
      <c r="OR99" s="35"/>
      <c r="OS99" s="35"/>
      <c r="OT99" s="35"/>
      <c r="OU99" s="35"/>
      <c r="OV99" s="35"/>
      <c r="OW99" s="35"/>
      <c r="OX99" s="35"/>
      <c r="OY99" s="35"/>
      <c r="OZ99" s="35"/>
      <c r="PA99" s="35"/>
      <c r="PB99" s="35"/>
      <c r="PC99" s="35"/>
      <c r="PD99" s="35"/>
      <c r="PE99" s="35"/>
      <c r="PF99" s="35"/>
      <c r="PG99" s="35"/>
      <c r="PH99" s="35"/>
      <c r="PI99" s="35"/>
      <c r="PJ99" s="35"/>
      <c r="PK99" s="35"/>
      <c r="PL99" s="35"/>
      <c r="PM99" s="35"/>
      <c r="PN99" s="35"/>
      <c r="PO99" s="35"/>
      <c r="PP99" s="35"/>
      <c r="PQ99" s="35"/>
      <c r="PR99" s="35"/>
      <c r="PS99" s="35"/>
      <c r="PT99" s="35"/>
      <c r="PU99" s="35"/>
      <c r="PV99" s="35"/>
      <c r="PW99" s="35"/>
      <c r="PX99" s="35"/>
      <c r="PY99" s="35"/>
      <c r="PZ99" s="35"/>
      <c r="QA99" s="35"/>
      <c r="QB99" s="35"/>
      <c r="QC99" s="35"/>
      <c r="QD99" s="35"/>
      <c r="QE99" s="35"/>
      <c r="QF99" s="35"/>
      <c r="QG99" s="35"/>
      <c r="QH99" s="35"/>
      <c r="QI99" s="35"/>
      <c r="QJ99" s="35"/>
      <c r="QK99" s="35"/>
      <c r="QL99" s="35"/>
      <c r="QM99" s="35"/>
      <c r="QN99" s="35"/>
      <c r="QO99" s="35"/>
      <c r="QP99" s="35"/>
      <c r="QQ99" s="35"/>
      <c r="QR99" s="35"/>
      <c r="QS99" s="35"/>
      <c r="QT99" s="35"/>
      <c r="QU99" s="35"/>
      <c r="QV99" s="35"/>
      <c r="QW99" s="35"/>
      <c r="QX99" s="35"/>
      <c r="QY99" s="35"/>
      <c r="QZ99" s="35"/>
      <c r="RA99" s="35"/>
      <c r="RB99" s="35"/>
      <c r="RC99" s="35"/>
      <c r="RD99" s="35"/>
      <c r="RE99" s="35"/>
      <c r="RF99" s="35"/>
      <c r="RG99" s="35"/>
      <c r="RH99" s="35"/>
      <c r="RI99" s="35"/>
      <c r="RJ99" s="35"/>
      <c r="RK99" s="35"/>
      <c r="RL99" s="35"/>
      <c r="RM99" s="35"/>
      <c r="RN99" s="35"/>
      <c r="RO99" s="35"/>
      <c r="RP99" s="35"/>
      <c r="RQ99" s="35"/>
      <c r="RR99" s="35"/>
      <c r="RS99" s="35"/>
      <c r="RT99" s="35"/>
      <c r="RU99" s="35"/>
      <c r="RV99" s="35"/>
      <c r="RW99" s="35"/>
      <c r="RX99" s="35"/>
      <c r="RY99" s="35"/>
      <c r="RZ99" s="35"/>
      <c r="SA99" s="35"/>
      <c r="SB99" s="35"/>
      <c r="SC99" s="35"/>
      <c r="SD99" s="35"/>
      <c r="SE99" s="35"/>
      <c r="SF99" s="35"/>
      <c r="SG99" s="35"/>
      <c r="SH99" s="35"/>
      <c r="SI99" s="35"/>
      <c r="SJ99" s="35"/>
      <c r="SK99" s="35"/>
      <c r="SL99" s="35"/>
      <c r="SM99" s="35"/>
      <c r="SN99" s="35"/>
      <c r="SO99" s="35"/>
      <c r="SP99" s="35"/>
      <c r="SQ99" s="35"/>
      <c r="SR99" s="35"/>
      <c r="SS99" s="35"/>
      <c r="ST99" s="35"/>
      <c r="SU99" s="35"/>
      <c r="SV99" s="35"/>
      <c r="SW99" s="35"/>
      <c r="SX99" s="35"/>
      <c r="SY99" s="35"/>
      <c r="SZ99" s="35"/>
      <c r="TA99" s="35"/>
      <c r="TB99" s="35"/>
      <c r="TC99" s="35"/>
      <c r="TD99" s="35"/>
      <c r="TE99" s="35"/>
      <c r="TF99" s="35"/>
      <c r="TG99" s="35"/>
      <c r="TH99" s="35"/>
      <c r="TI99" s="35"/>
      <c r="TJ99" s="35"/>
      <c r="TK99" s="35"/>
      <c r="TL99" s="35"/>
      <c r="TM99" s="35"/>
      <c r="TN99" s="35"/>
      <c r="TO99" s="35"/>
      <c r="TP99" s="35"/>
      <c r="TQ99" s="35"/>
      <c r="TR99" s="35"/>
      <c r="TS99" s="35"/>
      <c r="TT99" s="35"/>
      <c r="TU99" s="35"/>
      <c r="TV99" s="35"/>
      <c r="TW99" s="35"/>
      <c r="TX99" s="35"/>
      <c r="TY99" s="35"/>
      <c r="TZ99" s="35"/>
      <c r="UA99" s="35"/>
      <c r="UB99" s="35"/>
      <c r="UC99" s="35"/>
      <c r="UD99" s="35"/>
      <c r="UE99" s="35"/>
      <c r="UF99" s="35"/>
      <c r="UG99" s="35"/>
      <c r="UH99" s="35"/>
      <c r="UI99" s="35"/>
      <c r="UJ99" s="35"/>
      <c r="UK99" s="35"/>
      <c r="UL99" s="35"/>
      <c r="UM99" s="35"/>
      <c r="UN99" s="35"/>
      <c r="UO99" s="35"/>
      <c r="UP99" s="35"/>
      <c r="UQ99" s="35"/>
      <c r="UR99" s="35"/>
      <c r="US99" s="35"/>
      <c r="UT99" s="35"/>
      <c r="UU99" s="35"/>
      <c r="UV99" s="35"/>
      <c r="UW99" s="35"/>
      <c r="UX99" s="35"/>
      <c r="UY99" s="35"/>
      <c r="UZ99" s="35"/>
      <c r="VA99" s="35"/>
      <c r="VB99" s="35"/>
      <c r="VC99" s="35"/>
      <c r="VD99" s="35"/>
      <c r="VE99" s="35"/>
      <c r="VF99" s="35"/>
      <c r="VG99" s="35"/>
      <c r="VH99" s="35"/>
      <c r="VI99" s="35"/>
      <c r="VJ99" s="35"/>
      <c r="VK99" s="35"/>
      <c r="VL99" s="35"/>
      <c r="VM99" s="35"/>
      <c r="VN99" s="35"/>
      <c r="VO99" s="35"/>
      <c r="VP99" s="35"/>
      <c r="VQ99" s="35"/>
      <c r="VR99" s="35"/>
      <c r="VS99" s="35"/>
      <c r="VT99" s="35"/>
      <c r="VU99" s="35"/>
      <c r="VV99" s="35"/>
      <c r="VW99" s="35"/>
      <c r="VX99" s="35"/>
      <c r="VY99" s="35"/>
      <c r="VZ99" s="35"/>
      <c r="WA99" s="35"/>
      <c r="WB99" s="35"/>
      <c r="WC99" s="35"/>
      <c r="WD99" s="35"/>
      <c r="WE99" s="35"/>
      <c r="WF99" s="35"/>
      <c r="WG99" s="35"/>
      <c r="WH99" s="35"/>
      <c r="WI99" s="35"/>
      <c r="WJ99" s="35"/>
      <c r="WK99" s="35"/>
      <c r="WL99" s="35"/>
      <c r="WM99" s="35"/>
      <c r="WN99" s="35"/>
      <c r="WO99" s="35"/>
      <c r="WP99" s="35"/>
      <c r="WQ99" s="35"/>
      <c r="WR99" s="35"/>
      <c r="WS99" s="35"/>
      <c r="WT99" s="35"/>
      <c r="WU99" s="35"/>
      <c r="WV99" s="35"/>
      <c r="WW99" s="35"/>
      <c r="WX99" s="35"/>
      <c r="WY99" s="35"/>
      <c r="WZ99" s="35"/>
      <c r="XA99" s="35"/>
      <c r="XB99" s="35"/>
      <c r="XC99" s="35"/>
      <c r="XD99" s="35"/>
      <c r="XE99" s="35"/>
      <c r="XF99" s="35"/>
      <c r="XG99" s="35"/>
      <c r="XH99" s="35"/>
      <c r="XI99" s="35"/>
      <c r="XJ99" s="35"/>
      <c r="XK99" s="35"/>
      <c r="XL99" s="35"/>
      <c r="XM99" s="35"/>
      <c r="XN99" s="35"/>
      <c r="XO99" s="35"/>
      <c r="XP99" s="35"/>
      <c r="XQ99" s="35"/>
      <c r="XR99" s="35"/>
      <c r="XS99" s="35"/>
      <c r="XT99" s="35"/>
      <c r="XU99" s="35"/>
      <c r="XV99" s="35"/>
      <c r="XW99" s="35"/>
      <c r="XX99" s="35"/>
      <c r="XY99" s="35"/>
      <c r="XZ99" s="35"/>
      <c r="YA99" s="35"/>
      <c r="YB99" s="35"/>
      <c r="YC99" s="35"/>
      <c r="YD99" s="35"/>
      <c r="YE99" s="35"/>
      <c r="YF99" s="35"/>
      <c r="YG99" s="35"/>
      <c r="YH99" s="35"/>
      <c r="YI99" s="35"/>
      <c r="YJ99" s="35"/>
      <c r="YK99" s="35"/>
      <c r="YL99" s="35"/>
      <c r="YM99" s="35"/>
      <c r="YN99" s="35"/>
      <c r="YO99" s="35"/>
      <c r="YP99" s="35"/>
      <c r="YQ99" s="35"/>
      <c r="YR99" s="35"/>
      <c r="YS99" s="35"/>
    </row>
    <row r="100" spans="1:669" ht="12.75" customHeight="1" x14ac:dyDescent="0.25">
      <c r="A100" s="32" t="s">
        <v>29</v>
      </c>
      <c r="B100" s="74" t="s">
        <v>16</v>
      </c>
      <c r="C100" s="15" t="s">
        <v>66</v>
      </c>
      <c r="D100" s="15" t="s">
        <v>197</v>
      </c>
      <c r="E100" s="16">
        <v>41275</v>
      </c>
      <c r="F100" s="12" t="s">
        <v>99</v>
      </c>
      <c r="G100" s="138">
        <v>42500</v>
      </c>
      <c r="H100" s="138">
        <v>1219.75</v>
      </c>
      <c r="I100" s="138">
        <v>795.49</v>
      </c>
      <c r="J100" s="138">
        <v>1292</v>
      </c>
      <c r="K100" s="138">
        <v>937.5</v>
      </c>
      <c r="L100" s="138">
        <v>4244.74</v>
      </c>
      <c r="M100" s="138">
        <f>G100-L100</f>
        <v>38255.26</v>
      </c>
    </row>
    <row r="101" spans="1:669" ht="12.75" customHeight="1" x14ac:dyDescent="0.25">
      <c r="A101" s="47" t="s">
        <v>13</v>
      </c>
      <c r="B101" s="69">
        <v>1</v>
      </c>
      <c r="C101" s="48"/>
      <c r="D101" s="48"/>
      <c r="E101" s="49"/>
      <c r="F101" s="49"/>
      <c r="G101" s="141">
        <f t="shared" ref="G101:M101" si="22">G100</f>
        <v>42500</v>
      </c>
      <c r="H101" s="105">
        <f t="shared" si="22"/>
        <v>1219.75</v>
      </c>
      <c r="I101" s="144">
        <f>I100</f>
        <v>795.49</v>
      </c>
      <c r="J101" s="141">
        <f t="shared" si="22"/>
        <v>1292</v>
      </c>
      <c r="K101" s="141">
        <f>K100</f>
        <v>937.5</v>
      </c>
      <c r="L101" s="141">
        <f t="shared" si="22"/>
        <v>4244.74</v>
      </c>
      <c r="M101" s="105">
        <f t="shared" si="22"/>
        <v>38255.26</v>
      </c>
    </row>
    <row r="102" spans="1:669" ht="18" customHeight="1" x14ac:dyDescent="0.25">
      <c r="A102" s="29"/>
      <c r="B102" s="123"/>
      <c r="C102" s="15"/>
      <c r="D102" s="15"/>
      <c r="E102" s="77"/>
      <c r="F102" s="77"/>
      <c r="G102" s="142"/>
      <c r="H102" s="121"/>
      <c r="I102" s="142"/>
      <c r="J102" s="142"/>
      <c r="K102" s="142"/>
      <c r="L102" s="142"/>
      <c r="M102" s="121"/>
    </row>
    <row r="103" spans="1:669" ht="14.25" customHeight="1" x14ac:dyDescent="0.25">
      <c r="A103" s="29" t="s">
        <v>143</v>
      </c>
      <c r="B103" s="13"/>
      <c r="C103" s="14"/>
      <c r="D103" s="14"/>
      <c r="E103" s="29"/>
      <c r="F103" s="29"/>
      <c r="G103" s="121"/>
      <c r="H103" s="121"/>
      <c r="I103" s="142"/>
      <c r="J103" s="142"/>
      <c r="K103" s="121"/>
      <c r="L103" s="142"/>
      <c r="M103" s="121"/>
    </row>
    <row r="104" spans="1:669" s="47" customFormat="1" ht="18.75" customHeight="1" x14ac:dyDescent="0.25">
      <c r="A104" t="s">
        <v>126</v>
      </c>
      <c r="B104" s="4" t="s">
        <v>127</v>
      </c>
      <c r="C104" s="5" t="s">
        <v>66</v>
      </c>
      <c r="D104" s="5" t="s">
        <v>197</v>
      </c>
      <c r="E104" s="8">
        <v>44593</v>
      </c>
      <c r="F104" s="8" t="s">
        <v>99</v>
      </c>
      <c r="G104" s="138">
        <v>110000</v>
      </c>
      <c r="H104" s="138">
        <v>3157</v>
      </c>
      <c r="I104" s="138">
        <v>14457.62</v>
      </c>
      <c r="J104" s="138">
        <v>3344</v>
      </c>
      <c r="K104" s="138">
        <v>6625</v>
      </c>
      <c r="L104" s="138">
        <v>27583.62</v>
      </c>
      <c r="M104" s="138">
        <f>G104-L104</f>
        <v>82416.38</v>
      </c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  <c r="FJ104" s="28"/>
      <c r="FK104" s="28"/>
      <c r="FL104" s="28"/>
      <c r="FM104" s="28"/>
      <c r="FN104" s="28"/>
      <c r="FO104" s="28"/>
      <c r="FP104" s="28"/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  <c r="GC104" s="28"/>
      <c r="GD104" s="28"/>
      <c r="GE104" s="28"/>
      <c r="GF104" s="28"/>
      <c r="GG104" s="28"/>
      <c r="GH104" s="28"/>
      <c r="GI104" s="28"/>
      <c r="GJ104" s="28"/>
      <c r="GK104" s="28"/>
      <c r="GL104" s="28"/>
      <c r="GM104" s="28"/>
      <c r="GN104" s="28"/>
      <c r="GO104" s="28"/>
      <c r="GP104" s="28"/>
      <c r="GQ104" s="28"/>
      <c r="GR104" s="28"/>
      <c r="GS104" s="28"/>
      <c r="GT104" s="28"/>
      <c r="GU104" s="28"/>
      <c r="GV104" s="28"/>
      <c r="GW104" s="28"/>
      <c r="GX104" s="28"/>
      <c r="GY104" s="28"/>
      <c r="GZ104" s="28"/>
      <c r="HA104" s="28"/>
      <c r="HB104" s="28"/>
      <c r="HC104" s="28"/>
      <c r="HD104" s="28"/>
      <c r="HE104" s="28"/>
      <c r="HF104" s="28"/>
      <c r="HG104" s="28"/>
      <c r="HH104" s="28"/>
      <c r="HI104" s="28"/>
      <c r="HJ104" s="28"/>
      <c r="HK104" s="28"/>
      <c r="HL104" s="28"/>
      <c r="HM104" s="28"/>
      <c r="HN104" s="28"/>
      <c r="HO104" s="28"/>
      <c r="HP104" s="28"/>
      <c r="HQ104" s="28"/>
      <c r="HR104" s="28"/>
      <c r="HS104" s="28"/>
      <c r="HT104" s="28"/>
      <c r="HU104" s="28"/>
      <c r="HV104" s="28"/>
      <c r="HW104" s="28"/>
      <c r="HX104" s="28"/>
      <c r="HY104" s="28"/>
      <c r="HZ104" s="28"/>
      <c r="IA104" s="28"/>
      <c r="IB104" s="28"/>
      <c r="IC104" s="28"/>
      <c r="ID104" s="28"/>
      <c r="IE104" s="28"/>
      <c r="IF104" s="28"/>
      <c r="IG104" s="28"/>
      <c r="IH104" s="28"/>
      <c r="II104" s="28"/>
      <c r="IJ104" s="28"/>
      <c r="IK104" s="28"/>
      <c r="IL104" s="28"/>
      <c r="IM104" s="28"/>
      <c r="IN104" s="28"/>
      <c r="IO104" s="28"/>
      <c r="IP104" s="28"/>
      <c r="IQ104" s="28"/>
      <c r="IR104" s="28"/>
      <c r="IS104" s="28"/>
      <c r="IT104" s="28"/>
      <c r="IU104" s="28"/>
      <c r="IV104" s="28"/>
      <c r="IW104" s="28"/>
      <c r="IX104" s="28"/>
      <c r="IY104" s="28"/>
      <c r="IZ104" s="28"/>
      <c r="JA104" s="28"/>
      <c r="JB104" s="28"/>
      <c r="JC104" s="28"/>
      <c r="JD104" s="28"/>
      <c r="JE104" s="28"/>
      <c r="JF104" s="28"/>
      <c r="JG104" s="28"/>
      <c r="JH104" s="28"/>
      <c r="JI104" s="28"/>
      <c r="JJ104" s="28"/>
      <c r="JK104" s="28"/>
      <c r="JL104" s="28"/>
      <c r="JM104" s="28"/>
      <c r="JN104" s="28"/>
      <c r="JO104" s="28"/>
      <c r="JP104" s="28"/>
      <c r="JQ104" s="28"/>
      <c r="JR104" s="28"/>
      <c r="JS104" s="28"/>
      <c r="JT104" s="28"/>
      <c r="JU104" s="28"/>
      <c r="JV104" s="28"/>
      <c r="JW104" s="28"/>
      <c r="JX104" s="28"/>
      <c r="JY104" s="28"/>
      <c r="JZ104" s="28"/>
      <c r="KA104" s="28"/>
      <c r="KB104" s="28"/>
      <c r="KC104" s="28"/>
      <c r="KD104" s="28"/>
      <c r="KE104" s="28"/>
      <c r="KF104" s="28"/>
      <c r="KG104" s="28"/>
      <c r="KH104" s="28"/>
      <c r="KI104" s="28"/>
      <c r="KJ104" s="28"/>
      <c r="KK104" s="28"/>
      <c r="KL104" s="28"/>
      <c r="KM104" s="28"/>
      <c r="KN104" s="28"/>
      <c r="KO104" s="28"/>
      <c r="KP104" s="28"/>
      <c r="KQ104" s="28"/>
      <c r="KR104" s="28"/>
      <c r="KS104" s="28"/>
      <c r="KT104" s="28"/>
      <c r="KU104" s="28"/>
      <c r="KV104" s="28"/>
      <c r="KW104" s="28"/>
      <c r="KX104" s="28"/>
      <c r="KY104" s="28"/>
      <c r="KZ104" s="28"/>
      <c r="LA104" s="28"/>
      <c r="LB104" s="28"/>
      <c r="LC104" s="28"/>
      <c r="LD104" s="28"/>
      <c r="LE104" s="28"/>
      <c r="LF104" s="28"/>
      <c r="LG104" s="28"/>
      <c r="LH104" s="28"/>
      <c r="LI104" s="28"/>
      <c r="LJ104" s="28"/>
      <c r="LK104" s="28"/>
      <c r="LL104" s="28"/>
      <c r="LM104" s="28"/>
      <c r="LN104" s="28"/>
      <c r="LO104" s="28"/>
      <c r="LP104" s="28"/>
      <c r="LQ104" s="28"/>
      <c r="LR104" s="28"/>
      <c r="LS104" s="28"/>
      <c r="LT104" s="28"/>
      <c r="LU104" s="28"/>
      <c r="LV104" s="28"/>
      <c r="LW104" s="28"/>
      <c r="LX104" s="28"/>
      <c r="LY104" s="28"/>
      <c r="LZ104" s="28"/>
      <c r="MA104" s="28"/>
      <c r="MB104" s="28"/>
      <c r="MC104" s="28"/>
      <c r="MD104" s="28"/>
      <c r="ME104" s="28"/>
      <c r="MF104" s="28"/>
      <c r="MG104" s="28"/>
      <c r="MH104" s="28"/>
      <c r="MI104" s="28"/>
      <c r="MJ104" s="28"/>
      <c r="MK104" s="28"/>
      <c r="ML104" s="28"/>
      <c r="MM104" s="28"/>
      <c r="MN104" s="28"/>
      <c r="MO104" s="28"/>
      <c r="MP104" s="28"/>
      <c r="MQ104" s="28"/>
      <c r="MR104" s="28"/>
      <c r="MS104" s="28"/>
      <c r="MT104" s="28"/>
      <c r="MU104" s="28"/>
      <c r="MV104" s="28"/>
      <c r="MW104" s="28"/>
      <c r="MX104" s="28"/>
      <c r="MY104" s="28"/>
      <c r="MZ104" s="28"/>
      <c r="NA104" s="28"/>
      <c r="NB104" s="28"/>
      <c r="NC104" s="28"/>
      <c r="ND104" s="28"/>
      <c r="NE104" s="28"/>
      <c r="NF104" s="28"/>
      <c r="NG104" s="28"/>
      <c r="NH104" s="28"/>
      <c r="NI104" s="28"/>
      <c r="NJ104" s="28"/>
      <c r="NK104" s="28"/>
      <c r="NL104" s="28"/>
      <c r="NM104" s="28"/>
      <c r="NN104" s="28"/>
      <c r="NO104" s="28"/>
      <c r="NP104" s="28"/>
      <c r="NQ104" s="28"/>
      <c r="NR104" s="28"/>
      <c r="NS104" s="28"/>
      <c r="NT104" s="28"/>
      <c r="NU104" s="28"/>
      <c r="NV104" s="28"/>
      <c r="NW104" s="28"/>
      <c r="NX104" s="28"/>
      <c r="NY104" s="28"/>
      <c r="NZ104" s="28"/>
      <c r="OA104" s="28"/>
      <c r="OB104" s="28"/>
      <c r="OC104" s="28"/>
      <c r="OD104" s="28"/>
      <c r="OE104" s="28"/>
      <c r="OF104" s="28"/>
      <c r="OG104" s="28"/>
      <c r="OH104" s="28"/>
      <c r="OI104" s="28"/>
      <c r="OJ104" s="28"/>
      <c r="OK104" s="28"/>
      <c r="OL104" s="28"/>
      <c r="OM104" s="28"/>
      <c r="ON104" s="28"/>
      <c r="OO104" s="28"/>
      <c r="OP104" s="28"/>
      <c r="OQ104" s="28"/>
      <c r="OR104" s="28"/>
      <c r="OS104" s="28"/>
      <c r="OT104" s="28"/>
      <c r="OU104" s="28"/>
      <c r="OV104" s="28"/>
      <c r="OW104" s="28"/>
      <c r="OX104" s="28"/>
      <c r="OY104" s="28"/>
      <c r="OZ104" s="28"/>
      <c r="PA104" s="28"/>
      <c r="PB104" s="28"/>
      <c r="PC104" s="28"/>
      <c r="PD104" s="28"/>
      <c r="PE104" s="28"/>
      <c r="PF104" s="28"/>
      <c r="PG104" s="28"/>
      <c r="PH104" s="28"/>
      <c r="PI104" s="28"/>
      <c r="PJ104" s="28"/>
      <c r="PK104" s="28"/>
      <c r="PL104" s="28"/>
      <c r="PM104" s="28"/>
      <c r="PN104" s="28"/>
      <c r="PO104" s="28"/>
      <c r="PP104" s="28"/>
      <c r="PQ104" s="28"/>
      <c r="PR104" s="28"/>
      <c r="PS104" s="28"/>
      <c r="PT104" s="28"/>
      <c r="PU104" s="28"/>
      <c r="PV104" s="28"/>
      <c r="PW104" s="28"/>
      <c r="PX104" s="28"/>
      <c r="PY104" s="28"/>
      <c r="PZ104" s="28"/>
      <c r="QA104" s="28"/>
      <c r="QB104" s="28"/>
      <c r="QC104" s="28"/>
      <c r="QD104" s="28"/>
      <c r="QE104" s="28"/>
      <c r="QF104" s="28"/>
      <c r="QG104" s="28"/>
      <c r="QH104" s="28"/>
      <c r="QI104" s="28"/>
      <c r="QJ104" s="28"/>
      <c r="QK104" s="28"/>
      <c r="QL104" s="28"/>
      <c r="QM104" s="28"/>
      <c r="QN104" s="28"/>
      <c r="QO104" s="28"/>
      <c r="QP104" s="28"/>
      <c r="QQ104" s="28"/>
      <c r="QR104" s="28"/>
      <c r="QS104" s="28"/>
      <c r="QT104" s="28"/>
      <c r="QU104" s="28"/>
      <c r="QV104" s="28"/>
      <c r="QW104" s="28"/>
      <c r="QX104" s="28"/>
      <c r="QY104" s="28"/>
      <c r="QZ104" s="28"/>
      <c r="RA104" s="28"/>
      <c r="RB104" s="28"/>
      <c r="RC104" s="28"/>
      <c r="RD104" s="28"/>
      <c r="RE104" s="28"/>
      <c r="RF104" s="28"/>
      <c r="RG104" s="28"/>
      <c r="RH104" s="28"/>
      <c r="RI104" s="28"/>
      <c r="RJ104" s="28"/>
      <c r="RK104" s="28"/>
      <c r="RL104" s="28"/>
      <c r="RM104" s="28"/>
      <c r="RN104" s="28"/>
      <c r="RO104" s="28"/>
      <c r="RP104" s="28"/>
      <c r="RQ104" s="28"/>
      <c r="RR104" s="28"/>
      <c r="RS104" s="28"/>
      <c r="RT104" s="28"/>
      <c r="RU104" s="28"/>
      <c r="RV104" s="28"/>
      <c r="RW104" s="28"/>
      <c r="RX104" s="28"/>
      <c r="RY104" s="28"/>
      <c r="RZ104" s="28"/>
      <c r="SA104" s="28"/>
      <c r="SB104" s="28"/>
      <c r="SC104" s="28"/>
      <c r="SD104" s="28"/>
      <c r="SE104" s="28"/>
      <c r="SF104" s="28"/>
      <c r="SG104" s="28"/>
      <c r="SH104" s="28"/>
      <c r="SI104" s="28"/>
      <c r="SJ104" s="28"/>
      <c r="SK104" s="28"/>
      <c r="SL104" s="28"/>
      <c r="SM104" s="28"/>
      <c r="SN104" s="28"/>
      <c r="SO104" s="28"/>
      <c r="SP104" s="28"/>
      <c r="SQ104" s="28"/>
      <c r="SR104" s="28"/>
      <c r="SS104" s="28"/>
      <c r="ST104" s="28"/>
      <c r="SU104" s="28"/>
      <c r="SV104" s="28"/>
      <c r="SW104" s="28"/>
      <c r="SX104" s="28"/>
      <c r="SY104" s="28"/>
      <c r="SZ104" s="28"/>
      <c r="TA104" s="28"/>
      <c r="TB104" s="28"/>
      <c r="TC104" s="28"/>
      <c r="TD104" s="28"/>
      <c r="TE104" s="28"/>
      <c r="TF104" s="28"/>
      <c r="TG104" s="28"/>
      <c r="TH104" s="28"/>
      <c r="TI104" s="28"/>
      <c r="TJ104" s="28"/>
      <c r="TK104" s="28"/>
      <c r="TL104" s="28"/>
      <c r="TM104" s="28"/>
      <c r="TN104" s="28"/>
      <c r="TO104" s="28"/>
      <c r="TP104" s="28"/>
      <c r="TQ104" s="28"/>
      <c r="TR104" s="28"/>
      <c r="TS104" s="28"/>
      <c r="TT104" s="28"/>
      <c r="TU104" s="28"/>
      <c r="TV104" s="28"/>
      <c r="TW104" s="28"/>
      <c r="TX104" s="28"/>
    </row>
    <row r="105" spans="1:669" s="28" customFormat="1" ht="20.25" customHeight="1" x14ac:dyDescent="0.25">
      <c r="A105" s="47" t="s">
        <v>13</v>
      </c>
      <c r="B105" s="67">
        <v>1</v>
      </c>
      <c r="C105" s="48"/>
      <c r="D105" s="48"/>
      <c r="E105" s="66"/>
      <c r="F105" s="65"/>
      <c r="G105" s="105">
        <f>SUM(G104)</f>
        <v>110000</v>
      </c>
      <c r="H105" s="105">
        <f t="shared" ref="H105:M105" si="23">SUM(H104)</f>
        <v>3157</v>
      </c>
      <c r="I105" s="105">
        <f>SUM(I104)</f>
        <v>14457.62</v>
      </c>
      <c r="J105" s="105">
        <f t="shared" si="23"/>
        <v>3344</v>
      </c>
      <c r="K105" s="105">
        <f>SUM(K104)</f>
        <v>6625</v>
      </c>
      <c r="L105" s="105">
        <f t="shared" si="23"/>
        <v>27583.62</v>
      </c>
      <c r="M105" s="105">
        <f t="shared" si="23"/>
        <v>82416.38</v>
      </c>
    </row>
    <row r="106" spans="1:669" s="28" customFormat="1" ht="18" customHeight="1" x14ac:dyDescent="0.25">
      <c r="B106" s="11"/>
      <c r="C106" s="5"/>
      <c r="D106" s="5"/>
      <c r="E106" s="7"/>
      <c r="F106" s="3"/>
      <c r="G106" s="114"/>
      <c r="H106" s="114"/>
      <c r="I106" s="114"/>
      <c r="J106" s="114"/>
      <c r="K106" s="114"/>
      <c r="L106" s="114"/>
      <c r="M106" s="114"/>
    </row>
    <row r="107" spans="1:669" ht="12.75" customHeight="1" x14ac:dyDescent="0.25">
      <c r="A107" s="28" t="s">
        <v>72</v>
      </c>
      <c r="C107" s="9"/>
      <c r="D107" s="9"/>
      <c r="E107" s="28"/>
      <c r="F107" s="28"/>
      <c r="G107" s="115"/>
      <c r="H107" s="114"/>
      <c r="I107" s="115"/>
      <c r="J107" s="115"/>
      <c r="K107" s="115"/>
      <c r="L107" s="115"/>
      <c r="M107" s="114"/>
    </row>
    <row r="108" spans="1:669" s="36" customFormat="1" ht="12.75" customHeight="1" x14ac:dyDescent="0.25">
      <c r="A108" t="s">
        <v>73</v>
      </c>
      <c r="B108" s="148" t="s">
        <v>16</v>
      </c>
      <c r="C108" s="5" t="s">
        <v>66</v>
      </c>
      <c r="D108" s="5" t="s">
        <v>197</v>
      </c>
      <c r="E108" s="7">
        <v>44362</v>
      </c>
      <c r="F108" s="8" t="s">
        <v>99</v>
      </c>
      <c r="G108" s="138">
        <v>33000</v>
      </c>
      <c r="H108" s="138">
        <v>947.1</v>
      </c>
      <c r="I108" s="138">
        <v>0</v>
      </c>
      <c r="J108" s="138">
        <v>1003.2</v>
      </c>
      <c r="K108" s="138">
        <v>25</v>
      </c>
      <c r="L108" s="138">
        <v>1975.3</v>
      </c>
      <c r="M108" s="138">
        <f>G108-L108</f>
        <v>31024.7</v>
      </c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</row>
    <row r="109" spans="1:669" ht="12.75" customHeight="1" x14ac:dyDescent="0.25">
      <c r="A109" s="47" t="s">
        <v>13</v>
      </c>
      <c r="B109" s="67">
        <v>1</v>
      </c>
      <c r="C109" s="53"/>
      <c r="D109" s="53"/>
      <c r="E109" s="66"/>
      <c r="F109" s="66"/>
      <c r="G109" s="141">
        <f>G108</f>
        <v>33000</v>
      </c>
      <c r="H109" s="105">
        <f>H108</f>
        <v>947.1</v>
      </c>
      <c r="I109" s="141">
        <f>I108</f>
        <v>0</v>
      </c>
      <c r="J109" s="141">
        <f>J108</f>
        <v>1003.2</v>
      </c>
      <c r="K109" s="141">
        <f>K108</f>
        <v>25</v>
      </c>
      <c r="L109" s="141">
        <v>1975.3</v>
      </c>
      <c r="M109" s="105">
        <f>M108</f>
        <v>31024.7</v>
      </c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</row>
    <row r="110" spans="1:669" ht="12.75" customHeight="1" x14ac:dyDescent="0.25">
      <c r="A110" s="28"/>
      <c r="B110" s="11"/>
      <c r="C110" s="9"/>
      <c r="D110" s="9"/>
      <c r="E110" s="7"/>
      <c r="F110" s="7"/>
      <c r="G110" s="115"/>
      <c r="H110" s="114"/>
      <c r="I110" s="115"/>
      <c r="J110" s="115"/>
      <c r="K110" s="115"/>
      <c r="L110" s="115"/>
      <c r="M110" s="114"/>
    </row>
    <row r="111" spans="1:669" ht="12.75" customHeight="1" x14ac:dyDescent="0.25">
      <c r="A111" s="28" t="s">
        <v>106</v>
      </c>
      <c r="B111" s="78"/>
      <c r="C111" s="5"/>
      <c r="D111" s="5"/>
      <c r="E111" s="8"/>
      <c r="F111" s="8"/>
      <c r="G111" s="115"/>
      <c r="H111" s="114"/>
      <c r="I111" s="115"/>
      <c r="J111" s="115"/>
      <c r="K111" s="115"/>
      <c r="L111" s="115"/>
      <c r="M111" s="114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</row>
    <row r="112" spans="1:669" s="36" customFormat="1" ht="18" customHeight="1" x14ac:dyDescent="0.25">
      <c r="A112" t="s">
        <v>107</v>
      </c>
      <c r="B112" s="4" t="s">
        <v>16</v>
      </c>
      <c r="C112" s="5" t="s">
        <v>67</v>
      </c>
      <c r="D112" s="5" t="s">
        <v>197</v>
      </c>
      <c r="E112" s="8">
        <v>44562</v>
      </c>
      <c r="F112" s="8" t="s">
        <v>99</v>
      </c>
      <c r="G112" s="138">
        <v>40000</v>
      </c>
      <c r="H112" s="138">
        <v>1148</v>
      </c>
      <c r="I112" s="138">
        <v>442.65</v>
      </c>
      <c r="J112" s="138">
        <v>1216</v>
      </c>
      <c r="K112" s="138">
        <v>25</v>
      </c>
      <c r="L112" s="138">
        <v>2831.65</v>
      </c>
      <c r="M112" s="138">
        <f>G112-L112</f>
        <v>37168.35</v>
      </c>
      <c r="N112" s="32"/>
      <c r="O112" s="32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 s="35"/>
      <c r="IE112" s="35"/>
      <c r="IF112" s="35"/>
      <c r="IG112" s="35"/>
      <c r="IH112" s="35"/>
      <c r="II112" s="35"/>
      <c r="IJ112" s="35"/>
      <c r="IK112" s="35"/>
      <c r="IL112" s="35"/>
      <c r="IM112" s="35"/>
      <c r="IN112" s="35"/>
      <c r="IO112" s="35"/>
      <c r="IP112" s="35"/>
      <c r="IQ112" s="35"/>
      <c r="IR112" s="35"/>
      <c r="IS112" s="35"/>
      <c r="IT112" s="35"/>
      <c r="IU112" s="35"/>
      <c r="IV112" s="35"/>
      <c r="IW112" s="35"/>
      <c r="IX112" s="35"/>
      <c r="IY112" s="35"/>
      <c r="IZ112" s="35"/>
      <c r="JA112" s="35"/>
      <c r="JB112" s="35"/>
      <c r="JC112" s="35"/>
      <c r="JD112" s="35"/>
      <c r="JE112" s="35"/>
      <c r="JF112" s="35"/>
      <c r="JG112" s="35"/>
      <c r="JH112" s="35"/>
      <c r="JI112" s="35"/>
      <c r="JJ112" s="35"/>
      <c r="JK112" s="35"/>
      <c r="JL112" s="35"/>
      <c r="JM112" s="35"/>
      <c r="JN112" s="35"/>
      <c r="JO112" s="35"/>
      <c r="JP112" s="35"/>
      <c r="JQ112" s="35"/>
      <c r="JR112" s="35"/>
      <c r="JS112" s="35"/>
      <c r="JT112" s="35"/>
      <c r="JU112" s="35"/>
      <c r="JV112" s="35"/>
      <c r="JW112" s="35"/>
      <c r="JX112" s="35"/>
      <c r="JY112" s="35"/>
      <c r="JZ112" s="35"/>
      <c r="KA112" s="35"/>
      <c r="KB112" s="35"/>
      <c r="KC112" s="35"/>
      <c r="KD112" s="35"/>
      <c r="KE112" s="35"/>
      <c r="KF112" s="35"/>
      <c r="KG112" s="35"/>
      <c r="KH112" s="35"/>
      <c r="KI112" s="35"/>
      <c r="KJ112" s="35"/>
      <c r="KK112" s="35"/>
      <c r="KL112" s="35"/>
      <c r="KM112" s="35"/>
      <c r="KN112" s="35"/>
      <c r="KO112" s="35"/>
      <c r="KP112" s="35"/>
      <c r="KQ112" s="35"/>
      <c r="KR112" s="35"/>
      <c r="KS112" s="35"/>
      <c r="KT112" s="35"/>
      <c r="KU112" s="35"/>
      <c r="KV112" s="35"/>
      <c r="KW112" s="35"/>
      <c r="KX112" s="35"/>
      <c r="KY112" s="35"/>
      <c r="KZ112" s="35"/>
      <c r="LA112" s="35"/>
      <c r="LB112" s="35"/>
      <c r="LC112" s="35"/>
      <c r="LD112" s="35"/>
      <c r="LE112" s="35"/>
      <c r="LF112" s="35"/>
      <c r="LG112" s="35"/>
      <c r="LH112" s="35"/>
      <c r="LI112" s="35"/>
      <c r="LJ112" s="35"/>
      <c r="LK112" s="35"/>
      <c r="LL112" s="35"/>
      <c r="LM112" s="35"/>
      <c r="LN112" s="35"/>
      <c r="LO112" s="35"/>
      <c r="LP112" s="35"/>
      <c r="LQ112" s="35"/>
      <c r="LR112" s="35"/>
      <c r="LS112" s="35"/>
      <c r="LT112" s="35"/>
      <c r="LU112" s="35"/>
      <c r="LV112" s="35"/>
      <c r="LW112" s="35"/>
      <c r="LX112" s="35"/>
      <c r="LY112" s="35"/>
      <c r="LZ112" s="35"/>
      <c r="MA112" s="35"/>
      <c r="MB112" s="35"/>
      <c r="MC112" s="35"/>
      <c r="MD112" s="35"/>
      <c r="ME112" s="35"/>
      <c r="MF112" s="35"/>
      <c r="MG112" s="35"/>
      <c r="MH112" s="35"/>
      <c r="MI112" s="35"/>
      <c r="MJ112" s="35"/>
      <c r="MK112" s="35"/>
      <c r="ML112" s="35"/>
      <c r="MM112" s="35"/>
      <c r="MN112" s="35"/>
      <c r="MO112" s="35"/>
      <c r="MP112" s="35"/>
      <c r="MQ112" s="35"/>
      <c r="MR112" s="35"/>
      <c r="MS112" s="35"/>
      <c r="MT112" s="35"/>
      <c r="MU112" s="35"/>
      <c r="MV112" s="35"/>
      <c r="MW112" s="35"/>
      <c r="MX112" s="35"/>
      <c r="MY112" s="35"/>
      <c r="MZ112" s="35"/>
      <c r="NA112" s="35"/>
      <c r="NB112" s="35"/>
      <c r="NC112" s="35"/>
      <c r="ND112" s="35"/>
      <c r="NE112" s="35"/>
      <c r="NF112" s="35"/>
      <c r="NG112" s="35"/>
      <c r="NH112" s="35"/>
      <c r="NI112" s="35"/>
      <c r="NJ112" s="35"/>
      <c r="NK112" s="35"/>
      <c r="NL112" s="35"/>
      <c r="NM112" s="35"/>
      <c r="NN112" s="35"/>
      <c r="NO112" s="35"/>
      <c r="NP112" s="35"/>
      <c r="NQ112" s="35"/>
      <c r="NR112" s="35"/>
      <c r="NS112" s="35"/>
      <c r="NT112" s="35"/>
      <c r="NU112" s="35"/>
      <c r="NV112" s="35"/>
      <c r="NW112" s="35"/>
      <c r="NX112" s="35"/>
      <c r="NY112" s="35"/>
      <c r="NZ112" s="35"/>
      <c r="OA112" s="35"/>
      <c r="OB112" s="35"/>
      <c r="OC112" s="35"/>
      <c r="OD112" s="35"/>
      <c r="OE112" s="35"/>
      <c r="OF112" s="35"/>
      <c r="OG112" s="35"/>
      <c r="OH112" s="35"/>
      <c r="OI112" s="35"/>
      <c r="OJ112" s="35"/>
      <c r="OK112" s="35"/>
      <c r="OL112" s="35"/>
      <c r="OM112" s="35"/>
      <c r="ON112" s="35"/>
      <c r="OO112" s="35"/>
      <c r="OP112" s="35"/>
      <c r="OQ112" s="35"/>
      <c r="OR112" s="35"/>
      <c r="OS112" s="35"/>
      <c r="OT112" s="35"/>
      <c r="OU112" s="35"/>
      <c r="OV112" s="35"/>
      <c r="OW112" s="35"/>
      <c r="OX112" s="35"/>
      <c r="OY112" s="35"/>
      <c r="OZ112" s="35"/>
      <c r="PA112" s="35"/>
      <c r="PB112" s="35"/>
      <c r="PC112" s="35"/>
      <c r="PD112" s="35"/>
      <c r="PE112" s="35"/>
      <c r="PF112" s="35"/>
      <c r="PG112" s="35"/>
      <c r="PH112" s="35"/>
      <c r="PI112" s="35"/>
      <c r="PJ112" s="35"/>
      <c r="PK112" s="35"/>
      <c r="PL112" s="35"/>
      <c r="PM112" s="35"/>
      <c r="PN112" s="35"/>
      <c r="PO112" s="35"/>
      <c r="PP112" s="35"/>
      <c r="PQ112" s="35"/>
      <c r="PR112" s="35"/>
      <c r="PS112" s="35"/>
      <c r="PT112" s="35"/>
      <c r="PU112" s="35"/>
      <c r="PV112" s="35"/>
      <c r="PW112" s="35"/>
      <c r="PX112" s="35"/>
      <c r="PY112" s="35"/>
      <c r="PZ112" s="35"/>
      <c r="QA112" s="35"/>
      <c r="QB112" s="35"/>
      <c r="QC112" s="35"/>
      <c r="QD112" s="35"/>
      <c r="QE112" s="35"/>
      <c r="QF112" s="35"/>
      <c r="QG112" s="35"/>
      <c r="QH112" s="35"/>
      <c r="QI112" s="35"/>
      <c r="QJ112" s="35"/>
      <c r="QK112" s="35"/>
      <c r="QL112" s="35"/>
      <c r="QM112" s="35"/>
      <c r="QN112" s="35"/>
      <c r="QO112" s="35"/>
      <c r="QP112" s="35"/>
      <c r="QQ112" s="35"/>
      <c r="QR112" s="35"/>
      <c r="QS112" s="35"/>
      <c r="QT112" s="35"/>
      <c r="QU112" s="35"/>
      <c r="QV112" s="35"/>
      <c r="QW112" s="35"/>
      <c r="QX112" s="35"/>
      <c r="QY112" s="35"/>
      <c r="QZ112" s="35"/>
      <c r="RA112" s="35"/>
      <c r="RB112" s="35"/>
      <c r="RC112" s="35"/>
      <c r="RD112" s="35"/>
      <c r="RE112" s="35"/>
      <c r="RF112" s="35"/>
      <c r="RG112" s="35"/>
      <c r="RH112" s="35"/>
      <c r="RI112" s="35"/>
      <c r="RJ112" s="35"/>
      <c r="RK112" s="35"/>
      <c r="RL112" s="35"/>
      <c r="RM112" s="35"/>
      <c r="RN112" s="35"/>
      <c r="RO112" s="35"/>
      <c r="RP112" s="35"/>
      <c r="RQ112" s="35"/>
      <c r="RR112" s="35"/>
      <c r="RS112" s="35"/>
      <c r="RT112" s="35"/>
      <c r="RU112" s="35"/>
      <c r="RV112" s="35"/>
      <c r="RW112" s="35"/>
      <c r="RX112" s="35"/>
      <c r="RY112" s="35"/>
      <c r="RZ112" s="35"/>
      <c r="SA112" s="35"/>
      <c r="SB112" s="35"/>
      <c r="SC112" s="35"/>
      <c r="SD112" s="35"/>
      <c r="SE112" s="35"/>
      <c r="SF112" s="35"/>
      <c r="SG112" s="35"/>
      <c r="SH112" s="35"/>
      <c r="SI112" s="35"/>
      <c r="SJ112" s="35"/>
      <c r="SK112" s="35"/>
      <c r="SL112" s="35"/>
      <c r="SM112" s="35"/>
      <c r="SN112" s="35"/>
      <c r="SO112" s="35"/>
      <c r="SP112" s="35"/>
      <c r="SQ112" s="35"/>
      <c r="SR112" s="35"/>
      <c r="SS112" s="35"/>
      <c r="ST112" s="35"/>
      <c r="SU112" s="35"/>
      <c r="SV112" s="35"/>
      <c r="SW112" s="35"/>
      <c r="SX112" s="35"/>
      <c r="SY112" s="35"/>
      <c r="SZ112" s="35"/>
      <c r="TA112" s="35"/>
      <c r="TB112" s="35"/>
      <c r="TC112" s="35"/>
      <c r="TD112" s="35"/>
      <c r="TE112" s="35"/>
      <c r="TF112" s="35"/>
      <c r="TG112" s="35"/>
      <c r="TH112" s="35"/>
      <c r="TI112" s="35"/>
      <c r="TJ112" s="35"/>
      <c r="TK112" s="35"/>
      <c r="TL112" s="35"/>
      <c r="TM112" s="35"/>
      <c r="TN112" s="35"/>
      <c r="TO112" s="35"/>
      <c r="TP112" s="35"/>
      <c r="TQ112" s="35"/>
      <c r="TR112" s="35"/>
      <c r="TS112" s="35"/>
      <c r="TT112" s="35"/>
      <c r="TU112" s="35"/>
      <c r="TV112" s="35"/>
      <c r="TW112" s="35"/>
      <c r="TX112" s="35"/>
      <c r="TY112" s="35"/>
      <c r="TZ112" s="35"/>
      <c r="UA112" s="35"/>
      <c r="UB112" s="35"/>
      <c r="UC112" s="35"/>
      <c r="UD112" s="35"/>
      <c r="UE112" s="35"/>
      <c r="UF112" s="35"/>
      <c r="UG112" s="35"/>
      <c r="UH112" s="35"/>
      <c r="UI112" s="35"/>
      <c r="UJ112" s="35"/>
      <c r="UK112" s="35"/>
      <c r="UL112" s="35"/>
      <c r="UM112" s="35"/>
      <c r="UN112" s="35"/>
      <c r="UO112" s="35"/>
      <c r="UP112" s="35"/>
      <c r="UQ112" s="35"/>
      <c r="UR112" s="35"/>
      <c r="US112" s="35"/>
      <c r="UT112" s="35"/>
      <c r="UU112" s="35"/>
      <c r="UV112" s="35"/>
      <c r="UW112" s="35"/>
      <c r="UX112" s="35"/>
      <c r="UY112" s="35"/>
      <c r="UZ112" s="35"/>
      <c r="VA112" s="35"/>
      <c r="VB112" s="35"/>
      <c r="VC112" s="35"/>
      <c r="VD112" s="35"/>
      <c r="VE112" s="35"/>
      <c r="VF112" s="35"/>
      <c r="VG112" s="35"/>
      <c r="VH112" s="35"/>
      <c r="VI112" s="35"/>
      <c r="VJ112" s="35"/>
      <c r="VK112" s="35"/>
      <c r="VL112" s="35"/>
      <c r="VM112" s="35"/>
      <c r="VN112" s="35"/>
      <c r="VO112" s="35"/>
      <c r="VP112" s="35"/>
      <c r="VQ112" s="35"/>
      <c r="VR112" s="35"/>
      <c r="VS112" s="35"/>
      <c r="VT112" s="35"/>
      <c r="VU112" s="35"/>
      <c r="VV112" s="35"/>
      <c r="VW112" s="35"/>
      <c r="VX112" s="35"/>
      <c r="VY112" s="35"/>
      <c r="VZ112" s="35"/>
      <c r="WA112" s="35"/>
      <c r="WB112" s="35"/>
      <c r="WC112" s="35"/>
      <c r="WD112" s="35"/>
      <c r="WE112" s="35"/>
      <c r="WF112" s="35"/>
      <c r="WG112" s="35"/>
      <c r="WH112" s="35"/>
      <c r="WI112" s="35"/>
      <c r="WJ112" s="35"/>
      <c r="WK112" s="35"/>
      <c r="WL112" s="35"/>
      <c r="WM112" s="35"/>
      <c r="WN112" s="35"/>
      <c r="WO112" s="35"/>
      <c r="WP112" s="35"/>
      <c r="WQ112" s="35"/>
      <c r="WR112" s="35"/>
      <c r="WS112" s="35"/>
      <c r="WT112" s="35"/>
      <c r="WU112" s="35"/>
      <c r="WV112" s="35"/>
      <c r="WW112" s="35"/>
      <c r="WX112" s="35"/>
      <c r="WY112" s="35"/>
      <c r="WZ112" s="35"/>
      <c r="XA112" s="35"/>
      <c r="XB112" s="35"/>
      <c r="XC112" s="35"/>
      <c r="XD112" s="35"/>
      <c r="XE112" s="35"/>
      <c r="XF112" s="35"/>
      <c r="XG112" s="35"/>
      <c r="XH112" s="35"/>
      <c r="XI112" s="35"/>
      <c r="XJ112" s="35"/>
      <c r="XK112" s="35"/>
      <c r="XL112" s="35"/>
      <c r="XM112" s="35"/>
      <c r="XN112" s="35"/>
      <c r="XO112" s="35"/>
      <c r="XP112" s="35"/>
      <c r="XQ112" s="35"/>
      <c r="XR112" s="35"/>
      <c r="XS112" s="35"/>
      <c r="XT112" s="35"/>
      <c r="XU112" s="35"/>
      <c r="XV112" s="35"/>
      <c r="XW112" s="35"/>
      <c r="XX112" s="35"/>
      <c r="XY112" s="35"/>
      <c r="XZ112" s="35"/>
      <c r="YA112" s="35"/>
      <c r="YB112" s="35"/>
      <c r="YC112" s="35"/>
      <c r="YD112" s="35"/>
      <c r="YE112" s="35"/>
      <c r="YF112" s="35"/>
      <c r="YG112" s="35"/>
      <c r="YH112" s="35"/>
      <c r="YI112" s="35"/>
      <c r="YJ112" s="35"/>
      <c r="YK112" s="35"/>
      <c r="YL112" s="35"/>
      <c r="YM112" s="35"/>
      <c r="YN112" s="35"/>
      <c r="YO112" s="35"/>
      <c r="YP112" s="35"/>
      <c r="YQ112" s="35"/>
      <c r="YR112" s="35"/>
      <c r="YS112" s="35"/>
    </row>
    <row r="113" spans="1:669" ht="18" customHeight="1" x14ac:dyDescent="0.25">
      <c r="A113" t="s">
        <v>125</v>
      </c>
      <c r="B113" s="4" t="s">
        <v>101</v>
      </c>
      <c r="C113" s="5" t="s">
        <v>66</v>
      </c>
      <c r="D113" s="5" t="s">
        <v>197</v>
      </c>
      <c r="E113" s="8">
        <v>44593</v>
      </c>
      <c r="F113" s="8" t="s">
        <v>99</v>
      </c>
      <c r="G113" s="138">
        <v>40000</v>
      </c>
      <c r="H113" s="138">
        <v>1148</v>
      </c>
      <c r="I113" s="138">
        <v>442.65</v>
      </c>
      <c r="J113" s="138">
        <v>1216</v>
      </c>
      <c r="K113" s="138">
        <v>25</v>
      </c>
      <c r="L113" s="138">
        <v>2831.65</v>
      </c>
      <c r="M113" s="138">
        <f>G113-L113</f>
        <v>37168.35</v>
      </c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ID113" s="35"/>
      <c r="IE113" s="35"/>
      <c r="IF113" s="35"/>
      <c r="IG113" s="35"/>
      <c r="IH113" s="35"/>
      <c r="II113" s="35"/>
      <c r="IJ113" s="35"/>
      <c r="IK113" s="35"/>
      <c r="IL113" s="35"/>
      <c r="IM113" s="35"/>
      <c r="IN113" s="35"/>
      <c r="IO113" s="35"/>
      <c r="IP113" s="35"/>
      <c r="IQ113" s="35"/>
      <c r="IR113" s="35"/>
      <c r="IS113" s="35"/>
      <c r="IT113" s="35"/>
      <c r="IU113" s="35"/>
      <c r="IV113" s="35"/>
      <c r="IW113" s="35"/>
      <c r="IX113" s="35"/>
      <c r="IY113" s="35"/>
      <c r="IZ113" s="35"/>
      <c r="JA113" s="35"/>
      <c r="JB113" s="35"/>
      <c r="JC113" s="35"/>
      <c r="JD113" s="35"/>
      <c r="JE113" s="35"/>
      <c r="JF113" s="35"/>
      <c r="JG113" s="35"/>
      <c r="JH113" s="35"/>
      <c r="JI113" s="35"/>
      <c r="JJ113" s="35"/>
      <c r="JK113" s="35"/>
      <c r="JL113" s="35"/>
      <c r="JM113" s="35"/>
      <c r="JN113" s="35"/>
      <c r="JO113" s="35"/>
      <c r="JP113" s="35"/>
      <c r="JQ113" s="35"/>
      <c r="JR113" s="35"/>
      <c r="JS113" s="35"/>
      <c r="JT113" s="35"/>
      <c r="JU113" s="35"/>
      <c r="JV113" s="35"/>
      <c r="JW113" s="35"/>
      <c r="JX113" s="35"/>
      <c r="JY113" s="35"/>
      <c r="JZ113" s="35"/>
      <c r="KA113" s="35"/>
      <c r="KB113" s="35"/>
      <c r="KC113" s="35"/>
      <c r="KD113" s="35"/>
      <c r="KE113" s="35"/>
      <c r="KF113" s="35"/>
      <c r="KG113" s="35"/>
      <c r="KH113" s="35"/>
      <c r="KI113" s="35"/>
      <c r="KJ113" s="35"/>
      <c r="KK113" s="35"/>
      <c r="KL113" s="35"/>
      <c r="KM113" s="35"/>
      <c r="KN113" s="35"/>
      <c r="KO113" s="35"/>
      <c r="KP113" s="35"/>
      <c r="KQ113" s="35"/>
      <c r="KR113" s="35"/>
      <c r="KS113" s="35"/>
      <c r="KT113" s="35"/>
      <c r="KU113" s="35"/>
      <c r="KV113" s="35"/>
      <c r="KW113" s="35"/>
      <c r="KX113" s="35"/>
      <c r="KY113" s="35"/>
      <c r="KZ113" s="35"/>
      <c r="LA113" s="35"/>
      <c r="LB113" s="35"/>
      <c r="LC113" s="35"/>
      <c r="LD113" s="35"/>
      <c r="LE113" s="35"/>
      <c r="LF113" s="35"/>
      <c r="LG113" s="35"/>
      <c r="LH113" s="35"/>
      <c r="LI113" s="35"/>
      <c r="LJ113" s="35"/>
      <c r="LK113" s="35"/>
      <c r="LL113" s="35"/>
      <c r="LM113" s="35"/>
      <c r="LN113" s="35"/>
      <c r="LO113" s="35"/>
      <c r="LP113" s="35"/>
      <c r="LQ113" s="35"/>
      <c r="LR113" s="35"/>
      <c r="LS113" s="35"/>
      <c r="LT113" s="35"/>
      <c r="LU113" s="35"/>
      <c r="LV113" s="35"/>
      <c r="LW113" s="35"/>
      <c r="LX113" s="35"/>
      <c r="LY113" s="35"/>
      <c r="LZ113" s="35"/>
      <c r="MA113" s="35"/>
      <c r="MB113" s="35"/>
      <c r="MC113" s="35"/>
      <c r="MD113" s="35"/>
      <c r="ME113" s="35"/>
      <c r="MF113" s="35"/>
      <c r="MG113" s="35"/>
      <c r="MH113" s="35"/>
      <c r="MI113" s="35"/>
      <c r="MJ113" s="35"/>
      <c r="MK113" s="35"/>
      <c r="ML113" s="35"/>
      <c r="MM113" s="35"/>
      <c r="MN113" s="35"/>
      <c r="MO113" s="35"/>
      <c r="MP113" s="35"/>
      <c r="MQ113" s="35"/>
      <c r="MR113" s="35"/>
      <c r="MS113" s="35"/>
      <c r="MT113" s="35"/>
      <c r="MU113" s="35"/>
      <c r="MV113" s="35"/>
      <c r="MW113" s="35"/>
      <c r="MX113" s="35"/>
      <c r="MY113" s="35"/>
      <c r="MZ113" s="35"/>
      <c r="NA113" s="35"/>
      <c r="NB113" s="35"/>
      <c r="NC113" s="35"/>
      <c r="ND113" s="35"/>
      <c r="NE113" s="35"/>
      <c r="NF113" s="35"/>
      <c r="NG113" s="35"/>
      <c r="NH113" s="35"/>
      <c r="NI113" s="35"/>
      <c r="NJ113" s="35"/>
      <c r="NK113" s="35"/>
      <c r="NL113" s="35"/>
      <c r="NM113" s="35"/>
      <c r="NN113" s="35"/>
      <c r="NO113" s="35"/>
      <c r="NP113" s="35"/>
      <c r="NQ113" s="35"/>
      <c r="NR113" s="35"/>
      <c r="NS113" s="35"/>
      <c r="NT113" s="35"/>
      <c r="NU113" s="35"/>
      <c r="NV113" s="35"/>
      <c r="NW113" s="35"/>
      <c r="NX113" s="35"/>
      <c r="NY113" s="35"/>
      <c r="NZ113" s="35"/>
      <c r="OA113" s="35"/>
      <c r="OB113" s="35"/>
      <c r="OC113" s="35"/>
      <c r="OD113" s="35"/>
      <c r="OE113" s="35"/>
      <c r="OF113" s="35"/>
      <c r="OG113" s="35"/>
      <c r="OH113" s="35"/>
      <c r="OI113" s="35"/>
      <c r="OJ113" s="35"/>
      <c r="OK113" s="35"/>
      <c r="OL113" s="35"/>
      <c r="OM113" s="35"/>
      <c r="ON113" s="35"/>
      <c r="OO113" s="35"/>
      <c r="OP113" s="35"/>
      <c r="OQ113" s="35"/>
      <c r="OR113" s="35"/>
      <c r="OS113" s="35"/>
      <c r="OT113" s="35"/>
      <c r="OU113" s="35"/>
      <c r="OV113" s="35"/>
      <c r="OW113" s="35"/>
      <c r="OX113" s="35"/>
      <c r="OY113" s="35"/>
      <c r="OZ113" s="35"/>
      <c r="PA113" s="35"/>
      <c r="PB113" s="35"/>
      <c r="PC113" s="35"/>
      <c r="PD113" s="35"/>
      <c r="PE113" s="35"/>
      <c r="PF113" s="35"/>
      <c r="PG113" s="35"/>
      <c r="PH113" s="35"/>
      <c r="PI113" s="35"/>
      <c r="PJ113" s="35"/>
      <c r="PK113" s="35"/>
      <c r="PL113" s="35"/>
      <c r="PM113" s="35"/>
      <c r="PN113" s="35"/>
      <c r="PO113" s="35"/>
      <c r="PP113" s="35"/>
      <c r="PQ113" s="35"/>
      <c r="PR113" s="35"/>
      <c r="PS113" s="35"/>
      <c r="PT113" s="35"/>
      <c r="PU113" s="35"/>
      <c r="PV113" s="35"/>
      <c r="PW113" s="35"/>
      <c r="PX113" s="35"/>
      <c r="PY113" s="35"/>
      <c r="PZ113" s="35"/>
      <c r="QA113" s="35"/>
      <c r="QB113" s="35"/>
      <c r="QC113" s="35"/>
      <c r="QD113" s="35"/>
      <c r="QE113" s="35"/>
      <c r="QF113" s="35"/>
      <c r="QG113" s="35"/>
      <c r="QH113" s="35"/>
      <c r="QI113" s="35"/>
      <c r="QJ113" s="35"/>
      <c r="QK113" s="35"/>
      <c r="QL113" s="35"/>
      <c r="QM113" s="35"/>
      <c r="QN113" s="35"/>
      <c r="QO113" s="35"/>
      <c r="QP113" s="35"/>
      <c r="QQ113" s="35"/>
      <c r="QR113" s="35"/>
      <c r="QS113" s="35"/>
      <c r="QT113" s="35"/>
      <c r="QU113" s="35"/>
      <c r="QV113" s="35"/>
      <c r="QW113" s="35"/>
      <c r="QX113" s="35"/>
      <c r="QY113" s="35"/>
      <c r="QZ113" s="35"/>
      <c r="RA113" s="35"/>
      <c r="RB113" s="35"/>
      <c r="RC113" s="35"/>
      <c r="RD113" s="35"/>
      <c r="RE113" s="35"/>
      <c r="RF113" s="35"/>
      <c r="RG113" s="35"/>
      <c r="RH113" s="35"/>
      <c r="RI113" s="35"/>
      <c r="RJ113" s="35"/>
      <c r="RK113" s="35"/>
      <c r="RL113" s="35"/>
      <c r="RM113" s="35"/>
      <c r="RN113" s="35"/>
      <c r="RO113" s="35"/>
      <c r="RP113" s="35"/>
      <c r="RQ113" s="35"/>
      <c r="RR113" s="35"/>
      <c r="RS113" s="35"/>
      <c r="RT113" s="35"/>
      <c r="RU113" s="35"/>
      <c r="RV113" s="35"/>
      <c r="RW113" s="35"/>
      <c r="RX113" s="35"/>
      <c r="RY113" s="35"/>
      <c r="RZ113" s="35"/>
      <c r="SA113" s="35"/>
      <c r="SB113" s="35"/>
      <c r="SC113" s="35"/>
      <c r="SD113" s="35"/>
      <c r="SE113" s="35"/>
      <c r="SF113" s="35"/>
      <c r="SG113" s="35"/>
      <c r="SH113" s="35"/>
      <c r="SI113" s="35"/>
      <c r="SJ113" s="35"/>
      <c r="SK113" s="35"/>
      <c r="SL113" s="35"/>
      <c r="SM113" s="35"/>
      <c r="SN113" s="35"/>
      <c r="SO113" s="35"/>
      <c r="SP113" s="35"/>
      <c r="SQ113" s="35"/>
      <c r="SR113" s="35"/>
      <c r="SS113" s="35"/>
      <c r="ST113" s="35"/>
      <c r="SU113" s="35"/>
      <c r="SV113" s="35"/>
      <c r="SW113" s="35"/>
      <c r="SX113" s="35"/>
      <c r="SY113" s="35"/>
      <c r="SZ113" s="35"/>
      <c r="TA113" s="35"/>
      <c r="TB113" s="35"/>
      <c r="TC113" s="35"/>
      <c r="TD113" s="35"/>
      <c r="TE113" s="35"/>
      <c r="TF113" s="35"/>
      <c r="TG113" s="35"/>
      <c r="TH113" s="35"/>
      <c r="TI113" s="35"/>
      <c r="TJ113" s="35"/>
      <c r="TK113" s="35"/>
      <c r="TL113" s="35"/>
      <c r="TM113" s="35"/>
      <c r="TN113" s="35"/>
      <c r="TO113" s="35"/>
      <c r="TP113" s="35"/>
      <c r="TQ113" s="35"/>
      <c r="TR113" s="35"/>
      <c r="TS113" s="35"/>
      <c r="TT113" s="35"/>
      <c r="TU113" s="35"/>
      <c r="TV113" s="35"/>
      <c r="TW113" s="35"/>
      <c r="TX113" s="35"/>
      <c r="TY113" s="35"/>
      <c r="TZ113" s="35"/>
      <c r="UA113" s="35"/>
      <c r="UB113" s="35"/>
      <c r="UC113" s="35"/>
      <c r="UD113" s="35"/>
      <c r="UE113" s="35"/>
      <c r="UF113" s="35"/>
      <c r="UG113" s="35"/>
      <c r="UH113" s="35"/>
      <c r="UI113" s="35"/>
      <c r="UJ113" s="35"/>
      <c r="UK113" s="35"/>
      <c r="UL113" s="35"/>
      <c r="UM113" s="35"/>
      <c r="UN113" s="35"/>
      <c r="UO113" s="35"/>
      <c r="UP113" s="35"/>
      <c r="UQ113" s="35"/>
      <c r="UR113" s="35"/>
      <c r="US113" s="35"/>
      <c r="UT113" s="35"/>
      <c r="UU113" s="35"/>
      <c r="UV113" s="35"/>
      <c r="UW113" s="35"/>
      <c r="UX113" s="35"/>
      <c r="UY113" s="35"/>
      <c r="UZ113" s="35"/>
      <c r="VA113" s="35"/>
      <c r="VB113" s="35"/>
      <c r="VC113" s="35"/>
      <c r="VD113" s="35"/>
      <c r="VE113" s="35"/>
      <c r="VF113" s="35"/>
      <c r="VG113" s="35"/>
      <c r="VH113" s="35"/>
      <c r="VI113" s="35"/>
      <c r="VJ113" s="35"/>
      <c r="VK113" s="35"/>
      <c r="VL113" s="35"/>
      <c r="VM113" s="35"/>
      <c r="VN113" s="35"/>
      <c r="VO113" s="35"/>
      <c r="VP113" s="35"/>
      <c r="VQ113" s="35"/>
      <c r="VR113" s="35"/>
      <c r="VS113" s="35"/>
      <c r="VT113" s="35"/>
      <c r="VU113" s="35"/>
      <c r="VV113" s="35"/>
      <c r="VW113" s="35"/>
      <c r="VX113" s="35"/>
      <c r="VY113" s="35"/>
      <c r="VZ113" s="35"/>
      <c r="WA113" s="35"/>
      <c r="WB113" s="35"/>
      <c r="WC113" s="35"/>
      <c r="WD113" s="35"/>
      <c r="WE113" s="35"/>
      <c r="WF113" s="35"/>
      <c r="WG113" s="35"/>
      <c r="WH113" s="35"/>
      <c r="WI113" s="35"/>
      <c r="WJ113" s="35"/>
      <c r="WK113" s="35"/>
      <c r="WL113" s="35"/>
      <c r="WM113" s="35"/>
      <c r="WN113" s="35"/>
      <c r="WO113" s="35"/>
      <c r="WP113" s="35"/>
      <c r="WQ113" s="35"/>
      <c r="WR113" s="35"/>
      <c r="WS113" s="35"/>
      <c r="WT113" s="35"/>
      <c r="WU113" s="35"/>
      <c r="WV113" s="35"/>
      <c r="WW113" s="35"/>
      <c r="WX113" s="35"/>
      <c r="WY113" s="35"/>
      <c r="WZ113" s="35"/>
      <c r="XA113" s="35"/>
      <c r="XB113" s="35"/>
      <c r="XC113" s="35"/>
      <c r="XD113" s="35"/>
      <c r="XE113" s="35"/>
      <c r="XF113" s="35"/>
      <c r="XG113" s="35"/>
      <c r="XH113" s="35"/>
      <c r="XI113" s="35"/>
      <c r="XJ113" s="35"/>
      <c r="XK113" s="35"/>
      <c r="XL113" s="35"/>
      <c r="XM113" s="35"/>
      <c r="XN113" s="35"/>
      <c r="XO113" s="35"/>
      <c r="XP113" s="35"/>
      <c r="XQ113" s="35"/>
      <c r="XR113" s="35"/>
      <c r="XS113" s="35"/>
      <c r="XT113" s="35"/>
      <c r="XU113" s="35"/>
      <c r="XV113" s="35"/>
      <c r="XW113" s="35"/>
      <c r="XX113" s="35"/>
      <c r="XY113" s="35"/>
      <c r="XZ113" s="35"/>
      <c r="YA113" s="35"/>
      <c r="YB113" s="35"/>
      <c r="YC113" s="35"/>
      <c r="YD113" s="35"/>
      <c r="YE113" s="35"/>
      <c r="YF113" s="35"/>
      <c r="YG113" s="35"/>
      <c r="YH113" s="35"/>
      <c r="YI113" s="35"/>
      <c r="YJ113" s="35"/>
      <c r="YK113" s="35"/>
      <c r="YL113" s="35"/>
      <c r="YM113" s="35"/>
      <c r="YN113" s="35"/>
      <c r="YO113" s="35"/>
      <c r="YP113" s="35"/>
      <c r="YQ113" s="35"/>
      <c r="YR113" s="35"/>
      <c r="YS113" s="35"/>
    </row>
    <row r="114" spans="1:669" ht="15.75" x14ac:dyDescent="0.25">
      <c r="A114" s="47" t="s">
        <v>95</v>
      </c>
      <c r="B114" s="69">
        <v>2</v>
      </c>
      <c r="C114" s="53"/>
      <c r="D114" s="53"/>
      <c r="E114" s="79"/>
      <c r="F114" s="79"/>
      <c r="G114" s="141">
        <f t="shared" ref="G114:M114" si="24">SUM(G112:G113)</f>
        <v>80000</v>
      </c>
      <c r="H114" s="105">
        <f t="shared" si="24"/>
        <v>2296</v>
      </c>
      <c r="I114" s="141">
        <f t="shared" si="24"/>
        <v>885.3</v>
      </c>
      <c r="J114" s="141">
        <f t="shared" si="24"/>
        <v>2432</v>
      </c>
      <c r="K114" s="141">
        <f>SUM(K112:K113)</f>
        <v>50</v>
      </c>
      <c r="L114" s="141">
        <f t="shared" si="24"/>
        <v>5663.3</v>
      </c>
      <c r="M114" s="141">
        <f t="shared" si="24"/>
        <v>74336.7</v>
      </c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ID114" s="35"/>
      <c r="IE114" s="35"/>
      <c r="IF114" s="35"/>
      <c r="IG114" s="35"/>
      <c r="IH114" s="35"/>
      <c r="II114" s="35"/>
      <c r="IJ114" s="35"/>
      <c r="IK114" s="35"/>
      <c r="IL114" s="35"/>
      <c r="IM114" s="35"/>
      <c r="IN114" s="35"/>
      <c r="IO114" s="35"/>
      <c r="IP114" s="35"/>
      <c r="IQ114" s="35"/>
      <c r="IR114" s="35"/>
      <c r="IS114" s="35"/>
      <c r="IT114" s="35"/>
      <c r="IU114" s="35"/>
      <c r="IV114" s="35"/>
      <c r="IW114" s="35"/>
      <c r="IX114" s="35"/>
      <c r="IY114" s="35"/>
      <c r="IZ114" s="35"/>
      <c r="JA114" s="35"/>
      <c r="JB114" s="35"/>
      <c r="JC114" s="35"/>
      <c r="JD114" s="35"/>
      <c r="JE114" s="35"/>
      <c r="JF114" s="35"/>
      <c r="JG114" s="35"/>
      <c r="JH114" s="35"/>
      <c r="JI114" s="35"/>
      <c r="JJ114" s="35"/>
      <c r="JK114" s="35"/>
      <c r="JL114" s="35"/>
      <c r="JM114" s="35"/>
      <c r="JN114" s="35"/>
      <c r="JO114" s="35"/>
      <c r="JP114" s="35"/>
      <c r="JQ114" s="35"/>
      <c r="JR114" s="35"/>
      <c r="JS114" s="35"/>
      <c r="JT114" s="35"/>
      <c r="JU114" s="35"/>
      <c r="JV114" s="35"/>
      <c r="JW114" s="35"/>
      <c r="JX114" s="35"/>
      <c r="JY114" s="35"/>
      <c r="JZ114" s="35"/>
      <c r="KA114" s="35"/>
      <c r="KB114" s="35"/>
      <c r="KC114" s="35"/>
      <c r="KD114" s="35"/>
      <c r="KE114" s="35"/>
      <c r="KF114" s="35"/>
      <c r="KG114" s="35"/>
      <c r="KH114" s="35"/>
      <c r="KI114" s="35"/>
      <c r="KJ114" s="35"/>
      <c r="KK114" s="35"/>
      <c r="KL114" s="35"/>
      <c r="KM114" s="35"/>
      <c r="KN114" s="35"/>
      <c r="KO114" s="35"/>
      <c r="KP114" s="35"/>
      <c r="KQ114" s="35"/>
      <c r="KR114" s="35"/>
      <c r="KS114" s="35"/>
      <c r="KT114" s="35"/>
      <c r="KU114" s="35"/>
      <c r="KV114" s="35"/>
      <c r="KW114" s="35"/>
      <c r="KX114" s="35"/>
      <c r="KY114" s="35"/>
      <c r="KZ114" s="35"/>
      <c r="LA114" s="35"/>
      <c r="LB114" s="35"/>
      <c r="LC114" s="35"/>
      <c r="LD114" s="35"/>
      <c r="LE114" s="35"/>
      <c r="LF114" s="35"/>
      <c r="LG114" s="35"/>
      <c r="LH114" s="35"/>
      <c r="LI114" s="35"/>
      <c r="LJ114" s="35"/>
      <c r="LK114" s="35"/>
      <c r="LL114" s="35"/>
      <c r="LM114" s="35"/>
      <c r="LN114" s="35"/>
      <c r="LO114" s="35"/>
      <c r="LP114" s="35"/>
      <c r="LQ114" s="35"/>
      <c r="LR114" s="35"/>
      <c r="LS114" s="35"/>
      <c r="LT114" s="35"/>
      <c r="LU114" s="35"/>
      <c r="LV114" s="35"/>
      <c r="LW114" s="35"/>
      <c r="LX114" s="35"/>
      <c r="LY114" s="35"/>
      <c r="LZ114" s="35"/>
      <c r="MA114" s="35"/>
      <c r="MB114" s="35"/>
      <c r="MC114" s="35"/>
      <c r="MD114" s="35"/>
      <c r="ME114" s="35"/>
      <c r="MF114" s="35"/>
      <c r="MG114" s="35"/>
      <c r="MH114" s="35"/>
      <c r="MI114" s="35"/>
      <c r="MJ114" s="35"/>
      <c r="MK114" s="35"/>
      <c r="ML114" s="35"/>
      <c r="MM114" s="35"/>
      <c r="MN114" s="35"/>
      <c r="MO114" s="35"/>
      <c r="MP114" s="35"/>
      <c r="MQ114" s="35"/>
      <c r="MR114" s="35"/>
      <c r="MS114" s="35"/>
      <c r="MT114" s="35"/>
      <c r="MU114" s="35"/>
      <c r="MV114" s="35"/>
      <c r="MW114" s="35"/>
      <c r="MX114" s="35"/>
      <c r="MY114" s="35"/>
      <c r="MZ114" s="35"/>
      <c r="NA114" s="35"/>
      <c r="NB114" s="35"/>
      <c r="NC114" s="35"/>
      <c r="ND114" s="35"/>
      <c r="NE114" s="35"/>
      <c r="NF114" s="35"/>
      <c r="NG114" s="35"/>
      <c r="NH114" s="35"/>
      <c r="NI114" s="35"/>
      <c r="NJ114" s="35"/>
      <c r="NK114" s="35"/>
      <c r="NL114" s="35"/>
      <c r="NM114" s="35"/>
      <c r="NN114" s="35"/>
      <c r="NO114" s="35"/>
      <c r="NP114" s="35"/>
      <c r="NQ114" s="35"/>
      <c r="NR114" s="35"/>
      <c r="NS114" s="35"/>
      <c r="NT114" s="35"/>
      <c r="NU114" s="35"/>
      <c r="NV114" s="35"/>
      <c r="NW114" s="35"/>
      <c r="NX114" s="35"/>
      <c r="NY114" s="35"/>
      <c r="NZ114" s="35"/>
      <c r="OA114" s="35"/>
      <c r="OB114" s="35"/>
      <c r="OC114" s="35"/>
      <c r="OD114" s="35"/>
      <c r="OE114" s="35"/>
      <c r="OF114" s="35"/>
      <c r="OG114" s="35"/>
      <c r="OH114" s="35"/>
      <c r="OI114" s="35"/>
      <c r="OJ114" s="35"/>
      <c r="OK114" s="35"/>
      <c r="OL114" s="35"/>
      <c r="OM114" s="35"/>
      <c r="ON114" s="35"/>
      <c r="OO114" s="35"/>
      <c r="OP114" s="35"/>
      <c r="OQ114" s="35"/>
      <c r="OR114" s="35"/>
      <c r="OS114" s="35"/>
      <c r="OT114" s="35"/>
      <c r="OU114" s="35"/>
      <c r="OV114" s="35"/>
      <c r="OW114" s="35"/>
      <c r="OX114" s="35"/>
      <c r="OY114" s="35"/>
      <c r="OZ114" s="35"/>
      <c r="PA114" s="35"/>
      <c r="PB114" s="35"/>
      <c r="PC114" s="35"/>
      <c r="PD114" s="35"/>
      <c r="PE114" s="35"/>
      <c r="PF114" s="35"/>
      <c r="PG114" s="35"/>
      <c r="PH114" s="35"/>
      <c r="PI114" s="35"/>
      <c r="PJ114" s="35"/>
      <c r="PK114" s="35"/>
      <c r="PL114" s="35"/>
      <c r="PM114" s="35"/>
      <c r="PN114" s="35"/>
      <c r="PO114" s="35"/>
      <c r="PP114" s="35"/>
      <c r="PQ114" s="35"/>
      <c r="PR114" s="35"/>
      <c r="PS114" s="35"/>
      <c r="PT114" s="35"/>
      <c r="PU114" s="35"/>
      <c r="PV114" s="35"/>
      <c r="PW114" s="35"/>
      <c r="PX114" s="35"/>
      <c r="PY114" s="35"/>
      <c r="PZ114" s="35"/>
      <c r="QA114" s="35"/>
      <c r="QB114" s="35"/>
      <c r="QC114" s="35"/>
      <c r="QD114" s="35"/>
      <c r="QE114" s="35"/>
      <c r="QF114" s="35"/>
      <c r="QG114" s="35"/>
      <c r="QH114" s="35"/>
      <c r="QI114" s="35"/>
      <c r="QJ114" s="35"/>
      <c r="QK114" s="35"/>
      <c r="QL114" s="35"/>
      <c r="QM114" s="35"/>
      <c r="QN114" s="35"/>
      <c r="QO114" s="35"/>
      <c r="QP114" s="35"/>
      <c r="QQ114" s="35"/>
      <c r="QR114" s="35"/>
      <c r="QS114" s="35"/>
      <c r="QT114" s="35"/>
      <c r="QU114" s="35"/>
      <c r="QV114" s="35"/>
      <c r="QW114" s="35"/>
      <c r="QX114" s="35"/>
      <c r="QY114" s="35"/>
      <c r="QZ114" s="35"/>
      <c r="RA114" s="35"/>
      <c r="RB114" s="35"/>
      <c r="RC114" s="35"/>
      <c r="RD114" s="35"/>
      <c r="RE114" s="35"/>
      <c r="RF114" s="35"/>
      <c r="RG114" s="35"/>
      <c r="RH114" s="35"/>
      <c r="RI114" s="35"/>
      <c r="RJ114" s="35"/>
      <c r="RK114" s="35"/>
      <c r="RL114" s="35"/>
      <c r="RM114" s="35"/>
      <c r="RN114" s="35"/>
      <c r="RO114" s="35"/>
      <c r="RP114" s="35"/>
      <c r="RQ114" s="35"/>
      <c r="RR114" s="35"/>
      <c r="RS114" s="35"/>
      <c r="RT114" s="35"/>
      <c r="RU114" s="35"/>
      <c r="RV114" s="35"/>
      <c r="RW114" s="35"/>
      <c r="RX114" s="35"/>
      <c r="RY114" s="35"/>
      <c r="RZ114" s="35"/>
      <c r="SA114" s="35"/>
      <c r="SB114" s="35"/>
      <c r="SC114" s="35"/>
      <c r="SD114" s="35"/>
      <c r="SE114" s="35"/>
      <c r="SF114" s="35"/>
      <c r="SG114" s="35"/>
      <c r="SH114" s="35"/>
      <c r="SI114" s="35"/>
      <c r="SJ114" s="35"/>
      <c r="SK114" s="35"/>
      <c r="SL114" s="35"/>
      <c r="SM114" s="35"/>
      <c r="SN114" s="35"/>
      <c r="SO114" s="35"/>
      <c r="SP114" s="35"/>
      <c r="SQ114" s="35"/>
      <c r="SR114" s="35"/>
      <c r="SS114" s="35"/>
      <c r="ST114" s="35"/>
      <c r="SU114" s="35"/>
      <c r="SV114" s="35"/>
      <c r="SW114" s="35"/>
      <c r="SX114" s="35"/>
      <c r="SY114" s="35"/>
      <c r="SZ114" s="35"/>
      <c r="TA114" s="35"/>
      <c r="TB114" s="35"/>
      <c r="TC114" s="35"/>
      <c r="TD114" s="35"/>
      <c r="TE114" s="35"/>
      <c r="TF114" s="35"/>
      <c r="TG114" s="35"/>
      <c r="TH114" s="35"/>
      <c r="TI114" s="35"/>
      <c r="TJ114" s="35"/>
      <c r="TK114" s="35"/>
      <c r="TL114" s="35"/>
      <c r="TM114" s="35"/>
      <c r="TN114" s="35"/>
      <c r="TO114" s="35"/>
      <c r="TP114" s="35"/>
      <c r="TQ114" s="35"/>
      <c r="TR114" s="35"/>
      <c r="TS114" s="35"/>
      <c r="TT114" s="35"/>
      <c r="TU114" s="35"/>
      <c r="TV114" s="35"/>
      <c r="TW114" s="35"/>
      <c r="TX114" s="35"/>
      <c r="TY114" s="35"/>
      <c r="TZ114" s="35"/>
      <c r="UA114" s="35"/>
      <c r="UB114" s="35"/>
      <c r="UC114" s="35"/>
      <c r="UD114" s="35"/>
      <c r="UE114" s="35"/>
      <c r="UF114" s="35"/>
      <c r="UG114" s="35"/>
      <c r="UH114" s="35"/>
      <c r="UI114" s="35"/>
      <c r="UJ114" s="35"/>
      <c r="UK114" s="35"/>
      <c r="UL114" s="35"/>
      <c r="UM114" s="35"/>
      <c r="UN114" s="35"/>
      <c r="UO114" s="35"/>
      <c r="UP114" s="35"/>
      <c r="UQ114" s="35"/>
      <c r="UR114" s="35"/>
      <c r="US114" s="35"/>
      <c r="UT114" s="35"/>
      <c r="UU114" s="35"/>
      <c r="UV114" s="35"/>
      <c r="UW114" s="35"/>
      <c r="UX114" s="35"/>
      <c r="UY114" s="35"/>
      <c r="UZ114" s="35"/>
      <c r="VA114" s="35"/>
      <c r="VB114" s="35"/>
      <c r="VC114" s="35"/>
      <c r="VD114" s="35"/>
      <c r="VE114" s="35"/>
      <c r="VF114" s="35"/>
      <c r="VG114" s="35"/>
      <c r="VH114" s="35"/>
      <c r="VI114" s="35"/>
      <c r="VJ114" s="35"/>
      <c r="VK114" s="35"/>
      <c r="VL114" s="35"/>
      <c r="VM114" s="35"/>
      <c r="VN114" s="35"/>
      <c r="VO114" s="35"/>
      <c r="VP114" s="35"/>
      <c r="VQ114" s="35"/>
      <c r="VR114" s="35"/>
      <c r="VS114" s="35"/>
      <c r="VT114" s="35"/>
      <c r="VU114" s="35"/>
      <c r="VV114" s="35"/>
      <c r="VW114" s="35"/>
      <c r="VX114" s="35"/>
      <c r="VY114" s="35"/>
      <c r="VZ114" s="35"/>
      <c r="WA114" s="35"/>
      <c r="WB114" s="35"/>
      <c r="WC114" s="35"/>
      <c r="WD114" s="35"/>
      <c r="WE114" s="35"/>
      <c r="WF114" s="35"/>
      <c r="WG114" s="35"/>
      <c r="WH114" s="35"/>
      <c r="WI114" s="35"/>
      <c r="WJ114" s="35"/>
      <c r="WK114" s="35"/>
      <c r="WL114" s="35"/>
      <c r="WM114" s="35"/>
      <c r="WN114" s="35"/>
      <c r="WO114" s="35"/>
      <c r="WP114" s="35"/>
      <c r="WQ114" s="35"/>
      <c r="WR114" s="35"/>
      <c r="WS114" s="35"/>
      <c r="WT114" s="35"/>
      <c r="WU114" s="35"/>
      <c r="WV114" s="35"/>
      <c r="WW114" s="35"/>
      <c r="WX114" s="35"/>
      <c r="WY114" s="35"/>
      <c r="WZ114" s="35"/>
      <c r="XA114" s="35"/>
      <c r="XB114" s="35"/>
      <c r="XC114" s="35"/>
      <c r="XD114" s="35"/>
      <c r="XE114" s="35"/>
      <c r="XF114" s="35"/>
      <c r="XG114" s="35"/>
      <c r="XH114" s="35"/>
      <c r="XI114" s="35"/>
      <c r="XJ114" s="35"/>
      <c r="XK114" s="35"/>
      <c r="XL114" s="35"/>
      <c r="XM114" s="35"/>
      <c r="XN114" s="35"/>
      <c r="XO114" s="35"/>
      <c r="XP114" s="35"/>
      <c r="XQ114" s="35"/>
      <c r="XR114" s="35"/>
      <c r="XS114" s="35"/>
      <c r="XT114" s="35"/>
      <c r="XU114" s="35"/>
      <c r="XV114" s="35"/>
      <c r="XW114" s="35"/>
      <c r="XX114" s="35"/>
      <c r="XY114" s="35"/>
      <c r="XZ114" s="35"/>
      <c r="YA114" s="35"/>
      <c r="YB114" s="35"/>
      <c r="YC114" s="35"/>
      <c r="YD114" s="35"/>
      <c r="YE114" s="35"/>
      <c r="YF114" s="35"/>
      <c r="YG114" s="35"/>
      <c r="YH114" s="35"/>
      <c r="YI114" s="35"/>
      <c r="YJ114" s="35"/>
      <c r="YK114" s="35"/>
      <c r="YL114" s="35"/>
      <c r="YM114" s="35"/>
      <c r="YN114" s="35"/>
      <c r="YO114" s="35"/>
      <c r="YP114" s="35"/>
      <c r="YQ114" s="35"/>
      <c r="YR114" s="35"/>
      <c r="YS114" s="35"/>
    </row>
    <row r="115" spans="1:669" ht="15.75" x14ac:dyDescent="0.25">
      <c r="A115" s="28"/>
      <c r="B115" s="78"/>
      <c r="C115" s="9"/>
      <c r="D115" s="9"/>
      <c r="E115" s="140"/>
      <c r="F115" s="140"/>
      <c r="G115" s="115"/>
      <c r="H115" s="114"/>
      <c r="I115" s="115"/>
      <c r="J115" s="115"/>
      <c r="K115" s="115"/>
      <c r="L115" s="115"/>
      <c r="M115" s="11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ID115" s="35"/>
      <c r="IE115" s="35"/>
      <c r="IF115" s="35"/>
      <c r="IG115" s="35"/>
      <c r="IH115" s="35"/>
      <c r="II115" s="35"/>
      <c r="IJ115" s="35"/>
      <c r="IK115" s="35"/>
      <c r="IL115" s="35"/>
      <c r="IM115" s="35"/>
      <c r="IN115" s="35"/>
      <c r="IO115" s="35"/>
      <c r="IP115" s="35"/>
      <c r="IQ115" s="35"/>
      <c r="IR115" s="35"/>
      <c r="IS115" s="35"/>
      <c r="IT115" s="35"/>
      <c r="IU115" s="35"/>
      <c r="IV115" s="35"/>
      <c r="IW115" s="35"/>
      <c r="IX115" s="35"/>
      <c r="IY115" s="35"/>
      <c r="IZ115" s="35"/>
      <c r="JA115" s="35"/>
      <c r="JB115" s="35"/>
      <c r="JC115" s="35"/>
      <c r="JD115" s="35"/>
      <c r="JE115" s="35"/>
      <c r="JF115" s="35"/>
      <c r="JG115" s="35"/>
      <c r="JH115" s="35"/>
      <c r="JI115" s="35"/>
      <c r="JJ115" s="35"/>
      <c r="JK115" s="35"/>
      <c r="JL115" s="35"/>
      <c r="JM115" s="35"/>
      <c r="JN115" s="35"/>
      <c r="JO115" s="35"/>
      <c r="JP115" s="35"/>
      <c r="JQ115" s="35"/>
      <c r="JR115" s="35"/>
      <c r="JS115" s="35"/>
      <c r="JT115" s="35"/>
      <c r="JU115" s="35"/>
      <c r="JV115" s="35"/>
      <c r="JW115" s="35"/>
      <c r="JX115" s="35"/>
      <c r="JY115" s="35"/>
      <c r="JZ115" s="35"/>
      <c r="KA115" s="35"/>
      <c r="KB115" s="35"/>
      <c r="KC115" s="35"/>
      <c r="KD115" s="35"/>
      <c r="KE115" s="35"/>
      <c r="KF115" s="35"/>
      <c r="KG115" s="35"/>
      <c r="KH115" s="35"/>
      <c r="KI115" s="35"/>
      <c r="KJ115" s="35"/>
      <c r="KK115" s="35"/>
      <c r="KL115" s="35"/>
      <c r="KM115" s="35"/>
      <c r="KN115" s="35"/>
      <c r="KO115" s="35"/>
      <c r="KP115" s="35"/>
      <c r="KQ115" s="35"/>
      <c r="KR115" s="35"/>
      <c r="KS115" s="35"/>
      <c r="KT115" s="35"/>
      <c r="KU115" s="35"/>
      <c r="KV115" s="35"/>
      <c r="KW115" s="35"/>
      <c r="KX115" s="35"/>
      <c r="KY115" s="35"/>
      <c r="KZ115" s="35"/>
      <c r="LA115" s="35"/>
      <c r="LB115" s="35"/>
      <c r="LC115" s="35"/>
      <c r="LD115" s="35"/>
      <c r="LE115" s="35"/>
      <c r="LF115" s="35"/>
      <c r="LG115" s="35"/>
      <c r="LH115" s="35"/>
      <c r="LI115" s="35"/>
      <c r="LJ115" s="35"/>
      <c r="LK115" s="35"/>
      <c r="LL115" s="35"/>
      <c r="LM115" s="35"/>
      <c r="LN115" s="35"/>
      <c r="LO115" s="35"/>
      <c r="LP115" s="35"/>
      <c r="LQ115" s="35"/>
      <c r="LR115" s="35"/>
      <c r="LS115" s="35"/>
      <c r="LT115" s="35"/>
      <c r="LU115" s="35"/>
      <c r="LV115" s="35"/>
      <c r="LW115" s="35"/>
      <c r="LX115" s="35"/>
      <c r="LY115" s="35"/>
      <c r="LZ115" s="35"/>
      <c r="MA115" s="35"/>
      <c r="MB115" s="35"/>
      <c r="MC115" s="35"/>
      <c r="MD115" s="35"/>
      <c r="ME115" s="35"/>
      <c r="MF115" s="35"/>
      <c r="MG115" s="35"/>
      <c r="MH115" s="35"/>
      <c r="MI115" s="35"/>
      <c r="MJ115" s="35"/>
      <c r="MK115" s="35"/>
      <c r="ML115" s="35"/>
      <c r="MM115" s="35"/>
      <c r="MN115" s="35"/>
      <c r="MO115" s="35"/>
      <c r="MP115" s="35"/>
      <c r="MQ115" s="35"/>
      <c r="MR115" s="35"/>
      <c r="MS115" s="35"/>
      <c r="MT115" s="35"/>
      <c r="MU115" s="35"/>
      <c r="MV115" s="35"/>
      <c r="MW115" s="35"/>
      <c r="MX115" s="35"/>
      <c r="MY115" s="35"/>
      <c r="MZ115" s="35"/>
      <c r="NA115" s="35"/>
      <c r="NB115" s="35"/>
      <c r="NC115" s="35"/>
      <c r="ND115" s="35"/>
      <c r="NE115" s="35"/>
      <c r="NF115" s="35"/>
      <c r="NG115" s="35"/>
      <c r="NH115" s="35"/>
      <c r="NI115" s="35"/>
      <c r="NJ115" s="35"/>
      <c r="NK115" s="35"/>
      <c r="NL115" s="35"/>
      <c r="NM115" s="35"/>
      <c r="NN115" s="35"/>
      <c r="NO115" s="35"/>
      <c r="NP115" s="35"/>
      <c r="NQ115" s="35"/>
      <c r="NR115" s="35"/>
      <c r="NS115" s="35"/>
      <c r="NT115" s="35"/>
      <c r="NU115" s="35"/>
      <c r="NV115" s="35"/>
      <c r="NW115" s="35"/>
      <c r="NX115" s="35"/>
      <c r="NY115" s="35"/>
      <c r="NZ115" s="35"/>
      <c r="OA115" s="35"/>
      <c r="OB115" s="35"/>
      <c r="OC115" s="35"/>
      <c r="OD115" s="35"/>
      <c r="OE115" s="35"/>
      <c r="OF115" s="35"/>
      <c r="OG115" s="35"/>
      <c r="OH115" s="35"/>
      <c r="OI115" s="35"/>
      <c r="OJ115" s="35"/>
      <c r="OK115" s="35"/>
      <c r="OL115" s="35"/>
      <c r="OM115" s="35"/>
      <c r="ON115" s="35"/>
      <c r="OO115" s="35"/>
      <c r="OP115" s="35"/>
      <c r="OQ115" s="35"/>
      <c r="OR115" s="35"/>
      <c r="OS115" s="35"/>
      <c r="OT115" s="35"/>
      <c r="OU115" s="35"/>
      <c r="OV115" s="35"/>
      <c r="OW115" s="35"/>
      <c r="OX115" s="35"/>
      <c r="OY115" s="35"/>
      <c r="OZ115" s="35"/>
      <c r="PA115" s="35"/>
      <c r="PB115" s="35"/>
      <c r="PC115" s="35"/>
      <c r="PD115" s="35"/>
      <c r="PE115" s="35"/>
      <c r="PF115" s="35"/>
      <c r="PG115" s="35"/>
      <c r="PH115" s="35"/>
      <c r="PI115" s="35"/>
      <c r="PJ115" s="35"/>
      <c r="PK115" s="35"/>
      <c r="PL115" s="35"/>
      <c r="PM115" s="35"/>
      <c r="PN115" s="35"/>
      <c r="PO115" s="35"/>
      <c r="PP115" s="35"/>
      <c r="PQ115" s="35"/>
      <c r="PR115" s="35"/>
      <c r="PS115" s="35"/>
      <c r="PT115" s="35"/>
      <c r="PU115" s="35"/>
      <c r="PV115" s="35"/>
      <c r="PW115" s="35"/>
      <c r="PX115" s="35"/>
      <c r="PY115" s="35"/>
      <c r="PZ115" s="35"/>
      <c r="QA115" s="35"/>
      <c r="QB115" s="35"/>
      <c r="QC115" s="35"/>
      <c r="QD115" s="35"/>
      <c r="QE115" s="35"/>
      <c r="QF115" s="35"/>
      <c r="QG115" s="35"/>
      <c r="QH115" s="35"/>
      <c r="QI115" s="35"/>
      <c r="QJ115" s="35"/>
      <c r="QK115" s="35"/>
      <c r="QL115" s="35"/>
      <c r="QM115" s="35"/>
      <c r="QN115" s="35"/>
      <c r="QO115" s="35"/>
      <c r="QP115" s="35"/>
      <c r="QQ115" s="35"/>
      <c r="QR115" s="35"/>
      <c r="QS115" s="35"/>
      <c r="QT115" s="35"/>
      <c r="QU115" s="35"/>
      <c r="QV115" s="35"/>
      <c r="QW115" s="35"/>
      <c r="QX115" s="35"/>
      <c r="QY115" s="35"/>
      <c r="QZ115" s="35"/>
      <c r="RA115" s="35"/>
      <c r="RB115" s="35"/>
      <c r="RC115" s="35"/>
      <c r="RD115" s="35"/>
      <c r="RE115" s="35"/>
      <c r="RF115" s="35"/>
      <c r="RG115" s="35"/>
      <c r="RH115" s="35"/>
      <c r="RI115" s="35"/>
      <c r="RJ115" s="35"/>
      <c r="RK115" s="35"/>
      <c r="RL115" s="35"/>
      <c r="RM115" s="35"/>
      <c r="RN115" s="35"/>
      <c r="RO115" s="35"/>
      <c r="RP115" s="35"/>
      <c r="RQ115" s="35"/>
      <c r="RR115" s="35"/>
      <c r="RS115" s="35"/>
      <c r="RT115" s="35"/>
      <c r="RU115" s="35"/>
      <c r="RV115" s="35"/>
      <c r="RW115" s="35"/>
      <c r="RX115" s="35"/>
      <c r="RY115" s="35"/>
      <c r="RZ115" s="35"/>
      <c r="SA115" s="35"/>
      <c r="SB115" s="35"/>
      <c r="SC115" s="35"/>
      <c r="SD115" s="35"/>
      <c r="SE115" s="35"/>
      <c r="SF115" s="35"/>
      <c r="SG115" s="35"/>
      <c r="SH115" s="35"/>
      <c r="SI115" s="35"/>
      <c r="SJ115" s="35"/>
      <c r="SK115" s="35"/>
      <c r="SL115" s="35"/>
      <c r="SM115" s="35"/>
      <c r="SN115" s="35"/>
      <c r="SO115" s="35"/>
      <c r="SP115" s="35"/>
      <c r="SQ115" s="35"/>
      <c r="SR115" s="35"/>
      <c r="SS115" s="35"/>
      <c r="ST115" s="35"/>
      <c r="SU115" s="35"/>
      <c r="SV115" s="35"/>
      <c r="SW115" s="35"/>
      <c r="SX115" s="35"/>
      <c r="SY115" s="35"/>
      <c r="SZ115" s="35"/>
      <c r="TA115" s="35"/>
      <c r="TB115" s="35"/>
      <c r="TC115" s="35"/>
      <c r="TD115" s="35"/>
      <c r="TE115" s="35"/>
      <c r="TF115" s="35"/>
      <c r="TG115" s="35"/>
      <c r="TH115" s="35"/>
      <c r="TI115" s="35"/>
      <c r="TJ115" s="35"/>
      <c r="TK115" s="35"/>
      <c r="TL115" s="35"/>
      <c r="TM115" s="35"/>
      <c r="TN115" s="35"/>
      <c r="TO115" s="35"/>
      <c r="TP115" s="35"/>
      <c r="TQ115" s="35"/>
      <c r="TR115" s="35"/>
      <c r="TS115" s="35"/>
      <c r="TT115" s="35"/>
      <c r="TU115" s="35"/>
      <c r="TV115" s="35"/>
      <c r="TW115" s="35"/>
      <c r="TX115" s="35"/>
      <c r="TY115" s="35"/>
      <c r="TZ115" s="35"/>
      <c r="UA115" s="35"/>
      <c r="UB115" s="35"/>
      <c r="UC115" s="35"/>
      <c r="UD115" s="35"/>
      <c r="UE115" s="35"/>
      <c r="UF115" s="35"/>
      <c r="UG115" s="35"/>
      <c r="UH115" s="35"/>
      <c r="UI115" s="35"/>
      <c r="UJ115" s="35"/>
      <c r="UK115" s="35"/>
      <c r="UL115" s="35"/>
      <c r="UM115" s="35"/>
      <c r="UN115" s="35"/>
      <c r="UO115" s="35"/>
      <c r="UP115" s="35"/>
      <c r="UQ115" s="35"/>
      <c r="UR115" s="35"/>
      <c r="US115" s="35"/>
      <c r="UT115" s="35"/>
      <c r="UU115" s="35"/>
      <c r="UV115" s="35"/>
      <c r="UW115" s="35"/>
      <c r="UX115" s="35"/>
      <c r="UY115" s="35"/>
      <c r="UZ115" s="35"/>
      <c r="VA115" s="35"/>
      <c r="VB115" s="35"/>
      <c r="VC115" s="35"/>
      <c r="VD115" s="35"/>
      <c r="VE115" s="35"/>
      <c r="VF115" s="35"/>
      <c r="VG115" s="35"/>
      <c r="VH115" s="35"/>
      <c r="VI115" s="35"/>
      <c r="VJ115" s="35"/>
      <c r="VK115" s="35"/>
      <c r="VL115" s="35"/>
      <c r="VM115" s="35"/>
      <c r="VN115" s="35"/>
      <c r="VO115" s="35"/>
      <c r="VP115" s="35"/>
      <c r="VQ115" s="35"/>
      <c r="VR115" s="35"/>
      <c r="VS115" s="35"/>
      <c r="VT115" s="35"/>
      <c r="VU115" s="35"/>
      <c r="VV115" s="35"/>
      <c r="VW115" s="35"/>
      <c r="VX115" s="35"/>
      <c r="VY115" s="35"/>
      <c r="VZ115" s="35"/>
      <c r="WA115" s="35"/>
      <c r="WB115" s="35"/>
      <c r="WC115" s="35"/>
      <c r="WD115" s="35"/>
      <c r="WE115" s="35"/>
      <c r="WF115" s="35"/>
      <c r="WG115" s="35"/>
      <c r="WH115" s="35"/>
      <c r="WI115" s="35"/>
      <c r="WJ115" s="35"/>
      <c r="WK115" s="35"/>
      <c r="WL115" s="35"/>
      <c r="WM115" s="35"/>
      <c r="WN115" s="35"/>
      <c r="WO115" s="35"/>
      <c r="WP115" s="35"/>
      <c r="WQ115" s="35"/>
      <c r="WR115" s="35"/>
      <c r="WS115" s="35"/>
      <c r="WT115" s="35"/>
      <c r="WU115" s="35"/>
      <c r="WV115" s="35"/>
      <c r="WW115" s="35"/>
      <c r="WX115" s="35"/>
      <c r="WY115" s="35"/>
      <c r="WZ115" s="35"/>
      <c r="XA115" s="35"/>
      <c r="XB115" s="35"/>
      <c r="XC115" s="35"/>
      <c r="XD115" s="35"/>
      <c r="XE115" s="35"/>
      <c r="XF115" s="35"/>
      <c r="XG115" s="35"/>
      <c r="XH115" s="35"/>
      <c r="XI115" s="35"/>
      <c r="XJ115" s="35"/>
      <c r="XK115" s="35"/>
      <c r="XL115" s="35"/>
      <c r="XM115" s="35"/>
      <c r="XN115" s="35"/>
      <c r="XO115" s="35"/>
      <c r="XP115" s="35"/>
      <c r="XQ115" s="35"/>
      <c r="XR115" s="35"/>
      <c r="XS115" s="35"/>
      <c r="XT115" s="35"/>
      <c r="XU115" s="35"/>
      <c r="XV115" s="35"/>
      <c r="XW115" s="35"/>
      <c r="XX115" s="35"/>
      <c r="XY115" s="35"/>
      <c r="XZ115" s="35"/>
      <c r="YA115" s="35"/>
      <c r="YB115" s="35"/>
      <c r="YC115" s="35"/>
      <c r="YD115" s="35"/>
      <c r="YE115" s="35"/>
      <c r="YF115" s="35"/>
      <c r="YG115" s="35"/>
      <c r="YH115" s="35"/>
      <c r="YI115" s="35"/>
      <c r="YJ115" s="35"/>
      <c r="YK115" s="35"/>
      <c r="YL115" s="35"/>
      <c r="YM115" s="35"/>
      <c r="YN115" s="35"/>
      <c r="YO115" s="35"/>
      <c r="YP115" s="35"/>
      <c r="YQ115" s="35"/>
      <c r="YR115" s="35"/>
      <c r="YS115" s="35"/>
    </row>
    <row r="116" spans="1:669" ht="18" customHeight="1" x14ac:dyDescent="0.25">
      <c r="A116" s="45" t="s">
        <v>145</v>
      </c>
      <c r="B116" s="62"/>
      <c r="C116" s="63"/>
      <c r="D116" s="63"/>
      <c r="E116" s="63"/>
      <c r="F116" s="63"/>
      <c r="G116" s="103"/>
      <c r="H116" s="113"/>
      <c r="I116" s="113"/>
      <c r="J116" s="113"/>
      <c r="K116" s="113"/>
      <c r="L116" s="113"/>
      <c r="M116" s="11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  <c r="IX116" s="3"/>
      <c r="IY116" s="3"/>
      <c r="IZ116" s="3"/>
      <c r="JA116" s="3"/>
      <c r="JB116" s="3"/>
      <c r="JC116" s="3"/>
      <c r="JD116" s="3"/>
      <c r="JE116" s="3"/>
      <c r="JF116" s="3"/>
      <c r="JG116" s="3"/>
      <c r="JH116" s="3"/>
      <c r="JI116" s="3"/>
      <c r="JJ116" s="3"/>
      <c r="JK116" s="3"/>
      <c r="JL116" s="3"/>
      <c r="JM116" s="3"/>
      <c r="JN116" s="3"/>
      <c r="JO116" s="3"/>
      <c r="JP116" s="3"/>
      <c r="JQ116" s="3"/>
      <c r="JR116" s="3"/>
      <c r="JS116" s="3"/>
      <c r="JT116" s="3"/>
      <c r="JU116" s="3"/>
      <c r="JV116" s="3"/>
      <c r="JW116" s="3"/>
      <c r="JX116" s="3"/>
      <c r="JY116" s="3"/>
      <c r="JZ116" s="3"/>
      <c r="KA116" s="3"/>
      <c r="KB116" s="3"/>
      <c r="KC116" s="3"/>
      <c r="KD116" s="3"/>
      <c r="KE116" s="3"/>
      <c r="KF116" s="3"/>
      <c r="KG116" s="3"/>
      <c r="KH116" s="3"/>
      <c r="KI116" s="3"/>
      <c r="KJ116" s="3"/>
      <c r="KK116" s="3"/>
      <c r="KL116" s="3"/>
      <c r="KM116" s="3"/>
      <c r="KN116" s="3"/>
      <c r="KO116" s="3"/>
      <c r="KP116" s="3"/>
      <c r="KQ116" s="3"/>
      <c r="KR116" s="3"/>
      <c r="KS116" s="3"/>
      <c r="KT116" s="3"/>
      <c r="KU116" s="3"/>
      <c r="KV116" s="3"/>
      <c r="KW116" s="3"/>
      <c r="KX116" s="3"/>
      <c r="KY116" s="3"/>
      <c r="KZ116" s="3"/>
      <c r="LA116" s="3"/>
      <c r="LB116" s="3"/>
      <c r="LC116" s="3"/>
      <c r="LD116" s="3"/>
      <c r="LE116" s="3"/>
      <c r="LF116" s="3"/>
      <c r="LG116" s="3"/>
      <c r="LH116" s="3"/>
      <c r="LI116" s="3"/>
      <c r="LJ116" s="3"/>
      <c r="LK116" s="3"/>
      <c r="LL116" s="3"/>
      <c r="LM116" s="3"/>
      <c r="LN116" s="3"/>
      <c r="LO116" s="3"/>
      <c r="LP116" s="3"/>
      <c r="LQ116" s="3"/>
      <c r="LR116" s="3"/>
      <c r="LS116" s="3"/>
      <c r="LT116" s="3"/>
      <c r="LU116" s="3"/>
      <c r="LV116" s="3"/>
      <c r="LW116" s="3"/>
      <c r="LX116" s="3"/>
      <c r="LY116" s="3"/>
      <c r="LZ116" s="3"/>
      <c r="MA116" s="3"/>
      <c r="MB116" s="3"/>
      <c r="MC116" s="3"/>
      <c r="MD116" s="3"/>
      <c r="ME116" s="3"/>
      <c r="MF116" s="3"/>
      <c r="MG116" s="3"/>
      <c r="MH116" s="3"/>
      <c r="MI116" s="3"/>
      <c r="MJ116" s="3"/>
      <c r="MK116" s="3"/>
      <c r="ML116" s="3"/>
      <c r="MM116" s="3"/>
      <c r="MN116" s="3"/>
      <c r="MO116" s="3"/>
      <c r="MP116" s="3"/>
      <c r="MQ116" s="3"/>
      <c r="MR116" s="3"/>
      <c r="MS116" s="3"/>
      <c r="MT116" s="3"/>
      <c r="MU116" s="3"/>
      <c r="MV116" s="3"/>
      <c r="MW116" s="3"/>
      <c r="MX116" s="3"/>
      <c r="MY116" s="3"/>
      <c r="MZ116" s="3"/>
      <c r="NA116" s="3"/>
      <c r="NB116" s="3"/>
      <c r="NC116" s="3"/>
      <c r="ND116" s="3"/>
      <c r="NE116" s="3"/>
      <c r="NF116" s="3"/>
      <c r="NG116" s="3"/>
      <c r="NH116" s="3"/>
      <c r="NI116" s="3"/>
      <c r="NJ116" s="3"/>
      <c r="NK116" s="3"/>
      <c r="NL116" s="3"/>
      <c r="NM116" s="3"/>
      <c r="NN116" s="3"/>
      <c r="NO116" s="3"/>
      <c r="NP116" s="3"/>
      <c r="NQ116" s="3"/>
      <c r="NR116" s="3"/>
      <c r="NS116" s="3"/>
      <c r="NT116" s="3"/>
      <c r="NU116" s="3"/>
      <c r="NV116" s="3"/>
      <c r="NW116" s="3"/>
      <c r="NX116" s="3"/>
      <c r="NY116" s="3"/>
      <c r="NZ116" s="3"/>
      <c r="OA116" s="3"/>
      <c r="OB116" s="3"/>
      <c r="OC116" s="3"/>
      <c r="OD116" s="3"/>
      <c r="OE116" s="3"/>
      <c r="OF116" s="3"/>
      <c r="OG116" s="3"/>
      <c r="OH116" s="3"/>
      <c r="OI116" s="3"/>
      <c r="OJ116" s="3"/>
      <c r="OK116" s="3"/>
      <c r="OL116" s="3"/>
      <c r="OM116" s="3"/>
      <c r="ON116" s="3"/>
      <c r="OO116" s="3"/>
      <c r="OP116" s="3"/>
      <c r="OQ116" s="3"/>
      <c r="OR116" s="3"/>
      <c r="OS116" s="3"/>
      <c r="OT116" s="3"/>
      <c r="OU116" s="3"/>
      <c r="OV116" s="3"/>
      <c r="OW116" s="3"/>
      <c r="OX116" s="3"/>
      <c r="OY116" s="3"/>
      <c r="OZ116" s="3"/>
      <c r="PA116" s="3"/>
      <c r="PB116" s="3"/>
      <c r="PC116" s="3"/>
      <c r="PD116" s="3"/>
      <c r="PE116" s="3"/>
      <c r="PF116" s="3"/>
      <c r="PG116" s="3"/>
      <c r="PH116" s="3"/>
      <c r="PI116" s="3"/>
      <c r="PJ116" s="3"/>
      <c r="PK116" s="3"/>
      <c r="PL116" s="3"/>
      <c r="PM116" s="3"/>
      <c r="PN116" s="3"/>
      <c r="PO116" s="3"/>
      <c r="PP116" s="3"/>
      <c r="PQ116" s="3"/>
      <c r="PR116" s="3"/>
      <c r="PS116" s="3"/>
      <c r="PT116" s="3"/>
      <c r="PU116" s="3"/>
      <c r="PV116" s="3"/>
      <c r="PW116" s="3"/>
      <c r="PX116" s="3"/>
      <c r="PY116" s="3"/>
      <c r="PZ116" s="3"/>
      <c r="QA116" s="3"/>
      <c r="QB116" s="3"/>
      <c r="QC116" s="3"/>
      <c r="QD116" s="3"/>
      <c r="QE116" s="3"/>
      <c r="QF116" s="3"/>
      <c r="QG116" s="3"/>
      <c r="QH116" s="3"/>
      <c r="QI116" s="3"/>
      <c r="QJ116" s="3"/>
      <c r="QK116" s="3"/>
      <c r="QL116" s="3"/>
      <c r="QM116" s="3"/>
      <c r="QN116" s="3"/>
      <c r="QO116" s="3"/>
      <c r="QP116" s="3"/>
      <c r="QQ116" s="3"/>
      <c r="QR116" s="3"/>
      <c r="QS116" s="3"/>
      <c r="QT116" s="3"/>
      <c r="QU116" s="3"/>
      <c r="QV116" s="3"/>
      <c r="QW116" s="3"/>
      <c r="QX116" s="3"/>
      <c r="QY116" s="3"/>
      <c r="QZ116" s="3"/>
      <c r="RA116" s="3"/>
      <c r="RB116" s="3"/>
      <c r="RC116" s="3"/>
      <c r="RD116" s="3"/>
      <c r="RE116" s="3"/>
      <c r="RF116" s="3"/>
      <c r="RG116" s="3"/>
      <c r="RH116" s="3"/>
      <c r="RI116" s="3"/>
      <c r="RJ116" s="3"/>
      <c r="RK116" s="3"/>
      <c r="RL116" s="3"/>
      <c r="RM116" s="3"/>
      <c r="RN116" s="3"/>
      <c r="RO116" s="3"/>
      <c r="RP116" s="3"/>
      <c r="RQ116" s="3"/>
      <c r="RR116" s="3"/>
      <c r="RS116" s="3"/>
      <c r="RT116" s="3"/>
      <c r="RU116" s="3"/>
      <c r="RV116" s="3"/>
      <c r="RW116" s="3"/>
      <c r="RX116" s="3"/>
      <c r="RY116" s="3"/>
      <c r="RZ116" s="3"/>
      <c r="SA116" s="3"/>
      <c r="SB116" s="3"/>
      <c r="SC116" s="3"/>
      <c r="SD116" s="3"/>
      <c r="SE116" s="3"/>
      <c r="SF116" s="3"/>
      <c r="SG116" s="3"/>
      <c r="SH116" s="3"/>
      <c r="SI116" s="3"/>
      <c r="SJ116" s="3"/>
      <c r="SK116" s="3"/>
      <c r="SL116" s="3"/>
      <c r="SM116" s="3"/>
      <c r="SN116" s="3"/>
      <c r="SO116" s="3"/>
      <c r="SP116" s="3"/>
      <c r="SQ116" s="3"/>
      <c r="SR116" s="3"/>
      <c r="SS116" s="3"/>
      <c r="ST116" s="3"/>
      <c r="SU116" s="3"/>
      <c r="SV116" s="3"/>
      <c r="SW116" s="3"/>
      <c r="SX116" s="3"/>
      <c r="SY116" s="3"/>
      <c r="SZ116" s="3"/>
      <c r="TA116" s="3"/>
      <c r="TB116" s="3"/>
      <c r="TC116" s="3"/>
      <c r="TD116" s="3"/>
      <c r="TE116" s="3"/>
      <c r="TF116" s="3"/>
      <c r="TG116" s="3"/>
      <c r="TH116" s="3"/>
      <c r="TI116" s="3"/>
      <c r="TJ116" s="3"/>
      <c r="TK116" s="3"/>
      <c r="TL116" s="3"/>
      <c r="TM116" s="3"/>
      <c r="TN116" s="3"/>
      <c r="TO116" s="3"/>
      <c r="TP116" s="3"/>
      <c r="TQ116" s="3"/>
      <c r="TR116" s="3"/>
      <c r="TS116" s="3"/>
      <c r="TT116" s="3"/>
      <c r="TU116" s="3"/>
      <c r="TV116" s="3"/>
      <c r="TW116" s="3"/>
      <c r="TX116" s="3"/>
      <c r="TY116" s="3"/>
      <c r="TZ116" s="3"/>
      <c r="UA116" s="3"/>
      <c r="UB116" s="3"/>
      <c r="UC116" s="3"/>
      <c r="UD116" s="3"/>
      <c r="UE116" s="3"/>
      <c r="UF116" s="3"/>
      <c r="UG116" s="3"/>
      <c r="UH116" s="3"/>
      <c r="UI116" s="3"/>
      <c r="UJ116" s="3"/>
      <c r="UK116" s="3"/>
      <c r="UL116" s="3"/>
      <c r="UM116" s="3"/>
      <c r="UN116" s="3"/>
      <c r="UO116" s="3"/>
      <c r="UP116" s="3"/>
      <c r="UQ116" s="3"/>
      <c r="UR116" s="3"/>
      <c r="US116" s="3"/>
      <c r="UT116" s="3"/>
      <c r="UU116" s="3"/>
      <c r="UV116" s="3"/>
      <c r="UW116" s="3"/>
      <c r="UX116" s="3"/>
      <c r="UY116" s="3"/>
      <c r="UZ116" s="3"/>
      <c r="VA116" s="3"/>
      <c r="VB116" s="3"/>
      <c r="VC116" s="3"/>
      <c r="VD116" s="3"/>
      <c r="VE116" s="3"/>
      <c r="VF116" s="3"/>
      <c r="VG116" s="3"/>
      <c r="VH116" s="3"/>
      <c r="VI116" s="3"/>
      <c r="VJ116" s="3"/>
      <c r="VK116" s="3"/>
      <c r="VL116" s="3"/>
      <c r="VM116" s="3"/>
      <c r="VN116" s="3"/>
      <c r="VO116" s="3"/>
      <c r="VP116" s="3"/>
      <c r="VQ116" s="3"/>
      <c r="VR116" s="3"/>
      <c r="VS116" s="3"/>
      <c r="VT116" s="3"/>
      <c r="VU116" s="3"/>
      <c r="VV116" s="3"/>
      <c r="VW116" s="3"/>
      <c r="VX116" s="3"/>
      <c r="VY116" s="3"/>
      <c r="VZ116" s="3"/>
      <c r="WA116" s="3"/>
      <c r="WB116" s="3"/>
      <c r="WC116" s="3"/>
      <c r="WD116" s="3"/>
      <c r="WE116" s="3"/>
      <c r="WF116" s="3"/>
      <c r="WG116" s="3"/>
      <c r="WH116" s="3"/>
      <c r="WI116" s="3"/>
      <c r="WJ116" s="3"/>
      <c r="WK116" s="3"/>
      <c r="WL116" s="3"/>
      <c r="WM116" s="3"/>
      <c r="WN116" s="3"/>
      <c r="WO116" s="3"/>
      <c r="WP116" s="3"/>
      <c r="WQ116" s="3"/>
      <c r="WR116" s="3"/>
      <c r="WS116" s="3"/>
      <c r="WT116" s="3"/>
      <c r="WU116" s="3"/>
      <c r="WV116" s="3"/>
      <c r="WW116" s="3"/>
      <c r="WX116" s="3"/>
      <c r="WY116" s="3"/>
      <c r="WZ116" s="3"/>
      <c r="XA116" s="3"/>
      <c r="XB116" s="3"/>
      <c r="XC116" s="3"/>
      <c r="XD116" s="3"/>
      <c r="XE116" s="3"/>
      <c r="XF116" s="3"/>
      <c r="XG116" s="3"/>
      <c r="XH116" s="3"/>
      <c r="XI116" s="3"/>
      <c r="XJ116" s="3"/>
      <c r="XK116" s="3"/>
      <c r="XL116" s="3"/>
      <c r="XM116" s="3"/>
      <c r="XN116" s="3"/>
      <c r="XO116" s="3"/>
      <c r="XP116" s="3"/>
      <c r="XQ116" s="3"/>
      <c r="XR116" s="3"/>
      <c r="XS116" s="3"/>
      <c r="XT116" s="3"/>
      <c r="XU116" s="3"/>
      <c r="XV116" s="3"/>
      <c r="XW116" s="3"/>
      <c r="XX116" s="3"/>
      <c r="XY116" s="3"/>
      <c r="XZ116" s="3"/>
      <c r="YA116" s="3"/>
      <c r="YB116" s="3"/>
      <c r="YC116" s="3"/>
      <c r="YD116" s="3"/>
      <c r="YE116" s="3"/>
      <c r="YF116" s="3"/>
      <c r="YG116" s="3"/>
      <c r="YH116" s="3"/>
      <c r="YI116" s="3"/>
      <c r="YJ116" s="3"/>
      <c r="YK116" s="3"/>
      <c r="YL116" s="3"/>
      <c r="YM116" s="3"/>
      <c r="YN116" s="3"/>
      <c r="YO116" s="3"/>
      <c r="YP116" s="3"/>
      <c r="YQ116" s="3"/>
      <c r="YR116" s="3"/>
      <c r="YS116" s="3"/>
    </row>
    <row r="117" spans="1:669" ht="18" customHeight="1" x14ac:dyDescent="0.25">
      <c r="A117" s="22" t="s">
        <v>146</v>
      </c>
      <c r="B117" s="150" t="s">
        <v>147</v>
      </c>
      <c r="C117" s="42" t="s">
        <v>67</v>
      </c>
      <c r="D117" s="42" t="s">
        <v>197</v>
      </c>
      <c r="E117" s="44">
        <v>44564</v>
      </c>
      <c r="F117" s="8" t="s">
        <v>99</v>
      </c>
      <c r="G117" s="138">
        <v>66000</v>
      </c>
      <c r="H117" s="138">
        <v>1894.2</v>
      </c>
      <c r="I117" s="31">
        <v>4300.2700000000004</v>
      </c>
      <c r="J117" s="138">
        <v>2006.4</v>
      </c>
      <c r="K117" s="31">
        <v>1602.45</v>
      </c>
      <c r="L117" s="31">
        <v>9803.32</v>
      </c>
      <c r="M117" s="31">
        <f>G117-L117</f>
        <v>56196.68</v>
      </c>
    </row>
    <row r="118" spans="1:669" ht="18" customHeight="1" x14ac:dyDescent="0.25">
      <c r="A118" s="22" t="s">
        <v>148</v>
      </c>
      <c r="B118" s="150" t="s">
        <v>147</v>
      </c>
      <c r="C118" s="42" t="s">
        <v>67</v>
      </c>
      <c r="D118" s="42" t="s">
        <v>197</v>
      </c>
      <c r="E118" s="44">
        <v>44440</v>
      </c>
      <c r="F118" s="8" t="s">
        <v>99</v>
      </c>
      <c r="G118" s="138">
        <v>60000</v>
      </c>
      <c r="H118" s="138">
        <v>1722</v>
      </c>
      <c r="I118" s="138">
        <v>3486.68</v>
      </c>
      <c r="J118" s="138">
        <v>1824</v>
      </c>
      <c r="K118" s="31">
        <v>5025</v>
      </c>
      <c r="L118" s="31">
        <v>12057.68</v>
      </c>
      <c r="M118" s="31">
        <f t="shared" ref="M118:M120" si="25">G118-L118</f>
        <v>47942.32</v>
      </c>
    </row>
    <row r="119" spans="1:669" ht="19.5" customHeight="1" x14ac:dyDescent="0.25">
      <c r="A119" s="22" t="s">
        <v>150</v>
      </c>
      <c r="B119" s="150" t="s">
        <v>147</v>
      </c>
      <c r="C119" s="42" t="s">
        <v>67</v>
      </c>
      <c r="D119" s="42" t="s">
        <v>197</v>
      </c>
      <c r="E119" s="44">
        <v>44593</v>
      </c>
      <c r="F119" s="8" t="s">
        <v>99</v>
      </c>
      <c r="G119" s="138">
        <v>60000</v>
      </c>
      <c r="H119" s="138">
        <v>1722</v>
      </c>
      <c r="I119" s="138">
        <v>3486.68</v>
      </c>
      <c r="J119" s="138">
        <v>1824</v>
      </c>
      <c r="K119" s="138">
        <v>25</v>
      </c>
      <c r="L119" s="31">
        <v>7057.68</v>
      </c>
      <c r="M119" s="31">
        <f t="shared" si="25"/>
        <v>52942.32</v>
      </c>
    </row>
    <row r="120" spans="1:669" x14ac:dyDescent="0.25">
      <c r="A120" s="22" t="s">
        <v>151</v>
      </c>
      <c r="B120" s="150" t="s">
        <v>149</v>
      </c>
      <c r="C120" s="42" t="s">
        <v>67</v>
      </c>
      <c r="D120" s="42" t="s">
        <v>197</v>
      </c>
      <c r="E120" s="44">
        <v>44594</v>
      </c>
      <c r="F120" s="8" t="s">
        <v>99</v>
      </c>
      <c r="G120" s="138">
        <v>60000</v>
      </c>
      <c r="H120" s="138">
        <v>1722</v>
      </c>
      <c r="I120" s="138">
        <v>3486.68</v>
      </c>
      <c r="J120" s="138">
        <v>1824</v>
      </c>
      <c r="K120" s="138">
        <v>25</v>
      </c>
      <c r="L120" s="31">
        <v>7057.68</v>
      </c>
      <c r="M120" s="31">
        <f t="shared" si="25"/>
        <v>52942.32</v>
      </c>
    </row>
    <row r="121" spans="1:669" ht="15.75" x14ac:dyDescent="0.25">
      <c r="A121" s="82" t="s">
        <v>13</v>
      </c>
      <c r="B121" s="71">
        <v>4</v>
      </c>
      <c r="C121" s="39"/>
      <c r="D121" s="39"/>
      <c r="E121" s="41"/>
      <c r="F121" s="41"/>
      <c r="G121" s="105">
        <f>SUM(G117:G120)</f>
        <v>246000</v>
      </c>
      <c r="H121" s="105">
        <f>SUM(H117:H118)+H119+H120</f>
        <v>7060.2</v>
      </c>
      <c r="I121" s="105">
        <f>SUM(I117:I118)+I119+I120</f>
        <v>14760.310000000001</v>
      </c>
      <c r="J121" s="105">
        <f>SUM(J117:J118)+J119+J120</f>
        <v>7478.4</v>
      </c>
      <c r="K121" s="105">
        <f>SUM(K117:K120)</f>
        <v>6677.45</v>
      </c>
      <c r="L121" s="105">
        <f>L117+L118+L119+L120</f>
        <v>35976.36</v>
      </c>
      <c r="M121" s="141">
        <f>SUM(M117:M120)</f>
        <v>210023.64</v>
      </c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M121" s="35"/>
      <c r="FN121" s="35"/>
      <c r="FO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  <c r="FZ121" s="35"/>
      <c r="GA121" s="35"/>
      <c r="GB121" s="35"/>
      <c r="GC121" s="35"/>
      <c r="GD121" s="35"/>
      <c r="GE121" s="35"/>
      <c r="GF121" s="35"/>
      <c r="GG121" s="35"/>
      <c r="GH121" s="35"/>
      <c r="GI121" s="35"/>
      <c r="GJ121" s="35"/>
      <c r="GK121" s="35"/>
      <c r="GL121" s="35"/>
      <c r="GM121" s="35"/>
      <c r="GN121" s="35"/>
      <c r="GO121" s="35"/>
      <c r="GP121" s="35"/>
      <c r="GQ121" s="35"/>
      <c r="GR121" s="35"/>
      <c r="GS121" s="35"/>
      <c r="GT121" s="35"/>
      <c r="GU121" s="35"/>
      <c r="GV121" s="35"/>
      <c r="GW121" s="35"/>
      <c r="GX121" s="35"/>
      <c r="GY121" s="35"/>
      <c r="GZ121" s="35"/>
      <c r="HA121" s="35"/>
      <c r="HB121" s="35"/>
      <c r="HC121" s="35"/>
      <c r="HD121" s="35"/>
      <c r="HE121" s="35"/>
      <c r="HF121" s="35"/>
      <c r="HG121" s="35"/>
      <c r="HH121" s="35"/>
      <c r="HI121" s="35"/>
      <c r="HJ121" s="35"/>
      <c r="HK121" s="35"/>
      <c r="HL121" s="35"/>
      <c r="HM121" s="35"/>
      <c r="HN121" s="35"/>
      <c r="HO121" s="35"/>
      <c r="HP121" s="35"/>
      <c r="HQ121" s="35"/>
      <c r="HR121" s="35"/>
      <c r="HS121" s="35"/>
      <c r="HT121" s="35"/>
      <c r="HU121" s="35"/>
      <c r="HV121" s="35"/>
      <c r="HW121" s="35"/>
      <c r="HX121" s="35"/>
      <c r="HY121" s="35"/>
      <c r="HZ121" s="35"/>
      <c r="IA121" s="35"/>
    </row>
    <row r="122" spans="1:669" ht="15.75" x14ac:dyDescent="0.25">
      <c r="A122" s="28"/>
      <c r="B122" s="78"/>
      <c r="C122" s="5"/>
      <c r="D122" s="5"/>
      <c r="E122" s="8"/>
      <c r="F122" s="8"/>
      <c r="G122" s="115"/>
      <c r="H122" s="114"/>
      <c r="I122" s="115"/>
      <c r="J122" s="115"/>
      <c r="K122" s="115"/>
      <c r="L122" s="115"/>
      <c r="M122" s="114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ID122" s="35"/>
      <c r="IE122" s="35"/>
      <c r="IF122" s="35"/>
      <c r="IG122" s="35"/>
      <c r="IH122" s="35"/>
      <c r="II122" s="35"/>
      <c r="IJ122" s="35"/>
      <c r="IK122" s="35"/>
      <c r="IL122" s="35"/>
      <c r="IM122" s="35"/>
      <c r="IN122" s="35"/>
      <c r="IO122" s="35"/>
      <c r="IP122" s="35"/>
      <c r="IQ122" s="35"/>
      <c r="IR122" s="35"/>
      <c r="IS122" s="35"/>
      <c r="IT122" s="35"/>
      <c r="IU122" s="35"/>
      <c r="IV122" s="35"/>
      <c r="IW122" s="35"/>
      <c r="IX122" s="35"/>
      <c r="IY122" s="35"/>
      <c r="IZ122" s="35"/>
      <c r="JA122" s="35"/>
      <c r="JB122" s="35"/>
      <c r="JC122" s="35"/>
      <c r="JD122" s="35"/>
      <c r="JE122" s="35"/>
      <c r="JF122" s="35"/>
      <c r="JG122" s="35"/>
      <c r="JH122" s="35"/>
      <c r="JI122" s="35"/>
      <c r="JJ122" s="35"/>
      <c r="JK122" s="35"/>
      <c r="JL122" s="35"/>
      <c r="JM122" s="35"/>
      <c r="JN122" s="35"/>
      <c r="JO122" s="35"/>
      <c r="JP122" s="35"/>
      <c r="JQ122" s="35"/>
      <c r="JR122" s="35"/>
      <c r="JS122" s="35"/>
      <c r="JT122" s="35"/>
      <c r="JU122" s="35"/>
      <c r="JV122" s="35"/>
      <c r="JW122" s="35"/>
      <c r="JX122" s="35"/>
      <c r="JY122" s="35"/>
      <c r="JZ122" s="35"/>
      <c r="KA122" s="35"/>
      <c r="KB122" s="35"/>
      <c r="KC122" s="35"/>
      <c r="KD122" s="35"/>
      <c r="KE122" s="35"/>
      <c r="KF122" s="35"/>
      <c r="KG122" s="35"/>
      <c r="KH122" s="35"/>
      <c r="KI122" s="35"/>
      <c r="KJ122" s="35"/>
      <c r="KK122" s="35"/>
      <c r="KL122" s="35"/>
      <c r="KM122" s="35"/>
      <c r="KN122" s="35"/>
      <c r="KO122" s="35"/>
      <c r="KP122" s="35"/>
      <c r="KQ122" s="35"/>
      <c r="KR122" s="35"/>
      <c r="KS122" s="35"/>
      <c r="KT122" s="35"/>
      <c r="KU122" s="35"/>
      <c r="KV122" s="35"/>
      <c r="KW122" s="35"/>
      <c r="KX122" s="35"/>
      <c r="KY122" s="35"/>
      <c r="KZ122" s="35"/>
      <c r="LA122" s="35"/>
      <c r="LB122" s="35"/>
      <c r="LC122" s="35"/>
      <c r="LD122" s="35"/>
      <c r="LE122" s="35"/>
      <c r="LF122" s="35"/>
      <c r="LG122" s="35"/>
      <c r="LH122" s="35"/>
      <c r="LI122" s="35"/>
      <c r="LJ122" s="35"/>
      <c r="LK122" s="35"/>
      <c r="LL122" s="35"/>
      <c r="LM122" s="35"/>
      <c r="LN122" s="35"/>
      <c r="LO122" s="35"/>
      <c r="LP122" s="35"/>
      <c r="LQ122" s="35"/>
      <c r="LR122" s="35"/>
      <c r="LS122" s="35"/>
      <c r="LT122" s="35"/>
      <c r="LU122" s="35"/>
      <c r="LV122" s="35"/>
      <c r="LW122" s="35"/>
      <c r="LX122" s="35"/>
      <c r="LY122" s="35"/>
      <c r="LZ122" s="35"/>
      <c r="MA122" s="35"/>
      <c r="MB122" s="35"/>
      <c r="MC122" s="35"/>
      <c r="MD122" s="35"/>
      <c r="ME122" s="35"/>
      <c r="MF122" s="35"/>
      <c r="MG122" s="35"/>
      <c r="MH122" s="35"/>
      <c r="MI122" s="35"/>
      <c r="MJ122" s="35"/>
      <c r="MK122" s="35"/>
      <c r="ML122" s="35"/>
      <c r="MM122" s="35"/>
      <c r="MN122" s="35"/>
      <c r="MO122" s="35"/>
      <c r="MP122" s="35"/>
      <c r="MQ122" s="35"/>
      <c r="MR122" s="35"/>
      <c r="MS122" s="35"/>
      <c r="MT122" s="35"/>
      <c r="MU122" s="35"/>
      <c r="MV122" s="35"/>
      <c r="MW122" s="35"/>
      <c r="MX122" s="35"/>
      <c r="MY122" s="35"/>
      <c r="MZ122" s="35"/>
      <c r="NA122" s="35"/>
      <c r="NB122" s="35"/>
      <c r="NC122" s="35"/>
      <c r="ND122" s="35"/>
      <c r="NE122" s="35"/>
      <c r="NF122" s="35"/>
      <c r="NG122" s="35"/>
      <c r="NH122" s="35"/>
      <c r="NI122" s="35"/>
      <c r="NJ122" s="35"/>
      <c r="NK122" s="35"/>
      <c r="NL122" s="35"/>
      <c r="NM122" s="35"/>
      <c r="NN122" s="35"/>
      <c r="NO122" s="35"/>
      <c r="NP122" s="35"/>
      <c r="NQ122" s="35"/>
      <c r="NR122" s="35"/>
      <c r="NS122" s="35"/>
      <c r="NT122" s="35"/>
      <c r="NU122" s="35"/>
      <c r="NV122" s="35"/>
      <c r="NW122" s="35"/>
      <c r="NX122" s="35"/>
      <c r="NY122" s="35"/>
      <c r="NZ122" s="35"/>
      <c r="OA122" s="35"/>
      <c r="OB122" s="35"/>
      <c r="OC122" s="35"/>
      <c r="OD122" s="35"/>
      <c r="OE122" s="35"/>
      <c r="OF122" s="35"/>
      <c r="OG122" s="35"/>
      <c r="OH122" s="35"/>
      <c r="OI122" s="35"/>
      <c r="OJ122" s="35"/>
      <c r="OK122" s="35"/>
      <c r="OL122" s="35"/>
      <c r="OM122" s="35"/>
      <c r="ON122" s="35"/>
      <c r="OO122" s="35"/>
      <c r="OP122" s="35"/>
      <c r="OQ122" s="35"/>
      <c r="OR122" s="35"/>
      <c r="OS122" s="35"/>
      <c r="OT122" s="35"/>
      <c r="OU122" s="35"/>
      <c r="OV122" s="35"/>
      <c r="OW122" s="35"/>
      <c r="OX122" s="35"/>
      <c r="OY122" s="35"/>
      <c r="OZ122" s="35"/>
      <c r="PA122" s="35"/>
      <c r="PB122" s="35"/>
      <c r="PC122" s="35"/>
      <c r="PD122" s="35"/>
      <c r="PE122" s="35"/>
      <c r="PF122" s="35"/>
      <c r="PG122" s="35"/>
      <c r="PH122" s="35"/>
      <c r="PI122" s="35"/>
      <c r="PJ122" s="35"/>
      <c r="PK122" s="35"/>
      <c r="PL122" s="35"/>
      <c r="PM122" s="35"/>
      <c r="PN122" s="35"/>
      <c r="PO122" s="35"/>
      <c r="PP122" s="35"/>
      <c r="PQ122" s="35"/>
      <c r="PR122" s="35"/>
      <c r="PS122" s="35"/>
      <c r="PT122" s="35"/>
      <c r="PU122" s="35"/>
      <c r="PV122" s="35"/>
      <c r="PW122" s="35"/>
      <c r="PX122" s="35"/>
      <c r="PY122" s="35"/>
      <c r="PZ122" s="35"/>
      <c r="QA122" s="35"/>
      <c r="QB122" s="35"/>
      <c r="QC122" s="35"/>
      <c r="QD122" s="35"/>
      <c r="QE122" s="35"/>
      <c r="QF122" s="35"/>
      <c r="QG122" s="35"/>
      <c r="QH122" s="35"/>
      <c r="QI122" s="35"/>
      <c r="QJ122" s="35"/>
      <c r="QK122" s="35"/>
      <c r="QL122" s="35"/>
      <c r="QM122" s="35"/>
      <c r="QN122" s="35"/>
      <c r="QO122" s="35"/>
      <c r="QP122" s="35"/>
      <c r="QQ122" s="35"/>
      <c r="QR122" s="35"/>
      <c r="QS122" s="35"/>
      <c r="QT122" s="35"/>
      <c r="QU122" s="35"/>
      <c r="QV122" s="35"/>
      <c r="QW122" s="35"/>
      <c r="QX122" s="35"/>
      <c r="QY122" s="35"/>
      <c r="QZ122" s="35"/>
      <c r="RA122" s="35"/>
      <c r="RB122" s="35"/>
      <c r="RC122" s="35"/>
      <c r="RD122" s="35"/>
      <c r="RE122" s="35"/>
      <c r="RF122" s="35"/>
      <c r="RG122" s="35"/>
      <c r="RH122" s="35"/>
      <c r="RI122" s="35"/>
      <c r="RJ122" s="35"/>
      <c r="RK122" s="35"/>
      <c r="RL122" s="35"/>
      <c r="RM122" s="35"/>
      <c r="RN122" s="35"/>
      <c r="RO122" s="35"/>
      <c r="RP122" s="35"/>
      <c r="RQ122" s="35"/>
      <c r="RR122" s="35"/>
      <c r="RS122" s="35"/>
      <c r="RT122" s="35"/>
      <c r="RU122" s="35"/>
      <c r="RV122" s="35"/>
      <c r="RW122" s="35"/>
      <c r="RX122" s="35"/>
      <c r="RY122" s="35"/>
      <c r="RZ122" s="35"/>
      <c r="SA122" s="35"/>
      <c r="SB122" s="35"/>
      <c r="SC122" s="35"/>
      <c r="SD122" s="35"/>
      <c r="SE122" s="35"/>
      <c r="SF122" s="35"/>
      <c r="SG122" s="35"/>
      <c r="SH122" s="35"/>
      <c r="SI122" s="35"/>
      <c r="SJ122" s="35"/>
      <c r="SK122" s="35"/>
      <c r="SL122" s="35"/>
      <c r="SM122" s="35"/>
      <c r="SN122" s="35"/>
      <c r="SO122" s="35"/>
      <c r="SP122" s="35"/>
      <c r="SQ122" s="35"/>
      <c r="SR122" s="35"/>
      <c r="SS122" s="35"/>
      <c r="ST122" s="35"/>
      <c r="SU122" s="35"/>
      <c r="SV122" s="35"/>
      <c r="SW122" s="35"/>
      <c r="SX122" s="35"/>
      <c r="SY122" s="35"/>
      <c r="SZ122" s="35"/>
      <c r="TA122" s="35"/>
      <c r="TB122" s="35"/>
      <c r="TC122" s="35"/>
      <c r="TD122" s="35"/>
      <c r="TE122" s="35"/>
      <c r="TF122" s="35"/>
      <c r="TG122" s="35"/>
      <c r="TH122" s="35"/>
      <c r="TI122" s="35"/>
      <c r="TJ122" s="35"/>
      <c r="TK122" s="35"/>
      <c r="TL122" s="35"/>
      <c r="TM122" s="35"/>
      <c r="TN122" s="35"/>
      <c r="TO122" s="35"/>
      <c r="TP122" s="35"/>
      <c r="TQ122" s="35"/>
      <c r="TR122" s="35"/>
      <c r="TS122" s="35"/>
      <c r="TT122" s="35"/>
      <c r="TU122" s="35"/>
      <c r="TV122" s="35"/>
      <c r="TW122" s="35"/>
      <c r="TX122" s="35"/>
      <c r="TY122" s="35"/>
      <c r="TZ122" s="35"/>
      <c r="UA122" s="35"/>
      <c r="UB122" s="35"/>
      <c r="UC122" s="35"/>
      <c r="UD122" s="35"/>
      <c r="UE122" s="35"/>
      <c r="UF122" s="35"/>
      <c r="UG122" s="35"/>
      <c r="UH122" s="35"/>
      <c r="UI122" s="35"/>
      <c r="UJ122" s="35"/>
      <c r="UK122" s="35"/>
      <c r="UL122" s="35"/>
      <c r="UM122" s="35"/>
      <c r="UN122" s="35"/>
      <c r="UO122" s="35"/>
      <c r="UP122" s="35"/>
      <c r="UQ122" s="35"/>
      <c r="UR122" s="35"/>
      <c r="US122" s="35"/>
      <c r="UT122" s="35"/>
      <c r="UU122" s="35"/>
      <c r="UV122" s="35"/>
      <c r="UW122" s="35"/>
      <c r="UX122" s="35"/>
      <c r="UY122" s="35"/>
      <c r="UZ122" s="35"/>
      <c r="VA122" s="35"/>
      <c r="VB122" s="35"/>
      <c r="VC122" s="35"/>
      <c r="VD122" s="35"/>
      <c r="VE122" s="35"/>
      <c r="VF122" s="35"/>
      <c r="VG122" s="35"/>
      <c r="VH122" s="35"/>
      <c r="VI122" s="35"/>
      <c r="VJ122" s="35"/>
      <c r="VK122" s="35"/>
      <c r="VL122" s="35"/>
      <c r="VM122" s="35"/>
      <c r="VN122" s="35"/>
      <c r="VO122" s="35"/>
      <c r="VP122" s="35"/>
      <c r="VQ122" s="35"/>
      <c r="VR122" s="35"/>
      <c r="VS122" s="35"/>
      <c r="VT122" s="35"/>
      <c r="VU122" s="35"/>
      <c r="VV122" s="35"/>
      <c r="VW122" s="35"/>
      <c r="VX122" s="35"/>
      <c r="VY122" s="35"/>
      <c r="VZ122" s="35"/>
      <c r="WA122" s="35"/>
      <c r="WB122" s="35"/>
      <c r="WC122" s="35"/>
      <c r="WD122" s="35"/>
      <c r="WE122" s="35"/>
      <c r="WF122" s="35"/>
      <c r="WG122" s="35"/>
      <c r="WH122" s="35"/>
      <c r="WI122" s="35"/>
      <c r="WJ122" s="35"/>
      <c r="WK122" s="35"/>
      <c r="WL122" s="35"/>
      <c r="WM122" s="35"/>
      <c r="WN122" s="35"/>
      <c r="WO122" s="35"/>
      <c r="WP122" s="35"/>
      <c r="WQ122" s="35"/>
      <c r="WR122" s="35"/>
      <c r="WS122" s="35"/>
      <c r="WT122" s="35"/>
      <c r="WU122" s="35"/>
      <c r="WV122" s="35"/>
      <c r="WW122" s="35"/>
      <c r="WX122" s="35"/>
      <c r="WY122" s="35"/>
      <c r="WZ122" s="35"/>
      <c r="XA122" s="35"/>
      <c r="XB122" s="35"/>
      <c r="XC122" s="35"/>
      <c r="XD122" s="35"/>
      <c r="XE122" s="35"/>
      <c r="XF122" s="35"/>
      <c r="XG122" s="35"/>
      <c r="XH122" s="35"/>
      <c r="XI122" s="35"/>
      <c r="XJ122" s="35"/>
      <c r="XK122" s="35"/>
      <c r="XL122" s="35"/>
      <c r="XM122" s="35"/>
      <c r="XN122" s="35"/>
      <c r="XO122" s="35"/>
      <c r="XP122" s="35"/>
      <c r="XQ122" s="35"/>
      <c r="XR122" s="35"/>
      <c r="XS122" s="35"/>
      <c r="XT122" s="35"/>
      <c r="XU122" s="35"/>
      <c r="XV122" s="35"/>
      <c r="XW122" s="35"/>
      <c r="XX122" s="35"/>
      <c r="XY122" s="35"/>
      <c r="XZ122" s="35"/>
      <c r="YA122" s="35"/>
      <c r="YB122" s="35"/>
      <c r="YC122" s="35"/>
      <c r="YD122" s="35"/>
      <c r="YE122" s="35"/>
      <c r="YF122" s="35"/>
      <c r="YG122" s="35"/>
      <c r="YH122" s="35"/>
      <c r="YI122" s="35"/>
      <c r="YJ122" s="35"/>
      <c r="YK122" s="35"/>
      <c r="YL122" s="35"/>
      <c r="YM122" s="35"/>
      <c r="YN122" s="35"/>
      <c r="YO122" s="35"/>
      <c r="YP122" s="35"/>
      <c r="YQ122" s="35"/>
      <c r="YR122" s="35"/>
      <c r="YS122" s="35"/>
    </row>
    <row r="123" spans="1:669" ht="15.75" x14ac:dyDescent="0.25">
      <c r="A123" s="28" t="s">
        <v>92</v>
      </c>
      <c r="B123" s="2"/>
      <c r="C123" s="5"/>
      <c r="D123" s="5"/>
      <c r="E123" s="8"/>
      <c r="F123" s="8"/>
      <c r="G123" s="143"/>
      <c r="H123" s="104"/>
      <c r="I123" s="143"/>
      <c r="J123" s="143"/>
      <c r="K123" s="143"/>
      <c r="L123" s="143"/>
      <c r="M123" s="104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  <c r="GJ123" s="35"/>
      <c r="GK123" s="35"/>
      <c r="GL123" s="35"/>
      <c r="GM123" s="35"/>
      <c r="GN123" s="35"/>
      <c r="GO123" s="35"/>
      <c r="GP123" s="35"/>
      <c r="GQ123" s="35"/>
      <c r="GR123" s="35"/>
      <c r="GS123" s="35"/>
      <c r="GT123" s="35"/>
      <c r="GU123" s="35"/>
      <c r="GV123" s="35"/>
      <c r="GW123" s="35"/>
      <c r="GX123" s="35"/>
      <c r="GY123" s="35"/>
      <c r="GZ123" s="35"/>
      <c r="HA123" s="35"/>
      <c r="HB123" s="35"/>
      <c r="HC123" s="35"/>
      <c r="HD123" s="35"/>
      <c r="HE123" s="35"/>
      <c r="HF123" s="35"/>
      <c r="HG123" s="35"/>
      <c r="HH123" s="35"/>
      <c r="HI123" s="35"/>
      <c r="HJ123" s="35"/>
      <c r="HK123" s="35"/>
      <c r="HL123" s="35"/>
      <c r="HM123" s="35"/>
      <c r="HN123" s="35"/>
      <c r="HO123" s="35"/>
      <c r="HP123" s="35"/>
      <c r="HQ123" s="35"/>
      <c r="HR123" s="35"/>
      <c r="HS123" s="35"/>
      <c r="HT123" s="35"/>
      <c r="HU123" s="35"/>
      <c r="HV123" s="35"/>
      <c r="HW123" s="35"/>
      <c r="HX123" s="35"/>
      <c r="HY123" s="35"/>
      <c r="HZ123" s="35"/>
      <c r="IA123" s="35"/>
    </row>
    <row r="124" spans="1:669" ht="15.75" x14ac:dyDescent="0.25">
      <c r="A124" t="s">
        <v>94</v>
      </c>
      <c r="B124" s="4" t="s">
        <v>93</v>
      </c>
      <c r="C124" s="5" t="s">
        <v>66</v>
      </c>
      <c r="D124" s="5" t="s">
        <v>197</v>
      </c>
      <c r="E124" s="8">
        <v>44470</v>
      </c>
      <c r="F124" s="8" t="s">
        <v>99</v>
      </c>
      <c r="G124" s="138">
        <v>44000</v>
      </c>
      <c r="H124" s="138">
        <v>1262.8</v>
      </c>
      <c r="I124" s="138">
        <v>1007.19</v>
      </c>
      <c r="J124" s="138">
        <v>1337.6</v>
      </c>
      <c r="K124" s="138">
        <v>25</v>
      </c>
      <c r="L124" s="138">
        <v>3632.59</v>
      </c>
      <c r="M124" s="138">
        <f>G124-L124</f>
        <v>40367.410000000003</v>
      </c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  <c r="GJ124" s="35"/>
      <c r="GK124" s="35"/>
      <c r="GL124" s="35"/>
      <c r="GM124" s="35"/>
      <c r="GN124" s="35"/>
      <c r="GO124" s="35"/>
      <c r="GP124" s="35"/>
      <c r="GQ124" s="35"/>
      <c r="GR124" s="35"/>
      <c r="GS124" s="35"/>
      <c r="GT124" s="35"/>
      <c r="GU124" s="35"/>
      <c r="GV124" s="35"/>
      <c r="GW124" s="35"/>
      <c r="GX124" s="35"/>
      <c r="GY124" s="35"/>
      <c r="GZ124" s="35"/>
      <c r="HA124" s="35"/>
      <c r="HB124" s="35"/>
      <c r="HC124" s="35"/>
      <c r="HD124" s="35"/>
      <c r="HE124" s="35"/>
      <c r="HF124" s="35"/>
      <c r="HG124" s="35"/>
      <c r="HH124" s="35"/>
      <c r="HI124" s="35"/>
      <c r="HJ124" s="35"/>
      <c r="HK124" s="35"/>
      <c r="HL124" s="35"/>
      <c r="HM124" s="35"/>
      <c r="HN124" s="35"/>
      <c r="HO124" s="35"/>
      <c r="HP124" s="35"/>
      <c r="HQ124" s="35"/>
      <c r="HR124" s="35"/>
      <c r="HS124" s="35"/>
      <c r="HT124" s="35"/>
      <c r="HU124" s="35"/>
      <c r="HV124" s="35"/>
      <c r="HW124" s="35"/>
      <c r="HX124" s="35"/>
      <c r="HY124" s="35"/>
      <c r="HZ124" s="35"/>
      <c r="IA124" s="35"/>
    </row>
    <row r="125" spans="1:669" ht="15.75" x14ac:dyDescent="0.25">
      <c r="A125" s="47" t="s">
        <v>95</v>
      </c>
      <c r="B125" s="69">
        <v>1</v>
      </c>
      <c r="C125" s="48"/>
      <c r="D125" s="48"/>
      <c r="E125" s="49"/>
      <c r="F125" s="49"/>
      <c r="G125" s="141">
        <f>G124</f>
        <v>44000</v>
      </c>
      <c r="H125" s="105">
        <v>1262.8</v>
      </c>
      <c r="I125" s="141">
        <f>SUM(I124)</f>
        <v>1007.19</v>
      </c>
      <c r="J125" s="141">
        <v>1337.6</v>
      </c>
      <c r="K125" s="141">
        <f>K124</f>
        <v>25</v>
      </c>
      <c r="L125" s="141">
        <v>3632.59</v>
      </c>
      <c r="M125" s="105">
        <f>M124</f>
        <v>40367.410000000003</v>
      </c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  <c r="FO125" s="35"/>
      <c r="FP125" s="35"/>
      <c r="FQ125" s="35"/>
      <c r="FR125" s="35"/>
      <c r="FS125" s="35"/>
      <c r="FT125" s="35"/>
      <c r="FU125" s="35"/>
      <c r="FV125" s="35"/>
      <c r="FW125" s="35"/>
      <c r="FX125" s="35"/>
      <c r="FY125" s="35"/>
      <c r="FZ125" s="35"/>
      <c r="GA125" s="35"/>
      <c r="GB125" s="35"/>
      <c r="GC125" s="35"/>
      <c r="GD125" s="35"/>
      <c r="GE125" s="35"/>
      <c r="GF125" s="35"/>
      <c r="GG125" s="35"/>
      <c r="GH125" s="35"/>
      <c r="GI125" s="35"/>
      <c r="GJ125" s="35"/>
      <c r="GK125" s="35"/>
      <c r="GL125" s="35"/>
      <c r="GM125" s="35"/>
      <c r="GN125" s="35"/>
      <c r="GO125" s="35"/>
      <c r="GP125" s="35"/>
      <c r="GQ125" s="35"/>
      <c r="GR125" s="35"/>
      <c r="GS125" s="35"/>
      <c r="GT125" s="35"/>
      <c r="GU125" s="35"/>
      <c r="GV125" s="35"/>
      <c r="GW125" s="35"/>
      <c r="GX125" s="35"/>
      <c r="GY125" s="35"/>
      <c r="GZ125" s="35"/>
      <c r="HA125" s="35"/>
      <c r="HB125" s="35"/>
      <c r="HC125" s="35"/>
      <c r="HD125" s="35"/>
      <c r="HE125" s="35"/>
      <c r="HF125" s="35"/>
      <c r="HG125" s="35"/>
      <c r="HH125" s="35"/>
      <c r="HI125" s="35"/>
      <c r="HJ125" s="35"/>
      <c r="HK125" s="35"/>
      <c r="HL125" s="35"/>
      <c r="HM125" s="35"/>
      <c r="HN125" s="35"/>
      <c r="HO125" s="35"/>
      <c r="HP125" s="35"/>
      <c r="HQ125" s="35"/>
      <c r="HR125" s="35"/>
      <c r="HS125" s="35"/>
      <c r="HT125" s="35"/>
      <c r="HU125" s="35"/>
      <c r="HV125" s="35"/>
      <c r="HW125" s="35"/>
      <c r="HX125" s="35"/>
      <c r="HY125" s="35"/>
      <c r="HZ125" s="35"/>
      <c r="IA125" s="35"/>
    </row>
    <row r="126" spans="1:669" ht="15.75" x14ac:dyDescent="0.25">
      <c r="B126" s="2"/>
      <c r="C126" s="5"/>
      <c r="D126" s="5"/>
      <c r="E126" s="8"/>
      <c r="F126" s="8"/>
      <c r="G126" s="143"/>
      <c r="H126" s="104"/>
      <c r="I126" s="143"/>
      <c r="J126" s="143"/>
      <c r="K126" s="143"/>
      <c r="L126" s="143"/>
      <c r="M126" s="104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5"/>
      <c r="EY126" s="35"/>
      <c r="EZ126" s="35"/>
      <c r="FA126" s="35"/>
      <c r="FB126" s="35"/>
      <c r="FC126" s="35"/>
      <c r="FD126" s="35"/>
      <c r="FE126" s="35"/>
      <c r="FF126" s="35"/>
      <c r="FG126" s="35"/>
      <c r="FH126" s="35"/>
      <c r="FI126" s="35"/>
      <c r="FJ126" s="35"/>
      <c r="FK126" s="35"/>
      <c r="FL126" s="35"/>
      <c r="FM126" s="35"/>
      <c r="FN126" s="35"/>
      <c r="FO126" s="35"/>
      <c r="FP126" s="35"/>
      <c r="FQ126" s="35"/>
      <c r="FR126" s="35"/>
      <c r="FS126" s="35"/>
      <c r="FT126" s="35"/>
      <c r="FU126" s="35"/>
      <c r="FV126" s="35"/>
      <c r="FW126" s="35"/>
      <c r="FX126" s="35"/>
      <c r="FY126" s="35"/>
      <c r="FZ126" s="35"/>
      <c r="GA126" s="35"/>
      <c r="GB126" s="35"/>
      <c r="GC126" s="35"/>
      <c r="GD126" s="35"/>
      <c r="GE126" s="35"/>
      <c r="GF126" s="35"/>
      <c r="GG126" s="35"/>
      <c r="GH126" s="35"/>
      <c r="GI126" s="35"/>
      <c r="GJ126" s="35"/>
      <c r="GK126" s="35"/>
      <c r="GL126" s="35"/>
      <c r="GM126" s="35"/>
      <c r="GN126" s="35"/>
      <c r="GO126" s="35"/>
      <c r="GP126" s="35"/>
      <c r="GQ126" s="35"/>
      <c r="GR126" s="35"/>
      <c r="GS126" s="35"/>
      <c r="GT126" s="35"/>
      <c r="GU126" s="35"/>
      <c r="GV126" s="35"/>
      <c r="GW126" s="35"/>
      <c r="GX126" s="35"/>
      <c r="GY126" s="35"/>
      <c r="GZ126" s="35"/>
      <c r="HA126" s="35"/>
      <c r="HB126" s="35"/>
      <c r="HC126" s="35"/>
      <c r="HD126" s="35"/>
      <c r="HE126" s="35"/>
      <c r="HF126" s="35"/>
      <c r="HG126" s="35"/>
      <c r="HH126" s="35"/>
      <c r="HI126" s="35"/>
      <c r="HJ126" s="35"/>
      <c r="HK126" s="35"/>
      <c r="HL126" s="35"/>
      <c r="HM126" s="35"/>
      <c r="HN126" s="35"/>
      <c r="HO126" s="35"/>
      <c r="HP126" s="35"/>
      <c r="HQ126" s="35"/>
      <c r="HR126" s="35"/>
      <c r="HS126" s="35"/>
      <c r="HT126" s="35"/>
      <c r="HU126" s="35"/>
      <c r="HV126" s="35"/>
      <c r="HW126" s="35"/>
      <c r="HX126" s="35"/>
      <c r="HY126" s="35"/>
      <c r="HZ126" s="35"/>
      <c r="IA126" s="35"/>
    </row>
    <row r="127" spans="1:669" ht="15.75" x14ac:dyDescent="0.25">
      <c r="A127" s="28" t="s">
        <v>190</v>
      </c>
      <c r="B127" s="2"/>
      <c r="C127" s="5"/>
      <c r="D127" s="5"/>
      <c r="E127" s="8"/>
      <c r="F127" s="8"/>
      <c r="G127" s="143"/>
      <c r="H127" s="104"/>
      <c r="I127" s="143"/>
      <c r="J127" s="143"/>
      <c r="K127" s="143"/>
      <c r="L127" s="143"/>
      <c r="M127" s="104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35"/>
      <c r="CU127" s="35"/>
      <c r="CV127" s="35"/>
      <c r="CW127" s="35"/>
      <c r="CX127" s="35"/>
      <c r="CY127" s="35"/>
      <c r="CZ127" s="35"/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  <c r="DT127" s="35"/>
      <c r="DU127" s="35"/>
      <c r="DV127" s="35"/>
      <c r="DW127" s="35"/>
      <c r="DX127" s="35"/>
      <c r="DY127" s="35"/>
      <c r="DZ127" s="35"/>
      <c r="EA127" s="35"/>
      <c r="EB127" s="35"/>
      <c r="EC127" s="35"/>
      <c r="ED127" s="35"/>
      <c r="EE127" s="35"/>
      <c r="EF127" s="35"/>
      <c r="EG127" s="35"/>
      <c r="EH127" s="35"/>
      <c r="EI127" s="35"/>
      <c r="EJ127" s="35"/>
      <c r="EK127" s="35"/>
      <c r="EL127" s="35"/>
      <c r="EM127" s="35"/>
      <c r="EN127" s="35"/>
      <c r="EO127" s="35"/>
      <c r="EP127" s="35"/>
      <c r="EQ127" s="35"/>
      <c r="ER127" s="35"/>
      <c r="ES127" s="35"/>
      <c r="ET127" s="35"/>
      <c r="EU127" s="35"/>
      <c r="EV127" s="35"/>
      <c r="EW127" s="35"/>
      <c r="EX127" s="35"/>
      <c r="EY127" s="35"/>
      <c r="EZ127" s="35"/>
      <c r="FA127" s="35"/>
      <c r="FB127" s="35"/>
      <c r="FC127" s="35"/>
      <c r="FD127" s="35"/>
      <c r="FE127" s="35"/>
      <c r="FF127" s="35"/>
      <c r="FG127" s="35"/>
      <c r="FH127" s="35"/>
      <c r="FI127" s="35"/>
      <c r="FJ127" s="35"/>
      <c r="FK127" s="35"/>
      <c r="FL127" s="35"/>
      <c r="FM127" s="35"/>
      <c r="FN127" s="35"/>
      <c r="FO127" s="35"/>
      <c r="FP127" s="35"/>
      <c r="FQ127" s="35"/>
      <c r="FR127" s="35"/>
      <c r="FS127" s="35"/>
      <c r="FT127" s="35"/>
      <c r="FU127" s="35"/>
      <c r="FV127" s="35"/>
      <c r="FW127" s="35"/>
      <c r="FX127" s="35"/>
      <c r="FY127" s="35"/>
      <c r="FZ127" s="35"/>
      <c r="GA127" s="35"/>
      <c r="GB127" s="35"/>
      <c r="GC127" s="35"/>
      <c r="GD127" s="35"/>
      <c r="GE127" s="35"/>
      <c r="GF127" s="35"/>
      <c r="GG127" s="35"/>
      <c r="GH127" s="35"/>
      <c r="GI127" s="35"/>
      <c r="GJ127" s="35"/>
      <c r="GK127" s="35"/>
      <c r="GL127" s="35"/>
      <c r="GM127" s="35"/>
      <c r="GN127" s="35"/>
      <c r="GO127" s="35"/>
      <c r="GP127" s="35"/>
      <c r="GQ127" s="35"/>
      <c r="GR127" s="35"/>
      <c r="GS127" s="35"/>
      <c r="GT127" s="35"/>
      <c r="GU127" s="35"/>
      <c r="GV127" s="35"/>
      <c r="GW127" s="35"/>
      <c r="GX127" s="35"/>
      <c r="GY127" s="35"/>
      <c r="GZ127" s="35"/>
      <c r="HA127" s="35"/>
      <c r="HB127" s="35"/>
      <c r="HC127" s="35"/>
      <c r="HD127" s="35"/>
      <c r="HE127" s="35"/>
      <c r="HF127" s="35"/>
      <c r="HG127" s="35"/>
      <c r="HH127" s="35"/>
      <c r="HI127" s="35"/>
      <c r="HJ127" s="35"/>
      <c r="HK127" s="35"/>
      <c r="HL127" s="35"/>
      <c r="HM127" s="35"/>
      <c r="HN127" s="35"/>
      <c r="HO127" s="35"/>
      <c r="HP127" s="35"/>
      <c r="HQ127" s="35"/>
      <c r="HR127" s="35"/>
      <c r="HS127" s="35"/>
      <c r="HT127" s="35"/>
      <c r="HU127" s="35"/>
      <c r="HV127" s="35"/>
      <c r="HW127" s="35"/>
      <c r="HX127" s="35"/>
      <c r="HY127" s="35"/>
      <c r="HZ127" s="35"/>
      <c r="IA127" s="35"/>
    </row>
    <row r="128" spans="1:669" x14ac:dyDescent="0.25">
      <c r="A128" t="s">
        <v>191</v>
      </c>
      <c r="B128" s="4" t="s">
        <v>15</v>
      </c>
      <c r="C128" s="5" t="s">
        <v>67</v>
      </c>
      <c r="D128" s="5" t="s">
        <v>197</v>
      </c>
      <c r="E128" s="8">
        <v>44774</v>
      </c>
      <c r="F128" s="8" t="s">
        <v>99</v>
      </c>
      <c r="G128" s="138">
        <v>60000</v>
      </c>
      <c r="H128" s="138">
        <v>1722</v>
      </c>
      <c r="I128" s="138">
        <v>3486.68</v>
      </c>
      <c r="J128" s="138">
        <v>1824</v>
      </c>
      <c r="K128" s="138">
        <v>25</v>
      </c>
      <c r="L128" s="138">
        <v>7057.68</v>
      </c>
      <c r="M128" s="138">
        <f>G128-L128</f>
        <v>52942.32</v>
      </c>
    </row>
    <row r="129" spans="1:669" ht="15.75" x14ac:dyDescent="0.25">
      <c r="A129" s="47" t="s">
        <v>95</v>
      </c>
      <c r="B129" s="69">
        <v>1</v>
      </c>
      <c r="C129" s="53"/>
      <c r="D129" s="53"/>
      <c r="E129" s="79"/>
      <c r="F129" s="79"/>
      <c r="G129" s="141">
        <f t="shared" ref="G129:M129" si="26">G128</f>
        <v>60000</v>
      </c>
      <c r="H129" s="105">
        <f t="shared" si="26"/>
        <v>1722</v>
      </c>
      <c r="I129" s="141">
        <f>I128</f>
        <v>3486.68</v>
      </c>
      <c r="J129" s="141">
        <f t="shared" si="26"/>
        <v>1824</v>
      </c>
      <c r="K129" s="141">
        <f>K128</f>
        <v>25</v>
      </c>
      <c r="L129" s="141">
        <f t="shared" si="26"/>
        <v>7057.68</v>
      </c>
      <c r="M129" s="105">
        <f t="shared" si="26"/>
        <v>52942.32</v>
      </c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  <c r="ET129" s="35"/>
      <c r="EU129" s="35"/>
      <c r="EV129" s="35"/>
      <c r="EW129" s="35"/>
      <c r="EX129" s="35"/>
      <c r="EY129" s="35"/>
      <c r="EZ129" s="35"/>
      <c r="FA129" s="35"/>
      <c r="FB129" s="35"/>
      <c r="FC129" s="35"/>
      <c r="FD129" s="35"/>
      <c r="FE129" s="35"/>
      <c r="FF129" s="35"/>
      <c r="FG129" s="35"/>
      <c r="FH129" s="35"/>
      <c r="FI129" s="35"/>
      <c r="FJ129" s="35"/>
      <c r="FK129" s="35"/>
      <c r="FL129" s="35"/>
      <c r="FM129" s="35"/>
      <c r="FN129" s="35"/>
      <c r="FO129" s="35"/>
      <c r="FP129" s="35"/>
      <c r="FQ129" s="35"/>
      <c r="FR129" s="35"/>
      <c r="FS129" s="35"/>
      <c r="FT129" s="35"/>
      <c r="FU129" s="35"/>
      <c r="FV129" s="35"/>
      <c r="FW129" s="35"/>
      <c r="FX129" s="35"/>
      <c r="FY129" s="35"/>
      <c r="FZ129" s="35"/>
      <c r="GA129" s="35"/>
      <c r="GB129" s="35"/>
      <c r="GC129" s="35"/>
      <c r="GD129" s="35"/>
      <c r="GE129" s="35"/>
      <c r="GF129" s="35"/>
      <c r="GG129" s="35"/>
      <c r="GH129" s="35"/>
      <c r="GI129" s="35"/>
      <c r="GJ129" s="35"/>
      <c r="GK129" s="35"/>
      <c r="GL129" s="35"/>
      <c r="GM129" s="35"/>
      <c r="GN129" s="35"/>
      <c r="GO129" s="35"/>
      <c r="GP129" s="35"/>
      <c r="GQ129" s="35"/>
      <c r="GR129" s="35"/>
      <c r="GS129" s="35"/>
      <c r="GT129" s="35"/>
      <c r="GU129" s="35"/>
      <c r="GV129" s="35"/>
      <c r="GW129" s="35"/>
      <c r="GX129" s="35"/>
      <c r="GY129" s="35"/>
      <c r="GZ129" s="35"/>
      <c r="HA129" s="35"/>
      <c r="HB129" s="35"/>
      <c r="HC129" s="35"/>
      <c r="HD129" s="35"/>
      <c r="HE129" s="35"/>
      <c r="HF129" s="35"/>
      <c r="HG129" s="35"/>
      <c r="HH129" s="35"/>
      <c r="HI129" s="35"/>
      <c r="HJ129" s="35"/>
      <c r="HK129" s="35"/>
      <c r="HL129" s="35"/>
      <c r="HM129" s="35"/>
      <c r="HN129" s="35"/>
      <c r="HO129" s="35"/>
      <c r="HP129" s="35"/>
      <c r="HQ129" s="35"/>
      <c r="HR129" s="35"/>
      <c r="HS129" s="35"/>
      <c r="HT129" s="35"/>
      <c r="HU129" s="35"/>
      <c r="HV129" s="35"/>
      <c r="HW129" s="35"/>
      <c r="HX129" s="35"/>
      <c r="HY129" s="35"/>
      <c r="HZ129" s="35"/>
      <c r="IA129" s="35"/>
    </row>
    <row r="130" spans="1:669" ht="15.75" x14ac:dyDescent="0.25">
      <c r="A130" s="29"/>
      <c r="B130" s="123"/>
      <c r="C130" s="14"/>
      <c r="D130" s="14"/>
      <c r="E130" s="126"/>
      <c r="F130" s="126"/>
      <c r="G130" s="142"/>
      <c r="H130" s="121"/>
      <c r="I130" s="142"/>
      <c r="J130" s="142"/>
      <c r="K130" s="142"/>
      <c r="L130" s="142"/>
      <c r="M130" s="121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35"/>
      <c r="EK130" s="35"/>
      <c r="EL130" s="35"/>
      <c r="EM130" s="35"/>
      <c r="EN130" s="35"/>
      <c r="EO130" s="35"/>
      <c r="EP130" s="35"/>
      <c r="EQ130" s="35"/>
      <c r="ER130" s="35"/>
      <c r="ES130" s="35"/>
      <c r="ET130" s="35"/>
      <c r="EU130" s="35"/>
      <c r="EV130" s="35"/>
      <c r="EW130" s="35"/>
      <c r="EX130" s="35"/>
      <c r="EY130" s="35"/>
      <c r="EZ130" s="35"/>
      <c r="FA130" s="35"/>
      <c r="FB130" s="35"/>
      <c r="FC130" s="35"/>
      <c r="FD130" s="35"/>
      <c r="FE130" s="35"/>
      <c r="FF130" s="35"/>
      <c r="FG130" s="35"/>
      <c r="FH130" s="35"/>
      <c r="FI130" s="35"/>
      <c r="FJ130" s="35"/>
      <c r="FK130" s="35"/>
      <c r="FL130" s="35"/>
      <c r="FM130" s="35"/>
      <c r="FN130" s="35"/>
      <c r="FO130" s="35"/>
      <c r="FP130" s="35"/>
      <c r="FQ130" s="35"/>
      <c r="FR130" s="35"/>
      <c r="FS130" s="35"/>
      <c r="FT130" s="35"/>
      <c r="FU130" s="35"/>
      <c r="FV130" s="35"/>
      <c r="FW130" s="35"/>
      <c r="FX130" s="35"/>
      <c r="FY130" s="35"/>
      <c r="FZ130" s="35"/>
      <c r="GA130" s="35"/>
      <c r="GB130" s="35"/>
      <c r="GC130" s="35"/>
      <c r="GD130" s="35"/>
      <c r="GE130" s="35"/>
      <c r="GF130" s="35"/>
      <c r="GG130" s="35"/>
      <c r="GH130" s="35"/>
      <c r="GI130" s="35"/>
      <c r="GJ130" s="35"/>
      <c r="GK130" s="35"/>
      <c r="GL130" s="35"/>
      <c r="GM130" s="35"/>
      <c r="GN130" s="35"/>
      <c r="GO130" s="35"/>
      <c r="GP130" s="35"/>
      <c r="GQ130" s="35"/>
      <c r="GR130" s="35"/>
      <c r="GS130" s="35"/>
      <c r="GT130" s="35"/>
      <c r="GU130" s="35"/>
      <c r="GV130" s="35"/>
      <c r="GW130" s="35"/>
      <c r="GX130" s="35"/>
      <c r="GY130" s="35"/>
      <c r="GZ130" s="35"/>
      <c r="HA130" s="35"/>
      <c r="HB130" s="35"/>
      <c r="HC130" s="35"/>
      <c r="HD130" s="35"/>
      <c r="HE130" s="35"/>
      <c r="HF130" s="35"/>
      <c r="HG130" s="35"/>
      <c r="HH130" s="35"/>
      <c r="HI130" s="35"/>
      <c r="HJ130" s="35"/>
      <c r="HK130" s="35"/>
      <c r="HL130" s="35"/>
      <c r="HM130" s="35"/>
      <c r="HN130" s="35"/>
      <c r="HO130" s="35"/>
      <c r="HP130" s="35"/>
      <c r="HQ130" s="35"/>
      <c r="HR130" s="35"/>
      <c r="HS130" s="35"/>
      <c r="HT130" s="35"/>
      <c r="HU130" s="35"/>
      <c r="HV130" s="35"/>
      <c r="HW130" s="35"/>
      <c r="HX130" s="35"/>
      <c r="HY130" s="35"/>
      <c r="HZ130" s="35"/>
      <c r="IA130" s="35"/>
    </row>
    <row r="131" spans="1:669" ht="15.75" x14ac:dyDescent="0.25">
      <c r="A131" s="27" t="s">
        <v>26</v>
      </c>
      <c r="C131" s="31"/>
      <c r="D131" s="31"/>
      <c r="G131" s="143"/>
      <c r="H131" s="104"/>
      <c r="I131" s="143"/>
      <c r="J131" s="143"/>
      <c r="K131" s="143"/>
      <c r="L131" s="143"/>
      <c r="M131" s="104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  <c r="EC131" s="35"/>
      <c r="ED131" s="35"/>
      <c r="EE131" s="35"/>
      <c r="EF131" s="35"/>
      <c r="EG131" s="35"/>
      <c r="EH131" s="35"/>
      <c r="EI131" s="35"/>
      <c r="EJ131" s="35"/>
      <c r="EK131" s="35"/>
      <c r="EL131" s="35"/>
      <c r="EM131" s="35"/>
      <c r="EN131" s="35"/>
      <c r="EO131" s="35"/>
      <c r="EP131" s="35"/>
      <c r="EQ131" s="35"/>
      <c r="ER131" s="35"/>
      <c r="ES131" s="35"/>
      <c r="ET131" s="35"/>
      <c r="EU131" s="35"/>
      <c r="EV131" s="35"/>
      <c r="EW131" s="35"/>
      <c r="EX131" s="35"/>
      <c r="EY131" s="35"/>
      <c r="EZ131" s="35"/>
      <c r="FA131" s="35"/>
      <c r="FB131" s="35"/>
      <c r="FC131" s="35"/>
      <c r="FD131" s="35"/>
      <c r="FE131" s="35"/>
      <c r="FF131" s="35"/>
      <c r="FG131" s="35"/>
      <c r="FH131" s="35"/>
      <c r="FI131" s="35"/>
      <c r="FJ131" s="35"/>
      <c r="FK131" s="35"/>
      <c r="FL131" s="35"/>
      <c r="FM131" s="35"/>
      <c r="FN131" s="35"/>
      <c r="FO131" s="35"/>
      <c r="FP131" s="35"/>
      <c r="FQ131" s="35"/>
      <c r="FR131" s="35"/>
      <c r="FS131" s="35"/>
      <c r="FT131" s="35"/>
      <c r="FU131" s="35"/>
      <c r="FV131" s="35"/>
      <c r="FW131" s="35"/>
      <c r="FX131" s="35"/>
      <c r="FY131" s="35"/>
      <c r="FZ131" s="35"/>
      <c r="GA131" s="35"/>
      <c r="GB131" s="35"/>
      <c r="GC131" s="35"/>
      <c r="GD131" s="35"/>
      <c r="GE131" s="35"/>
      <c r="GF131" s="35"/>
      <c r="GG131" s="35"/>
      <c r="GH131" s="35"/>
      <c r="GI131" s="35"/>
      <c r="GJ131" s="35"/>
      <c r="GK131" s="35"/>
      <c r="GL131" s="35"/>
      <c r="GM131" s="35"/>
      <c r="GN131" s="35"/>
      <c r="GO131" s="35"/>
      <c r="GP131" s="35"/>
      <c r="GQ131" s="35"/>
      <c r="GR131" s="35"/>
      <c r="GS131" s="35"/>
      <c r="GT131" s="35"/>
      <c r="GU131" s="35"/>
      <c r="GV131" s="35"/>
      <c r="GW131" s="35"/>
      <c r="GX131" s="35"/>
      <c r="GY131" s="35"/>
      <c r="GZ131" s="35"/>
      <c r="HA131" s="35"/>
      <c r="HB131" s="35"/>
      <c r="HC131" s="35"/>
      <c r="HD131" s="35"/>
      <c r="HE131" s="35"/>
      <c r="HF131" s="35"/>
      <c r="HG131" s="35"/>
      <c r="HH131" s="35"/>
      <c r="HI131" s="35"/>
      <c r="HJ131" s="35"/>
      <c r="HK131" s="35"/>
      <c r="HL131" s="35"/>
      <c r="HM131" s="35"/>
      <c r="HN131" s="35"/>
      <c r="HO131" s="35"/>
      <c r="HP131" s="35"/>
      <c r="HQ131" s="35"/>
      <c r="HR131" s="35"/>
      <c r="HS131" s="35"/>
      <c r="HT131" s="35"/>
      <c r="HU131" s="35"/>
      <c r="HV131" s="35"/>
      <c r="HW131" s="35"/>
      <c r="HX131" s="35"/>
      <c r="HY131" s="35"/>
      <c r="HZ131" s="35"/>
      <c r="IA131" s="35"/>
    </row>
    <row r="132" spans="1:669" ht="15.75" x14ac:dyDescent="0.25">
      <c r="A132" s="4" t="s">
        <v>38</v>
      </c>
      <c r="B132" s="4" t="s">
        <v>39</v>
      </c>
      <c r="C132" s="5" t="s">
        <v>66</v>
      </c>
      <c r="D132" s="5" t="s">
        <v>197</v>
      </c>
      <c r="E132" s="8">
        <v>44276</v>
      </c>
      <c r="F132" s="8" t="s">
        <v>99</v>
      </c>
      <c r="G132" s="138">
        <v>85000</v>
      </c>
      <c r="H132" s="138">
        <v>2439.5</v>
      </c>
      <c r="I132" s="138">
        <v>8576.99</v>
      </c>
      <c r="J132" s="138">
        <v>2584</v>
      </c>
      <c r="K132" s="138">
        <v>14415.05</v>
      </c>
      <c r="L132" s="138">
        <v>28015.54</v>
      </c>
      <c r="M132" s="31">
        <f>G132-L132</f>
        <v>56984.46</v>
      </c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  <c r="EC132" s="35"/>
      <c r="ED132" s="35"/>
      <c r="EE132" s="35"/>
      <c r="EF132" s="35"/>
      <c r="EG132" s="35"/>
      <c r="EH132" s="35"/>
      <c r="EI132" s="35"/>
      <c r="EJ132" s="35"/>
      <c r="EK132" s="35"/>
      <c r="EL132" s="35"/>
      <c r="EM132" s="35"/>
      <c r="EN132" s="35"/>
      <c r="EO132" s="35"/>
      <c r="EP132" s="35"/>
      <c r="EQ132" s="35"/>
      <c r="ER132" s="35"/>
      <c r="ES132" s="35"/>
      <c r="ET132" s="35"/>
      <c r="EU132" s="35"/>
      <c r="EV132" s="35"/>
      <c r="EW132" s="35"/>
      <c r="EX132" s="35"/>
      <c r="EY132" s="35"/>
      <c r="EZ132" s="35"/>
      <c r="FA132" s="35"/>
      <c r="FB132" s="35"/>
      <c r="FC132" s="35"/>
      <c r="FD132" s="35"/>
      <c r="FE132" s="35"/>
      <c r="FF132" s="35"/>
      <c r="FG132" s="35"/>
      <c r="FH132" s="35"/>
      <c r="FI132" s="35"/>
      <c r="FJ132" s="35"/>
      <c r="FK132" s="35"/>
      <c r="FL132" s="35"/>
      <c r="FM132" s="35"/>
      <c r="FN132" s="35"/>
      <c r="FO132" s="35"/>
      <c r="FP132" s="35"/>
      <c r="FQ132" s="35"/>
      <c r="FR132" s="35"/>
      <c r="FS132" s="35"/>
      <c r="FT132" s="35"/>
      <c r="FU132" s="35"/>
      <c r="FV132" s="35"/>
      <c r="FW132" s="35"/>
      <c r="FX132" s="35"/>
      <c r="FY132" s="35"/>
      <c r="FZ132" s="35"/>
      <c r="GA132" s="35"/>
      <c r="GB132" s="35"/>
      <c r="GC132" s="35"/>
      <c r="GD132" s="35"/>
      <c r="GE132" s="35"/>
      <c r="GF132" s="35"/>
      <c r="GG132" s="35"/>
      <c r="GH132" s="35"/>
      <c r="GI132" s="35"/>
      <c r="GJ132" s="35"/>
      <c r="GK132" s="35"/>
      <c r="GL132" s="35"/>
      <c r="GM132" s="35"/>
      <c r="GN132" s="35"/>
      <c r="GO132" s="35"/>
      <c r="GP132" s="35"/>
      <c r="GQ132" s="35"/>
      <c r="GR132" s="35"/>
      <c r="GS132" s="35"/>
      <c r="GT132" s="35"/>
      <c r="GU132" s="35"/>
      <c r="GV132" s="35"/>
      <c r="GW132" s="35"/>
      <c r="GX132" s="35"/>
      <c r="GY132" s="35"/>
      <c r="GZ132" s="35"/>
      <c r="HA132" s="35"/>
      <c r="HB132" s="35"/>
      <c r="HC132" s="35"/>
      <c r="HD132" s="35"/>
      <c r="HE132" s="35"/>
      <c r="HF132" s="35"/>
      <c r="HG132" s="35"/>
      <c r="HH132" s="35"/>
      <c r="HI132" s="35"/>
      <c r="HJ132" s="35"/>
      <c r="HK132" s="35"/>
      <c r="HL132" s="35"/>
      <c r="HM132" s="35"/>
      <c r="HN132" s="35"/>
      <c r="HO132" s="35"/>
      <c r="HP132" s="35"/>
      <c r="HQ132" s="35"/>
      <c r="HR132" s="35"/>
      <c r="HS132" s="35"/>
      <c r="HT132" s="35"/>
      <c r="HU132" s="35"/>
      <c r="HV132" s="35"/>
      <c r="HW132" s="35"/>
      <c r="HX132" s="35"/>
      <c r="HY132" s="35"/>
      <c r="HZ132" s="35"/>
      <c r="IA132" s="35"/>
    </row>
    <row r="133" spans="1:669" ht="15.75" x14ac:dyDescent="0.25">
      <c r="A133" s="4" t="s">
        <v>27</v>
      </c>
      <c r="B133" s="4" t="s">
        <v>28</v>
      </c>
      <c r="C133" s="5" t="s">
        <v>66</v>
      </c>
      <c r="D133" s="5" t="s">
        <v>197</v>
      </c>
      <c r="E133" s="8">
        <v>43839</v>
      </c>
      <c r="F133" s="8" t="s">
        <v>99</v>
      </c>
      <c r="G133" s="138">
        <v>165000</v>
      </c>
      <c r="H133" s="138">
        <v>4735.5</v>
      </c>
      <c r="I133" s="138">
        <v>27394.99</v>
      </c>
      <c r="J133" s="138">
        <v>5016</v>
      </c>
      <c r="K133" s="138">
        <v>10865.17</v>
      </c>
      <c r="L133" s="138">
        <v>48011.66</v>
      </c>
      <c r="M133" s="31">
        <f>G133-L133</f>
        <v>116988.34</v>
      </c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/>
      <c r="EK133" s="35"/>
      <c r="EL133" s="35"/>
      <c r="EM133" s="35"/>
      <c r="EN133" s="35"/>
      <c r="EO133" s="35"/>
      <c r="EP133" s="35"/>
      <c r="EQ133" s="35"/>
      <c r="ER133" s="35"/>
      <c r="ES133" s="35"/>
      <c r="ET133" s="35"/>
      <c r="EU133" s="35"/>
      <c r="EV133" s="35"/>
      <c r="EW133" s="35"/>
      <c r="EX133" s="35"/>
      <c r="EY133" s="35"/>
      <c r="EZ133" s="35"/>
      <c r="FA133" s="35"/>
      <c r="FB133" s="35"/>
      <c r="FC133" s="35"/>
      <c r="FD133" s="35"/>
      <c r="FE133" s="35"/>
      <c r="FF133" s="35"/>
      <c r="FG133" s="35"/>
      <c r="FH133" s="35"/>
      <c r="FI133" s="35"/>
      <c r="FJ133" s="35"/>
      <c r="FK133" s="35"/>
      <c r="FL133" s="35"/>
      <c r="FM133" s="35"/>
      <c r="FN133" s="35"/>
      <c r="FO133" s="35"/>
      <c r="FP133" s="35"/>
      <c r="FQ133" s="35"/>
      <c r="FR133" s="35"/>
      <c r="FS133" s="35"/>
      <c r="FT133" s="35"/>
      <c r="FU133" s="35"/>
      <c r="FV133" s="35"/>
      <c r="FW133" s="35"/>
      <c r="FX133" s="35"/>
      <c r="FY133" s="35"/>
      <c r="FZ133" s="35"/>
      <c r="GA133" s="35"/>
      <c r="GB133" s="35"/>
      <c r="GC133" s="35"/>
      <c r="GD133" s="35"/>
      <c r="GE133" s="35"/>
      <c r="GF133" s="35"/>
      <c r="GG133" s="35"/>
      <c r="GH133" s="35"/>
      <c r="GI133" s="35"/>
      <c r="GJ133" s="35"/>
      <c r="GK133" s="35"/>
      <c r="GL133" s="35"/>
      <c r="GM133" s="35"/>
      <c r="GN133" s="35"/>
      <c r="GO133" s="35"/>
      <c r="GP133" s="35"/>
      <c r="GQ133" s="35"/>
      <c r="GR133" s="35"/>
      <c r="GS133" s="35"/>
      <c r="GT133" s="35"/>
      <c r="GU133" s="35"/>
      <c r="GV133" s="35"/>
      <c r="GW133" s="35"/>
      <c r="GX133" s="35"/>
      <c r="GY133" s="35"/>
      <c r="GZ133" s="35"/>
      <c r="HA133" s="35"/>
      <c r="HB133" s="35"/>
      <c r="HC133" s="35"/>
      <c r="HD133" s="35"/>
      <c r="HE133" s="35"/>
      <c r="HF133" s="35"/>
      <c r="HG133" s="35"/>
      <c r="HH133" s="35"/>
      <c r="HI133" s="35"/>
      <c r="HJ133" s="35"/>
      <c r="HK133" s="35"/>
      <c r="HL133" s="35"/>
      <c r="HM133" s="35"/>
      <c r="HN133" s="35"/>
      <c r="HO133" s="35"/>
      <c r="HP133" s="35"/>
      <c r="HQ133" s="35"/>
      <c r="HR133" s="35"/>
      <c r="HS133" s="35"/>
      <c r="HT133" s="35"/>
      <c r="HU133" s="35"/>
      <c r="HV133" s="35"/>
      <c r="HW133" s="35"/>
      <c r="HX133" s="35"/>
      <c r="HY133" s="35"/>
      <c r="HZ133" s="35"/>
      <c r="IA133" s="35"/>
    </row>
    <row r="134" spans="1:669" s="47" customFormat="1" ht="15.75" x14ac:dyDescent="0.25">
      <c r="A134" s="4" t="s">
        <v>124</v>
      </c>
      <c r="B134" s="4" t="s">
        <v>220</v>
      </c>
      <c r="C134" s="5" t="s">
        <v>67</v>
      </c>
      <c r="D134" s="5" t="s">
        <v>197</v>
      </c>
      <c r="E134" s="8">
        <v>44593</v>
      </c>
      <c r="F134" s="8" t="s">
        <v>99</v>
      </c>
      <c r="G134" s="138">
        <v>46000</v>
      </c>
      <c r="H134" s="138">
        <v>1320.2</v>
      </c>
      <c r="I134" s="138">
        <v>1289.46</v>
      </c>
      <c r="J134" s="138">
        <v>1398.4</v>
      </c>
      <c r="K134" s="138">
        <v>1085</v>
      </c>
      <c r="L134" s="138">
        <v>5093.0600000000004</v>
      </c>
      <c r="M134" s="31">
        <f>G134-L134</f>
        <v>40906.94</v>
      </c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133"/>
      <c r="AV134" s="133"/>
      <c r="AW134" s="133"/>
      <c r="AX134" s="133"/>
      <c r="AY134" s="133"/>
      <c r="AZ134" s="133"/>
      <c r="BA134" s="133"/>
      <c r="BB134" s="133"/>
      <c r="BC134" s="133"/>
      <c r="BD134" s="133"/>
      <c r="BE134" s="133"/>
      <c r="BF134" s="133"/>
      <c r="BG134" s="133"/>
      <c r="BH134" s="133"/>
      <c r="BI134" s="133"/>
      <c r="BJ134" s="133"/>
      <c r="BK134" s="133"/>
      <c r="BL134" s="133"/>
      <c r="BM134" s="133"/>
      <c r="BN134" s="133"/>
      <c r="BO134" s="133"/>
      <c r="BP134" s="133"/>
      <c r="BQ134" s="133"/>
      <c r="BR134" s="133"/>
      <c r="BS134" s="133"/>
      <c r="BT134" s="133"/>
      <c r="BU134" s="133"/>
      <c r="BV134" s="133"/>
      <c r="BW134" s="133"/>
      <c r="BX134" s="133"/>
      <c r="BY134" s="133"/>
      <c r="BZ134" s="133"/>
      <c r="CA134" s="133"/>
      <c r="CB134" s="133"/>
      <c r="CC134" s="133"/>
      <c r="CD134" s="133"/>
      <c r="CE134" s="133"/>
      <c r="CF134" s="133"/>
      <c r="CG134" s="133"/>
      <c r="CH134" s="133"/>
      <c r="CI134" s="133"/>
      <c r="CJ134" s="133"/>
      <c r="CK134" s="133"/>
      <c r="CL134" s="133"/>
      <c r="CM134" s="133"/>
      <c r="CN134" s="133"/>
      <c r="CO134" s="133"/>
      <c r="CP134" s="133"/>
      <c r="CQ134" s="133"/>
      <c r="CR134" s="133"/>
      <c r="CS134" s="133"/>
      <c r="CT134" s="133"/>
      <c r="CU134" s="133"/>
      <c r="CV134" s="133"/>
      <c r="CW134" s="133"/>
      <c r="CX134" s="133"/>
      <c r="CY134" s="133"/>
      <c r="CZ134" s="133"/>
      <c r="DA134" s="133"/>
      <c r="DB134" s="133"/>
      <c r="DC134" s="133"/>
      <c r="DD134" s="133"/>
      <c r="DE134" s="133"/>
      <c r="DF134" s="133"/>
      <c r="DG134" s="133"/>
      <c r="DH134" s="133"/>
      <c r="DI134" s="133"/>
      <c r="DJ134" s="133"/>
      <c r="DK134" s="133"/>
      <c r="DL134" s="133"/>
      <c r="DM134" s="133"/>
      <c r="DN134" s="133"/>
      <c r="DO134" s="133"/>
      <c r="DP134" s="133"/>
      <c r="DQ134" s="133"/>
      <c r="DR134" s="133"/>
      <c r="DS134" s="133"/>
      <c r="DT134" s="133"/>
      <c r="DU134" s="133"/>
      <c r="DV134" s="133"/>
      <c r="DW134" s="133"/>
      <c r="DX134" s="133"/>
      <c r="DY134" s="133"/>
      <c r="DZ134" s="133"/>
      <c r="EA134" s="133"/>
      <c r="EB134" s="133"/>
      <c r="EC134" s="133"/>
      <c r="ED134" s="133"/>
      <c r="EE134" s="133"/>
      <c r="EF134" s="133"/>
      <c r="EG134" s="133"/>
      <c r="EH134" s="133"/>
      <c r="EI134" s="133"/>
      <c r="EJ134" s="133"/>
      <c r="EK134" s="133"/>
      <c r="EL134" s="133"/>
      <c r="EM134" s="133"/>
      <c r="EN134" s="133"/>
      <c r="EO134" s="133"/>
      <c r="EP134" s="133"/>
      <c r="EQ134" s="133"/>
      <c r="ER134" s="133"/>
      <c r="ES134" s="133"/>
      <c r="ET134" s="133"/>
      <c r="EU134" s="133"/>
      <c r="EV134" s="133"/>
      <c r="EW134" s="133"/>
      <c r="EX134" s="133"/>
      <c r="EY134" s="133"/>
      <c r="EZ134" s="133"/>
      <c r="FA134" s="133"/>
      <c r="FB134" s="133"/>
      <c r="FC134" s="133"/>
      <c r="FD134" s="133"/>
      <c r="FE134" s="133"/>
      <c r="FF134" s="133"/>
      <c r="FG134" s="133"/>
      <c r="FH134" s="133"/>
      <c r="FI134" s="133"/>
      <c r="FJ134" s="133"/>
      <c r="FK134" s="133"/>
      <c r="FL134" s="133"/>
      <c r="FM134" s="133"/>
      <c r="FN134" s="133"/>
      <c r="FO134" s="133"/>
      <c r="FP134" s="133"/>
      <c r="FQ134" s="133"/>
      <c r="FR134" s="133"/>
      <c r="FS134" s="133"/>
      <c r="FT134" s="133"/>
      <c r="FU134" s="133"/>
      <c r="FV134" s="133"/>
      <c r="FW134" s="133"/>
      <c r="FX134" s="133"/>
      <c r="FY134" s="133"/>
      <c r="FZ134" s="133"/>
      <c r="GA134" s="133"/>
      <c r="GB134" s="133"/>
      <c r="GC134" s="133"/>
      <c r="GD134" s="133"/>
      <c r="GE134" s="133"/>
      <c r="GF134" s="133"/>
      <c r="GG134" s="133"/>
      <c r="GH134" s="133"/>
      <c r="GI134" s="133"/>
      <c r="GJ134" s="133"/>
      <c r="GK134" s="133"/>
      <c r="GL134" s="133"/>
      <c r="GM134" s="133"/>
      <c r="GN134" s="133"/>
      <c r="GO134" s="133"/>
      <c r="GP134" s="133"/>
      <c r="GQ134" s="133"/>
      <c r="GR134" s="133"/>
      <c r="GS134" s="133"/>
      <c r="GT134" s="133"/>
      <c r="GU134" s="133"/>
      <c r="GV134" s="133"/>
      <c r="GW134" s="133"/>
      <c r="GX134" s="133"/>
      <c r="GY134" s="133"/>
      <c r="GZ134" s="133"/>
      <c r="HA134" s="133"/>
      <c r="HB134" s="133"/>
      <c r="HC134" s="133"/>
      <c r="HD134" s="133"/>
      <c r="HE134" s="133"/>
      <c r="HF134" s="133"/>
      <c r="HG134" s="133"/>
      <c r="HH134" s="133"/>
      <c r="HI134" s="133"/>
      <c r="HJ134" s="133"/>
      <c r="HK134" s="133"/>
      <c r="HL134" s="133"/>
      <c r="HM134" s="133"/>
      <c r="HN134" s="133"/>
      <c r="HO134" s="133"/>
      <c r="HP134" s="133"/>
      <c r="HQ134" s="133"/>
      <c r="HR134" s="133"/>
      <c r="HS134" s="133"/>
      <c r="HT134" s="133"/>
      <c r="HU134" s="133"/>
      <c r="HV134" s="133"/>
      <c r="HW134" s="133"/>
      <c r="HX134" s="133"/>
      <c r="HY134" s="133"/>
      <c r="HZ134" s="133"/>
      <c r="IA134" s="133"/>
      <c r="IB134" s="28"/>
      <c r="IC134" s="28"/>
      <c r="ID134" s="28"/>
      <c r="IE134" s="28"/>
      <c r="IF134" s="28"/>
      <c r="IG134" s="28"/>
      <c r="IH134" s="28"/>
      <c r="II134" s="28"/>
      <c r="IJ134" s="28"/>
      <c r="IK134" s="28"/>
      <c r="IL134" s="28"/>
      <c r="IM134" s="28"/>
      <c r="IN134" s="28"/>
      <c r="IO134" s="28"/>
      <c r="IP134" s="28"/>
      <c r="IQ134" s="28"/>
      <c r="IR134" s="28"/>
      <c r="IS134" s="28"/>
      <c r="IT134" s="28"/>
      <c r="IU134" s="28"/>
      <c r="IV134" s="28"/>
      <c r="IW134" s="28"/>
      <c r="IX134" s="28"/>
      <c r="IY134" s="28"/>
      <c r="IZ134" s="28"/>
      <c r="JA134" s="28"/>
      <c r="JB134" s="28"/>
      <c r="JC134" s="28"/>
      <c r="JD134" s="28"/>
      <c r="JE134" s="28"/>
      <c r="JF134" s="28"/>
      <c r="JG134" s="28"/>
      <c r="JH134" s="28"/>
      <c r="JI134" s="28"/>
      <c r="JJ134" s="28"/>
      <c r="JK134" s="28"/>
      <c r="JL134" s="28"/>
      <c r="JM134" s="28"/>
      <c r="JN134" s="28"/>
      <c r="JO134" s="28"/>
      <c r="JP134" s="28"/>
      <c r="JQ134" s="28"/>
      <c r="JR134" s="28"/>
      <c r="JS134" s="28"/>
      <c r="JT134" s="28"/>
      <c r="JU134" s="28"/>
      <c r="JV134" s="28"/>
      <c r="JW134" s="28"/>
      <c r="JX134" s="28"/>
      <c r="JY134" s="28"/>
      <c r="JZ134" s="28"/>
      <c r="KA134" s="28"/>
      <c r="KB134" s="28"/>
      <c r="KC134" s="28"/>
      <c r="KD134" s="28"/>
      <c r="KE134" s="28"/>
      <c r="KF134" s="28"/>
      <c r="KG134" s="28"/>
      <c r="KH134" s="28"/>
      <c r="KI134" s="28"/>
      <c r="KJ134" s="28"/>
      <c r="KK134" s="28"/>
      <c r="KL134" s="28"/>
      <c r="KM134" s="28"/>
      <c r="KN134" s="28"/>
      <c r="KO134" s="28"/>
      <c r="KP134" s="28"/>
      <c r="KQ134" s="28"/>
      <c r="KR134" s="28"/>
      <c r="KS134" s="28"/>
      <c r="KT134" s="28"/>
      <c r="KU134" s="28"/>
      <c r="KV134" s="28"/>
      <c r="KW134" s="28"/>
      <c r="KX134" s="28"/>
      <c r="KY134" s="28"/>
      <c r="KZ134" s="28"/>
      <c r="LA134" s="28"/>
      <c r="LB134" s="28"/>
      <c r="LC134" s="28"/>
      <c r="LD134" s="28"/>
      <c r="LE134" s="28"/>
      <c r="LF134" s="28"/>
      <c r="LG134" s="28"/>
      <c r="LH134" s="28"/>
      <c r="LI134" s="28"/>
      <c r="LJ134" s="28"/>
      <c r="LK134" s="28"/>
      <c r="LL134" s="28"/>
      <c r="LM134" s="28"/>
      <c r="LN134" s="28"/>
      <c r="LO134" s="28"/>
      <c r="LP134" s="28"/>
      <c r="LQ134" s="28"/>
      <c r="LR134" s="28"/>
      <c r="LS134" s="28"/>
      <c r="LT134" s="28"/>
      <c r="LU134" s="28"/>
      <c r="LV134" s="28"/>
      <c r="LW134" s="28"/>
      <c r="LX134" s="28"/>
      <c r="LY134" s="28"/>
      <c r="LZ134" s="28"/>
      <c r="MA134" s="28"/>
      <c r="MB134" s="28"/>
      <c r="MC134" s="28"/>
      <c r="MD134" s="28"/>
      <c r="ME134" s="28"/>
      <c r="MF134" s="28"/>
      <c r="MG134" s="28"/>
      <c r="MH134" s="28"/>
      <c r="MI134" s="28"/>
      <c r="MJ134" s="28"/>
      <c r="MK134" s="28"/>
      <c r="ML134" s="28"/>
      <c r="MM134" s="28"/>
      <c r="MN134" s="28"/>
      <c r="MO134" s="28"/>
      <c r="MP134" s="28"/>
      <c r="MQ134" s="28"/>
      <c r="MR134" s="28"/>
      <c r="MS134" s="28"/>
      <c r="MT134" s="28"/>
      <c r="MU134" s="28"/>
      <c r="MV134" s="28"/>
      <c r="MW134" s="28"/>
      <c r="MX134" s="28"/>
      <c r="MY134" s="28"/>
      <c r="MZ134" s="28"/>
      <c r="NA134" s="28"/>
      <c r="NB134" s="28"/>
      <c r="NC134" s="28"/>
      <c r="ND134" s="28"/>
      <c r="NE134" s="28"/>
      <c r="NF134" s="28"/>
      <c r="NG134" s="28"/>
      <c r="NH134" s="28"/>
      <c r="NI134" s="28"/>
      <c r="NJ134" s="28"/>
      <c r="NK134" s="28"/>
      <c r="NL134" s="28"/>
      <c r="NM134" s="28"/>
      <c r="NN134" s="28"/>
      <c r="NO134" s="28"/>
      <c r="NP134" s="28"/>
      <c r="NQ134" s="28"/>
      <c r="NR134" s="28"/>
      <c r="NS134" s="28"/>
      <c r="NT134" s="28"/>
      <c r="NU134" s="28"/>
      <c r="NV134" s="28"/>
      <c r="NW134" s="28"/>
      <c r="NX134" s="28"/>
      <c r="NY134" s="28"/>
      <c r="NZ134" s="28"/>
      <c r="OA134" s="28"/>
      <c r="OB134" s="28"/>
      <c r="OC134" s="28"/>
      <c r="OD134" s="28"/>
      <c r="OE134" s="28"/>
      <c r="OF134" s="28"/>
      <c r="OG134" s="28"/>
      <c r="OH134" s="28"/>
      <c r="OI134" s="28"/>
      <c r="OJ134" s="28"/>
      <c r="OK134" s="28"/>
      <c r="OL134" s="28"/>
      <c r="OM134" s="28"/>
      <c r="ON134" s="28"/>
      <c r="OO134" s="28"/>
      <c r="OP134" s="28"/>
      <c r="OQ134" s="28"/>
      <c r="OR134" s="28"/>
      <c r="OS134" s="28"/>
      <c r="OT134" s="28"/>
      <c r="OU134" s="28"/>
      <c r="OV134" s="28"/>
      <c r="OW134" s="28"/>
      <c r="OX134" s="28"/>
      <c r="OY134" s="28"/>
      <c r="OZ134" s="28"/>
      <c r="PA134" s="28"/>
      <c r="PB134" s="28"/>
      <c r="PC134" s="28"/>
      <c r="PD134" s="28"/>
      <c r="PE134" s="28"/>
      <c r="PF134" s="28"/>
      <c r="PG134" s="28"/>
      <c r="PH134" s="28"/>
      <c r="PI134" s="28"/>
      <c r="PJ134" s="28"/>
      <c r="PK134" s="28"/>
      <c r="PL134" s="28"/>
      <c r="PM134" s="28"/>
      <c r="PN134" s="28"/>
      <c r="PO134" s="28"/>
      <c r="PP134" s="28"/>
      <c r="PQ134" s="28"/>
      <c r="PR134" s="28"/>
      <c r="PS134" s="28"/>
      <c r="PT134" s="28"/>
      <c r="PU134" s="28"/>
      <c r="PV134" s="28"/>
      <c r="PW134" s="28"/>
      <c r="PX134" s="28"/>
      <c r="PY134" s="28"/>
      <c r="PZ134" s="28"/>
      <c r="QA134" s="28"/>
      <c r="QB134" s="28"/>
      <c r="QC134" s="28"/>
      <c r="QD134" s="28"/>
      <c r="QE134" s="28"/>
      <c r="QF134" s="28"/>
      <c r="QG134" s="28"/>
      <c r="QH134" s="28"/>
      <c r="QI134" s="28"/>
      <c r="QJ134" s="28"/>
      <c r="QK134" s="28"/>
      <c r="QL134" s="28"/>
      <c r="QM134" s="28"/>
      <c r="QN134" s="28"/>
      <c r="QO134" s="28"/>
      <c r="QP134" s="28"/>
      <c r="QQ134" s="28"/>
      <c r="QR134" s="28"/>
      <c r="QS134" s="28"/>
      <c r="QT134" s="28"/>
      <c r="QU134" s="28"/>
      <c r="QV134" s="28"/>
      <c r="QW134" s="28"/>
      <c r="QX134" s="28"/>
      <c r="QY134" s="28"/>
      <c r="QZ134" s="28"/>
      <c r="RA134" s="28"/>
      <c r="RB134" s="28"/>
      <c r="RC134" s="28"/>
      <c r="RD134" s="28"/>
      <c r="RE134" s="28"/>
      <c r="RF134" s="28"/>
      <c r="RG134" s="28"/>
      <c r="RH134" s="28"/>
      <c r="RI134" s="28"/>
      <c r="RJ134" s="28"/>
      <c r="RK134" s="28"/>
      <c r="RL134" s="28"/>
      <c r="RM134" s="28"/>
      <c r="RN134" s="28"/>
      <c r="RO134" s="28"/>
      <c r="RP134" s="28"/>
      <c r="RQ134" s="28"/>
      <c r="RR134" s="28"/>
      <c r="RS134" s="28"/>
      <c r="RT134" s="28"/>
      <c r="RU134" s="28"/>
      <c r="RV134" s="28"/>
      <c r="RW134" s="28"/>
      <c r="RX134" s="28"/>
      <c r="RY134" s="28"/>
      <c r="RZ134" s="28"/>
      <c r="SA134" s="28"/>
      <c r="SB134" s="28"/>
      <c r="SC134" s="28"/>
      <c r="SD134" s="28"/>
      <c r="SE134" s="28"/>
      <c r="SF134" s="28"/>
      <c r="SG134" s="28"/>
      <c r="SH134" s="28"/>
      <c r="SI134" s="28"/>
      <c r="SJ134" s="28"/>
      <c r="SK134" s="28"/>
      <c r="SL134" s="28"/>
      <c r="SM134" s="28"/>
      <c r="SN134" s="28"/>
      <c r="SO134" s="28"/>
      <c r="SP134" s="28"/>
      <c r="SQ134" s="28"/>
      <c r="SR134" s="28"/>
      <c r="SS134" s="28"/>
      <c r="ST134" s="28"/>
      <c r="SU134" s="28"/>
      <c r="SV134" s="28"/>
      <c r="SW134" s="28"/>
      <c r="SX134" s="28"/>
      <c r="SY134" s="28"/>
      <c r="SZ134" s="28"/>
      <c r="TA134" s="28"/>
      <c r="TB134" s="28"/>
      <c r="TC134" s="28"/>
      <c r="TD134" s="28"/>
      <c r="TE134" s="28"/>
      <c r="TF134" s="28"/>
      <c r="TG134" s="28"/>
      <c r="TH134" s="28"/>
      <c r="TI134" s="28"/>
      <c r="TJ134" s="28"/>
      <c r="TK134" s="28"/>
      <c r="TL134" s="28"/>
      <c r="TM134" s="28"/>
      <c r="TN134" s="28"/>
      <c r="TO134" s="28"/>
      <c r="TP134" s="28"/>
      <c r="TQ134" s="28"/>
      <c r="TR134" s="28"/>
      <c r="TS134" s="28"/>
      <c r="TT134" s="28"/>
      <c r="TU134" s="28"/>
      <c r="TV134" s="28"/>
      <c r="TW134" s="28"/>
      <c r="TX134" s="28"/>
    </row>
    <row r="135" spans="1:669" x14ac:dyDescent="0.25">
      <c r="A135" s="47" t="s">
        <v>13</v>
      </c>
      <c r="B135" s="67">
        <v>3</v>
      </c>
      <c r="C135" s="53"/>
      <c r="D135" s="53"/>
      <c r="E135" s="47"/>
      <c r="F135" s="47"/>
      <c r="G135" s="141">
        <f>SUM(G132:G134)</f>
        <v>296000</v>
      </c>
      <c r="H135" s="105">
        <f t="shared" ref="H135:L135" si="27">SUM(H132:H134)</f>
        <v>8495.2000000000007</v>
      </c>
      <c r="I135" s="141">
        <f>SUM(I132:I134)</f>
        <v>37261.440000000002</v>
      </c>
      <c r="J135" s="141">
        <f t="shared" si="27"/>
        <v>8998.4</v>
      </c>
      <c r="K135" s="141">
        <f>SUM(K132:K134)</f>
        <v>26365.22</v>
      </c>
      <c r="L135" s="141">
        <f t="shared" si="27"/>
        <v>81120.260000000009</v>
      </c>
      <c r="M135" s="105">
        <f>SUM(M132:M134)</f>
        <v>214879.74</v>
      </c>
    </row>
    <row r="136" spans="1:669" ht="15.75" x14ac:dyDescent="0.25">
      <c r="G136" s="143"/>
      <c r="H136" s="104"/>
      <c r="I136" s="143"/>
      <c r="J136" s="143"/>
      <c r="K136" s="143"/>
      <c r="L136" s="143"/>
      <c r="M136" s="104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5"/>
      <c r="DK136" s="35"/>
      <c r="DL136" s="35"/>
      <c r="DM136" s="35"/>
      <c r="DN136" s="35"/>
      <c r="DO136" s="35"/>
      <c r="DP136" s="35"/>
      <c r="DQ136" s="35"/>
      <c r="DR136" s="35"/>
      <c r="DS136" s="35"/>
      <c r="DT136" s="35"/>
      <c r="DU136" s="35"/>
      <c r="DV136" s="35"/>
      <c r="DW136" s="35"/>
      <c r="DX136" s="35"/>
      <c r="DY136" s="35"/>
      <c r="DZ136" s="35"/>
      <c r="EA136" s="35"/>
      <c r="EB136" s="35"/>
      <c r="EC136" s="35"/>
      <c r="ED136" s="35"/>
      <c r="EE136" s="35"/>
      <c r="EF136" s="35"/>
      <c r="EG136" s="35"/>
      <c r="EH136" s="35"/>
      <c r="EI136" s="35"/>
      <c r="EJ136" s="35"/>
      <c r="EK136" s="35"/>
      <c r="EL136" s="35"/>
      <c r="EM136" s="35"/>
      <c r="EN136" s="35"/>
      <c r="EO136" s="35"/>
      <c r="EP136" s="35"/>
      <c r="EQ136" s="35"/>
      <c r="ER136" s="35"/>
      <c r="ES136" s="35"/>
      <c r="ET136" s="35"/>
      <c r="EU136" s="35"/>
      <c r="EV136" s="35"/>
      <c r="EW136" s="35"/>
      <c r="EX136" s="35"/>
      <c r="EY136" s="35"/>
      <c r="EZ136" s="35"/>
      <c r="FA136" s="35"/>
      <c r="FB136" s="35"/>
      <c r="FC136" s="35"/>
      <c r="FD136" s="35"/>
      <c r="FE136" s="35"/>
      <c r="FF136" s="35"/>
      <c r="FG136" s="35"/>
      <c r="FH136" s="35"/>
      <c r="FI136" s="35"/>
      <c r="FJ136" s="35"/>
      <c r="FK136" s="35"/>
      <c r="FL136" s="35"/>
      <c r="FM136" s="35"/>
      <c r="FN136" s="35"/>
      <c r="FO136" s="35"/>
      <c r="FP136" s="35"/>
      <c r="FQ136" s="35"/>
      <c r="FR136" s="35"/>
      <c r="FS136" s="35"/>
      <c r="FT136" s="35"/>
      <c r="FU136" s="35"/>
      <c r="FV136" s="35"/>
      <c r="FW136" s="35"/>
      <c r="FX136" s="35"/>
      <c r="FY136" s="35"/>
      <c r="FZ136" s="35"/>
      <c r="GA136" s="35"/>
      <c r="GB136" s="35"/>
      <c r="GC136" s="35"/>
      <c r="GD136" s="35"/>
      <c r="GE136" s="35"/>
      <c r="GF136" s="35"/>
      <c r="GG136" s="35"/>
      <c r="GH136" s="35"/>
      <c r="GI136" s="35"/>
      <c r="GJ136" s="35"/>
      <c r="GK136" s="35"/>
      <c r="GL136" s="35"/>
      <c r="GM136" s="35"/>
      <c r="GN136" s="35"/>
      <c r="GO136" s="35"/>
      <c r="GP136" s="35"/>
      <c r="GQ136" s="35"/>
      <c r="GR136" s="35"/>
      <c r="GS136" s="35"/>
      <c r="GT136" s="35"/>
      <c r="GU136" s="35"/>
      <c r="GV136" s="35"/>
      <c r="GW136" s="35"/>
      <c r="GX136" s="35"/>
      <c r="GY136" s="35"/>
      <c r="GZ136" s="35"/>
      <c r="HA136" s="35"/>
      <c r="HB136" s="35"/>
      <c r="HC136" s="35"/>
      <c r="HD136" s="35"/>
      <c r="HE136" s="35"/>
      <c r="HF136" s="35"/>
      <c r="HG136" s="35"/>
      <c r="HH136" s="35"/>
      <c r="HI136" s="35"/>
      <c r="HJ136" s="35"/>
      <c r="HK136" s="35"/>
      <c r="HL136" s="35"/>
      <c r="HM136" s="35"/>
      <c r="HN136" s="35"/>
      <c r="HO136" s="35"/>
      <c r="HP136" s="35"/>
      <c r="HQ136" s="35"/>
      <c r="HR136" s="35"/>
      <c r="HS136" s="35"/>
      <c r="HT136" s="35"/>
      <c r="HU136" s="35"/>
      <c r="HV136" s="35"/>
      <c r="HW136" s="35"/>
      <c r="HX136" s="35"/>
      <c r="HY136" s="35"/>
      <c r="HZ136" s="35"/>
      <c r="IA136" s="35"/>
    </row>
    <row r="137" spans="1:669" ht="15.75" x14ac:dyDescent="0.25">
      <c r="A137" s="27" t="s">
        <v>61</v>
      </c>
      <c r="C137" s="31"/>
      <c r="D137" s="31"/>
      <c r="G137" s="143"/>
      <c r="H137" s="104"/>
      <c r="I137" s="143"/>
      <c r="J137" s="143"/>
      <c r="K137" s="143"/>
      <c r="L137" s="143"/>
      <c r="M137" s="104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  <c r="DU137" s="35"/>
      <c r="DV137" s="35"/>
      <c r="DW137" s="35"/>
      <c r="DX137" s="35"/>
      <c r="DY137" s="35"/>
      <c r="DZ137" s="35"/>
      <c r="EA137" s="35"/>
      <c r="EB137" s="35"/>
      <c r="EC137" s="35"/>
      <c r="ED137" s="35"/>
      <c r="EE137" s="35"/>
      <c r="EF137" s="35"/>
      <c r="EG137" s="35"/>
      <c r="EH137" s="35"/>
      <c r="EI137" s="35"/>
      <c r="EJ137" s="35"/>
      <c r="EK137" s="35"/>
      <c r="EL137" s="35"/>
      <c r="EM137" s="35"/>
      <c r="EN137" s="35"/>
      <c r="EO137" s="35"/>
      <c r="EP137" s="35"/>
      <c r="EQ137" s="35"/>
      <c r="ER137" s="35"/>
      <c r="ES137" s="35"/>
      <c r="ET137" s="35"/>
      <c r="EU137" s="35"/>
      <c r="EV137" s="35"/>
      <c r="EW137" s="35"/>
      <c r="EX137" s="35"/>
      <c r="EY137" s="35"/>
      <c r="EZ137" s="35"/>
      <c r="FA137" s="35"/>
      <c r="FB137" s="35"/>
      <c r="FC137" s="35"/>
      <c r="FD137" s="35"/>
      <c r="FE137" s="35"/>
      <c r="FF137" s="35"/>
      <c r="FG137" s="35"/>
      <c r="FH137" s="35"/>
      <c r="FI137" s="35"/>
      <c r="FJ137" s="35"/>
      <c r="FK137" s="35"/>
      <c r="FL137" s="35"/>
      <c r="FM137" s="35"/>
      <c r="FN137" s="35"/>
      <c r="FO137" s="35"/>
      <c r="FP137" s="35"/>
      <c r="FQ137" s="35"/>
      <c r="FR137" s="35"/>
      <c r="FS137" s="35"/>
      <c r="FT137" s="35"/>
      <c r="FU137" s="35"/>
      <c r="FV137" s="35"/>
      <c r="FW137" s="35"/>
      <c r="FX137" s="35"/>
      <c r="FY137" s="35"/>
      <c r="FZ137" s="35"/>
      <c r="GA137" s="35"/>
      <c r="GB137" s="35"/>
      <c r="GC137" s="35"/>
      <c r="GD137" s="35"/>
      <c r="GE137" s="35"/>
      <c r="GF137" s="35"/>
      <c r="GG137" s="35"/>
      <c r="GH137" s="35"/>
      <c r="GI137" s="35"/>
      <c r="GJ137" s="35"/>
      <c r="GK137" s="35"/>
      <c r="GL137" s="35"/>
      <c r="GM137" s="35"/>
      <c r="GN137" s="35"/>
      <c r="GO137" s="35"/>
      <c r="GP137" s="35"/>
      <c r="GQ137" s="35"/>
      <c r="GR137" s="35"/>
      <c r="GS137" s="35"/>
      <c r="GT137" s="35"/>
      <c r="GU137" s="35"/>
      <c r="GV137" s="35"/>
      <c r="GW137" s="35"/>
      <c r="GX137" s="35"/>
      <c r="GY137" s="35"/>
      <c r="GZ137" s="35"/>
      <c r="HA137" s="35"/>
      <c r="HB137" s="35"/>
      <c r="HC137" s="35"/>
      <c r="HD137" s="35"/>
      <c r="HE137" s="35"/>
      <c r="HF137" s="35"/>
      <c r="HG137" s="35"/>
      <c r="HH137" s="35"/>
      <c r="HI137" s="35"/>
      <c r="HJ137" s="35"/>
      <c r="HK137" s="35"/>
      <c r="HL137" s="35"/>
      <c r="HM137" s="35"/>
      <c r="HN137" s="35"/>
      <c r="HO137" s="35"/>
      <c r="HP137" s="35"/>
      <c r="HQ137" s="35"/>
      <c r="HR137" s="35"/>
      <c r="HS137" s="35"/>
      <c r="HT137" s="35"/>
      <c r="HU137" s="35"/>
      <c r="HV137" s="35"/>
      <c r="HW137" s="35"/>
      <c r="HX137" s="35"/>
      <c r="HY137" s="35"/>
      <c r="HZ137" s="35"/>
      <c r="IA137" s="35"/>
    </row>
    <row r="138" spans="1:669" ht="15.75" x14ac:dyDescent="0.25">
      <c r="A138" s="25" t="s">
        <v>128</v>
      </c>
      <c r="B138" s="4" t="s">
        <v>15</v>
      </c>
      <c r="C138" s="5" t="s">
        <v>66</v>
      </c>
      <c r="D138" s="5" t="s">
        <v>197</v>
      </c>
      <c r="E138" s="8">
        <v>44593</v>
      </c>
      <c r="F138" s="8" t="s">
        <v>99</v>
      </c>
      <c r="G138" s="143">
        <v>35000</v>
      </c>
      <c r="H138" s="104">
        <v>1004.5</v>
      </c>
      <c r="I138" s="143">
        <v>0</v>
      </c>
      <c r="J138" s="143">
        <v>1064</v>
      </c>
      <c r="K138" s="138">
        <v>175</v>
      </c>
      <c r="L138" s="31">
        <v>2243.5</v>
      </c>
      <c r="M138" s="31">
        <f>G138-L138</f>
        <v>32756.5</v>
      </c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5"/>
      <c r="CV138" s="35"/>
      <c r="CW138" s="35"/>
      <c r="CX138" s="35"/>
      <c r="CY138" s="35"/>
      <c r="CZ138" s="35"/>
      <c r="DA138" s="35"/>
      <c r="DB138" s="35"/>
      <c r="DC138" s="35"/>
      <c r="DD138" s="35"/>
      <c r="DE138" s="35"/>
      <c r="DF138" s="35"/>
      <c r="DG138" s="35"/>
      <c r="DH138" s="35"/>
      <c r="DI138" s="35"/>
      <c r="DJ138" s="35"/>
      <c r="DK138" s="35"/>
      <c r="DL138" s="35"/>
      <c r="DM138" s="35"/>
      <c r="DN138" s="35"/>
      <c r="DO138" s="35"/>
      <c r="DP138" s="35"/>
      <c r="DQ138" s="35"/>
      <c r="DR138" s="35"/>
      <c r="DS138" s="35"/>
      <c r="DT138" s="35"/>
      <c r="DU138" s="35"/>
      <c r="DV138" s="35"/>
      <c r="DW138" s="35"/>
      <c r="DX138" s="35"/>
      <c r="DY138" s="35"/>
      <c r="DZ138" s="35"/>
      <c r="EA138" s="35"/>
      <c r="EB138" s="35"/>
      <c r="EC138" s="35"/>
      <c r="ED138" s="35"/>
      <c r="EE138" s="35"/>
      <c r="EF138" s="35"/>
      <c r="EG138" s="35"/>
      <c r="EH138" s="35"/>
      <c r="EI138" s="35"/>
      <c r="EJ138" s="35"/>
      <c r="EK138" s="35"/>
      <c r="EL138" s="35"/>
      <c r="EM138" s="35"/>
      <c r="EN138" s="35"/>
      <c r="EO138" s="35"/>
      <c r="EP138" s="35"/>
      <c r="EQ138" s="35"/>
      <c r="ER138" s="35"/>
      <c r="ES138" s="35"/>
      <c r="ET138" s="35"/>
      <c r="EU138" s="35"/>
      <c r="EV138" s="35"/>
      <c r="EW138" s="35"/>
      <c r="EX138" s="35"/>
      <c r="EY138" s="35"/>
      <c r="EZ138" s="35"/>
      <c r="FA138" s="35"/>
      <c r="FB138" s="35"/>
      <c r="FC138" s="35"/>
      <c r="FD138" s="35"/>
      <c r="FE138" s="35"/>
      <c r="FF138" s="35"/>
      <c r="FG138" s="35"/>
      <c r="FH138" s="35"/>
      <c r="FI138" s="35"/>
      <c r="FJ138" s="35"/>
      <c r="FK138" s="35"/>
      <c r="FL138" s="35"/>
      <c r="FM138" s="35"/>
      <c r="FN138" s="35"/>
      <c r="FO138" s="35"/>
      <c r="FP138" s="35"/>
      <c r="FQ138" s="35"/>
      <c r="FR138" s="35"/>
      <c r="FS138" s="35"/>
      <c r="FT138" s="35"/>
      <c r="FU138" s="35"/>
      <c r="FV138" s="35"/>
      <c r="FW138" s="35"/>
      <c r="FX138" s="35"/>
      <c r="FY138" s="35"/>
      <c r="FZ138" s="35"/>
      <c r="GA138" s="35"/>
      <c r="GB138" s="35"/>
      <c r="GC138" s="35"/>
      <c r="GD138" s="35"/>
      <c r="GE138" s="35"/>
      <c r="GF138" s="35"/>
      <c r="GG138" s="35"/>
      <c r="GH138" s="35"/>
      <c r="GI138" s="35"/>
      <c r="GJ138" s="35"/>
      <c r="GK138" s="35"/>
      <c r="GL138" s="35"/>
      <c r="GM138" s="35"/>
      <c r="GN138" s="35"/>
      <c r="GO138" s="35"/>
      <c r="GP138" s="35"/>
      <c r="GQ138" s="35"/>
      <c r="GR138" s="35"/>
      <c r="GS138" s="35"/>
      <c r="GT138" s="35"/>
      <c r="GU138" s="35"/>
      <c r="GV138" s="35"/>
      <c r="GW138" s="35"/>
      <c r="GX138" s="35"/>
      <c r="GY138" s="35"/>
      <c r="GZ138" s="35"/>
      <c r="HA138" s="35"/>
      <c r="HB138" s="35"/>
      <c r="HC138" s="35"/>
      <c r="HD138" s="35"/>
      <c r="HE138" s="35"/>
      <c r="HF138" s="35"/>
      <c r="HG138" s="35"/>
      <c r="HH138" s="35"/>
      <c r="HI138" s="35"/>
      <c r="HJ138" s="35"/>
      <c r="HK138" s="35"/>
      <c r="HL138" s="35"/>
      <c r="HM138" s="35"/>
      <c r="HN138" s="35"/>
      <c r="HO138" s="35"/>
      <c r="HP138" s="35"/>
      <c r="HQ138" s="35"/>
      <c r="HR138" s="35"/>
      <c r="HS138" s="35"/>
      <c r="HT138" s="35"/>
      <c r="HU138" s="35"/>
      <c r="HV138" s="35"/>
      <c r="HW138" s="35"/>
      <c r="HX138" s="35"/>
      <c r="HY138" s="35"/>
      <c r="HZ138" s="35"/>
      <c r="IA138" s="35"/>
    </row>
    <row r="139" spans="1:669" ht="15.75" x14ac:dyDescent="0.25">
      <c r="A139" s="25" t="s">
        <v>179</v>
      </c>
      <c r="B139" s="4" t="s">
        <v>50</v>
      </c>
      <c r="C139" s="5" t="s">
        <v>67</v>
      </c>
      <c r="D139" s="5" t="s">
        <v>197</v>
      </c>
      <c r="E139" s="8">
        <v>44593</v>
      </c>
      <c r="F139" s="8" t="s">
        <v>99</v>
      </c>
      <c r="G139" s="143">
        <v>125000</v>
      </c>
      <c r="H139" s="104">
        <v>3587.5</v>
      </c>
      <c r="I139" s="143">
        <v>17985.990000000002</v>
      </c>
      <c r="J139" s="143">
        <v>3800</v>
      </c>
      <c r="K139" s="138">
        <v>175</v>
      </c>
      <c r="L139" s="31">
        <v>25548.49</v>
      </c>
      <c r="M139" s="31">
        <f>G139-L139</f>
        <v>99451.51</v>
      </c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  <c r="CX139" s="35"/>
      <c r="CY139" s="35"/>
      <c r="CZ139" s="35"/>
      <c r="DA139" s="35"/>
      <c r="DB139" s="35"/>
      <c r="DC139" s="35"/>
      <c r="DD139" s="35"/>
      <c r="DE139" s="35"/>
      <c r="DF139" s="35"/>
      <c r="DG139" s="35"/>
      <c r="DH139" s="35"/>
      <c r="DI139" s="35"/>
      <c r="DJ139" s="35"/>
      <c r="DK139" s="35"/>
      <c r="DL139" s="35"/>
      <c r="DM139" s="35"/>
      <c r="DN139" s="35"/>
      <c r="DO139" s="35"/>
      <c r="DP139" s="35"/>
      <c r="DQ139" s="35"/>
      <c r="DR139" s="35"/>
      <c r="DS139" s="35"/>
      <c r="DT139" s="35"/>
      <c r="DU139" s="35"/>
      <c r="DV139" s="35"/>
      <c r="DW139" s="35"/>
      <c r="DX139" s="35"/>
      <c r="DY139" s="35"/>
      <c r="DZ139" s="35"/>
      <c r="EA139" s="35"/>
      <c r="EB139" s="35"/>
      <c r="EC139" s="35"/>
      <c r="ED139" s="35"/>
      <c r="EE139" s="35"/>
      <c r="EF139" s="35"/>
      <c r="EG139" s="35"/>
      <c r="EH139" s="35"/>
      <c r="EI139" s="35"/>
      <c r="EJ139" s="35"/>
      <c r="EK139" s="35"/>
      <c r="EL139" s="35"/>
      <c r="EM139" s="35"/>
      <c r="EN139" s="35"/>
      <c r="EO139" s="35"/>
      <c r="EP139" s="35"/>
      <c r="EQ139" s="35"/>
      <c r="ER139" s="35"/>
      <c r="ES139" s="35"/>
      <c r="ET139" s="35"/>
      <c r="EU139" s="35"/>
      <c r="EV139" s="35"/>
      <c r="EW139" s="35"/>
      <c r="EX139" s="35"/>
      <c r="EY139" s="35"/>
      <c r="EZ139" s="35"/>
      <c r="FA139" s="35"/>
      <c r="FB139" s="35"/>
      <c r="FC139" s="35"/>
      <c r="FD139" s="35"/>
      <c r="FE139" s="35"/>
      <c r="FF139" s="35"/>
      <c r="FG139" s="35"/>
      <c r="FH139" s="35"/>
      <c r="FI139" s="35"/>
      <c r="FJ139" s="35"/>
      <c r="FK139" s="35"/>
      <c r="FL139" s="35"/>
      <c r="FM139" s="35"/>
      <c r="FN139" s="35"/>
      <c r="FO139" s="35"/>
      <c r="FP139" s="35"/>
      <c r="FQ139" s="35"/>
      <c r="FR139" s="35"/>
      <c r="FS139" s="35"/>
      <c r="FT139" s="35"/>
      <c r="FU139" s="35"/>
      <c r="FV139" s="35"/>
      <c r="FW139" s="35"/>
      <c r="FX139" s="35"/>
      <c r="FY139" s="35"/>
      <c r="FZ139" s="35"/>
      <c r="GA139" s="35"/>
      <c r="GB139" s="35"/>
      <c r="GC139" s="35"/>
      <c r="GD139" s="35"/>
      <c r="GE139" s="35"/>
      <c r="GF139" s="35"/>
      <c r="GG139" s="35"/>
      <c r="GH139" s="35"/>
      <c r="GI139" s="35"/>
      <c r="GJ139" s="35"/>
      <c r="GK139" s="35"/>
      <c r="GL139" s="35"/>
      <c r="GM139" s="35"/>
      <c r="GN139" s="35"/>
      <c r="GO139" s="35"/>
      <c r="GP139" s="35"/>
      <c r="GQ139" s="35"/>
      <c r="GR139" s="35"/>
      <c r="GS139" s="35"/>
      <c r="GT139" s="35"/>
      <c r="GU139" s="35"/>
      <c r="GV139" s="35"/>
      <c r="GW139" s="35"/>
      <c r="GX139" s="35"/>
      <c r="GY139" s="35"/>
      <c r="GZ139" s="35"/>
      <c r="HA139" s="35"/>
      <c r="HB139" s="35"/>
      <c r="HC139" s="35"/>
      <c r="HD139" s="35"/>
      <c r="HE139" s="35"/>
      <c r="HF139" s="35"/>
      <c r="HG139" s="35"/>
      <c r="HH139" s="35"/>
      <c r="HI139" s="35"/>
      <c r="HJ139" s="35"/>
      <c r="HK139" s="35"/>
      <c r="HL139" s="35"/>
      <c r="HM139" s="35"/>
      <c r="HN139" s="35"/>
      <c r="HO139" s="35"/>
      <c r="HP139" s="35"/>
      <c r="HQ139" s="35"/>
      <c r="HR139" s="35"/>
      <c r="HS139" s="35"/>
      <c r="HT139" s="35"/>
      <c r="HU139" s="35"/>
      <c r="HV139" s="35"/>
      <c r="HW139" s="35"/>
      <c r="HX139" s="35"/>
      <c r="HY139" s="35"/>
      <c r="HZ139" s="35"/>
      <c r="IA139" s="35"/>
    </row>
    <row r="140" spans="1:669" ht="15.75" x14ac:dyDescent="0.25">
      <c r="A140" s="25" t="s">
        <v>169</v>
      </c>
      <c r="B140" s="4" t="s">
        <v>16</v>
      </c>
      <c r="C140" s="5" t="s">
        <v>67</v>
      </c>
      <c r="D140" s="5" t="s">
        <v>197</v>
      </c>
      <c r="E140" s="8">
        <v>44682</v>
      </c>
      <c r="F140" s="8" t="s">
        <v>99</v>
      </c>
      <c r="G140" s="143">
        <v>30000</v>
      </c>
      <c r="H140" s="104">
        <v>861</v>
      </c>
      <c r="I140" s="143">
        <v>0</v>
      </c>
      <c r="J140" s="143">
        <v>912</v>
      </c>
      <c r="K140" s="138">
        <v>715</v>
      </c>
      <c r="L140" s="31">
        <v>2488</v>
      </c>
      <c r="M140" s="31">
        <f>G140-L140</f>
        <v>27512</v>
      </c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  <c r="CX140" s="35"/>
      <c r="CY140" s="35"/>
      <c r="CZ140" s="35"/>
      <c r="DA140" s="35"/>
      <c r="DB140" s="35"/>
      <c r="DC140" s="35"/>
      <c r="DD140" s="35"/>
      <c r="DE140" s="35"/>
      <c r="DF140" s="35"/>
      <c r="DG140" s="35"/>
      <c r="DH140" s="35"/>
      <c r="DI140" s="35"/>
      <c r="DJ140" s="35"/>
      <c r="DK140" s="35"/>
      <c r="DL140" s="35"/>
      <c r="DM140" s="35"/>
      <c r="DN140" s="35"/>
      <c r="DO140" s="35"/>
      <c r="DP140" s="35"/>
      <c r="DQ140" s="35"/>
      <c r="DR140" s="35"/>
      <c r="DS140" s="35"/>
      <c r="DT140" s="35"/>
      <c r="DU140" s="35"/>
      <c r="DV140" s="35"/>
      <c r="DW140" s="35"/>
      <c r="DX140" s="35"/>
      <c r="DY140" s="35"/>
      <c r="DZ140" s="35"/>
      <c r="EA140" s="35"/>
      <c r="EB140" s="35"/>
      <c r="EC140" s="35"/>
      <c r="ED140" s="35"/>
      <c r="EE140" s="35"/>
      <c r="EF140" s="35"/>
      <c r="EG140" s="35"/>
      <c r="EH140" s="35"/>
      <c r="EI140" s="35"/>
      <c r="EJ140" s="35"/>
      <c r="EK140" s="35"/>
      <c r="EL140" s="35"/>
      <c r="EM140" s="35"/>
      <c r="EN140" s="35"/>
      <c r="EO140" s="35"/>
      <c r="EP140" s="35"/>
      <c r="EQ140" s="35"/>
      <c r="ER140" s="35"/>
      <c r="ES140" s="35"/>
      <c r="ET140" s="35"/>
      <c r="EU140" s="35"/>
      <c r="EV140" s="35"/>
      <c r="EW140" s="35"/>
      <c r="EX140" s="35"/>
      <c r="EY140" s="35"/>
      <c r="EZ140" s="35"/>
      <c r="FA140" s="35"/>
      <c r="FB140" s="35"/>
      <c r="FC140" s="35"/>
      <c r="FD140" s="35"/>
      <c r="FE140" s="35"/>
      <c r="FF140" s="35"/>
      <c r="FG140" s="35"/>
      <c r="FH140" s="35"/>
      <c r="FI140" s="35"/>
      <c r="FJ140" s="35"/>
      <c r="FK140" s="35"/>
      <c r="FL140" s="35"/>
      <c r="FM140" s="35"/>
      <c r="FN140" s="35"/>
      <c r="FO140" s="35"/>
      <c r="FP140" s="35"/>
      <c r="FQ140" s="35"/>
      <c r="FR140" s="35"/>
      <c r="FS140" s="35"/>
      <c r="FT140" s="35"/>
      <c r="FU140" s="35"/>
      <c r="FV140" s="35"/>
      <c r="FW140" s="35"/>
      <c r="FX140" s="35"/>
      <c r="FY140" s="35"/>
      <c r="FZ140" s="35"/>
      <c r="GA140" s="35"/>
      <c r="GB140" s="35"/>
      <c r="GC140" s="35"/>
      <c r="GD140" s="35"/>
      <c r="GE140" s="35"/>
      <c r="GF140" s="35"/>
      <c r="GG140" s="35"/>
      <c r="GH140" s="35"/>
      <c r="GI140" s="35"/>
      <c r="GJ140" s="35"/>
      <c r="GK140" s="35"/>
      <c r="GL140" s="35"/>
      <c r="GM140" s="35"/>
      <c r="GN140" s="35"/>
      <c r="GO140" s="35"/>
      <c r="GP140" s="35"/>
      <c r="GQ140" s="35"/>
      <c r="GR140" s="35"/>
      <c r="GS140" s="35"/>
      <c r="GT140" s="35"/>
      <c r="GU140" s="35"/>
      <c r="GV140" s="35"/>
      <c r="GW140" s="35"/>
      <c r="GX140" s="35"/>
      <c r="GY140" s="35"/>
      <c r="GZ140" s="35"/>
      <c r="HA140" s="35"/>
      <c r="HB140" s="35"/>
      <c r="HC140" s="35"/>
      <c r="HD140" s="35"/>
      <c r="HE140" s="35"/>
      <c r="HF140" s="35"/>
      <c r="HG140" s="35"/>
      <c r="HH140" s="35"/>
      <c r="HI140" s="35"/>
      <c r="HJ140" s="35"/>
      <c r="HK140" s="35"/>
      <c r="HL140" s="35"/>
      <c r="HM140" s="35"/>
      <c r="HN140" s="35"/>
      <c r="HO140" s="35"/>
      <c r="HP140" s="35"/>
      <c r="HQ140" s="35"/>
      <c r="HR140" s="35"/>
      <c r="HS140" s="35"/>
      <c r="HT140" s="35"/>
      <c r="HU140" s="35"/>
      <c r="HV140" s="35"/>
      <c r="HW140" s="35"/>
      <c r="HX140" s="35"/>
      <c r="HY140" s="35"/>
      <c r="HZ140" s="35"/>
      <c r="IA140" s="35"/>
    </row>
    <row r="141" spans="1:669" ht="15.75" x14ac:dyDescent="0.25">
      <c r="A141" s="25" t="s">
        <v>192</v>
      </c>
      <c r="B141" s="4" t="s">
        <v>15</v>
      </c>
      <c r="C141" s="5" t="s">
        <v>66</v>
      </c>
      <c r="D141" s="5" t="s">
        <v>197</v>
      </c>
      <c r="E141" s="8">
        <v>44774</v>
      </c>
      <c r="F141" s="8" t="s">
        <v>99</v>
      </c>
      <c r="G141" s="143">
        <v>35000</v>
      </c>
      <c r="H141" s="104">
        <v>1004.5</v>
      </c>
      <c r="I141" s="143">
        <v>0</v>
      </c>
      <c r="J141" s="143">
        <v>1064</v>
      </c>
      <c r="K141" s="138">
        <v>3179.9</v>
      </c>
      <c r="L141" s="31">
        <v>5248.4</v>
      </c>
      <c r="M141" s="31">
        <f>G141-L141</f>
        <v>29751.599999999999</v>
      </c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  <c r="CU141" s="35"/>
      <c r="CV141" s="35"/>
      <c r="CW141" s="35"/>
      <c r="CX141" s="35"/>
      <c r="CY141" s="35"/>
      <c r="CZ141" s="35"/>
      <c r="DA141" s="35"/>
      <c r="DB141" s="35"/>
      <c r="DC141" s="35"/>
      <c r="DD141" s="35"/>
      <c r="DE141" s="35"/>
      <c r="DF141" s="35"/>
      <c r="DG141" s="35"/>
      <c r="DH141" s="35"/>
      <c r="DI141" s="35"/>
      <c r="DJ141" s="35"/>
      <c r="DK141" s="35"/>
      <c r="DL141" s="35"/>
      <c r="DM141" s="35"/>
      <c r="DN141" s="35"/>
      <c r="DO141" s="35"/>
      <c r="DP141" s="35"/>
      <c r="DQ141" s="35"/>
      <c r="DR141" s="35"/>
      <c r="DS141" s="35"/>
      <c r="DT141" s="35"/>
      <c r="DU141" s="35"/>
      <c r="DV141" s="35"/>
      <c r="DW141" s="35"/>
      <c r="DX141" s="35"/>
      <c r="DY141" s="35"/>
      <c r="DZ141" s="35"/>
      <c r="EA141" s="35"/>
      <c r="EB141" s="35"/>
      <c r="EC141" s="35"/>
      <c r="ED141" s="35"/>
      <c r="EE141" s="35"/>
      <c r="EF141" s="35"/>
      <c r="EG141" s="35"/>
      <c r="EH141" s="35"/>
      <c r="EI141" s="35"/>
      <c r="EJ141" s="35"/>
      <c r="EK141" s="35"/>
      <c r="EL141" s="35"/>
      <c r="EM141" s="35"/>
      <c r="EN141" s="35"/>
      <c r="EO141" s="35"/>
      <c r="EP141" s="35"/>
      <c r="EQ141" s="35"/>
      <c r="ER141" s="35"/>
      <c r="ES141" s="35"/>
      <c r="ET141" s="35"/>
      <c r="EU141" s="35"/>
      <c r="EV141" s="35"/>
      <c r="EW141" s="35"/>
      <c r="EX141" s="35"/>
      <c r="EY141" s="35"/>
      <c r="EZ141" s="35"/>
      <c r="FA141" s="35"/>
      <c r="FB141" s="35"/>
      <c r="FC141" s="35"/>
      <c r="FD141" s="35"/>
      <c r="FE141" s="35"/>
      <c r="FF141" s="35"/>
      <c r="FG141" s="35"/>
      <c r="FH141" s="35"/>
      <c r="FI141" s="35"/>
      <c r="FJ141" s="35"/>
      <c r="FK141" s="35"/>
      <c r="FL141" s="35"/>
      <c r="FM141" s="35"/>
      <c r="FN141" s="35"/>
      <c r="FO141" s="35"/>
      <c r="FP141" s="35"/>
      <c r="FQ141" s="35"/>
      <c r="FR141" s="35"/>
      <c r="FS141" s="35"/>
      <c r="FT141" s="35"/>
      <c r="FU141" s="35"/>
      <c r="FV141" s="35"/>
      <c r="FW141" s="35"/>
      <c r="FX141" s="35"/>
      <c r="FY141" s="35"/>
      <c r="FZ141" s="35"/>
      <c r="GA141" s="35"/>
      <c r="GB141" s="35"/>
      <c r="GC141" s="35"/>
      <c r="GD141" s="35"/>
      <c r="GE141" s="35"/>
      <c r="GF141" s="35"/>
      <c r="GG141" s="35"/>
      <c r="GH141" s="35"/>
      <c r="GI141" s="35"/>
      <c r="GJ141" s="35"/>
      <c r="GK141" s="35"/>
      <c r="GL141" s="35"/>
      <c r="GM141" s="35"/>
      <c r="GN141" s="35"/>
      <c r="GO141" s="35"/>
      <c r="GP141" s="35"/>
      <c r="GQ141" s="35"/>
      <c r="GR141" s="35"/>
      <c r="GS141" s="35"/>
      <c r="GT141" s="35"/>
      <c r="GU141" s="35"/>
      <c r="GV141" s="35"/>
      <c r="GW141" s="35"/>
      <c r="GX141" s="35"/>
      <c r="GY141" s="35"/>
      <c r="GZ141" s="35"/>
      <c r="HA141" s="35"/>
      <c r="HB141" s="35"/>
      <c r="HC141" s="35"/>
      <c r="HD141" s="35"/>
      <c r="HE141" s="35"/>
      <c r="HF141" s="35"/>
      <c r="HG141" s="35"/>
      <c r="HH141" s="35"/>
      <c r="HI141" s="35"/>
      <c r="HJ141" s="35"/>
      <c r="HK141" s="35"/>
      <c r="HL141" s="35"/>
      <c r="HM141" s="35"/>
      <c r="HN141" s="35"/>
      <c r="HO141" s="35"/>
      <c r="HP141" s="35"/>
      <c r="HQ141" s="35"/>
      <c r="HR141" s="35"/>
      <c r="HS141" s="35"/>
      <c r="HT141" s="35"/>
      <c r="HU141" s="35"/>
      <c r="HV141" s="35"/>
      <c r="HW141" s="35"/>
      <c r="HX141" s="35"/>
      <c r="HY141" s="35"/>
      <c r="HZ141" s="35"/>
      <c r="IA141" s="35"/>
    </row>
    <row r="142" spans="1:669" x14ac:dyDescent="0.25">
      <c r="A142" s="47" t="s">
        <v>13</v>
      </c>
      <c r="B142" s="67">
        <v>4</v>
      </c>
      <c r="C142" s="53"/>
      <c r="D142" s="53"/>
      <c r="E142" s="47"/>
      <c r="F142" s="47"/>
      <c r="G142" s="141">
        <f t="shared" ref="G142:M142" si="28">SUM(G138:G141)</f>
        <v>225000</v>
      </c>
      <c r="H142" s="105">
        <f t="shared" si="28"/>
        <v>6457.5</v>
      </c>
      <c r="I142" s="141">
        <f t="shared" si="28"/>
        <v>17985.990000000002</v>
      </c>
      <c r="J142" s="141">
        <f t="shared" si="28"/>
        <v>6840</v>
      </c>
      <c r="K142" s="141">
        <f t="shared" si="28"/>
        <v>4244.8999999999996</v>
      </c>
      <c r="L142" s="141">
        <f t="shared" si="28"/>
        <v>35528.39</v>
      </c>
      <c r="M142" s="105">
        <f t="shared" si="28"/>
        <v>189471.61000000002</v>
      </c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1:669" ht="15.75" x14ac:dyDescent="0.25">
      <c r="G143" s="143"/>
      <c r="H143" s="104"/>
      <c r="I143" s="143"/>
      <c r="J143" s="143"/>
      <c r="K143" s="143"/>
      <c r="L143" s="143"/>
      <c r="M143" s="104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ID143" s="35"/>
      <c r="IE143" s="35"/>
      <c r="IF143" s="35"/>
      <c r="IG143" s="35"/>
      <c r="IH143" s="35"/>
      <c r="II143" s="35"/>
      <c r="IJ143" s="35"/>
      <c r="IK143" s="35"/>
      <c r="IL143" s="35"/>
      <c r="IM143" s="35"/>
      <c r="IN143" s="35"/>
      <c r="IO143" s="35"/>
      <c r="IP143" s="35"/>
      <c r="IQ143" s="35"/>
      <c r="IR143" s="35"/>
      <c r="IS143" s="35"/>
      <c r="IT143" s="35"/>
      <c r="IU143" s="35"/>
      <c r="IV143" s="35"/>
      <c r="IW143" s="35"/>
      <c r="IX143" s="35"/>
      <c r="IY143" s="35"/>
      <c r="IZ143" s="35"/>
      <c r="JA143" s="35"/>
      <c r="JB143" s="35"/>
      <c r="JC143" s="35"/>
      <c r="JD143" s="35"/>
      <c r="JE143" s="35"/>
      <c r="JF143" s="35"/>
      <c r="JG143" s="35"/>
      <c r="JH143" s="35"/>
      <c r="JI143" s="35"/>
      <c r="JJ143" s="35"/>
      <c r="JK143" s="35"/>
      <c r="JL143" s="35"/>
      <c r="JM143" s="35"/>
      <c r="JN143" s="35"/>
      <c r="JO143" s="35"/>
      <c r="JP143" s="35"/>
      <c r="JQ143" s="35"/>
      <c r="JR143" s="35"/>
      <c r="JS143" s="35"/>
      <c r="JT143" s="35"/>
      <c r="JU143" s="35"/>
      <c r="JV143" s="35"/>
      <c r="JW143" s="35"/>
      <c r="JX143" s="35"/>
      <c r="JY143" s="35"/>
      <c r="JZ143" s="35"/>
      <c r="KA143" s="35"/>
      <c r="KB143" s="35"/>
      <c r="KC143" s="35"/>
      <c r="KD143" s="35"/>
      <c r="KE143" s="35"/>
      <c r="KF143" s="35"/>
      <c r="KG143" s="35"/>
      <c r="KH143" s="35"/>
      <c r="KI143" s="35"/>
      <c r="KJ143" s="35"/>
      <c r="KK143" s="35"/>
      <c r="KL143" s="35"/>
      <c r="KM143" s="35"/>
      <c r="KN143" s="35"/>
      <c r="KO143" s="35"/>
      <c r="KP143" s="35"/>
      <c r="KQ143" s="35"/>
      <c r="KR143" s="35"/>
      <c r="KS143" s="35"/>
      <c r="KT143" s="35"/>
      <c r="KU143" s="35"/>
      <c r="KV143" s="35"/>
      <c r="KW143" s="35"/>
      <c r="KX143" s="35"/>
      <c r="KY143" s="35"/>
      <c r="KZ143" s="35"/>
      <c r="LA143" s="35"/>
      <c r="LB143" s="35"/>
      <c r="LC143" s="35"/>
      <c r="LD143" s="35"/>
      <c r="LE143" s="35"/>
      <c r="LF143" s="35"/>
      <c r="LG143" s="35"/>
      <c r="LH143" s="35"/>
      <c r="LI143" s="35"/>
      <c r="LJ143" s="35"/>
      <c r="LK143" s="35"/>
      <c r="LL143" s="35"/>
      <c r="LM143" s="35"/>
      <c r="LN143" s="35"/>
      <c r="LO143" s="35"/>
      <c r="LP143" s="35"/>
      <c r="LQ143" s="35"/>
      <c r="LR143" s="35"/>
      <c r="LS143" s="35"/>
      <c r="LT143" s="35"/>
      <c r="LU143" s="35"/>
      <c r="LV143" s="35"/>
      <c r="LW143" s="35"/>
      <c r="LX143" s="35"/>
      <c r="LY143" s="35"/>
      <c r="LZ143" s="35"/>
      <c r="MA143" s="35"/>
      <c r="MB143" s="35"/>
      <c r="MC143" s="35"/>
      <c r="MD143" s="35"/>
      <c r="ME143" s="35"/>
      <c r="MF143" s="35"/>
      <c r="MG143" s="35"/>
      <c r="MH143" s="35"/>
      <c r="MI143" s="35"/>
      <c r="MJ143" s="35"/>
      <c r="MK143" s="35"/>
      <c r="ML143" s="35"/>
      <c r="MM143" s="35"/>
      <c r="MN143" s="35"/>
      <c r="MO143" s="35"/>
      <c r="MP143" s="35"/>
      <c r="MQ143" s="35"/>
      <c r="MR143" s="35"/>
      <c r="MS143" s="35"/>
      <c r="MT143" s="35"/>
      <c r="MU143" s="35"/>
      <c r="MV143" s="35"/>
      <c r="MW143" s="35"/>
      <c r="MX143" s="35"/>
      <c r="MY143" s="35"/>
      <c r="MZ143" s="35"/>
      <c r="NA143" s="35"/>
      <c r="NB143" s="35"/>
      <c r="NC143" s="35"/>
      <c r="ND143" s="35"/>
      <c r="NE143" s="35"/>
      <c r="NF143" s="35"/>
      <c r="NG143" s="35"/>
      <c r="NH143" s="35"/>
      <c r="NI143" s="35"/>
      <c r="NJ143" s="35"/>
      <c r="NK143" s="35"/>
      <c r="NL143" s="35"/>
      <c r="NM143" s="35"/>
      <c r="NN143" s="35"/>
      <c r="NO143" s="35"/>
      <c r="NP143" s="35"/>
      <c r="NQ143" s="35"/>
      <c r="NR143" s="35"/>
      <c r="NS143" s="35"/>
      <c r="NT143" s="35"/>
      <c r="NU143" s="35"/>
      <c r="NV143" s="35"/>
      <c r="NW143" s="35"/>
      <c r="NX143" s="35"/>
      <c r="NY143" s="35"/>
      <c r="NZ143" s="35"/>
      <c r="OA143" s="35"/>
      <c r="OB143" s="35"/>
      <c r="OC143" s="35"/>
      <c r="OD143" s="35"/>
      <c r="OE143" s="35"/>
      <c r="OF143" s="35"/>
      <c r="OG143" s="35"/>
      <c r="OH143" s="35"/>
      <c r="OI143" s="35"/>
      <c r="OJ143" s="35"/>
      <c r="OK143" s="35"/>
      <c r="OL143" s="35"/>
      <c r="OM143" s="35"/>
      <c r="ON143" s="35"/>
      <c r="OO143" s="35"/>
      <c r="OP143" s="35"/>
      <c r="OQ143" s="35"/>
      <c r="OR143" s="35"/>
      <c r="OS143" s="35"/>
      <c r="OT143" s="35"/>
      <c r="OU143" s="35"/>
      <c r="OV143" s="35"/>
      <c r="OW143" s="35"/>
      <c r="OX143" s="35"/>
      <c r="OY143" s="35"/>
      <c r="OZ143" s="35"/>
      <c r="PA143" s="35"/>
      <c r="PB143" s="35"/>
      <c r="PC143" s="35"/>
      <c r="PD143" s="35"/>
      <c r="PE143" s="35"/>
      <c r="PF143" s="35"/>
      <c r="PG143" s="35"/>
      <c r="PH143" s="35"/>
      <c r="PI143" s="35"/>
      <c r="PJ143" s="35"/>
      <c r="PK143" s="35"/>
      <c r="PL143" s="35"/>
      <c r="PM143" s="35"/>
      <c r="PN143" s="35"/>
      <c r="PO143" s="35"/>
      <c r="PP143" s="35"/>
      <c r="PQ143" s="35"/>
      <c r="PR143" s="35"/>
      <c r="PS143" s="35"/>
      <c r="PT143" s="35"/>
      <c r="PU143" s="35"/>
      <c r="PV143" s="35"/>
      <c r="PW143" s="35"/>
      <c r="PX143" s="35"/>
      <c r="PY143" s="35"/>
      <c r="PZ143" s="35"/>
      <c r="QA143" s="35"/>
      <c r="QB143" s="35"/>
      <c r="QC143" s="35"/>
      <c r="QD143" s="35"/>
      <c r="QE143" s="35"/>
      <c r="QF143" s="35"/>
      <c r="QG143" s="35"/>
      <c r="QH143" s="35"/>
      <c r="QI143" s="35"/>
      <c r="QJ143" s="35"/>
      <c r="QK143" s="35"/>
      <c r="QL143" s="35"/>
      <c r="QM143" s="35"/>
      <c r="QN143" s="35"/>
      <c r="QO143" s="35"/>
      <c r="QP143" s="35"/>
      <c r="QQ143" s="35"/>
      <c r="QR143" s="35"/>
      <c r="QS143" s="35"/>
      <c r="QT143" s="35"/>
      <c r="QU143" s="35"/>
      <c r="QV143" s="35"/>
      <c r="QW143" s="35"/>
      <c r="QX143" s="35"/>
      <c r="QY143" s="35"/>
      <c r="QZ143" s="35"/>
      <c r="RA143" s="35"/>
      <c r="RB143" s="35"/>
      <c r="RC143" s="35"/>
      <c r="RD143" s="35"/>
      <c r="RE143" s="35"/>
      <c r="RF143" s="35"/>
      <c r="RG143" s="35"/>
      <c r="RH143" s="35"/>
      <c r="RI143" s="35"/>
      <c r="RJ143" s="35"/>
      <c r="RK143" s="35"/>
      <c r="RL143" s="35"/>
      <c r="RM143" s="35"/>
      <c r="RN143" s="35"/>
      <c r="RO143" s="35"/>
      <c r="RP143" s="35"/>
      <c r="RQ143" s="35"/>
      <c r="RR143" s="35"/>
      <c r="RS143" s="35"/>
      <c r="RT143" s="35"/>
      <c r="RU143" s="35"/>
      <c r="RV143" s="35"/>
      <c r="RW143" s="35"/>
      <c r="RX143" s="35"/>
      <c r="RY143" s="35"/>
      <c r="RZ143" s="35"/>
      <c r="SA143" s="35"/>
      <c r="SB143" s="35"/>
      <c r="SC143" s="35"/>
      <c r="SD143" s="35"/>
      <c r="SE143" s="35"/>
      <c r="SF143" s="35"/>
      <c r="SG143" s="35"/>
      <c r="SH143" s="35"/>
      <c r="SI143" s="35"/>
      <c r="SJ143" s="35"/>
      <c r="SK143" s="35"/>
      <c r="SL143" s="35"/>
      <c r="SM143" s="35"/>
      <c r="SN143" s="35"/>
      <c r="SO143" s="35"/>
      <c r="SP143" s="35"/>
      <c r="SQ143" s="35"/>
      <c r="SR143" s="35"/>
      <c r="SS143" s="35"/>
      <c r="ST143" s="35"/>
      <c r="SU143" s="35"/>
      <c r="SV143" s="35"/>
      <c r="SW143" s="35"/>
      <c r="SX143" s="35"/>
      <c r="SY143" s="35"/>
      <c r="SZ143" s="35"/>
      <c r="TA143" s="35"/>
      <c r="TB143" s="35"/>
      <c r="TC143" s="35"/>
      <c r="TD143" s="35"/>
      <c r="TE143" s="35"/>
      <c r="TF143" s="35"/>
      <c r="TG143" s="35"/>
      <c r="TH143" s="35"/>
      <c r="TI143" s="35"/>
      <c r="TJ143" s="35"/>
      <c r="TK143" s="35"/>
      <c r="TL143" s="35"/>
      <c r="TM143" s="35"/>
      <c r="TN143" s="35"/>
      <c r="TO143" s="35"/>
      <c r="TP143" s="35"/>
      <c r="TQ143" s="35"/>
      <c r="TR143" s="35"/>
      <c r="TS143" s="35"/>
      <c r="TT143" s="35"/>
      <c r="TU143" s="35"/>
      <c r="TV143" s="35"/>
      <c r="TW143" s="35"/>
      <c r="TX143" s="35"/>
      <c r="TY143" s="35"/>
      <c r="TZ143" s="35"/>
      <c r="UA143" s="35"/>
      <c r="UB143" s="35"/>
      <c r="UC143" s="35"/>
      <c r="UD143" s="35"/>
      <c r="UE143" s="35"/>
      <c r="UF143" s="35"/>
      <c r="UG143" s="35"/>
      <c r="UH143" s="35"/>
      <c r="UI143" s="35"/>
      <c r="UJ143" s="35"/>
      <c r="UK143" s="35"/>
      <c r="UL143" s="35"/>
      <c r="UM143" s="35"/>
      <c r="UN143" s="35"/>
      <c r="UO143" s="35"/>
      <c r="UP143" s="35"/>
      <c r="UQ143" s="35"/>
      <c r="UR143" s="35"/>
      <c r="US143" s="35"/>
      <c r="UT143" s="35"/>
      <c r="UU143" s="35"/>
      <c r="UV143" s="35"/>
      <c r="UW143" s="35"/>
      <c r="UX143" s="35"/>
      <c r="UY143" s="35"/>
      <c r="UZ143" s="35"/>
      <c r="VA143" s="35"/>
      <c r="VB143" s="35"/>
      <c r="VC143" s="35"/>
      <c r="VD143" s="35"/>
      <c r="VE143" s="35"/>
      <c r="VF143" s="35"/>
      <c r="VG143" s="35"/>
      <c r="VH143" s="35"/>
      <c r="VI143" s="35"/>
      <c r="VJ143" s="35"/>
      <c r="VK143" s="35"/>
      <c r="VL143" s="35"/>
      <c r="VM143" s="35"/>
      <c r="VN143" s="35"/>
      <c r="VO143" s="35"/>
      <c r="VP143" s="35"/>
      <c r="VQ143" s="35"/>
      <c r="VR143" s="35"/>
      <c r="VS143" s="35"/>
      <c r="VT143" s="35"/>
      <c r="VU143" s="35"/>
      <c r="VV143" s="35"/>
      <c r="VW143" s="35"/>
      <c r="VX143" s="35"/>
      <c r="VY143" s="35"/>
      <c r="VZ143" s="35"/>
      <c r="WA143" s="35"/>
      <c r="WB143" s="35"/>
      <c r="WC143" s="35"/>
      <c r="WD143" s="35"/>
      <c r="WE143" s="35"/>
      <c r="WF143" s="35"/>
      <c r="WG143" s="35"/>
      <c r="WH143" s="35"/>
      <c r="WI143" s="35"/>
      <c r="WJ143" s="35"/>
      <c r="WK143" s="35"/>
      <c r="WL143" s="35"/>
      <c r="WM143" s="35"/>
      <c r="WN143" s="35"/>
      <c r="WO143" s="35"/>
      <c r="WP143" s="35"/>
      <c r="WQ143" s="35"/>
      <c r="WR143" s="35"/>
      <c r="WS143" s="35"/>
      <c r="WT143" s="35"/>
      <c r="WU143" s="35"/>
      <c r="WV143" s="35"/>
      <c r="WW143" s="35"/>
      <c r="WX143" s="35"/>
      <c r="WY143" s="35"/>
      <c r="WZ143" s="35"/>
      <c r="XA143" s="35"/>
      <c r="XB143" s="35"/>
      <c r="XC143" s="35"/>
      <c r="XD143" s="35"/>
      <c r="XE143" s="35"/>
      <c r="XF143" s="35"/>
      <c r="XG143" s="35"/>
      <c r="XH143" s="35"/>
      <c r="XI143" s="35"/>
      <c r="XJ143" s="35"/>
      <c r="XK143" s="35"/>
      <c r="XL143" s="35"/>
      <c r="XM143" s="35"/>
      <c r="XN143" s="35"/>
      <c r="XO143" s="35"/>
      <c r="XP143" s="35"/>
      <c r="XQ143" s="35"/>
      <c r="XR143" s="35"/>
      <c r="XS143" s="35"/>
      <c r="XT143" s="35"/>
      <c r="XU143" s="35"/>
      <c r="XV143" s="35"/>
      <c r="XW143" s="35"/>
      <c r="XX143" s="35"/>
      <c r="XY143" s="35"/>
      <c r="XZ143" s="35"/>
      <c r="YA143" s="35"/>
      <c r="YB143" s="35"/>
      <c r="YC143" s="35"/>
      <c r="YD143" s="35"/>
      <c r="YE143" s="35"/>
      <c r="YF143" s="35"/>
      <c r="YG143" s="35"/>
      <c r="YH143" s="35"/>
      <c r="YI143" s="35"/>
      <c r="YJ143" s="35"/>
      <c r="YK143" s="35"/>
      <c r="YL143" s="35"/>
      <c r="YM143" s="35"/>
      <c r="YN143" s="35"/>
      <c r="YO143" s="35"/>
      <c r="YP143" s="35"/>
      <c r="YQ143" s="35"/>
      <c r="YR143" s="35"/>
      <c r="YS143" s="35"/>
    </row>
    <row r="144" spans="1:669" ht="18" customHeight="1" x14ac:dyDescent="0.25">
      <c r="A144" s="28" t="s">
        <v>129</v>
      </c>
      <c r="B144" s="11"/>
      <c r="C144" s="9"/>
      <c r="D144" s="9"/>
      <c r="E144" s="28"/>
      <c r="F144" s="28"/>
      <c r="G144" s="115"/>
      <c r="H144" s="114"/>
      <c r="I144" s="115"/>
      <c r="J144" s="115"/>
      <c r="K144" s="115"/>
      <c r="L144" s="115"/>
      <c r="M144" s="114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ID144" s="35"/>
      <c r="IE144" s="35"/>
      <c r="IF144" s="35"/>
      <c r="IG144" s="35"/>
      <c r="IH144" s="35"/>
      <c r="II144" s="35"/>
      <c r="IJ144" s="35"/>
      <c r="IK144" s="35"/>
      <c r="IL144" s="35"/>
      <c r="IM144" s="35"/>
      <c r="IN144" s="35"/>
      <c r="IO144" s="35"/>
      <c r="IP144" s="35"/>
      <c r="IQ144" s="35"/>
      <c r="IR144" s="35"/>
      <c r="IS144" s="35"/>
      <c r="IT144" s="35"/>
      <c r="IU144" s="35"/>
      <c r="IV144" s="35"/>
      <c r="IW144" s="35"/>
      <c r="IX144" s="35"/>
      <c r="IY144" s="35"/>
      <c r="IZ144" s="35"/>
      <c r="JA144" s="35"/>
      <c r="JB144" s="35"/>
      <c r="JC144" s="35"/>
      <c r="JD144" s="35"/>
      <c r="JE144" s="35"/>
      <c r="JF144" s="35"/>
      <c r="JG144" s="35"/>
      <c r="JH144" s="35"/>
      <c r="JI144" s="35"/>
      <c r="JJ144" s="35"/>
      <c r="JK144" s="35"/>
      <c r="JL144" s="35"/>
      <c r="JM144" s="35"/>
      <c r="JN144" s="35"/>
      <c r="JO144" s="35"/>
      <c r="JP144" s="35"/>
      <c r="JQ144" s="35"/>
      <c r="JR144" s="35"/>
      <c r="JS144" s="35"/>
      <c r="JT144" s="35"/>
      <c r="JU144" s="35"/>
      <c r="JV144" s="35"/>
      <c r="JW144" s="35"/>
      <c r="JX144" s="35"/>
      <c r="JY144" s="35"/>
      <c r="JZ144" s="35"/>
      <c r="KA144" s="35"/>
      <c r="KB144" s="35"/>
      <c r="KC144" s="35"/>
      <c r="KD144" s="35"/>
      <c r="KE144" s="35"/>
      <c r="KF144" s="35"/>
      <c r="KG144" s="35"/>
      <c r="KH144" s="35"/>
      <c r="KI144" s="35"/>
      <c r="KJ144" s="35"/>
      <c r="KK144" s="35"/>
      <c r="KL144" s="35"/>
      <c r="KM144" s="35"/>
      <c r="KN144" s="35"/>
      <c r="KO144" s="35"/>
      <c r="KP144" s="35"/>
      <c r="KQ144" s="35"/>
      <c r="KR144" s="35"/>
      <c r="KS144" s="35"/>
      <c r="KT144" s="35"/>
      <c r="KU144" s="35"/>
      <c r="KV144" s="35"/>
      <c r="KW144" s="35"/>
      <c r="KX144" s="35"/>
      <c r="KY144" s="35"/>
      <c r="KZ144" s="35"/>
      <c r="LA144" s="35"/>
      <c r="LB144" s="35"/>
      <c r="LC144" s="35"/>
      <c r="LD144" s="35"/>
      <c r="LE144" s="35"/>
      <c r="LF144" s="35"/>
      <c r="LG144" s="35"/>
      <c r="LH144" s="35"/>
      <c r="LI144" s="35"/>
      <c r="LJ144" s="35"/>
      <c r="LK144" s="35"/>
      <c r="LL144" s="35"/>
      <c r="LM144" s="35"/>
      <c r="LN144" s="35"/>
      <c r="LO144" s="35"/>
      <c r="LP144" s="35"/>
      <c r="LQ144" s="35"/>
      <c r="LR144" s="35"/>
      <c r="LS144" s="35"/>
      <c r="LT144" s="35"/>
      <c r="LU144" s="35"/>
      <c r="LV144" s="35"/>
      <c r="LW144" s="35"/>
      <c r="LX144" s="35"/>
      <c r="LY144" s="35"/>
      <c r="LZ144" s="35"/>
      <c r="MA144" s="35"/>
      <c r="MB144" s="35"/>
      <c r="MC144" s="35"/>
      <c r="MD144" s="35"/>
      <c r="ME144" s="35"/>
      <c r="MF144" s="35"/>
      <c r="MG144" s="35"/>
      <c r="MH144" s="35"/>
      <c r="MI144" s="35"/>
      <c r="MJ144" s="35"/>
      <c r="MK144" s="35"/>
      <c r="ML144" s="35"/>
      <c r="MM144" s="35"/>
      <c r="MN144" s="35"/>
      <c r="MO144" s="35"/>
      <c r="MP144" s="35"/>
      <c r="MQ144" s="35"/>
      <c r="MR144" s="35"/>
      <c r="MS144" s="35"/>
      <c r="MT144" s="35"/>
      <c r="MU144" s="35"/>
      <c r="MV144" s="35"/>
      <c r="MW144" s="35"/>
      <c r="MX144" s="35"/>
      <c r="MY144" s="35"/>
      <c r="MZ144" s="35"/>
      <c r="NA144" s="35"/>
      <c r="NB144" s="35"/>
      <c r="NC144" s="35"/>
      <c r="ND144" s="35"/>
      <c r="NE144" s="35"/>
      <c r="NF144" s="35"/>
      <c r="NG144" s="35"/>
      <c r="NH144" s="35"/>
      <c r="NI144" s="35"/>
      <c r="NJ144" s="35"/>
      <c r="NK144" s="35"/>
      <c r="NL144" s="35"/>
      <c r="NM144" s="35"/>
      <c r="NN144" s="35"/>
      <c r="NO144" s="35"/>
      <c r="NP144" s="35"/>
      <c r="NQ144" s="35"/>
      <c r="NR144" s="35"/>
      <c r="NS144" s="35"/>
      <c r="NT144" s="35"/>
      <c r="NU144" s="35"/>
      <c r="NV144" s="35"/>
      <c r="NW144" s="35"/>
      <c r="NX144" s="35"/>
      <c r="NY144" s="35"/>
      <c r="NZ144" s="35"/>
      <c r="OA144" s="35"/>
      <c r="OB144" s="35"/>
      <c r="OC144" s="35"/>
      <c r="OD144" s="35"/>
      <c r="OE144" s="35"/>
      <c r="OF144" s="35"/>
      <c r="OG144" s="35"/>
      <c r="OH144" s="35"/>
      <c r="OI144" s="35"/>
      <c r="OJ144" s="35"/>
      <c r="OK144" s="35"/>
      <c r="OL144" s="35"/>
      <c r="OM144" s="35"/>
      <c r="ON144" s="35"/>
      <c r="OO144" s="35"/>
      <c r="OP144" s="35"/>
      <c r="OQ144" s="35"/>
      <c r="OR144" s="35"/>
      <c r="OS144" s="35"/>
      <c r="OT144" s="35"/>
      <c r="OU144" s="35"/>
      <c r="OV144" s="35"/>
      <c r="OW144" s="35"/>
      <c r="OX144" s="35"/>
      <c r="OY144" s="35"/>
      <c r="OZ144" s="35"/>
      <c r="PA144" s="35"/>
      <c r="PB144" s="35"/>
      <c r="PC144" s="35"/>
      <c r="PD144" s="35"/>
      <c r="PE144" s="35"/>
      <c r="PF144" s="35"/>
      <c r="PG144" s="35"/>
      <c r="PH144" s="35"/>
      <c r="PI144" s="35"/>
      <c r="PJ144" s="35"/>
      <c r="PK144" s="35"/>
      <c r="PL144" s="35"/>
      <c r="PM144" s="35"/>
      <c r="PN144" s="35"/>
      <c r="PO144" s="35"/>
      <c r="PP144" s="35"/>
      <c r="PQ144" s="35"/>
      <c r="PR144" s="35"/>
      <c r="PS144" s="35"/>
      <c r="PT144" s="35"/>
      <c r="PU144" s="35"/>
      <c r="PV144" s="35"/>
      <c r="PW144" s="35"/>
      <c r="PX144" s="35"/>
      <c r="PY144" s="35"/>
      <c r="PZ144" s="35"/>
      <c r="QA144" s="35"/>
      <c r="QB144" s="35"/>
      <c r="QC144" s="35"/>
      <c r="QD144" s="35"/>
      <c r="QE144" s="35"/>
      <c r="QF144" s="35"/>
      <c r="QG144" s="35"/>
      <c r="QH144" s="35"/>
      <c r="QI144" s="35"/>
      <c r="QJ144" s="35"/>
      <c r="QK144" s="35"/>
      <c r="QL144" s="35"/>
      <c r="QM144" s="35"/>
      <c r="QN144" s="35"/>
      <c r="QO144" s="35"/>
      <c r="QP144" s="35"/>
      <c r="QQ144" s="35"/>
      <c r="QR144" s="35"/>
      <c r="QS144" s="35"/>
      <c r="QT144" s="35"/>
      <c r="QU144" s="35"/>
      <c r="QV144" s="35"/>
      <c r="QW144" s="35"/>
      <c r="QX144" s="35"/>
      <c r="QY144" s="35"/>
      <c r="QZ144" s="35"/>
      <c r="RA144" s="35"/>
      <c r="RB144" s="35"/>
      <c r="RC144" s="35"/>
      <c r="RD144" s="35"/>
      <c r="RE144" s="35"/>
      <c r="RF144" s="35"/>
      <c r="RG144" s="35"/>
      <c r="RH144" s="35"/>
      <c r="RI144" s="35"/>
      <c r="RJ144" s="35"/>
      <c r="RK144" s="35"/>
      <c r="RL144" s="35"/>
      <c r="RM144" s="35"/>
      <c r="RN144" s="35"/>
      <c r="RO144" s="35"/>
      <c r="RP144" s="35"/>
      <c r="RQ144" s="35"/>
      <c r="RR144" s="35"/>
      <c r="RS144" s="35"/>
      <c r="RT144" s="35"/>
      <c r="RU144" s="35"/>
      <c r="RV144" s="35"/>
      <c r="RW144" s="35"/>
      <c r="RX144" s="35"/>
      <c r="RY144" s="35"/>
      <c r="RZ144" s="35"/>
      <c r="SA144" s="35"/>
      <c r="SB144" s="35"/>
      <c r="SC144" s="35"/>
      <c r="SD144" s="35"/>
      <c r="SE144" s="35"/>
      <c r="SF144" s="35"/>
      <c r="SG144" s="35"/>
      <c r="SH144" s="35"/>
      <c r="SI144" s="35"/>
      <c r="SJ144" s="35"/>
      <c r="SK144" s="35"/>
      <c r="SL144" s="35"/>
      <c r="SM144" s="35"/>
      <c r="SN144" s="35"/>
      <c r="SO144" s="35"/>
      <c r="SP144" s="35"/>
      <c r="SQ144" s="35"/>
      <c r="SR144" s="35"/>
      <c r="SS144" s="35"/>
      <c r="ST144" s="35"/>
      <c r="SU144" s="35"/>
      <c r="SV144" s="35"/>
      <c r="SW144" s="35"/>
      <c r="SX144" s="35"/>
      <c r="SY144" s="35"/>
      <c r="SZ144" s="35"/>
      <c r="TA144" s="35"/>
      <c r="TB144" s="35"/>
      <c r="TC144" s="35"/>
      <c r="TD144" s="35"/>
      <c r="TE144" s="35"/>
      <c r="TF144" s="35"/>
      <c r="TG144" s="35"/>
      <c r="TH144" s="35"/>
      <c r="TI144" s="35"/>
      <c r="TJ144" s="35"/>
      <c r="TK144" s="35"/>
      <c r="TL144" s="35"/>
      <c r="TM144" s="35"/>
      <c r="TN144" s="35"/>
      <c r="TO144" s="35"/>
      <c r="TP144" s="35"/>
      <c r="TQ144" s="35"/>
      <c r="TR144" s="35"/>
      <c r="TS144" s="35"/>
      <c r="TT144" s="35"/>
      <c r="TU144" s="35"/>
      <c r="TV144" s="35"/>
      <c r="TW144" s="35"/>
      <c r="TX144" s="35"/>
      <c r="TY144" s="35"/>
      <c r="TZ144" s="35"/>
      <c r="UA144" s="35"/>
      <c r="UB144" s="35"/>
      <c r="UC144" s="35"/>
      <c r="UD144" s="35"/>
      <c r="UE144" s="35"/>
      <c r="UF144" s="35"/>
      <c r="UG144" s="35"/>
      <c r="UH144" s="35"/>
      <c r="UI144" s="35"/>
      <c r="UJ144" s="35"/>
      <c r="UK144" s="35"/>
      <c r="UL144" s="35"/>
      <c r="UM144" s="35"/>
      <c r="UN144" s="35"/>
      <c r="UO144" s="35"/>
      <c r="UP144" s="35"/>
      <c r="UQ144" s="35"/>
      <c r="UR144" s="35"/>
      <c r="US144" s="35"/>
      <c r="UT144" s="35"/>
      <c r="UU144" s="35"/>
      <c r="UV144" s="35"/>
      <c r="UW144" s="35"/>
      <c r="UX144" s="35"/>
      <c r="UY144" s="35"/>
      <c r="UZ144" s="35"/>
      <c r="VA144" s="35"/>
      <c r="VB144" s="35"/>
      <c r="VC144" s="35"/>
      <c r="VD144" s="35"/>
      <c r="VE144" s="35"/>
      <c r="VF144" s="35"/>
      <c r="VG144" s="35"/>
      <c r="VH144" s="35"/>
      <c r="VI144" s="35"/>
      <c r="VJ144" s="35"/>
      <c r="VK144" s="35"/>
      <c r="VL144" s="35"/>
      <c r="VM144" s="35"/>
      <c r="VN144" s="35"/>
      <c r="VO144" s="35"/>
      <c r="VP144" s="35"/>
      <c r="VQ144" s="35"/>
      <c r="VR144" s="35"/>
      <c r="VS144" s="35"/>
      <c r="VT144" s="35"/>
      <c r="VU144" s="35"/>
      <c r="VV144" s="35"/>
      <c r="VW144" s="35"/>
      <c r="VX144" s="35"/>
      <c r="VY144" s="35"/>
      <c r="VZ144" s="35"/>
      <c r="WA144" s="35"/>
      <c r="WB144" s="35"/>
      <c r="WC144" s="35"/>
      <c r="WD144" s="35"/>
      <c r="WE144" s="35"/>
      <c r="WF144" s="35"/>
      <c r="WG144" s="35"/>
      <c r="WH144" s="35"/>
      <c r="WI144" s="35"/>
      <c r="WJ144" s="35"/>
      <c r="WK144" s="35"/>
      <c r="WL144" s="35"/>
      <c r="WM144" s="35"/>
      <c r="WN144" s="35"/>
      <c r="WO144" s="35"/>
      <c r="WP144" s="35"/>
      <c r="WQ144" s="35"/>
      <c r="WR144" s="35"/>
      <c r="WS144" s="35"/>
      <c r="WT144" s="35"/>
      <c r="WU144" s="35"/>
      <c r="WV144" s="35"/>
      <c r="WW144" s="35"/>
      <c r="WX144" s="35"/>
      <c r="WY144" s="35"/>
      <c r="WZ144" s="35"/>
      <c r="XA144" s="35"/>
      <c r="XB144" s="35"/>
      <c r="XC144" s="35"/>
      <c r="XD144" s="35"/>
      <c r="XE144" s="35"/>
      <c r="XF144" s="35"/>
      <c r="XG144" s="35"/>
      <c r="XH144" s="35"/>
      <c r="XI144" s="35"/>
      <c r="XJ144" s="35"/>
      <c r="XK144" s="35"/>
      <c r="XL144" s="35"/>
      <c r="XM144" s="35"/>
      <c r="XN144" s="35"/>
      <c r="XO144" s="35"/>
      <c r="XP144" s="35"/>
      <c r="XQ144" s="35"/>
      <c r="XR144" s="35"/>
      <c r="XS144" s="35"/>
      <c r="XT144" s="35"/>
      <c r="XU144" s="35"/>
      <c r="XV144" s="35"/>
      <c r="XW144" s="35"/>
      <c r="XX144" s="35"/>
      <c r="XY144" s="35"/>
      <c r="XZ144" s="35"/>
      <c r="YA144" s="35"/>
      <c r="YB144" s="35"/>
      <c r="YC144" s="35"/>
      <c r="YD144" s="35"/>
      <c r="YE144" s="35"/>
      <c r="YF144" s="35"/>
      <c r="YG144" s="35"/>
      <c r="YH144" s="35"/>
      <c r="YI144" s="35"/>
      <c r="YJ144" s="35"/>
      <c r="YK144" s="35"/>
      <c r="YL144" s="35"/>
      <c r="YM144" s="35"/>
      <c r="YN144" s="35"/>
      <c r="YO144" s="35"/>
      <c r="YP144" s="35"/>
      <c r="YQ144" s="35"/>
      <c r="YR144" s="35"/>
      <c r="YS144" s="35"/>
    </row>
    <row r="145" spans="1:669" ht="19.5" customHeight="1" x14ac:dyDescent="0.25">
      <c r="A145" t="s">
        <v>130</v>
      </c>
      <c r="B145" s="148" t="s">
        <v>15</v>
      </c>
      <c r="C145" s="5" t="s">
        <v>67</v>
      </c>
      <c r="D145" s="5" t="s">
        <v>197</v>
      </c>
      <c r="E145" s="7">
        <v>44594</v>
      </c>
      <c r="F145" s="2" t="s">
        <v>99</v>
      </c>
      <c r="G145" s="143">
        <v>35000</v>
      </c>
      <c r="H145" s="104">
        <v>1004.5</v>
      </c>
      <c r="I145" s="143">
        <v>0</v>
      </c>
      <c r="J145" s="143">
        <v>1064</v>
      </c>
      <c r="K145" s="138">
        <v>1255</v>
      </c>
      <c r="L145" s="138">
        <v>3323.5</v>
      </c>
      <c r="M145" s="138">
        <f>G145-L145</f>
        <v>31676.5</v>
      </c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ID145" s="35"/>
      <c r="IE145" s="35"/>
      <c r="IF145" s="35"/>
      <c r="IG145" s="35"/>
      <c r="IH145" s="35"/>
      <c r="II145" s="35"/>
      <c r="IJ145" s="35"/>
      <c r="IK145" s="35"/>
      <c r="IL145" s="35"/>
      <c r="IM145" s="35"/>
      <c r="IN145" s="35"/>
      <c r="IO145" s="35"/>
      <c r="IP145" s="35"/>
      <c r="IQ145" s="35"/>
      <c r="IR145" s="35"/>
      <c r="IS145" s="35"/>
      <c r="IT145" s="35"/>
      <c r="IU145" s="35"/>
      <c r="IV145" s="35"/>
      <c r="IW145" s="35"/>
      <c r="IX145" s="35"/>
      <c r="IY145" s="35"/>
      <c r="IZ145" s="35"/>
      <c r="JA145" s="35"/>
      <c r="JB145" s="35"/>
      <c r="JC145" s="35"/>
      <c r="JD145" s="35"/>
      <c r="JE145" s="35"/>
      <c r="JF145" s="35"/>
      <c r="JG145" s="35"/>
      <c r="JH145" s="35"/>
      <c r="JI145" s="35"/>
      <c r="JJ145" s="35"/>
      <c r="JK145" s="35"/>
      <c r="JL145" s="35"/>
      <c r="JM145" s="35"/>
      <c r="JN145" s="35"/>
      <c r="JO145" s="35"/>
      <c r="JP145" s="35"/>
      <c r="JQ145" s="35"/>
      <c r="JR145" s="35"/>
      <c r="JS145" s="35"/>
      <c r="JT145" s="35"/>
      <c r="JU145" s="35"/>
      <c r="JV145" s="35"/>
      <c r="JW145" s="35"/>
      <c r="JX145" s="35"/>
      <c r="JY145" s="35"/>
      <c r="JZ145" s="35"/>
      <c r="KA145" s="35"/>
      <c r="KB145" s="35"/>
      <c r="KC145" s="35"/>
      <c r="KD145" s="35"/>
      <c r="KE145" s="35"/>
      <c r="KF145" s="35"/>
      <c r="KG145" s="35"/>
      <c r="KH145" s="35"/>
      <c r="KI145" s="35"/>
      <c r="KJ145" s="35"/>
      <c r="KK145" s="35"/>
      <c r="KL145" s="35"/>
      <c r="KM145" s="35"/>
      <c r="KN145" s="35"/>
      <c r="KO145" s="35"/>
      <c r="KP145" s="35"/>
      <c r="KQ145" s="35"/>
      <c r="KR145" s="35"/>
      <c r="KS145" s="35"/>
      <c r="KT145" s="35"/>
      <c r="KU145" s="35"/>
      <c r="KV145" s="35"/>
      <c r="KW145" s="35"/>
      <c r="KX145" s="35"/>
      <c r="KY145" s="35"/>
      <c r="KZ145" s="35"/>
      <c r="LA145" s="35"/>
      <c r="LB145" s="35"/>
      <c r="LC145" s="35"/>
      <c r="LD145" s="35"/>
      <c r="LE145" s="35"/>
      <c r="LF145" s="35"/>
      <c r="LG145" s="35"/>
      <c r="LH145" s="35"/>
      <c r="LI145" s="35"/>
      <c r="LJ145" s="35"/>
      <c r="LK145" s="35"/>
      <c r="LL145" s="35"/>
      <c r="LM145" s="35"/>
      <c r="LN145" s="35"/>
      <c r="LO145" s="35"/>
      <c r="LP145" s="35"/>
      <c r="LQ145" s="35"/>
      <c r="LR145" s="35"/>
      <c r="LS145" s="35"/>
      <c r="LT145" s="35"/>
      <c r="LU145" s="35"/>
      <c r="LV145" s="35"/>
      <c r="LW145" s="35"/>
      <c r="LX145" s="35"/>
      <c r="LY145" s="35"/>
      <c r="LZ145" s="35"/>
      <c r="MA145" s="35"/>
      <c r="MB145" s="35"/>
      <c r="MC145" s="35"/>
      <c r="MD145" s="35"/>
      <c r="ME145" s="35"/>
      <c r="MF145" s="35"/>
      <c r="MG145" s="35"/>
      <c r="MH145" s="35"/>
      <c r="MI145" s="35"/>
      <c r="MJ145" s="35"/>
      <c r="MK145" s="35"/>
      <c r="ML145" s="35"/>
      <c r="MM145" s="35"/>
      <c r="MN145" s="35"/>
      <c r="MO145" s="35"/>
      <c r="MP145" s="35"/>
      <c r="MQ145" s="35"/>
      <c r="MR145" s="35"/>
      <c r="MS145" s="35"/>
      <c r="MT145" s="35"/>
      <c r="MU145" s="35"/>
      <c r="MV145" s="35"/>
      <c r="MW145" s="35"/>
      <c r="MX145" s="35"/>
      <c r="MY145" s="35"/>
      <c r="MZ145" s="35"/>
      <c r="NA145" s="35"/>
      <c r="NB145" s="35"/>
      <c r="NC145" s="35"/>
      <c r="ND145" s="35"/>
      <c r="NE145" s="35"/>
      <c r="NF145" s="35"/>
      <c r="NG145" s="35"/>
      <c r="NH145" s="35"/>
      <c r="NI145" s="35"/>
      <c r="NJ145" s="35"/>
      <c r="NK145" s="35"/>
      <c r="NL145" s="35"/>
      <c r="NM145" s="35"/>
      <c r="NN145" s="35"/>
      <c r="NO145" s="35"/>
      <c r="NP145" s="35"/>
      <c r="NQ145" s="35"/>
      <c r="NR145" s="35"/>
      <c r="NS145" s="35"/>
      <c r="NT145" s="35"/>
      <c r="NU145" s="35"/>
      <c r="NV145" s="35"/>
      <c r="NW145" s="35"/>
      <c r="NX145" s="35"/>
      <c r="NY145" s="35"/>
      <c r="NZ145" s="35"/>
      <c r="OA145" s="35"/>
      <c r="OB145" s="35"/>
      <c r="OC145" s="35"/>
      <c r="OD145" s="35"/>
      <c r="OE145" s="35"/>
      <c r="OF145" s="35"/>
      <c r="OG145" s="35"/>
      <c r="OH145" s="35"/>
      <c r="OI145" s="35"/>
      <c r="OJ145" s="35"/>
      <c r="OK145" s="35"/>
      <c r="OL145" s="35"/>
      <c r="OM145" s="35"/>
      <c r="ON145" s="35"/>
      <c r="OO145" s="35"/>
      <c r="OP145" s="35"/>
      <c r="OQ145" s="35"/>
      <c r="OR145" s="35"/>
      <c r="OS145" s="35"/>
      <c r="OT145" s="35"/>
      <c r="OU145" s="35"/>
      <c r="OV145" s="35"/>
      <c r="OW145" s="35"/>
      <c r="OX145" s="35"/>
      <c r="OY145" s="35"/>
      <c r="OZ145" s="35"/>
      <c r="PA145" s="35"/>
      <c r="PB145" s="35"/>
      <c r="PC145" s="35"/>
      <c r="PD145" s="35"/>
      <c r="PE145" s="35"/>
      <c r="PF145" s="35"/>
      <c r="PG145" s="35"/>
      <c r="PH145" s="35"/>
      <c r="PI145" s="35"/>
      <c r="PJ145" s="35"/>
      <c r="PK145" s="35"/>
      <c r="PL145" s="35"/>
      <c r="PM145" s="35"/>
      <c r="PN145" s="35"/>
      <c r="PO145" s="35"/>
      <c r="PP145" s="35"/>
      <c r="PQ145" s="35"/>
      <c r="PR145" s="35"/>
      <c r="PS145" s="35"/>
      <c r="PT145" s="35"/>
      <c r="PU145" s="35"/>
      <c r="PV145" s="35"/>
      <c r="PW145" s="35"/>
      <c r="PX145" s="35"/>
      <c r="PY145" s="35"/>
      <c r="PZ145" s="35"/>
      <c r="QA145" s="35"/>
      <c r="QB145" s="35"/>
      <c r="QC145" s="35"/>
      <c r="QD145" s="35"/>
      <c r="QE145" s="35"/>
      <c r="QF145" s="35"/>
      <c r="QG145" s="35"/>
      <c r="QH145" s="35"/>
      <c r="QI145" s="35"/>
      <c r="QJ145" s="35"/>
      <c r="QK145" s="35"/>
      <c r="QL145" s="35"/>
      <c r="QM145" s="35"/>
      <c r="QN145" s="35"/>
      <c r="QO145" s="35"/>
      <c r="QP145" s="35"/>
      <c r="QQ145" s="35"/>
      <c r="QR145" s="35"/>
      <c r="QS145" s="35"/>
      <c r="QT145" s="35"/>
      <c r="QU145" s="35"/>
      <c r="QV145" s="35"/>
      <c r="QW145" s="35"/>
      <c r="QX145" s="35"/>
      <c r="QY145" s="35"/>
      <c r="QZ145" s="35"/>
      <c r="RA145" s="35"/>
      <c r="RB145" s="35"/>
      <c r="RC145" s="35"/>
      <c r="RD145" s="35"/>
      <c r="RE145" s="35"/>
      <c r="RF145" s="35"/>
      <c r="RG145" s="35"/>
      <c r="RH145" s="35"/>
      <c r="RI145" s="35"/>
      <c r="RJ145" s="35"/>
      <c r="RK145" s="35"/>
      <c r="RL145" s="35"/>
      <c r="RM145" s="35"/>
      <c r="RN145" s="35"/>
      <c r="RO145" s="35"/>
      <c r="RP145" s="35"/>
      <c r="RQ145" s="35"/>
      <c r="RR145" s="35"/>
      <c r="RS145" s="35"/>
      <c r="RT145" s="35"/>
      <c r="RU145" s="35"/>
      <c r="RV145" s="35"/>
      <c r="RW145" s="35"/>
      <c r="RX145" s="35"/>
      <c r="RY145" s="35"/>
      <c r="RZ145" s="35"/>
      <c r="SA145" s="35"/>
      <c r="SB145" s="35"/>
      <c r="SC145" s="35"/>
      <c r="SD145" s="35"/>
      <c r="SE145" s="35"/>
      <c r="SF145" s="35"/>
      <c r="SG145" s="35"/>
      <c r="SH145" s="35"/>
      <c r="SI145" s="35"/>
      <c r="SJ145" s="35"/>
      <c r="SK145" s="35"/>
      <c r="SL145" s="35"/>
      <c r="SM145" s="35"/>
      <c r="SN145" s="35"/>
      <c r="SO145" s="35"/>
      <c r="SP145" s="35"/>
      <c r="SQ145" s="35"/>
      <c r="SR145" s="35"/>
      <c r="SS145" s="35"/>
      <c r="ST145" s="35"/>
      <c r="SU145" s="35"/>
      <c r="SV145" s="35"/>
      <c r="SW145" s="35"/>
      <c r="SX145" s="35"/>
      <c r="SY145" s="35"/>
      <c r="SZ145" s="35"/>
      <c r="TA145" s="35"/>
      <c r="TB145" s="35"/>
      <c r="TC145" s="35"/>
      <c r="TD145" s="35"/>
      <c r="TE145" s="35"/>
      <c r="TF145" s="35"/>
      <c r="TG145" s="35"/>
      <c r="TH145" s="35"/>
      <c r="TI145" s="35"/>
      <c r="TJ145" s="35"/>
      <c r="TK145" s="35"/>
      <c r="TL145" s="35"/>
      <c r="TM145" s="35"/>
      <c r="TN145" s="35"/>
      <c r="TO145" s="35"/>
      <c r="TP145" s="35"/>
      <c r="TQ145" s="35"/>
      <c r="TR145" s="35"/>
      <c r="TS145" s="35"/>
      <c r="TT145" s="35"/>
      <c r="TU145" s="35"/>
      <c r="TV145" s="35"/>
      <c r="TW145" s="35"/>
      <c r="TX145" s="35"/>
      <c r="TY145" s="35"/>
      <c r="TZ145" s="35"/>
      <c r="UA145" s="35"/>
      <c r="UB145" s="35"/>
      <c r="UC145" s="35"/>
      <c r="UD145" s="35"/>
      <c r="UE145" s="35"/>
      <c r="UF145" s="35"/>
      <c r="UG145" s="35"/>
      <c r="UH145" s="35"/>
      <c r="UI145" s="35"/>
      <c r="UJ145" s="35"/>
      <c r="UK145" s="35"/>
      <c r="UL145" s="35"/>
      <c r="UM145" s="35"/>
      <c r="UN145" s="35"/>
      <c r="UO145" s="35"/>
      <c r="UP145" s="35"/>
      <c r="UQ145" s="35"/>
      <c r="UR145" s="35"/>
      <c r="US145" s="35"/>
      <c r="UT145" s="35"/>
      <c r="UU145" s="35"/>
      <c r="UV145" s="35"/>
      <c r="UW145" s="35"/>
      <c r="UX145" s="35"/>
      <c r="UY145" s="35"/>
      <c r="UZ145" s="35"/>
      <c r="VA145" s="35"/>
      <c r="VB145" s="35"/>
      <c r="VC145" s="35"/>
      <c r="VD145" s="35"/>
      <c r="VE145" s="35"/>
      <c r="VF145" s="35"/>
      <c r="VG145" s="35"/>
      <c r="VH145" s="35"/>
      <c r="VI145" s="35"/>
      <c r="VJ145" s="35"/>
      <c r="VK145" s="35"/>
      <c r="VL145" s="35"/>
      <c r="VM145" s="35"/>
      <c r="VN145" s="35"/>
      <c r="VO145" s="35"/>
      <c r="VP145" s="35"/>
      <c r="VQ145" s="35"/>
      <c r="VR145" s="35"/>
      <c r="VS145" s="35"/>
      <c r="VT145" s="35"/>
      <c r="VU145" s="35"/>
      <c r="VV145" s="35"/>
      <c r="VW145" s="35"/>
      <c r="VX145" s="35"/>
      <c r="VY145" s="35"/>
      <c r="VZ145" s="35"/>
      <c r="WA145" s="35"/>
      <c r="WB145" s="35"/>
      <c r="WC145" s="35"/>
      <c r="WD145" s="35"/>
      <c r="WE145" s="35"/>
      <c r="WF145" s="35"/>
      <c r="WG145" s="35"/>
      <c r="WH145" s="35"/>
      <c r="WI145" s="35"/>
      <c r="WJ145" s="35"/>
      <c r="WK145" s="35"/>
      <c r="WL145" s="35"/>
      <c r="WM145" s="35"/>
      <c r="WN145" s="35"/>
      <c r="WO145" s="35"/>
      <c r="WP145" s="35"/>
      <c r="WQ145" s="35"/>
      <c r="WR145" s="35"/>
      <c r="WS145" s="35"/>
      <c r="WT145" s="35"/>
      <c r="WU145" s="35"/>
      <c r="WV145" s="35"/>
      <c r="WW145" s="35"/>
      <c r="WX145" s="35"/>
      <c r="WY145" s="35"/>
      <c r="WZ145" s="35"/>
      <c r="XA145" s="35"/>
      <c r="XB145" s="35"/>
      <c r="XC145" s="35"/>
      <c r="XD145" s="35"/>
      <c r="XE145" s="35"/>
      <c r="XF145" s="35"/>
      <c r="XG145" s="35"/>
      <c r="XH145" s="35"/>
      <c r="XI145" s="35"/>
      <c r="XJ145" s="35"/>
      <c r="XK145" s="35"/>
      <c r="XL145" s="35"/>
      <c r="XM145" s="35"/>
      <c r="XN145" s="35"/>
      <c r="XO145" s="35"/>
      <c r="XP145" s="35"/>
      <c r="XQ145" s="35"/>
      <c r="XR145" s="35"/>
      <c r="XS145" s="35"/>
      <c r="XT145" s="35"/>
      <c r="XU145" s="35"/>
      <c r="XV145" s="35"/>
      <c r="XW145" s="35"/>
      <c r="XX145" s="35"/>
      <c r="XY145" s="35"/>
      <c r="XZ145" s="35"/>
      <c r="YA145" s="35"/>
      <c r="YB145" s="35"/>
      <c r="YC145" s="35"/>
      <c r="YD145" s="35"/>
      <c r="YE145" s="35"/>
      <c r="YF145" s="35"/>
      <c r="YG145" s="35"/>
      <c r="YH145" s="35"/>
      <c r="YI145" s="35"/>
      <c r="YJ145" s="35"/>
      <c r="YK145" s="35"/>
      <c r="YL145" s="35"/>
      <c r="YM145" s="35"/>
      <c r="YN145" s="35"/>
      <c r="YO145" s="35"/>
      <c r="YP145" s="35"/>
      <c r="YQ145" s="35"/>
      <c r="YR145" s="35"/>
      <c r="YS145" s="35"/>
    </row>
    <row r="146" spans="1:669" x14ac:dyDescent="0.25">
      <c r="A146" t="s">
        <v>131</v>
      </c>
      <c r="B146" s="148" t="s">
        <v>132</v>
      </c>
      <c r="C146" s="5" t="s">
        <v>67</v>
      </c>
      <c r="D146" s="5" t="s">
        <v>197</v>
      </c>
      <c r="E146" s="7">
        <v>44594</v>
      </c>
      <c r="F146" s="2" t="s">
        <v>99</v>
      </c>
      <c r="G146" s="143">
        <v>30000</v>
      </c>
      <c r="H146" s="104">
        <v>861</v>
      </c>
      <c r="I146" s="143">
        <v>0</v>
      </c>
      <c r="J146" s="143">
        <v>912</v>
      </c>
      <c r="K146" s="138">
        <v>125</v>
      </c>
      <c r="L146" s="138">
        <v>1898</v>
      </c>
      <c r="M146" s="138">
        <f>G146-L146</f>
        <v>28102</v>
      </c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1:669" x14ac:dyDescent="0.25">
      <c r="A147" t="s">
        <v>152</v>
      </c>
      <c r="B147" s="148" t="s">
        <v>50</v>
      </c>
      <c r="C147" s="5" t="s">
        <v>66</v>
      </c>
      <c r="D147" s="5" t="s">
        <v>197</v>
      </c>
      <c r="E147" s="7">
        <v>44594</v>
      </c>
      <c r="F147" s="2" t="s">
        <v>99</v>
      </c>
      <c r="G147" s="143">
        <v>100000</v>
      </c>
      <c r="H147" s="104">
        <v>2870</v>
      </c>
      <c r="I147" s="143">
        <v>12105.37</v>
      </c>
      <c r="J147" s="143">
        <v>3040</v>
      </c>
      <c r="K147" s="138">
        <v>25</v>
      </c>
      <c r="L147" s="138">
        <v>18040.37</v>
      </c>
      <c r="M147" s="138">
        <f>G147-L147</f>
        <v>81959.63</v>
      </c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1:669" ht="15" customHeight="1" x14ac:dyDescent="0.25">
      <c r="A148" t="s">
        <v>183</v>
      </c>
      <c r="B148" s="148" t="s">
        <v>16</v>
      </c>
      <c r="C148" s="5" t="s">
        <v>67</v>
      </c>
      <c r="D148" s="5" t="s">
        <v>197</v>
      </c>
      <c r="E148" s="7">
        <v>44713</v>
      </c>
      <c r="F148" s="2" t="s">
        <v>99</v>
      </c>
      <c r="G148" s="143">
        <v>30000</v>
      </c>
      <c r="H148" s="104">
        <v>861</v>
      </c>
      <c r="I148" s="143">
        <v>0</v>
      </c>
      <c r="J148" s="143">
        <v>912</v>
      </c>
      <c r="K148" s="138">
        <v>565</v>
      </c>
      <c r="L148" s="138">
        <v>2338</v>
      </c>
      <c r="M148" s="138">
        <f>G148-L148</f>
        <v>27662</v>
      </c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1:669" ht="19.5" customHeight="1" x14ac:dyDescent="0.25">
      <c r="A149" s="47" t="s">
        <v>13</v>
      </c>
      <c r="B149" s="67">
        <v>4</v>
      </c>
      <c r="C149" s="53"/>
      <c r="D149" s="53"/>
      <c r="E149" s="81"/>
      <c r="F149" s="69"/>
      <c r="G149" s="141">
        <f t="shared" ref="G149:M149" si="29">SUM(G145:G148)</f>
        <v>195000</v>
      </c>
      <c r="H149" s="105">
        <f t="shared" si="29"/>
        <v>5596.5</v>
      </c>
      <c r="I149" s="141">
        <f t="shared" si="29"/>
        <v>12105.37</v>
      </c>
      <c r="J149" s="141">
        <f t="shared" si="29"/>
        <v>5928</v>
      </c>
      <c r="K149" s="141">
        <f>SUM(K145:K148)</f>
        <v>1970</v>
      </c>
      <c r="L149" s="141">
        <f t="shared" si="29"/>
        <v>25599.87</v>
      </c>
      <c r="M149" s="141">
        <f t="shared" si="29"/>
        <v>169400.13</v>
      </c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1:669" x14ac:dyDescent="0.25">
      <c r="G150" s="143"/>
      <c r="H150" s="104"/>
      <c r="I150" s="143"/>
      <c r="J150" s="143"/>
      <c r="K150" s="143"/>
      <c r="L150" s="143"/>
      <c r="M150" s="104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1:669" s="32" customFormat="1" ht="15.75" customHeight="1" x14ac:dyDescent="0.25">
      <c r="A151" s="27" t="s">
        <v>62</v>
      </c>
      <c r="B151" s="3"/>
      <c r="C151" s="31"/>
      <c r="D151" s="31"/>
      <c r="E151"/>
      <c r="F151"/>
      <c r="G151" s="104"/>
      <c r="H151" s="104"/>
      <c r="I151" s="143"/>
      <c r="J151" s="143"/>
      <c r="K151" s="104"/>
      <c r="L151" s="143"/>
      <c r="M151" s="104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 s="35"/>
      <c r="IC151" s="35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</row>
    <row r="152" spans="1:669" s="32" customFormat="1" ht="15.75" customHeight="1" x14ac:dyDescent="0.25">
      <c r="A152" s="4" t="s">
        <v>41</v>
      </c>
      <c r="B152" s="4" t="s">
        <v>15</v>
      </c>
      <c r="C152" s="5" t="s">
        <v>67</v>
      </c>
      <c r="D152" s="5" t="s">
        <v>197</v>
      </c>
      <c r="E152" s="8">
        <v>44197</v>
      </c>
      <c r="F152" s="8" t="s">
        <v>99</v>
      </c>
      <c r="G152" s="138">
        <v>50000</v>
      </c>
      <c r="H152" s="138">
        <v>1435</v>
      </c>
      <c r="I152" s="138">
        <v>1854</v>
      </c>
      <c r="J152" s="138">
        <v>1520</v>
      </c>
      <c r="K152" s="138">
        <v>125</v>
      </c>
      <c r="L152" s="138">
        <v>4934</v>
      </c>
      <c r="M152" s="138">
        <f>G152-L152</f>
        <v>45066</v>
      </c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 s="35"/>
      <c r="IC152" s="35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</row>
    <row r="153" spans="1:669" s="32" customFormat="1" ht="18" customHeight="1" x14ac:dyDescent="0.25">
      <c r="A153" s="4" t="s">
        <v>30</v>
      </c>
      <c r="B153" s="4" t="s">
        <v>50</v>
      </c>
      <c r="C153" s="5" t="s">
        <v>67</v>
      </c>
      <c r="D153" s="5" t="s">
        <v>197</v>
      </c>
      <c r="E153" s="8">
        <v>44283</v>
      </c>
      <c r="F153" s="8" t="s">
        <v>99</v>
      </c>
      <c r="G153" s="138">
        <v>125000</v>
      </c>
      <c r="H153" s="138">
        <v>3587.5</v>
      </c>
      <c r="I153" s="138">
        <v>17985.990000000002</v>
      </c>
      <c r="J153" s="138">
        <v>3800</v>
      </c>
      <c r="K153" s="138">
        <v>12111.06</v>
      </c>
      <c r="L153" s="138">
        <v>37484.550000000003</v>
      </c>
      <c r="M153" s="138">
        <f>G153-L153</f>
        <v>87515.45</v>
      </c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 s="35"/>
      <c r="IC153" s="35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</row>
    <row r="154" spans="1:669" ht="18" customHeight="1" x14ac:dyDescent="0.25">
      <c r="A154" s="4" t="s">
        <v>100</v>
      </c>
      <c r="B154" s="4" t="s">
        <v>101</v>
      </c>
      <c r="C154" s="5" t="s">
        <v>67</v>
      </c>
      <c r="D154" s="5" t="s">
        <v>197</v>
      </c>
      <c r="E154" s="8">
        <v>44470</v>
      </c>
      <c r="F154" s="8" t="s">
        <v>99</v>
      </c>
      <c r="G154" s="138">
        <v>35000</v>
      </c>
      <c r="H154" s="138">
        <v>1004.5</v>
      </c>
      <c r="I154" s="143">
        <v>0</v>
      </c>
      <c r="J154" s="138">
        <v>1064</v>
      </c>
      <c r="K154" s="138">
        <v>25</v>
      </c>
      <c r="L154" s="138">
        <v>2093.5</v>
      </c>
      <c r="M154" s="138">
        <f>G154-L154</f>
        <v>32906.5</v>
      </c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IB154" s="35"/>
      <c r="IC154" s="35"/>
    </row>
    <row r="155" spans="1:669" s="32" customFormat="1" x14ac:dyDescent="0.25">
      <c r="A155" s="4" t="s">
        <v>153</v>
      </c>
      <c r="B155" s="4" t="s">
        <v>15</v>
      </c>
      <c r="C155" s="5" t="s">
        <v>67</v>
      </c>
      <c r="D155" s="5" t="s">
        <v>197</v>
      </c>
      <c r="E155" s="8">
        <v>44470</v>
      </c>
      <c r="F155" s="8" t="s">
        <v>99</v>
      </c>
      <c r="G155" s="138">
        <v>46000</v>
      </c>
      <c r="H155" s="138">
        <v>1320.2</v>
      </c>
      <c r="I155" s="138">
        <v>1289.46</v>
      </c>
      <c r="J155" s="138">
        <v>1398.4</v>
      </c>
      <c r="K155" s="138">
        <v>25</v>
      </c>
      <c r="L155" s="138">
        <v>4033.06</v>
      </c>
      <c r="M155" s="138">
        <f t="shared" ref="M155:M156" si="30">G155-L155</f>
        <v>41966.94</v>
      </c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</row>
    <row r="156" spans="1:669" s="32" customFormat="1" ht="15.75" customHeight="1" x14ac:dyDescent="0.25">
      <c r="A156" s="4" t="s">
        <v>154</v>
      </c>
      <c r="B156" s="4" t="s">
        <v>15</v>
      </c>
      <c r="C156" s="5" t="s">
        <v>66</v>
      </c>
      <c r="D156" s="5" t="s">
        <v>197</v>
      </c>
      <c r="E156" s="8">
        <v>44470</v>
      </c>
      <c r="F156" s="8" t="s">
        <v>99</v>
      </c>
      <c r="G156" s="138">
        <v>46000</v>
      </c>
      <c r="H156" s="138">
        <v>1320.2</v>
      </c>
      <c r="I156" s="138">
        <v>1289.46</v>
      </c>
      <c r="J156" s="138">
        <v>1398.4</v>
      </c>
      <c r="K156" s="138">
        <v>25</v>
      </c>
      <c r="L156" s="138">
        <v>4033.06</v>
      </c>
      <c r="M156" s="138">
        <f t="shared" si="30"/>
        <v>41966.94</v>
      </c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 s="35"/>
      <c r="IC156" s="35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</row>
    <row r="157" spans="1:669" s="36" customFormat="1" ht="18" customHeight="1" x14ac:dyDescent="0.25">
      <c r="A157" s="47" t="s">
        <v>13</v>
      </c>
      <c r="B157" s="67">
        <v>5</v>
      </c>
      <c r="C157" s="53"/>
      <c r="D157" s="53"/>
      <c r="E157" s="47"/>
      <c r="F157" s="47"/>
      <c r="G157" s="105">
        <f t="shared" ref="G157:M157" si="31">SUM(G152:G156)</f>
        <v>302000</v>
      </c>
      <c r="H157" s="105">
        <f t="shared" si="31"/>
        <v>8667.4</v>
      </c>
      <c r="I157" s="141">
        <f t="shared" si="31"/>
        <v>22418.91</v>
      </c>
      <c r="J157" s="141">
        <f t="shared" si="31"/>
        <v>9180.7999999999993</v>
      </c>
      <c r="K157" s="141">
        <f t="shared" si="31"/>
        <v>12311.06</v>
      </c>
      <c r="L157" s="141">
        <f t="shared" si="31"/>
        <v>52578.17</v>
      </c>
      <c r="M157" s="141">
        <f t="shared" si="31"/>
        <v>249421.83000000002</v>
      </c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IB157" s="139"/>
      <c r="IC157" s="139"/>
    </row>
    <row r="158" spans="1:669" s="32" customFormat="1" ht="18" customHeight="1" x14ac:dyDescent="0.25">
      <c r="A158"/>
      <c r="B158" s="3"/>
      <c r="C158" s="3"/>
      <c r="D158" s="3"/>
      <c r="E158"/>
      <c r="F158"/>
      <c r="G158" s="143"/>
      <c r="H158" s="104"/>
      <c r="I158" s="143"/>
      <c r="J158" s="143"/>
      <c r="K158" s="143"/>
      <c r="L158" s="143"/>
      <c r="M158" s="104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 s="35"/>
      <c r="IC158" s="35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</row>
    <row r="159" spans="1:669" s="32" customFormat="1" ht="18" customHeight="1" x14ac:dyDescent="0.25">
      <c r="A159" s="27" t="s">
        <v>63</v>
      </c>
      <c r="B159" s="27"/>
      <c r="C159" s="27"/>
      <c r="D159" s="27"/>
      <c r="E159" s="27"/>
      <c r="F159" s="27"/>
      <c r="G159" s="114"/>
      <c r="H159" s="114"/>
      <c r="I159" s="115"/>
      <c r="J159" s="115"/>
      <c r="K159" s="114"/>
      <c r="L159" s="115"/>
      <c r="M159" s="114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 s="35"/>
      <c r="IC159" s="35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</row>
    <row r="160" spans="1:669" ht="18" customHeight="1" x14ac:dyDescent="0.25">
      <c r="A160" s="4" t="s">
        <v>155</v>
      </c>
      <c r="B160" s="4" t="s">
        <v>50</v>
      </c>
      <c r="C160" s="5" t="s">
        <v>67</v>
      </c>
      <c r="D160" s="5" t="s">
        <v>197</v>
      </c>
      <c r="E160" s="8">
        <v>44276</v>
      </c>
      <c r="F160" s="8" t="s">
        <v>99</v>
      </c>
      <c r="G160" s="104">
        <v>100000</v>
      </c>
      <c r="H160" s="104">
        <f>G160*0.0287</f>
        <v>2870</v>
      </c>
      <c r="I160" s="143">
        <v>12105.37</v>
      </c>
      <c r="J160" s="143">
        <f>G160*0.0304</f>
        <v>3040</v>
      </c>
      <c r="K160" s="104">
        <v>25</v>
      </c>
      <c r="L160" s="143">
        <v>18040.37</v>
      </c>
      <c r="M160" s="104">
        <f>G160-L160</f>
        <v>81959.63</v>
      </c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/>
      <c r="DY160" s="32"/>
      <c r="DZ160" s="32"/>
      <c r="EA160" s="32"/>
      <c r="EB160" s="32"/>
      <c r="EC160" s="32"/>
      <c r="ED160" s="32"/>
      <c r="EE160" s="32"/>
      <c r="EF160" s="32"/>
      <c r="EG160" s="32"/>
      <c r="IB160" s="35"/>
      <c r="IC160" s="35"/>
    </row>
    <row r="161" spans="1:669" x14ac:dyDescent="0.25">
      <c r="A161" s="47" t="s">
        <v>13</v>
      </c>
      <c r="B161" s="67">
        <v>1</v>
      </c>
      <c r="C161" s="67"/>
      <c r="D161" s="67"/>
      <c r="E161" s="47"/>
      <c r="F161" s="47"/>
      <c r="G161" s="105">
        <f t="shared" ref="G161:M161" si="32">SUM(G160:G160)</f>
        <v>100000</v>
      </c>
      <c r="H161" s="105">
        <f t="shared" si="32"/>
        <v>2870</v>
      </c>
      <c r="I161" s="105">
        <f t="shared" si="32"/>
        <v>12105.37</v>
      </c>
      <c r="J161" s="105">
        <f t="shared" si="32"/>
        <v>3040</v>
      </c>
      <c r="K161" s="105">
        <f>K160</f>
        <v>25</v>
      </c>
      <c r="L161" s="105">
        <f t="shared" si="32"/>
        <v>18040.37</v>
      </c>
      <c r="M161" s="105">
        <f t="shared" si="32"/>
        <v>81959.63</v>
      </c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  <c r="DW161" s="32"/>
      <c r="DX161" s="32"/>
      <c r="DY161" s="32"/>
      <c r="DZ161" s="32"/>
      <c r="EA161" s="32"/>
      <c r="EB161" s="32"/>
      <c r="EC161" s="32"/>
      <c r="ED161" s="32"/>
      <c r="EE161" s="32"/>
      <c r="EF161" s="32"/>
      <c r="EG161" s="32"/>
    </row>
    <row r="162" spans="1:669" x14ac:dyDescent="0.25">
      <c r="G162" s="143"/>
      <c r="H162" s="104"/>
      <c r="I162" s="143"/>
      <c r="J162" s="143"/>
      <c r="K162" s="143"/>
      <c r="L162" s="143"/>
      <c r="M162" s="104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  <c r="CU162" s="32"/>
      <c r="CV162" s="32"/>
      <c r="CW162" s="32"/>
      <c r="CX162" s="32"/>
      <c r="CY162" s="32"/>
      <c r="CZ162" s="32"/>
      <c r="DA162" s="32"/>
      <c r="DB162" s="32"/>
      <c r="DC162" s="32"/>
      <c r="DD162" s="32"/>
      <c r="DE162" s="32"/>
      <c r="DF162" s="32"/>
      <c r="DG162" s="32"/>
      <c r="DH162" s="32"/>
      <c r="DI162" s="32"/>
      <c r="DJ162" s="32"/>
      <c r="DK162" s="32"/>
      <c r="DL162" s="32"/>
      <c r="DM162" s="32"/>
      <c r="DN162" s="32"/>
      <c r="DO162" s="32"/>
      <c r="DP162" s="32"/>
      <c r="DQ162" s="32"/>
      <c r="DR162" s="32"/>
      <c r="DS162" s="32"/>
      <c r="DT162" s="32"/>
      <c r="DU162" s="32"/>
      <c r="DV162" s="32"/>
      <c r="DW162" s="32"/>
      <c r="DX162" s="32"/>
      <c r="DY162" s="32"/>
      <c r="DZ162" s="32"/>
      <c r="EA162" s="32"/>
      <c r="EB162" s="32"/>
      <c r="EC162" s="32"/>
      <c r="ED162" s="32"/>
      <c r="EE162" s="32"/>
      <c r="EF162" s="32"/>
      <c r="EG162" s="32"/>
    </row>
    <row r="163" spans="1:669" x14ac:dyDescent="0.25">
      <c r="A163" s="28" t="s">
        <v>76</v>
      </c>
      <c r="B163"/>
      <c r="C163" s="9"/>
      <c r="D163" s="9"/>
      <c r="E163" s="28"/>
      <c r="F163" s="28"/>
      <c r="G163" s="114"/>
      <c r="H163" s="114"/>
      <c r="I163" s="115"/>
      <c r="J163" s="115"/>
      <c r="K163" s="114"/>
      <c r="L163" s="115"/>
      <c r="M163" s="114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/>
      <c r="DY163" s="32"/>
      <c r="DZ163" s="32"/>
      <c r="EA163" s="32"/>
      <c r="EB163" s="32"/>
      <c r="EC163" s="32"/>
      <c r="ED163" s="32"/>
      <c r="EE163" s="32"/>
      <c r="EF163" s="32"/>
      <c r="EG163" s="32"/>
      <c r="NB163" s="32"/>
      <c r="NC163" s="32"/>
      <c r="ND163" s="32"/>
      <c r="NE163" s="32"/>
      <c r="NF163" s="32"/>
      <c r="NG163" s="32"/>
      <c r="NH163" s="32"/>
      <c r="NI163" s="32"/>
      <c r="NJ163" s="32"/>
      <c r="NK163" s="32"/>
      <c r="NL163" s="32"/>
      <c r="NM163" s="32"/>
      <c r="NN163" s="32"/>
      <c r="NO163" s="32"/>
      <c r="NP163" s="32"/>
      <c r="NQ163" s="32"/>
      <c r="NR163" s="32"/>
      <c r="NS163" s="32"/>
      <c r="NT163" s="32"/>
      <c r="NU163" s="32"/>
      <c r="NV163" s="32"/>
      <c r="NW163" s="32"/>
      <c r="NX163" s="32"/>
      <c r="NY163" s="32"/>
      <c r="NZ163" s="32"/>
      <c r="OA163" s="32"/>
      <c r="OB163" s="32"/>
      <c r="OC163" s="32"/>
      <c r="OD163" s="32"/>
      <c r="OE163" s="32"/>
      <c r="OF163" s="32"/>
      <c r="OG163" s="32"/>
      <c r="OH163" s="32"/>
      <c r="OI163" s="32"/>
      <c r="OJ163" s="32"/>
      <c r="OK163" s="32"/>
      <c r="OL163" s="32"/>
      <c r="OM163" s="32"/>
      <c r="ON163" s="32"/>
      <c r="OO163" s="32"/>
      <c r="OP163" s="32"/>
      <c r="OQ163" s="32"/>
      <c r="OR163" s="32"/>
      <c r="OS163" s="32"/>
      <c r="OT163" s="32"/>
      <c r="OU163" s="32"/>
      <c r="OV163" s="32"/>
      <c r="OW163" s="32"/>
      <c r="OX163" s="32"/>
      <c r="OY163" s="32"/>
      <c r="OZ163" s="32"/>
      <c r="PA163" s="32"/>
      <c r="PB163" s="32"/>
      <c r="PC163" s="32"/>
      <c r="PD163" s="32"/>
      <c r="PE163" s="32"/>
      <c r="PF163" s="32"/>
      <c r="PG163" s="32"/>
      <c r="PH163" s="32"/>
      <c r="PI163" s="32"/>
      <c r="PJ163" s="32"/>
      <c r="PK163" s="32"/>
      <c r="PL163" s="32"/>
      <c r="PM163" s="32"/>
      <c r="PN163" s="32"/>
      <c r="PO163" s="32"/>
      <c r="PP163" s="32"/>
      <c r="PQ163" s="32"/>
      <c r="PR163" s="32"/>
      <c r="PS163" s="32"/>
      <c r="PT163" s="32"/>
      <c r="PU163" s="32"/>
      <c r="PV163" s="32"/>
      <c r="PW163" s="32"/>
      <c r="PX163" s="32"/>
      <c r="PY163" s="32"/>
      <c r="PZ163" s="32"/>
      <c r="QA163" s="32"/>
      <c r="QB163" s="32"/>
      <c r="QC163" s="32"/>
      <c r="QD163" s="32"/>
      <c r="QE163" s="32"/>
      <c r="QF163" s="32"/>
      <c r="QG163" s="32"/>
      <c r="QH163" s="32"/>
      <c r="QI163" s="32"/>
      <c r="QJ163" s="32"/>
      <c r="QK163" s="32"/>
      <c r="QL163" s="32"/>
      <c r="QM163" s="32"/>
      <c r="QN163" s="32"/>
      <c r="QO163" s="32"/>
      <c r="QP163" s="32"/>
      <c r="QQ163" s="32"/>
      <c r="QR163" s="32"/>
      <c r="QS163" s="32"/>
      <c r="QT163" s="32"/>
      <c r="QU163" s="32"/>
      <c r="QV163" s="32"/>
      <c r="QW163" s="32"/>
      <c r="QX163" s="32"/>
      <c r="QY163" s="32"/>
      <c r="QZ163" s="32"/>
      <c r="RA163" s="32"/>
      <c r="RB163" s="32"/>
      <c r="RC163" s="32"/>
      <c r="RD163" s="32"/>
      <c r="RE163" s="32"/>
      <c r="RF163" s="32"/>
      <c r="RG163" s="32"/>
      <c r="RH163" s="32"/>
      <c r="RI163" s="32"/>
      <c r="RJ163" s="32"/>
      <c r="RK163" s="32"/>
      <c r="RL163" s="32"/>
      <c r="RM163" s="32"/>
      <c r="RN163" s="32"/>
      <c r="RO163" s="32"/>
      <c r="RP163" s="32"/>
      <c r="RQ163" s="32"/>
      <c r="RR163" s="32"/>
      <c r="RS163" s="32"/>
      <c r="RT163" s="32"/>
      <c r="RU163" s="32"/>
      <c r="RV163" s="32"/>
      <c r="RW163" s="32"/>
      <c r="RX163" s="32"/>
      <c r="RY163" s="32"/>
      <c r="RZ163" s="32"/>
      <c r="SA163" s="32"/>
      <c r="SB163" s="32"/>
      <c r="SC163" s="32"/>
      <c r="SD163" s="32"/>
      <c r="SE163" s="32"/>
      <c r="SF163" s="32"/>
      <c r="SG163" s="32"/>
      <c r="SH163" s="32"/>
      <c r="SI163" s="32"/>
      <c r="SJ163" s="32"/>
      <c r="SK163" s="32"/>
      <c r="SL163" s="32"/>
      <c r="SM163" s="32"/>
      <c r="SN163" s="32"/>
      <c r="SO163" s="32"/>
      <c r="SP163" s="32"/>
      <c r="SQ163" s="32"/>
      <c r="SR163" s="32"/>
      <c r="SS163" s="32"/>
      <c r="ST163" s="32"/>
      <c r="SU163" s="32"/>
      <c r="SV163" s="32"/>
      <c r="SW163" s="32"/>
      <c r="SX163" s="32"/>
      <c r="SY163" s="32"/>
      <c r="SZ163" s="32"/>
      <c r="TA163" s="32"/>
      <c r="TB163" s="32"/>
      <c r="TC163" s="32"/>
      <c r="TD163" s="32"/>
      <c r="TE163" s="32"/>
      <c r="TF163" s="32"/>
      <c r="TG163" s="32"/>
      <c r="TH163" s="32"/>
      <c r="TI163" s="32"/>
      <c r="TJ163" s="32"/>
      <c r="TK163" s="32"/>
      <c r="TL163" s="32"/>
      <c r="TM163" s="32"/>
      <c r="TN163" s="32"/>
      <c r="TO163" s="32"/>
      <c r="TP163" s="32"/>
      <c r="TQ163" s="32"/>
      <c r="TR163" s="32"/>
      <c r="TS163" s="32"/>
      <c r="TT163" s="32"/>
      <c r="TU163" s="32"/>
      <c r="TV163" s="32"/>
      <c r="TW163" s="32"/>
      <c r="TX163" s="32"/>
      <c r="TY163" s="32"/>
      <c r="TZ163" s="32"/>
      <c r="UA163" s="32"/>
      <c r="UB163" s="32"/>
      <c r="UC163" s="32"/>
      <c r="UD163" s="32"/>
      <c r="UE163" s="32"/>
      <c r="UF163" s="32"/>
      <c r="UG163" s="32"/>
      <c r="UH163" s="32"/>
      <c r="UI163" s="32"/>
      <c r="UJ163" s="32"/>
      <c r="UK163" s="32"/>
      <c r="UL163" s="32"/>
      <c r="UM163" s="32"/>
      <c r="UN163" s="32"/>
      <c r="UO163" s="32"/>
      <c r="UP163" s="32"/>
      <c r="UQ163" s="32"/>
      <c r="UR163" s="32"/>
      <c r="US163" s="32"/>
      <c r="UT163" s="32"/>
      <c r="UU163" s="32"/>
      <c r="UV163" s="32"/>
      <c r="UW163" s="32"/>
      <c r="UX163" s="32"/>
      <c r="UY163" s="32"/>
      <c r="UZ163" s="32"/>
      <c r="VA163" s="32"/>
      <c r="VB163" s="32"/>
      <c r="VC163" s="32"/>
      <c r="VD163" s="32"/>
      <c r="VE163" s="32"/>
      <c r="VF163" s="32"/>
      <c r="VG163" s="32"/>
      <c r="VH163" s="32"/>
      <c r="VI163" s="32"/>
      <c r="VJ163" s="32"/>
      <c r="VK163" s="32"/>
      <c r="VL163" s="32"/>
      <c r="VM163" s="32"/>
      <c r="VN163" s="32"/>
      <c r="VO163" s="32"/>
      <c r="VP163" s="32"/>
      <c r="VQ163" s="32"/>
      <c r="VR163" s="32"/>
      <c r="VS163" s="32"/>
      <c r="VT163" s="32"/>
      <c r="VU163" s="32"/>
      <c r="VV163" s="32"/>
      <c r="VW163" s="32"/>
      <c r="VX163" s="32"/>
      <c r="VY163" s="32"/>
      <c r="VZ163" s="32"/>
      <c r="WA163" s="32"/>
      <c r="WB163" s="32"/>
      <c r="WC163" s="32"/>
      <c r="WD163" s="32"/>
      <c r="WE163" s="32"/>
      <c r="WF163" s="32"/>
      <c r="WG163" s="32"/>
      <c r="WH163" s="32"/>
      <c r="WI163" s="32"/>
      <c r="WJ163" s="32"/>
      <c r="WK163" s="32"/>
      <c r="WL163" s="32"/>
      <c r="WM163" s="32"/>
      <c r="WN163" s="32"/>
      <c r="WO163" s="32"/>
      <c r="WP163" s="32"/>
      <c r="WQ163" s="32"/>
      <c r="WR163" s="32"/>
      <c r="WS163" s="32"/>
      <c r="WT163" s="32"/>
      <c r="WU163" s="32"/>
      <c r="WV163" s="32"/>
      <c r="WW163" s="32"/>
      <c r="WX163" s="32"/>
      <c r="WY163" s="32"/>
      <c r="WZ163" s="32"/>
      <c r="XA163" s="32"/>
      <c r="XB163" s="32"/>
      <c r="XC163" s="32"/>
      <c r="XD163" s="32"/>
      <c r="XE163" s="32"/>
      <c r="XF163" s="32"/>
      <c r="XG163" s="32"/>
      <c r="XH163" s="32"/>
      <c r="XI163" s="32"/>
      <c r="XJ163" s="32"/>
      <c r="XK163" s="32"/>
      <c r="XL163" s="32"/>
      <c r="XM163" s="32"/>
      <c r="XN163" s="32"/>
      <c r="XO163" s="32"/>
      <c r="XP163" s="32"/>
      <c r="XQ163" s="32"/>
      <c r="XR163" s="32"/>
      <c r="XS163" s="32"/>
      <c r="XT163" s="32"/>
      <c r="XU163" s="32"/>
      <c r="XV163" s="32"/>
      <c r="XW163" s="32"/>
      <c r="XX163" s="32"/>
      <c r="XY163" s="32"/>
      <c r="XZ163" s="32"/>
      <c r="YA163" s="32"/>
      <c r="YB163" s="32"/>
      <c r="YC163" s="32"/>
      <c r="YD163" s="32"/>
      <c r="YE163" s="32"/>
      <c r="YF163" s="32"/>
      <c r="YG163" s="32"/>
      <c r="YH163" s="32"/>
      <c r="YI163" s="32"/>
      <c r="YJ163" s="32"/>
      <c r="YK163" s="32"/>
      <c r="YL163" s="32"/>
      <c r="YM163" s="32"/>
      <c r="YN163" s="32"/>
      <c r="YO163" s="32"/>
      <c r="YP163" s="32"/>
      <c r="YQ163" s="32"/>
      <c r="YR163" s="32"/>
      <c r="YS163" s="32"/>
    </row>
    <row r="164" spans="1:669" x14ac:dyDescent="0.25">
      <c r="A164" t="s">
        <v>77</v>
      </c>
      <c r="B164" s="148" t="s">
        <v>15</v>
      </c>
      <c r="C164" s="5" t="s">
        <v>66</v>
      </c>
      <c r="D164" s="5" t="s">
        <v>197</v>
      </c>
      <c r="E164" s="7">
        <v>44348</v>
      </c>
      <c r="F164" s="8" t="s">
        <v>99</v>
      </c>
      <c r="G164" s="104">
        <v>46000</v>
      </c>
      <c r="H164" s="104">
        <v>1320.2</v>
      </c>
      <c r="I164" s="143">
        <v>1289.46</v>
      </c>
      <c r="J164" s="143">
        <v>1398.4</v>
      </c>
      <c r="K164" s="104">
        <v>301</v>
      </c>
      <c r="L164" s="143">
        <v>4309.0600000000004</v>
      </c>
      <c r="M164" s="104">
        <f>G164-L164</f>
        <v>41690.94</v>
      </c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  <c r="DW164" s="32"/>
      <c r="DX164" s="32"/>
      <c r="DY164" s="32"/>
      <c r="DZ164" s="32"/>
      <c r="EA164" s="32"/>
      <c r="EB164" s="32"/>
      <c r="EC164" s="32"/>
      <c r="ED164" s="32"/>
      <c r="EE164" s="32"/>
      <c r="EF164" s="32"/>
      <c r="EG164" s="32"/>
    </row>
    <row r="165" spans="1:669" x14ac:dyDescent="0.25">
      <c r="A165" s="47" t="s">
        <v>13</v>
      </c>
      <c r="B165" s="67">
        <v>1</v>
      </c>
      <c r="C165" s="67"/>
      <c r="D165" s="67"/>
      <c r="E165" s="47"/>
      <c r="F165" s="47"/>
      <c r="G165" s="105">
        <f>+SUM(G164)</f>
        <v>46000</v>
      </c>
      <c r="H165" s="105">
        <f t="shared" ref="H165:L165" si="33">+SUM(H164)</f>
        <v>1320.2</v>
      </c>
      <c r="I165" s="141">
        <f>+SUM(I164)</f>
        <v>1289.46</v>
      </c>
      <c r="J165" s="141">
        <f t="shared" si="33"/>
        <v>1398.4</v>
      </c>
      <c r="K165" s="105">
        <f>K164</f>
        <v>301</v>
      </c>
      <c r="L165" s="141">
        <f t="shared" si="33"/>
        <v>4309.0600000000004</v>
      </c>
      <c r="M165" s="105">
        <f>+SUM(M164)</f>
        <v>41690.94</v>
      </c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/>
      <c r="EF165" s="32"/>
      <c r="EG165" s="32"/>
    </row>
    <row r="166" spans="1:669" x14ac:dyDescent="0.25">
      <c r="G166" s="143"/>
      <c r="H166" s="104"/>
      <c r="I166" s="143"/>
      <c r="J166" s="143"/>
      <c r="K166" s="143"/>
      <c r="L166" s="143"/>
      <c r="M166" s="104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  <c r="DW166" s="32"/>
      <c r="DX166" s="32"/>
      <c r="DY166" s="32"/>
      <c r="DZ166" s="32"/>
      <c r="EA166" s="32"/>
      <c r="EB166" s="32"/>
      <c r="EC166" s="32"/>
      <c r="ED166" s="32"/>
      <c r="EE166" s="32"/>
      <c r="EF166" s="32"/>
      <c r="EG166" s="32"/>
    </row>
    <row r="167" spans="1:669" x14ac:dyDescent="0.25">
      <c r="A167" s="29" t="s">
        <v>156</v>
      </c>
      <c r="B167" s="13"/>
      <c r="C167" s="14"/>
      <c r="D167" s="14"/>
      <c r="E167" s="29"/>
      <c r="F167" s="29"/>
      <c r="G167" s="142"/>
      <c r="H167" s="121"/>
      <c r="I167" s="142"/>
      <c r="J167" s="142"/>
      <c r="K167" s="142"/>
      <c r="L167" s="142"/>
      <c r="M167" s="121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2"/>
      <c r="DO167" s="32"/>
      <c r="DP167" s="32"/>
      <c r="DQ167" s="32"/>
      <c r="DR167" s="32"/>
      <c r="DS167" s="32"/>
      <c r="DT167" s="32"/>
      <c r="DU167" s="32"/>
      <c r="DV167" s="32"/>
      <c r="DW167" s="32"/>
      <c r="DX167" s="32"/>
      <c r="DY167" s="32"/>
      <c r="DZ167" s="32"/>
      <c r="EA167" s="32"/>
      <c r="EB167" s="32"/>
      <c r="EC167" s="32"/>
      <c r="ED167" s="32"/>
      <c r="EE167" s="32"/>
      <c r="EF167" s="32"/>
      <c r="EG167" s="32"/>
    </row>
    <row r="168" spans="1:669" x14ac:dyDescent="0.25">
      <c r="A168" s="32" t="s">
        <v>193</v>
      </c>
      <c r="B168" s="74" t="s">
        <v>158</v>
      </c>
      <c r="C168" s="15" t="s">
        <v>67</v>
      </c>
      <c r="D168" s="15" t="s">
        <v>197</v>
      </c>
      <c r="E168" s="16">
        <v>44774</v>
      </c>
      <c r="F168" s="12" t="s">
        <v>99</v>
      </c>
      <c r="G168" s="138">
        <v>40000</v>
      </c>
      <c r="H168" s="138">
        <v>1148</v>
      </c>
      <c r="I168" s="138">
        <v>442.65</v>
      </c>
      <c r="J168" s="138">
        <v>1216</v>
      </c>
      <c r="K168" s="104">
        <v>125</v>
      </c>
      <c r="L168" s="138">
        <v>2931.65</v>
      </c>
      <c r="M168" s="138">
        <f>G168-L168</f>
        <v>37068.35</v>
      </c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32"/>
      <c r="DD168" s="32"/>
      <c r="DE168" s="32"/>
      <c r="DF168" s="32"/>
      <c r="DG168" s="32"/>
      <c r="DH168" s="32"/>
      <c r="DI168" s="32"/>
      <c r="DJ168" s="32"/>
      <c r="DK168" s="32"/>
      <c r="DL168" s="32"/>
      <c r="DM168" s="32"/>
      <c r="DN168" s="32"/>
      <c r="DO168" s="32"/>
      <c r="DP168" s="32"/>
      <c r="DQ168" s="32"/>
      <c r="DR168" s="32"/>
      <c r="DS168" s="32"/>
      <c r="DT168" s="32"/>
      <c r="DU168" s="32"/>
      <c r="DV168" s="32"/>
      <c r="DW168" s="32"/>
      <c r="DX168" s="32"/>
      <c r="DY168" s="32"/>
      <c r="DZ168" s="32"/>
      <c r="EA168" s="32"/>
      <c r="EB168" s="32"/>
      <c r="EC168" s="32"/>
      <c r="ED168" s="32"/>
      <c r="EE168" s="32"/>
      <c r="EF168" s="32"/>
      <c r="EG168" s="32"/>
    </row>
    <row r="169" spans="1:669" x14ac:dyDescent="0.25">
      <c r="A169" s="32" t="s">
        <v>157</v>
      </c>
      <c r="B169" s="4" t="s">
        <v>158</v>
      </c>
      <c r="C169" s="15" t="s">
        <v>67</v>
      </c>
      <c r="D169" s="15" t="s">
        <v>197</v>
      </c>
      <c r="E169" s="16">
        <v>44621</v>
      </c>
      <c r="F169" s="8" t="s">
        <v>99</v>
      </c>
      <c r="G169" s="138">
        <v>46000</v>
      </c>
      <c r="H169" s="138">
        <v>1320.2</v>
      </c>
      <c r="I169" s="143">
        <v>1289.46</v>
      </c>
      <c r="J169" s="138">
        <v>1398.4</v>
      </c>
      <c r="K169" s="104">
        <v>25</v>
      </c>
      <c r="L169" s="138">
        <v>4033.06</v>
      </c>
      <c r="M169" s="138">
        <f>G169-L169</f>
        <v>41966.94</v>
      </c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  <c r="DQ169" s="32"/>
      <c r="DR169" s="32"/>
      <c r="DS169" s="32"/>
      <c r="DT169" s="32"/>
      <c r="DU169" s="32"/>
      <c r="DV169" s="32"/>
      <c r="DW169" s="32"/>
      <c r="DX169" s="32"/>
      <c r="DY169" s="32"/>
      <c r="DZ169" s="32"/>
      <c r="EA169" s="32"/>
      <c r="EB169" s="32"/>
      <c r="EC169" s="32"/>
      <c r="ED169" s="32"/>
      <c r="EE169" s="32"/>
      <c r="EF169" s="32"/>
      <c r="EG169" s="32"/>
    </row>
    <row r="170" spans="1:669" x14ac:dyDescent="0.25">
      <c r="A170" s="47" t="s">
        <v>13</v>
      </c>
      <c r="B170" s="67">
        <v>2</v>
      </c>
      <c r="C170" s="53"/>
      <c r="D170" s="53"/>
      <c r="E170" s="47"/>
      <c r="F170" s="47"/>
      <c r="G170" s="141">
        <f>+G169+G168</f>
        <v>86000</v>
      </c>
      <c r="H170" s="105">
        <f>H169+H168</f>
        <v>2468.1999999999998</v>
      </c>
      <c r="I170" s="141">
        <f>+I169+I168</f>
        <v>1732.1100000000001</v>
      </c>
      <c r="J170" s="141">
        <f>SUM(J169:J169)+J168</f>
        <v>2614.4</v>
      </c>
      <c r="K170" s="141">
        <f>SUM(K168:K169)</f>
        <v>150</v>
      </c>
      <c r="L170" s="141">
        <f>+L169+L168</f>
        <v>6964.71</v>
      </c>
      <c r="M170" s="105">
        <f>M169+M168</f>
        <v>79035.290000000008</v>
      </c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32"/>
      <c r="DJ170" s="32"/>
      <c r="DK170" s="32"/>
      <c r="DL170" s="32"/>
      <c r="DM170" s="32"/>
      <c r="DN170" s="32"/>
      <c r="DO170" s="32"/>
      <c r="DP170" s="32"/>
      <c r="DQ170" s="32"/>
      <c r="DR170" s="32"/>
      <c r="DS170" s="32"/>
      <c r="DT170" s="32"/>
      <c r="DU170" s="32"/>
      <c r="DV170" s="32"/>
      <c r="DW170" s="32"/>
      <c r="DX170" s="32"/>
      <c r="DY170" s="32"/>
      <c r="DZ170" s="32"/>
      <c r="EA170" s="32"/>
      <c r="EB170" s="32"/>
      <c r="EC170" s="32"/>
      <c r="ED170" s="32"/>
      <c r="EE170" s="32"/>
      <c r="EF170" s="32"/>
      <c r="EG170" s="32"/>
    </row>
    <row r="171" spans="1:669" x14ac:dyDescent="0.25">
      <c r="A171" s="32"/>
      <c r="B171" s="12"/>
      <c r="C171" s="12"/>
      <c r="D171" s="12"/>
      <c r="E171" s="32"/>
      <c r="F171" s="32"/>
      <c r="G171" s="146"/>
      <c r="H171" s="147"/>
      <c r="I171" s="146"/>
      <c r="J171" s="146"/>
      <c r="K171" s="146"/>
      <c r="L171" s="146"/>
      <c r="M171" s="147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/>
      <c r="DY171" s="32"/>
      <c r="DZ171" s="32"/>
      <c r="EA171" s="32"/>
      <c r="EB171" s="32"/>
      <c r="EC171" s="32"/>
      <c r="ED171" s="32"/>
      <c r="EE171" s="32"/>
      <c r="EF171" s="32"/>
      <c r="EG171" s="32"/>
    </row>
    <row r="172" spans="1:669" x14ac:dyDescent="0.25">
      <c r="A172" s="29" t="s">
        <v>210</v>
      </c>
      <c r="B172" s="13"/>
      <c r="C172" s="14"/>
      <c r="D172" s="14"/>
      <c r="E172" s="29"/>
      <c r="F172" s="29"/>
      <c r="G172" s="142"/>
      <c r="H172" s="121"/>
      <c r="I172" s="142"/>
      <c r="J172" s="142"/>
      <c r="K172" s="142"/>
      <c r="L172" s="142"/>
      <c r="M172" s="121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32"/>
      <c r="CY172" s="32"/>
      <c r="CZ172" s="32"/>
      <c r="DA172" s="32"/>
      <c r="DB172" s="32"/>
      <c r="DC172" s="32"/>
      <c r="DD172" s="32"/>
      <c r="DE172" s="32"/>
      <c r="DF172" s="32"/>
      <c r="DG172" s="32"/>
      <c r="DH172" s="32"/>
      <c r="DI172" s="32"/>
      <c r="DJ172" s="32"/>
      <c r="DK172" s="32"/>
      <c r="DL172" s="32"/>
      <c r="DM172" s="32"/>
      <c r="DN172" s="32"/>
      <c r="DO172" s="32"/>
      <c r="DP172" s="32"/>
      <c r="DQ172" s="32"/>
      <c r="DR172" s="32"/>
      <c r="DS172" s="32"/>
      <c r="DT172" s="32"/>
      <c r="DU172" s="32"/>
      <c r="DV172" s="32"/>
      <c r="DW172" s="32"/>
      <c r="DX172" s="32"/>
      <c r="DY172" s="32"/>
      <c r="DZ172" s="32"/>
      <c r="EA172" s="32"/>
      <c r="EB172" s="32"/>
      <c r="EC172" s="32"/>
      <c r="ED172" s="32"/>
      <c r="EE172" s="32"/>
      <c r="EF172" s="32"/>
      <c r="EG172" s="32"/>
      <c r="NB172" s="36"/>
      <c r="NC172" s="36"/>
      <c r="ND172" s="36"/>
      <c r="NE172" s="36"/>
      <c r="NF172" s="36"/>
      <c r="NG172" s="36"/>
      <c r="NH172" s="36"/>
      <c r="NI172" s="36"/>
      <c r="NJ172" s="36"/>
      <c r="NK172" s="36"/>
      <c r="NL172" s="36"/>
      <c r="NM172" s="36"/>
      <c r="NN172" s="36"/>
      <c r="NO172" s="36"/>
      <c r="NP172" s="36"/>
      <c r="NQ172" s="36"/>
      <c r="NR172" s="36"/>
      <c r="NS172" s="36"/>
      <c r="NT172" s="36"/>
      <c r="NU172" s="36"/>
      <c r="NV172" s="36"/>
      <c r="NW172" s="36"/>
      <c r="NX172" s="36"/>
      <c r="NY172" s="36"/>
      <c r="NZ172" s="36"/>
      <c r="OA172" s="36"/>
      <c r="OB172" s="36"/>
      <c r="OC172" s="36"/>
      <c r="OD172" s="36"/>
      <c r="OE172" s="36"/>
      <c r="OF172" s="36"/>
      <c r="OG172" s="36"/>
      <c r="OH172" s="36"/>
      <c r="OI172" s="36"/>
      <c r="OJ172" s="36"/>
      <c r="OK172" s="36"/>
      <c r="OL172" s="36"/>
      <c r="OM172" s="36"/>
      <c r="ON172" s="36"/>
      <c r="OO172" s="36"/>
      <c r="OP172" s="36"/>
      <c r="OQ172" s="36"/>
      <c r="OR172" s="36"/>
      <c r="OS172" s="36"/>
      <c r="OT172" s="36"/>
      <c r="OU172" s="36"/>
      <c r="OV172" s="36"/>
      <c r="OW172" s="36"/>
      <c r="OX172" s="36"/>
      <c r="OY172" s="36"/>
      <c r="OZ172" s="36"/>
      <c r="PA172" s="36"/>
      <c r="PB172" s="36"/>
      <c r="PC172" s="36"/>
      <c r="PD172" s="36"/>
      <c r="PE172" s="36"/>
      <c r="PF172" s="36"/>
      <c r="PG172" s="36"/>
      <c r="PH172" s="36"/>
      <c r="PI172" s="36"/>
      <c r="PJ172" s="36"/>
      <c r="PK172" s="36"/>
      <c r="PL172" s="36"/>
      <c r="PM172" s="36"/>
      <c r="PN172" s="36"/>
      <c r="PO172" s="36"/>
      <c r="PP172" s="36"/>
      <c r="PQ172" s="36"/>
      <c r="PR172" s="36"/>
      <c r="PS172" s="36"/>
      <c r="PT172" s="36"/>
      <c r="PU172" s="36"/>
      <c r="PV172" s="36"/>
      <c r="PW172" s="36"/>
      <c r="PX172" s="36"/>
      <c r="PY172" s="36"/>
      <c r="PZ172" s="36"/>
      <c r="QA172" s="36"/>
      <c r="QB172" s="36"/>
      <c r="QC172" s="36"/>
      <c r="QD172" s="36"/>
      <c r="QE172" s="36"/>
      <c r="QF172" s="36"/>
      <c r="QG172" s="36"/>
      <c r="QH172" s="36"/>
      <c r="QI172" s="36"/>
      <c r="QJ172" s="36"/>
      <c r="QK172" s="36"/>
      <c r="QL172" s="36"/>
      <c r="QM172" s="36"/>
      <c r="QN172" s="36"/>
      <c r="QO172" s="36"/>
      <c r="QP172" s="36"/>
      <c r="QQ172" s="36"/>
      <c r="QR172" s="36"/>
      <c r="QS172" s="36"/>
      <c r="QT172" s="36"/>
      <c r="QU172" s="36"/>
      <c r="QV172" s="36"/>
      <c r="QW172" s="36"/>
      <c r="QX172" s="36"/>
      <c r="QY172" s="36"/>
      <c r="QZ172" s="36"/>
      <c r="RA172" s="36"/>
      <c r="RB172" s="36"/>
      <c r="RC172" s="36"/>
      <c r="RD172" s="36"/>
      <c r="RE172" s="36"/>
      <c r="RF172" s="36"/>
      <c r="RG172" s="36"/>
      <c r="RH172" s="36"/>
      <c r="RI172" s="36"/>
      <c r="RJ172" s="36"/>
      <c r="RK172" s="36"/>
      <c r="RL172" s="36"/>
      <c r="RM172" s="36"/>
      <c r="RN172" s="36"/>
      <c r="RO172" s="36"/>
      <c r="RP172" s="36"/>
      <c r="RQ172" s="36"/>
      <c r="RR172" s="36"/>
      <c r="RS172" s="36"/>
      <c r="RT172" s="36"/>
      <c r="RU172" s="36"/>
      <c r="RV172" s="36"/>
      <c r="RW172" s="36"/>
      <c r="RX172" s="36"/>
      <c r="RY172" s="36"/>
      <c r="RZ172" s="36"/>
      <c r="SA172" s="36"/>
      <c r="SB172" s="36"/>
      <c r="SC172" s="36"/>
      <c r="SD172" s="36"/>
      <c r="SE172" s="36"/>
      <c r="SF172" s="36"/>
      <c r="SG172" s="36"/>
      <c r="SH172" s="36"/>
      <c r="SI172" s="36"/>
      <c r="SJ172" s="36"/>
      <c r="SK172" s="36"/>
      <c r="SL172" s="36"/>
      <c r="SM172" s="36"/>
      <c r="SN172" s="36"/>
      <c r="SO172" s="36"/>
      <c r="SP172" s="36"/>
      <c r="SQ172" s="36"/>
      <c r="SR172" s="36"/>
      <c r="SS172" s="36"/>
      <c r="ST172" s="36"/>
      <c r="SU172" s="36"/>
      <c r="SV172" s="36"/>
      <c r="SW172" s="36"/>
      <c r="SX172" s="36"/>
      <c r="SY172" s="36"/>
      <c r="SZ172" s="36"/>
      <c r="TA172" s="36"/>
      <c r="TB172" s="36"/>
      <c r="TC172" s="36"/>
      <c r="TD172" s="36"/>
      <c r="TE172" s="36"/>
      <c r="TF172" s="36"/>
      <c r="TG172" s="36"/>
      <c r="TH172" s="36"/>
      <c r="TI172" s="36"/>
      <c r="TJ172" s="36"/>
      <c r="TK172" s="36"/>
      <c r="TL172" s="36"/>
      <c r="TM172" s="36"/>
      <c r="TN172" s="36"/>
      <c r="TO172" s="36"/>
      <c r="TP172" s="36"/>
      <c r="TQ172" s="36"/>
      <c r="TR172" s="36"/>
      <c r="TS172" s="36"/>
      <c r="TT172" s="36"/>
      <c r="TU172" s="36"/>
      <c r="TV172" s="36"/>
      <c r="TW172" s="36"/>
      <c r="TX172" s="36"/>
      <c r="TY172" s="36"/>
      <c r="TZ172" s="36"/>
      <c r="UA172" s="36"/>
      <c r="UB172" s="36"/>
      <c r="UC172" s="36"/>
      <c r="UD172" s="36"/>
      <c r="UE172" s="36"/>
      <c r="UF172" s="36"/>
      <c r="UG172" s="36"/>
      <c r="UH172" s="36"/>
      <c r="UI172" s="36"/>
      <c r="UJ172" s="36"/>
      <c r="UK172" s="36"/>
      <c r="UL172" s="36"/>
      <c r="UM172" s="36"/>
      <c r="UN172" s="36"/>
      <c r="UO172" s="36"/>
      <c r="UP172" s="36"/>
      <c r="UQ172" s="36"/>
      <c r="UR172" s="36"/>
      <c r="US172" s="36"/>
      <c r="UT172" s="36"/>
      <c r="UU172" s="36"/>
      <c r="UV172" s="36"/>
      <c r="UW172" s="36"/>
      <c r="UX172" s="36"/>
      <c r="UY172" s="36"/>
      <c r="UZ172" s="36"/>
      <c r="VA172" s="36"/>
      <c r="VB172" s="36"/>
      <c r="VC172" s="36"/>
      <c r="VD172" s="36"/>
      <c r="VE172" s="36"/>
      <c r="VF172" s="36"/>
      <c r="VG172" s="36"/>
      <c r="VH172" s="36"/>
      <c r="VI172" s="36"/>
      <c r="VJ172" s="36"/>
      <c r="VK172" s="36"/>
      <c r="VL172" s="36"/>
      <c r="VM172" s="36"/>
      <c r="VN172" s="36"/>
      <c r="VO172" s="36"/>
      <c r="VP172" s="36"/>
      <c r="VQ172" s="36"/>
      <c r="VR172" s="36"/>
      <c r="VS172" s="36"/>
      <c r="VT172" s="36"/>
      <c r="VU172" s="36"/>
      <c r="VV172" s="36"/>
      <c r="VW172" s="36"/>
      <c r="VX172" s="36"/>
      <c r="VY172" s="36"/>
      <c r="VZ172" s="36"/>
      <c r="WA172" s="36"/>
      <c r="WB172" s="36"/>
      <c r="WC172" s="36"/>
      <c r="WD172" s="36"/>
      <c r="WE172" s="36"/>
      <c r="WF172" s="36"/>
      <c r="WG172" s="36"/>
      <c r="WH172" s="36"/>
      <c r="WI172" s="36"/>
      <c r="WJ172" s="36"/>
      <c r="WK172" s="36"/>
      <c r="WL172" s="36"/>
      <c r="WM172" s="36"/>
      <c r="WN172" s="36"/>
      <c r="WO172" s="36"/>
      <c r="WP172" s="36"/>
      <c r="WQ172" s="36"/>
      <c r="WR172" s="36"/>
      <c r="WS172" s="36"/>
      <c r="WT172" s="36"/>
      <c r="WU172" s="36"/>
      <c r="WV172" s="36"/>
      <c r="WW172" s="36"/>
      <c r="WX172" s="36"/>
      <c r="WY172" s="36"/>
      <c r="WZ172" s="36"/>
      <c r="XA172" s="36"/>
      <c r="XB172" s="36"/>
      <c r="XC172" s="36"/>
      <c r="XD172" s="36"/>
      <c r="XE172" s="36"/>
      <c r="XF172" s="36"/>
      <c r="XG172" s="36"/>
      <c r="XH172" s="36"/>
      <c r="XI172" s="36"/>
      <c r="XJ172" s="36"/>
      <c r="XK172" s="36"/>
      <c r="XL172" s="36"/>
      <c r="XM172" s="36"/>
      <c r="XN172" s="36"/>
      <c r="XO172" s="36"/>
      <c r="XP172" s="36"/>
      <c r="XQ172" s="36"/>
      <c r="XR172" s="36"/>
      <c r="XS172" s="36"/>
      <c r="XT172" s="36"/>
      <c r="XU172" s="36"/>
      <c r="XV172" s="36"/>
      <c r="XW172" s="36"/>
      <c r="XX172" s="36"/>
      <c r="XY172" s="36"/>
      <c r="XZ172" s="36"/>
      <c r="YA172" s="36"/>
      <c r="YB172" s="36"/>
      <c r="YC172" s="36"/>
      <c r="YD172" s="36"/>
      <c r="YE172" s="36"/>
      <c r="YF172" s="36"/>
      <c r="YG172" s="36"/>
      <c r="YH172" s="36"/>
      <c r="YI172" s="36"/>
      <c r="YJ172" s="36"/>
      <c r="YK172" s="36"/>
      <c r="YL172" s="36"/>
      <c r="YM172" s="36"/>
      <c r="YN172" s="36"/>
      <c r="YO172" s="36"/>
      <c r="YP172" s="36"/>
      <c r="YQ172" s="36"/>
      <c r="YR172" s="36"/>
      <c r="YS172" s="36"/>
    </row>
    <row r="173" spans="1:669" s="32" customFormat="1" x14ac:dyDescent="0.25">
      <c r="A173" s="32" t="s">
        <v>108</v>
      </c>
      <c r="B173" s="4" t="s">
        <v>15</v>
      </c>
      <c r="C173" s="15" t="s">
        <v>66</v>
      </c>
      <c r="D173" s="15" t="s">
        <v>197</v>
      </c>
      <c r="E173" s="16">
        <v>44197</v>
      </c>
      <c r="F173" s="8" t="s">
        <v>99</v>
      </c>
      <c r="G173" s="146">
        <v>57000</v>
      </c>
      <c r="H173" s="147">
        <v>1635.9</v>
      </c>
      <c r="I173" s="138">
        <v>2922.14</v>
      </c>
      <c r="J173" s="138">
        <v>1732.8</v>
      </c>
      <c r="K173" s="138">
        <v>8626.74</v>
      </c>
      <c r="L173" s="138">
        <v>14917.58</v>
      </c>
      <c r="M173" s="31">
        <f>G173-L173</f>
        <v>42082.42</v>
      </c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</row>
    <row r="174" spans="1:669" x14ac:dyDescent="0.25">
      <c r="A174" s="32" t="s">
        <v>75</v>
      </c>
      <c r="B174" s="4" t="s">
        <v>78</v>
      </c>
      <c r="C174" s="15" t="s">
        <v>67</v>
      </c>
      <c r="D174" s="15" t="s">
        <v>197</v>
      </c>
      <c r="E174" s="16">
        <v>44287</v>
      </c>
      <c r="F174" s="8" t="s">
        <v>99</v>
      </c>
      <c r="G174" s="146">
        <v>86000</v>
      </c>
      <c r="H174" s="147">
        <v>2468.1999999999998</v>
      </c>
      <c r="I174" s="31">
        <v>3778.93</v>
      </c>
      <c r="J174" s="138">
        <v>2614.4</v>
      </c>
      <c r="K174" s="138">
        <v>1315</v>
      </c>
      <c r="L174" s="138">
        <v>10176.530000000001</v>
      </c>
      <c r="M174" s="31">
        <f>G174-L174</f>
        <v>75823.47</v>
      </c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  <c r="CO174" s="32"/>
      <c r="CP174" s="32"/>
      <c r="CQ174" s="32"/>
      <c r="CR174" s="32"/>
      <c r="CS174" s="32"/>
      <c r="CT174" s="32"/>
      <c r="CU174" s="32"/>
      <c r="CV174" s="32"/>
      <c r="CW174" s="32"/>
      <c r="CX174" s="32"/>
      <c r="CY174" s="32"/>
      <c r="CZ174" s="32"/>
      <c r="DA174" s="32"/>
      <c r="DB174" s="32"/>
      <c r="DC174" s="32"/>
      <c r="DD174" s="32"/>
      <c r="DE174" s="32"/>
      <c r="DF174" s="32"/>
      <c r="DG174" s="32"/>
      <c r="DH174" s="32"/>
      <c r="DI174" s="32"/>
      <c r="DJ174" s="32"/>
      <c r="DK174" s="32"/>
      <c r="DL174" s="32"/>
      <c r="DM174" s="32"/>
      <c r="DN174" s="32"/>
      <c r="DO174" s="32"/>
      <c r="DP174" s="32"/>
      <c r="DQ174" s="32"/>
      <c r="DR174" s="32"/>
      <c r="DS174" s="32"/>
      <c r="DT174" s="32"/>
      <c r="DU174" s="32"/>
      <c r="DV174" s="32"/>
      <c r="DW174" s="32"/>
      <c r="DX174" s="32"/>
      <c r="DY174" s="32"/>
      <c r="DZ174" s="32"/>
      <c r="EA174" s="32"/>
      <c r="EB174" s="32"/>
      <c r="EC174" s="32"/>
      <c r="ED174" s="32"/>
      <c r="EE174" s="32"/>
      <c r="EF174" s="32"/>
      <c r="EG174" s="32"/>
    </row>
    <row r="175" spans="1:669" x14ac:dyDescent="0.25">
      <c r="A175" s="32" t="s">
        <v>170</v>
      </c>
      <c r="B175" s="4" t="s">
        <v>180</v>
      </c>
      <c r="C175" s="15" t="s">
        <v>67</v>
      </c>
      <c r="D175" s="15" t="s">
        <v>197</v>
      </c>
      <c r="E175" s="16">
        <v>44682</v>
      </c>
      <c r="F175" s="8" t="s">
        <v>99</v>
      </c>
      <c r="G175" s="146">
        <v>76000</v>
      </c>
      <c r="H175" s="147">
        <v>2181.1999999999998</v>
      </c>
      <c r="I175" s="138">
        <v>6497.56</v>
      </c>
      <c r="J175" s="138">
        <v>2310.4</v>
      </c>
      <c r="K175" s="138">
        <v>25</v>
      </c>
      <c r="L175" s="138">
        <v>11014.16</v>
      </c>
      <c r="M175" s="31">
        <f>G175-L175</f>
        <v>64985.84</v>
      </c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  <c r="CU175" s="32"/>
      <c r="CV175" s="32"/>
      <c r="CW175" s="32"/>
      <c r="CX175" s="32"/>
      <c r="CY175" s="32"/>
      <c r="CZ175" s="32"/>
      <c r="DA175" s="32"/>
      <c r="DB175" s="32"/>
      <c r="DC175" s="32"/>
      <c r="DD175" s="32"/>
      <c r="DE175" s="32"/>
      <c r="DF175" s="32"/>
      <c r="DG175" s="32"/>
      <c r="DH175" s="32"/>
      <c r="DI175" s="32"/>
      <c r="DJ175" s="32"/>
      <c r="DK175" s="32"/>
      <c r="DL175" s="32"/>
      <c r="DM175" s="32"/>
      <c r="DN175" s="32"/>
      <c r="DO175" s="32"/>
      <c r="DP175" s="32"/>
      <c r="DQ175" s="32"/>
      <c r="DR175" s="32"/>
      <c r="DS175" s="32"/>
      <c r="DT175" s="32"/>
      <c r="DU175" s="32"/>
      <c r="DV175" s="32"/>
      <c r="DW175" s="32"/>
      <c r="DX175" s="32"/>
      <c r="DY175" s="32"/>
      <c r="DZ175" s="32"/>
      <c r="EA175" s="32"/>
      <c r="EB175" s="32"/>
      <c r="EC175" s="32"/>
      <c r="ED175" s="32"/>
      <c r="EE175" s="32"/>
      <c r="EF175" s="32"/>
      <c r="EG175" s="32"/>
    </row>
    <row r="176" spans="1:669" s="32" customFormat="1" ht="13.5" customHeight="1" x14ac:dyDescent="0.25">
      <c r="A176" s="47" t="s">
        <v>13</v>
      </c>
      <c r="B176" s="67">
        <v>3</v>
      </c>
      <c r="C176" s="53"/>
      <c r="D176" s="53"/>
      <c r="E176" s="47"/>
      <c r="F176" s="47"/>
      <c r="G176" s="141">
        <f t="shared" ref="G176:M176" si="34">SUM(G174:G175)+G173</f>
        <v>219000</v>
      </c>
      <c r="H176" s="105">
        <f t="shared" si="34"/>
        <v>6285.2999999999993</v>
      </c>
      <c r="I176" s="141">
        <f>SUM(I174:I175)+I173</f>
        <v>13198.63</v>
      </c>
      <c r="J176" s="141">
        <f t="shared" si="34"/>
        <v>6657.6</v>
      </c>
      <c r="K176" s="141">
        <f>SUM(K173:K175)</f>
        <v>9966.74</v>
      </c>
      <c r="L176" s="141">
        <f t="shared" si="34"/>
        <v>36108.270000000004</v>
      </c>
      <c r="M176" s="105">
        <f t="shared" si="34"/>
        <v>182891.72999999998</v>
      </c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</row>
    <row r="177" spans="1:668" ht="13.5" customHeight="1" x14ac:dyDescent="0.25">
      <c r="A177" s="28"/>
      <c r="B177" s="11"/>
      <c r="C177" s="9"/>
      <c r="D177" s="9"/>
      <c r="E177" s="28"/>
      <c r="F177" s="28"/>
      <c r="G177" s="115"/>
      <c r="H177" s="114"/>
      <c r="I177" s="115"/>
      <c r="J177" s="115"/>
      <c r="K177" s="115"/>
      <c r="L177" s="115"/>
      <c r="M177" s="114"/>
    </row>
    <row r="178" spans="1:668" x14ac:dyDescent="0.25">
      <c r="A178" s="27" t="s">
        <v>172</v>
      </c>
      <c r="B178" s="2"/>
      <c r="C178" s="5"/>
      <c r="D178" s="5"/>
      <c r="E178" s="8"/>
      <c r="F178" s="8"/>
      <c r="G178" s="143"/>
      <c r="H178" s="104"/>
      <c r="I178" s="143"/>
      <c r="J178" s="143"/>
      <c r="K178" s="143"/>
      <c r="L178" s="143"/>
      <c r="M178" s="104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  <c r="CO178" s="32"/>
      <c r="CP178" s="32"/>
      <c r="CQ178" s="32"/>
      <c r="CR178" s="32"/>
      <c r="CS178" s="32"/>
      <c r="CT178" s="32"/>
      <c r="CU178" s="32"/>
      <c r="CV178" s="32"/>
      <c r="CW178" s="32"/>
      <c r="CX178" s="32"/>
      <c r="CY178" s="32"/>
      <c r="CZ178" s="32"/>
      <c r="DA178" s="32"/>
      <c r="DB178" s="32"/>
      <c r="DC178" s="32"/>
      <c r="DD178" s="32"/>
      <c r="DE178" s="32"/>
      <c r="DF178" s="32"/>
      <c r="DG178" s="32"/>
      <c r="DH178" s="32"/>
      <c r="DI178" s="32"/>
      <c r="DJ178" s="32"/>
      <c r="DK178" s="32"/>
      <c r="DL178" s="32"/>
      <c r="DM178" s="32"/>
      <c r="DN178" s="32"/>
      <c r="DO178" s="32"/>
      <c r="DP178" s="32"/>
      <c r="DQ178" s="32"/>
      <c r="DR178" s="32"/>
      <c r="DS178" s="32"/>
      <c r="DT178" s="32"/>
      <c r="DU178" s="32"/>
      <c r="DV178" s="32"/>
      <c r="DW178" s="32"/>
      <c r="DX178" s="32"/>
      <c r="DY178" s="32"/>
      <c r="DZ178" s="32"/>
      <c r="EA178" s="32"/>
      <c r="EB178" s="32"/>
      <c r="EC178" s="32"/>
      <c r="ED178" s="32"/>
      <c r="EE178" s="32"/>
      <c r="EF178" s="32"/>
      <c r="EG178" s="32"/>
    </row>
    <row r="179" spans="1:668" s="32" customFormat="1" x14ac:dyDescent="0.25">
      <c r="A179" s="25" t="s">
        <v>173</v>
      </c>
      <c r="B179" s="25" t="s">
        <v>15</v>
      </c>
      <c r="C179" s="15" t="s">
        <v>67</v>
      </c>
      <c r="D179" s="15" t="s">
        <v>197</v>
      </c>
      <c r="E179" s="77">
        <v>44682</v>
      </c>
      <c r="F179" s="8" t="s">
        <v>99</v>
      </c>
      <c r="G179" s="138">
        <v>60000</v>
      </c>
      <c r="H179" s="104">
        <v>1722</v>
      </c>
      <c r="I179" s="143">
        <v>3486.68</v>
      </c>
      <c r="J179" s="143">
        <v>1824</v>
      </c>
      <c r="K179" s="143">
        <v>25</v>
      </c>
      <c r="L179" s="143">
        <v>7057.68</v>
      </c>
      <c r="M179" s="104">
        <f>G179-L179</f>
        <v>52942.32</v>
      </c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</row>
    <row r="180" spans="1:668" s="32" customFormat="1" x14ac:dyDescent="0.25">
      <c r="A180" s="32" t="s">
        <v>174</v>
      </c>
      <c r="B180" s="74" t="s">
        <v>221</v>
      </c>
      <c r="C180" s="15" t="s">
        <v>66</v>
      </c>
      <c r="D180" s="15" t="s">
        <v>197</v>
      </c>
      <c r="E180" s="77">
        <v>44197</v>
      </c>
      <c r="F180" s="80" t="s">
        <v>99</v>
      </c>
      <c r="G180" s="138">
        <v>65000</v>
      </c>
      <c r="H180" s="147">
        <v>1865.5</v>
      </c>
      <c r="I180" s="146">
        <v>4427.58</v>
      </c>
      <c r="J180" s="146">
        <v>1976</v>
      </c>
      <c r="K180" s="146">
        <v>25</v>
      </c>
      <c r="L180" s="146">
        <v>8294.08</v>
      </c>
      <c r="M180" s="104">
        <f>G180-L180</f>
        <v>56705.919999999998</v>
      </c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</row>
    <row r="181" spans="1:668" s="32" customFormat="1" ht="13.5" customHeight="1" x14ac:dyDescent="0.25">
      <c r="A181" s="32" t="s">
        <v>175</v>
      </c>
      <c r="B181" s="74" t="s">
        <v>158</v>
      </c>
      <c r="C181" s="15" t="s">
        <v>67</v>
      </c>
      <c r="D181" s="15" t="s">
        <v>197</v>
      </c>
      <c r="E181" s="77">
        <v>44652</v>
      </c>
      <c r="F181" s="80" t="s">
        <v>99</v>
      </c>
      <c r="G181" s="138">
        <v>65000</v>
      </c>
      <c r="H181" s="147">
        <v>1865.5</v>
      </c>
      <c r="I181" s="146">
        <v>4427.58</v>
      </c>
      <c r="J181" s="146">
        <v>1976</v>
      </c>
      <c r="K181" s="146">
        <v>25</v>
      </c>
      <c r="L181" s="146">
        <v>8294.08</v>
      </c>
      <c r="M181" s="104">
        <f t="shared" ref="M181:M182" si="35">G181-L181</f>
        <v>56705.919999999998</v>
      </c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</row>
    <row r="182" spans="1:668" s="32" customFormat="1" ht="13.5" customHeight="1" x14ac:dyDescent="0.25">
      <c r="A182" s="32" t="s">
        <v>184</v>
      </c>
      <c r="B182" s="74" t="s">
        <v>15</v>
      </c>
      <c r="C182" s="15" t="s">
        <v>67</v>
      </c>
      <c r="D182" s="15" t="s">
        <v>197</v>
      </c>
      <c r="E182" s="77">
        <v>44682</v>
      </c>
      <c r="F182" s="80" t="s">
        <v>99</v>
      </c>
      <c r="G182" s="138">
        <v>60000</v>
      </c>
      <c r="H182" s="147">
        <v>1722</v>
      </c>
      <c r="I182" s="146">
        <v>3486.68</v>
      </c>
      <c r="J182" s="146">
        <v>1824</v>
      </c>
      <c r="K182" s="146">
        <v>25</v>
      </c>
      <c r="L182" s="146">
        <v>7057.68</v>
      </c>
      <c r="M182" s="104">
        <f t="shared" si="35"/>
        <v>52942.32</v>
      </c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</row>
    <row r="183" spans="1:668" s="12" customFormat="1" ht="15.75" x14ac:dyDescent="0.25">
      <c r="A183" s="47" t="s">
        <v>13</v>
      </c>
      <c r="B183" s="67">
        <v>4</v>
      </c>
      <c r="C183" s="53"/>
      <c r="D183" s="53"/>
      <c r="E183" s="47"/>
      <c r="F183" s="47"/>
      <c r="G183" s="141">
        <f>G179+G180+G181+G182</f>
        <v>250000</v>
      </c>
      <c r="H183" s="105">
        <f>SUM(H180:H180)+H181+H179+H182</f>
        <v>7175</v>
      </c>
      <c r="I183" s="141">
        <f>SUM(I180:I180)+I179+I181+I182</f>
        <v>15828.52</v>
      </c>
      <c r="J183" s="141">
        <f>SUM(J180:J180)+J181+J179+J182</f>
        <v>7600</v>
      </c>
      <c r="K183" s="141">
        <f>SUM(K179:K182)</f>
        <v>100</v>
      </c>
      <c r="L183" s="141">
        <f>SUM(L180:L180)+L179+L181+L182</f>
        <v>30703.52</v>
      </c>
      <c r="M183" s="141">
        <f>SUM(M180:M180)+M179+M181+M182</f>
        <v>219296.47999999998</v>
      </c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  <c r="BZ183" s="32"/>
      <c r="CA183" s="32"/>
      <c r="CB183" s="32"/>
      <c r="CC183" s="32"/>
      <c r="CD183" s="32"/>
      <c r="CE183" s="32"/>
      <c r="CF183" s="32"/>
      <c r="CG183" s="32"/>
      <c r="CH183" s="32"/>
      <c r="CI183" s="32"/>
      <c r="CJ183" s="32"/>
      <c r="CK183" s="32"/>
      <c r="CL183" s="32"/>
      <c r="CM183" s="32"/>
      <c r="CN183" s="32"/>
      <c r="CO183" s="32"/>
      <c r="CP183" s="32"/>
      <c r="CQ183" s="32"/>
      <c r="CR183" s="32"/>
      <c r="CS183" s="32"/>
      <c r="CT183" s="32"/>
      <c r="CU183" s="32"/>
      <c r="CV183" s="32"/>
      <c r="CW183" s="32"/>
      <c r="CX183" s="32"/>
      <c r="CY183" s="32"/>
      <c r="CZ183" s="32"/>
      <c r="DA183" s="32"/>
      <c r="DB183" s="32"/>
      <c r="DC183" s="32"/>
      <c r="DD183" s="32"/>
      <c r="DE183" s="32"/>
      <c r="DF183" s="32"/>
      <c r="DG183" s="32"/>
      <c r="DH183" s="32"/>
      <c r="DI183" s="32"/>
      <c r="DJ183" s="32"/>
      <c r="DK183" s="32"/>
      <c r="DL183" s="32"/>
      <c r="DM183" s="32"/>
      <c r="DN183" s="32"/>
      <c r="DO183" s="32"/>
      <c r="DP183" s="32"/>
      <c r="DQ183" s="32"/>
      <c r="DR183" s="32"/>
      <c r="DS183" s="32"/>
      <c r="DT183" s="32"/>
      <c r="DU183" s="32"/>
      <c r="DV183" s="32"/>
      <c r="DW183" s="32"/>
      <c r="DX183" s="32"/>
      <c r="DY183" s="32"/>
      <c r="DZ183" s="32"/>
      <c r="EA183" s="32"/>
      <c r="EB183" s="32"/>
      <c r="EC183" s="32"/>
      <c r="ED183" s="32"/>
      <c r="EE183" s="32"/>
      <c r="EF183" s="32"/>
      <c r="EG183" s="32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 s="32"/>
      <c r="NC183" s="32"/>
      <c r="ND183" s="32"/>
      <c r="NE183" s="32"/>
      <c r="NF183" s="32"/>
      <c r="NG183" s="32"/>
      <c r="NH183" s="32"/>
      <c r="NI183" s="32"/>
      <c r="NJ183" s="32"/>
      <c r="NK183" s="32"/>
      <c r="NL183" s="32"/>
      <c r="NM183" s="32"/>
      <c r="NN183" s="32"/>
      <c r="NO183" s="32"/>
      <c r="NP183" s="32"/>
      <c r="NQ183" s="32"/>
      <c r="NR183" s="32"/>
      <c r="NS183" s="32"/>
      <c r="NT183" s="32"/>
      <c r="NU183" s="32"/>
      <c r="NV183" s="32"/>
      <c r="NW183" s="32"/>
      <c r="NX183" s="32"/>
      <c r="NY183" s="32"/>
      <c r="NZ183" s="32"/>
      <c r="OA183" s="32"/>
      <c r="OB183" s="32"/>
      <c r="OC183" s="32"/>
      <c r="OD183" s="32"/>
      <c r="OE183" s="32"/>
      <c r="OF183" s="32"/>
      <c r="OG183" s="32"/>
      <c r="OH183" s="32"/>
      <c r="OI183" s="32"/>
      <c r="OJ183" s="32"/>
      <c r="OK183" s="32"/>
      <c r="OL183" s="32"/>
      <c r="OM183" s="32"/>
      <c r="ON183" s="32"/>
      <c r="OO183" s="32"/>
      <c r="OP183" s="32"/>
      <c r="OQ183" s="32"/>
      <c r="OR183" s="32"/>
      <c r="OS183" s="32"/>
      <c r="OT183" s="32"/>
      <c r="OU183" s="32"/>
      <c r="OV183" s="32"/>
      <c r="OW183" s="32"/>
      <c r="OX183" s="32"/>
      <c r="OY183" s="32"/>
      <c r="OZ183" s="32"/>
      <c r="PA183" s="32"/>
      <c r="PB183" s="32"/>
      <c r="PC183" s="32"/>
      <c r="PD183" s="32"/>
      <c r="PE183" s="32"/>
      <c r="PF183" s="32"/>
      <c r="PG183" s="32"/>
      <c r="PH183" s="32"/>
      <c r="PI183" s="32"/>
      <c r="PJ183" s="32"/>
      <c r="PK183" s="32"/>
      <c r="PL183" s="32"/>
      <c r="PM183" s="32"/>
      <c r="PN183" s="32"/>
      <c r="PO183" s="32"/>
      <c r="PP183" s="32"/>
      <c r="PQ183" s="32"/>
      <c r="PR183" s="32"/>
      <c r="PS183" s="32"/>
      <c r="PT183" s="32"/>
      <c r="PU183" s="32"/>
      <c r="PV183" s="32"/>
      <c r="PW183" s="32"/>
      <c r="PX183" s="32"/>
      <c r="PY183" s="32"/>
      <c r="PZ183" s="32"/>
      <c r="QA183" s="32"/>
      <c r="QB183" s="32"/>
      <c r="QC183" s="32"/>
      <c r="QD183" s="32"/>
      <c r="QE183" s="32"/>
      <c r="QF183" s="32"/>
      <c r="QG183" s="32"/>
      <c r="QH183" s="32"/>
      <c r="QI183" s="32"/>
      <c r="QJ183" s="32"/>
      <c r="QK183" s="32"/>
      <c r="QL183" s="32"/>
      <c r="QM183" s="32"/>
      <c r="QN183" s="32"/>
      <c r="QO183" s="32"/>
      <c r="QP183" s="32"/>
      <c r="QQ183" s="32"/>
      <c r="QR183" s="32"/>
      <c r="QS183" s="32"/>
      <c r="QT183" s="32"/>
      <c r="QU183" s="32"/>
      <c r="QV183" s="32"/>
      <c r="QW183" s="32"/>
      <c r="QX183" s="32"/>
      <c r="QY183" s="32"/>
      <c r="QZ183" s="32"/>
      <c r="RA183" s="32"/>
      <c r="RB183" s="32"/>
      <c r="RC183" s="32"/>
      <c r="RD183" s="32"/>
      <c r="RE183" s="32"/>
      <c r="RF183" s="32"/>
      <c r="RG183" s="32"/>
      <c r="RH183" s="32"/>
      <c r="RI183" s="32"/>
      <c r="RJ183" s="32"/>
      <c r="RK183" s="32"/>
      <c r="RL183" s="32"/>
      <c r="RM183" s="32"/>
      <c r="RN183" s="32"/>
      <c r="RO183" s="32"/>
      <c r="RP183" s="32"/>
      <c r="RQ183" s="32"/>
      <c r="RR183" s="32"/>
      <c r="RS183" s="32"/>
      <c r="RT183" s="32"/>
      <c r="RU183" s="32"/>
      <c r="RV183" s="32"/>
      <c r="RW183" s="32"/>
      <c r="RX183" s="32"/>
      <c r="RY183" s="32"/>
      <c r="RZ183" s="32"/>
      <c r="SA183" s="32"/>
      <c r="SB183" s="32"/>
      <c r="SC183" s="32"/>
      <c r="SD183" s="32"/>
      <c r="SE183" s="32"/>
      <c r="SF183" s="32"/>
      <c r="SG183" s="32"/>
      <c r="SH183" s="32"/>
      <c r="SI183" s="32"/>
      <c r="SJ183" s="32"/>
      <c r="SK183" s="32"/>
      <c r="SL183" s="32"/>
      <c r="SM183" s="32"/>
      <c r="SN183" s="32"/>
      <c r="SO183" s="32"/>
      <c r="SP183" s="32"/>
      <c r="SQ183" s="32"/>
      <c r="SR183" s="32"/>
      <c r="SS183" s="32"/>
      <c r="ST183" s="32"/>
      <c r="SU183" s="32"/>
      <c r="SV183" s="32"/>
      <c r="SW183" s="32"/>
      <c r="SX183" s="32"/>
      <c r="SY183" s="32"/>
      <c r="SZ183" s="32"/>
      <c r="TA183" s="32"/>
      <c r="TB183" s="32"/>
      <c r="TC183" s="32"/>
      <c r="TD183" s="32"/>
      <c r="TE183" s="32"/>
      <c r="TF183" s="32"/>
      <c r="TG183" s="32"/>
      <c r="TH183" s="32"/>
      <c r="TI183" s="32"/>
      <c r="TJ183" s="32"/>
      <c r="TK183" s="32"/>
      <c r="TL183" s="32"/>
      <c r="TM183" s="32"/>
      <c r="TN183" s="32"/>
      <c r="TO183" s="32"/>
      <c r="TP183" s="32"/>
      <c r="TQ183" s="32"/>
      <c r="TR183" s="32"/>
      <c r="TS183" s="32"/>
      <c r="TT183" s="32"/>
      <c r="TU183" s="32"/>
      <c r="TV183" s="32"/>
      <c r="TW183" s="32"/>
      <c r="TX183" s="32"/>
      <c r="TY183" s="32"/>
      <c r="TZ183" s="32"/>
      <c r="UA183" s="32"/>
      <c r="UB183" s="32"/>
      <c r="UC183" s="32"/>
      <c r="UD183" s="32"/>
      <c r="UE183" s="32"/>
      <c r="UF183" s="32"/>
      <c r="UG183" s="32"/>
      <c r="UH183" s="32"/>
      <c r="UI183" s="32"/>
      <c r="UJ183" s="32"/>
      <c r="UK183" s="32"/>
      <c r="UL183" s="32"/>
      <c r="UM183" s="32"/>
      <c r="UN183" s="32"/>
      <c r="UO183" s="32"/>
      <c r="UP183" s="32"/>
      <c r="UQ183" s="32"/>
      <c r="UR183" s="32"/>
      <c r="US183" s="32"/>
      <c r="UT183" s="32"/>
      <c r="UU183" s="32"/>
      <c r="UV183" s="32"/>
      <c r="UW183" s="32"/>
      <c r="UX183" s="32"/>
      <c r="UY183" s="32"/>
      <c r="UZ183" s="32"/>
      <c r="VA183" s="32"/>
      <c r="VB183" s="32"/>
      <c r="VC183" s="32"/>
      <c r="VD183" s="32"/>
      <c r="VE183" s="32"/>
      <c r="VF183" s="32"/>
      <c r="VG183" s="32"/>
      <c r="VH183" s="32"/>
      <c r="VI183" s="32"/>
      <c r="VJ183" s="32"/>
      <c r="VK183" s="32"/>
      <c r="VL183" s="32"/>
      <c r="VM183" s="32"/>
      <c r="VN183" s="32"/>
      <c r="VO183" s="32"/>
      <c r="VP183" s="32"/>
      <c r="VQ183" s="32"/>
      <c r="VR183" s="32"/>
      <c r="VS183" s="32"/>
      <c r="VT183" s="32"/>
      <c r="VU183" s="32"/>
      <c r="VV183" s="32"/>
      <c r="VW183" s="32"/>
      <c r="VX183" s="32"/>
      <c r="VY183" s="32"/>
      <c r="VZ183" s="32"/>
      <c r="WA183" s="32"/>
      <c r="WB183" s="32"/>
      <c r="WC183" s="32"/>
      <c r="WD183" s="32"/>
      <c r="WE183" s="32"/>
      <c r="WF183" s="32"/>
      <c r="WG183" s="32"/>
      <c r="WH183" s="32"/>
      <c r="WI183" s="32"/>
      <c r="WJ183" s="32"/>
      <c r="WK183" s="32"/>
      <c r="WL183" s="32"/>
      <c r="WM183" s="32"/>
      <c r="WN183" s="32"/>
      <c r="WO183" s="32"/>
      <c r="WP183" s="32"/>
      <c r="WQ183" s="32"/>
      <c r="WR183" s="32"/>
      <c r="WS183" s="32"/>
      <c r="WT183" s="32"/>
      <c r="WU183" s="32"/>
      <c r="WV183" s="32"/>
      <c r="WW183" s="32"/>
      <c r="WX183" s="32"/>
      <c r="WY183" s="32"/>
      <c r="WZ183" s="32"/>
      <c r="XA183" s="32"/>
      <c r="XB183" s="32"/>
      <c r="XC183" s="32"/>
      <c r="XD183" s="32"/>
      <c r="XE183" s="32"/>
      <c r="XF183" s="32"/>
      <c r="XG183" s="32"/>
      <c r="XH183" s="32"/>
      <c r="XI183" s="32"/>
      <c r="XJ183" s="32"/>
      <c r="XK183" s="32"/>
      <c r="XL183" s="32"/>
      <c r="XM183" s="32"/>
      <c r="XN183" s="32"/>
      <c r="XO183" s="32"/>
      <c r="XP183" s="32"/>
      <c r="XQ183" s="32"/>
      <c r="XR183" s="32"/>
      <c r="XS183" s="32"/>
      <c r="XT183" s="32"/>
      <c r="XU183" s="32"/>
      <c r="XV183" s="32"/>
      <c r="XW183" s="32"/>
      <c r="XX183" s="32"/>
      <c r="XY183" s="32"/>
      <c r="XZ183" s="32"/>
      <c r="YA183" s="32"/>
      <c r="YB183" s="32"/>
      <c r="YC183" s="32"/>
      <c r="YD183" s="32"/>
      <c r="YE183" s="32"/>
      <c r="YF183" s="32"/>
      <c r="YG183" s="32"/>
      <c r="YH183" s="32"/>
      <c r="YI183" s="32"/>
      <c r="YJ183" s="32"/>
      <c r="YK183" s="32"/>
      <c r="YL183" s="32"/>
      <c r="YM183" s="32"/>
      <c r="YN183" s="32"/>
      <c r="YO183" s="32"/>
      <c r="YP183" s="32"/>
      <c r="YQ183" s="32"/>
      <c r="YR183" s="32"/>
    </row>
    <row r="184" spans="1:668" s="32" customFormat="1" ht="13.5" customHeight="1" x14ac:dyDescent="0.25">
      <c r="B184" s="3"/>
      <c r="C184" s="3"/>
      <c r="D184" s="3"/>
      <c r="E184"/>
      <c r="F184"/>
      <c r="G184" s="143"/>
      <c r="H184" s="104"/>
      <c r="I184" s="143"/>
      <c r="J184" s="143"/>
      <c r="K184" s="143"/>
      <c r="L184" s="143"/>
      <c r="M184" s="10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</row>
    <row r="185" spans="1:668" s="32" customFormat="1" ht="13.5" customHeight="1" x14ac:dyDescent="0.25">
      <c r="A185" s="27" t="s">
        <v>60</v>
      </c>
      <c r="B185" s="3"/>
      <c r="C185" s="31"/>
      <c r="D185" s="31"/>
      <c r="E185"/>
      <c r="F185"/>
      <c r="G185" s="143"/>
      <c r="H185" s="104"/>
      <c r="I185" s="143"/>
      <c r="J185" s="143"/>
      <c r="K185" s="143"/>
      <c r="L185" s="143"/>
      <c r="M185" s="104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</row>
    <row r="186" spans="1:668" s="47" customFormat="1" x14ac:dyDescent="0.25">
      <c r="A186" s="4" t="s">
        <v>45</v>
      </c>
      <c r="B186" s="4" t="s">
        <v>115</v>
      </c>
      <c r="C186" s="5" t="s">
        <v>67</v>
      </c>
      <c r="D186" s="5" t="s">
        <v>197</v>
      </c>
      <c r="E186" s="8">
        <v>44197</v>
      </c>
      <c r="F186" s="8" t="s">
        <v>99</v>
      </c>
      <c r="G186" s="138">
        <v>86000</v>
      </c>
      <c r="H186" s="138">
        <v>2468.1999999999998</v>
      </c>
      <c r="I186" s="31">
        <v>8812.2199999999993</v>
      </c>
      <c r="J186" s="138">
        <v>2614.4</v>
      </c>
      <c r="K186" s="138">
        <v>25</v>
      </c>
      <c r="L186" s="138">
        <v>13919.82</v>
      </c>
      <c r="M186" s="104">
        <f>G186-L186</f>
        <v>72080.179999999993</v>
      </c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 s="29"/>
      <c r="CZ186" s="29"/>
      <c r="DA186" s="29"/>
      <c r="DB186" s="29"/>
      <c r="DC186" s="29"/>
      <c r="DD186" s="29"/>
      <c r="DE186" s="29"/>
      <c r="DF186" s="29"/>
      <c r="DG186" s="29"/>
      <c r="DH186" s="29"/>
      <c r="DI186" s="29"/>
      <c r="DJ186" s="29"/>
      <c r="DK186" s="29"/>
      <c r="DL186" s="29"/>
      <c r="DM186" s="29"/>
      <c r="DN186" s="29"/>
      <c r="DO186" s="29"/>
      <c r="DP186" s="29"/>
      <c r="DQ186" s="29"/>
      <c r="DR186" s="29"/>
      <c r="DS186" s="29"/>
      <c r="DT186" s="29"/>
      <c r="DU186" s="29"/>
      <c r="DV186" s="29"/>
      <c r="DW186" s="29"/>
      <c r="DX186" s="29"/>
      <c r="DY186" s="29"/>
      <c r="DZ186" s="29"/>
      <c r="EA186" s="29"/>
      <c r="EB186" s="29"/>
      <c r="EC186" s="29"/>
      <c r="ED186" s="29"/>
      <c r="EE186" s="29"/>
      <c r="EF186" s="29"/>
      <c r="EG186" s="29"/>
      <c r="EH186" s="28"/>
      <c r="EI186" s="28"/>
      <c r="EJ186" s="28"/>
      <c r="EK186" s="28"/>
      <c r="EL186" s="28"/>
      <c r="EM186" s="28"/>
      <c r="EN186" s="28"/>
      <c r="EO186" s="28"/>
      <c r="EP186" s="28"/>
      <c r="EQ186" s="28"/>
      <c r="ER186" s="28"/>
      <c r="ES186" s="28"/>
      <c r="ET186" s="28"/>
      <c r="EU186" s="28"/>
      <c r="EV186" s="28"/>
      <c r="EW186" s="28"/>
      <c r="EX186" s="28"/>
      <c r="EY186" s="28"/>
      <c r="EZ186" s="28"/>
      <c r="FA186" s="28"/>
      <c r="FB186" s="28"/>
      <c r="FC186" s="28"/>
      <c r="FD186" s="28"/>
      <c r="FE186" s="28"/>
      <c r="FF186" s="28"/>
      <c r="FG186" s="28"/>
      <c r="FH186" s="28"/>
      <c r="FI186" s="28"/>
      <c r="FJ186" s="28"/>
      <c r="FK186" s="28"/>
      <c r="FL186" s="28"/>
      <c r="FM186" s="28"/>
      <c r="FN186" s="28"/>
      <c r="FO186" s="28"/>
      <c r="FP186" s="28"/>
      <c r="FQ186" s="28"/>
      <c r="FR186" s="28"/>
      <c r="FS186" s="28"/>
      <c r="FT186" s="28"/>
      <c r="FU186" s="28"/>
      <c r="FV186" s="28"/>
      <c r="FW186" s="28"/>
      <c r="FX186" s="28"/>
      <c r="FY186" s="28"/>
      <c r="FZ186" s="28"/>
      <c r="GA186" s="28"/>
      <c r="GB186" s="28"/>
      <c r="GC186" s="28"/>
      <c r="GD186" s="28"/>
      <c r="GE186" s="28"/>
      <c r="GF186" s="28"/>
      <c r="GG186" s="28"/>
      <c r="GH186" s="28"/>
      <c r="GI186" s="28"/>
      <c r="GJ186" s="28"/>
      <c r="GK186" s="28"/>
      <c r="GL186" s="28"/>
      <c r="GM186" s="28"/>
      <c r="GN186" s="28"/>
      <c r="GO186" s="28"/>
      <c r="GP186" s="28"/>
      <c r="GQ186" s="28"/>
      <c r="GR186" s="28"/>
      <c r="GS186" s="28"/>
      <c r="GT186" s="28"/>
      <c r="GU186" s="28"/>
      <c r="GV186" s="28"/>
      <c r="GW186" s="28"/>
      <c r="GX186" s="28"/>
      <c r="GY186" s="28"/>
      <c r="GZ186" s="28"/>
      <c r="HA186" s="28"/>
      <c r="HB186" s="28"/>
      <c r="HC186" s="28"/>
      <c r="HD186" s="28"/>
      <c r="HE186" s="28"/>
      <c r="HF186" s="28"/>
      <c r="HG186" s="28"/>
      <c r="HH186" s="28"/>
      <c r="HI186" s="28"/>
      <c r="HJ186" s="28"/>
      <c r="HK186" s="28"/>
      <c r="HL186" s="28"/>
      <c r="HM186" s="28"/>
      <c r="HN186" s="28"/>
      <c r="HO186" s="28"/>
      <c r="HP186" s="28"/>
      <c r="HQ186" s="28"/>
      <c r="HR186" s="28"/>
      <c r="HS186" s="28"/>
      <c r="HT186" s="28"/>
      <c r="HU186" s="28"/>
      <c r="HV186" s="28"/>
      <c r="HW186" s="28"/>
      <c r="HX186" s="28"/>
      <c r="HY186" s="28"/>
      <c r="HZ186" s="28"/>
      <c r="IA186" s="28"/>
      <c r="IB186" s="28"/>
      <c r="IC186" s="28"/>
      <c r="ID186" s="28"/>
      <c r="IE186" s="28"/>
      <c r="IF186" s="28"/>
      <c r="IG186" s="28"/>
      <c r="IH186" s="28"/>
      <c r="II186" s="28"/>
      <c r="IJ186" s="28"/>
      <c r="IK186" s="28"/>
      <c r="IL186" s="28"/>
      <c r="IM186" s="28"/>
      <c r="IN186" s="28"/>
      <c r="IO186" s="28"/>
      <c r="IP186" s="28"/>
      <c r="IQ186" s="28"/>
      <c r="IR186" s="28"/>
      <c r="IS186" s="28"/>
      <c r="IT186" s="28"/>
      <c r="IU186" s="28"/>
      <c r="IV186" s="28"/>
      <c r="IW186" s="28"/>
      <c r="IX186" s="28"/>
      <c r="IY186" s="28"/>
      <c r="IZ186" s="28"/>
      <c r="JA186" s="28"/>
      <c r="JB186" s="28"/>
      <c r="JC186" s="28"/>
      <c r="JD186" s="28"/>
      <c r="JE186" s="28"/>
      <c r="JF186" s="28"/>
      <c r="JG186" s="28"/>
      <c r="JH186" s="28"/>
      <c r="JI186" s="28"/>
      <c r="JJ186" s="28"/>
      <c r="JK186" s="28"/>
      <c r="JL186" s="28"/>
      <c r="JM186" s="28"/>
      <c r="JN186" s="28"/>
      <c r="JO186" s="28"/>
      <c r="JP186" s="28"/>
      <c r="JQ186" s="28"/>
      <c r="JR186" s="28"/>
      <c r="JS186" s="28"/>
      <c r="JT186" s="28"/>
      <c r="JU186" s="28"/>
      <c r="JV186" s="28"/>
      <c r="JW186" s="28"/>
      <c r="JX186" s="28"/>
      <c r="JY186" s="28"/>
      <c r="JZ186" s="28"/>
      <c r="KA186" s="28"/>
      <c r="KB186" s="28"/>
      <c r="KC186" s="28"/>
      <c r="KD186" s="28"/>
      <c r="KE186" s="28"/>
      <c r="KF186" s="28"/>
      <c r="KG186" s="28"/>
      <c r="KH186" s="28"/>
      <c r="KI186" s="28"/>
      <c r="KJ186" s="28"/>
      <c r="KK186" s="28"/>
      <c r="KL186" s="28"/>
      <c r="KM186" s="28"/>
      <c r="KN186" s="28"/>
      <c r="KO186" s="28"/>
      <c r="KP186" s="28"/>
      <c r="KQ186" s="28"/>
      <c r="KR186" s="28"/>
      <c r="KS186" s="28"/>
      <c r="KT186" s="28"/>
      <c r="KU186" s="28"/>
      <c r="KV186" s="28"/>
      <c r="KW186" s="28"/>
      <c r="KX186" s="28"/>
      <c r="KY186" s="28"/>
      <c r="KZ186" s="28"/>
      <c r="LA186" s="28"/>
      <c r="LB186" s="28"/>
      <c r="LC186" s="28"/>
      <c r="LD186" s="28"/>
      <c r="LE186" s="28"/>
      <c r="LF186" s="28"/>
      <c r="LG186" s="28"/>
      <c r="LH186" s="28"/>
      <c r="LI186" s="28"/>
      <c r="LJ186" s="28"/>
      <c r="LK186" s="28"/>
      <c r="LL186" s="28"/>
      <c r="LM186" s="28"/>
      <c r="LN186" s="28"/>
      <c r="LO186" s="28"/>
      <c r="LP186" s="28"/>
      <c r="LQ186" s="28"/>
      <c r="LR186" s="28"/>
      <c r="LS186" s="28"/>
      <c r="LT186" s="28"/>
      <c r="LU186" s="28"/>
      <c r="LV186" s="28"/>
      <c r="LW186" s="28"/>
      <c r="LX186" s="28"/>
      <c r="LY186" s="28"/>
      <c r="LZ186" s="28"/>
      <c r="MA186" s="28"/>
      <c r="MB186" s="28"/>
      <c r="MC186" s="28"/>
      <c r="MD186" s="28"/>
      <c r="ME186" s="28"/>
      <c r="MF186" s="28"/>
      <c r="MG186" s="28"/>
      <c r="MH186" s="28"/>
      <c r="MI186" s="28"/>
      <c r="MJ186" s="28"/>
      <c r="MK186" s="28"/>
      <c r="ML186" s="28"/>
      <c r="MM186" s="28"/>
      <c r="MN186" s="28"/>
      <c r="MO186" s="28"/>
      <c r="MP186" s="28"/>
      <c r="MQ186" s="28"/>
      <c r="MR186" s="28"/>
      <c r="MS186" s="28"/>
      <c r="MT186" s="28"/>
      <c r="MU186" s="28"/>
      <c r="MV186" s="28"/>
      <c r="MW186" s="28"/>
      <c r="MX186" s="28"/>
      <c r="MY186" s="28"/>
      <c r="MZ186" s="28"/>
      <c r="NA186" s="28"/>
    </row>
    <row r="187" spans="1:668" s="29" customFormat="1" x14ac:dyDescent="0.25">
      <c r="A187" s="4" t="s">
        <v>47</v>
      </c>
      <c r="B187" s="4" t="s">
        <v>15</v>
      </c>
      <c r="C187" s="5" t="s">
        <v>66</v>
      </c>
      <c r="D187" s="5" t="s">
        <v>197</v>
      </c>
      <c r="E187" s="8">
        <v>44197</v>
      </c>
      <c r="F187" s="8" t="s">
        <v>99</v>
      </c>
      <c r="G187" s="138">
        <v>57000</v>
      </c>
      <c r="H187" s="138">
        <v>1635.9</v>
      </c>
      <c r="I187" s="31">
        <v>2922.14</v>
      </c>
      <c r="J187" s="138">
        <v>1732.8</v>
      </c>
      <c r="K187" s="138">
        <v>125</v>
      </c>
      <c r="L187" s="138">
        <v>6415.84</v>
      </c>
      <c r="M187" s="104">
        <f t="shared" ref="M187:M194" si="36">G187-L187</f>
        <v>50584.160000000003</v>
      </c>
      <c r="EH187" s="28"/>
      <c r="EI187" s="28"/>
      <c r="EJ187" s="28"/>
      <c r="EK187" s="28"/>
      <c r="EL187" s="28"/>
      <c r="EM187" s="28"/>
      <c r="EN187" s="28"/>
      <c r="EO187" s="28"/>
      <c r="EP187" s="28"/>
      <c r="EQ187" s="28"/>
      <c r="ER187" s="28"/>
      <c r="ES187" s="28"/>
      <c r="ET187" s="28"/>
      <c r="EU187" s="28"/>
      <c r="EV187" s="28"/>
      <c r="EW187" s="28"/>
      <c r="EX187" s="28"/>
      <c r="EY187" s="28"/>
      <c r="EZ187" s="28"/>
      <c r="FA187" s="28"/>
      <c r="FB187" s="28"/>
      <c r="FC187" s="28"/>
      <c r="FD187" s="28"/>
      <c r="FE187" s="28"/>
      <c r="FF187" s="28"/>
      <c r="FG187" s="28"/>
      <c r="FH187" s="28"/>
      <c r="FI187" s="28"/>
      <c r="FJ187" s="28"/>
      <c r="FK187" s="28"/>
      <c r="FL187" s="28"/>
      <c r="FM187" s="28"/>
      <c r="FN187" s="28"/>
      <c r="FO187" s="28"/>
      <c r="FP187" s="28"/>
      <c r="FQ187" s="28"/>
      <c r="FR187" s="28"/>
      <c r="FS187" s="28"/>
      <c r="FT187" s="28"/>
      <c r="FU187" s="28"/>
      <c r="FV187" s="28"/>
      <c r="FW187" s="28"/>
      <c r="FX187" s="28"/>
      <c r="FY187" s="28"/>
      <c r="FZ187" s="28"/>
      <c r="GA187" s="28"/>
      <c r="GB187" s="28"/>
      <c r="GC187" s="28"/>
      <c r="GD187" s="28"/>
      <c r="GE187" s="28"/>
      <c r="GF187" s="28"/>
      <c r="GG187" s="28"/>
      <c r="GH187" s="28"/>
      <c r="GI187" s="28"/>
      <c r="GJ187" s="28"/>
      <c r="GK187" s="28"/>
      <c r="GL187" s="28"/>
      <c r="GM187" s="28"/>
      <c r="GN187" s="28"/>
      <c r="GO187" s="28"/>
      <c r="GP187" s="28"/>
      <c r="GQ187" s="28"/>
      <c r="GR187" s="28"/>
      <c r="GS187" s="28"/>
      <c r="GT187" s="28"/>
      <c r="GU187" s="28"/>
      <c r="GV187" s="28"/>
      <c r="GW187" s="28"/>
      <c r="GX187" s="28"/>
      <c r="GY187" s="28"/>
      <c r="GZ187" s="28"/>
      <c r="HA187" s="28"/>
      <c r="HB187" s="28"/>
      <c r="HC187" s="28"/>
      <c r="HD187" s="28"/>
      <c r="HE187" s="28"/>
      <c r="HF187" s="28"/>
      <c r="HG187" s="28"/>
      <c r="HH187" s="28"/>
      <c r="HI187" s="28"/>
      <c r="HJ187" s="28"/>
      <c r="HK187" s="28"/>
      <c r="HL187" s="28"/>
      <c r="HM187" s="28"/>
      <c r="HN187" s="28"/>
      <c r="HO187" s="28"/>
      <c r="HP187" s="28"/>
      <c r="HQ187" s="28"/>
      <c r="HR187" s="28"/>
      <c r="HS187" s="28"/>
      <c r="HT187" s="28"/>
      <c r="HU187" s="28"/>
      <c r="HV187" s="28"/>
      <c r="HW187" s="28"/>
      <c r="HX187" s="28"/>
      <c r="HY187" s="28"/>
      <c r="HZ187" s="28"/>
      <c r="IA187" s="28"/>
      <c r="IB187" s="28"/>
      <c r="IC187" s="28"/>
      <c r="ID187" s="28"/>
      <c r="IE187" s="28"/>
      <c r="IF187" s="28"/>
      <c r="IG187" s="28"/>
      <c r="IH187" s="28"/>
      <c r="II187" s="28"/>
      <c r="IJ187" s="28"/>
      <c r="IK187" s="28"/>
      <c r="IL187" s="28"/>
      <c r="IM187" s="28"/>
      <c r="IN187" s="28"/>
      <c r="IO187" s="28"/>
      <c r="IP187" s="28"/>
      <c r="IQ187" s="28"/>
      <c r="IR187" s="28"/>
      <c r="IS187" s="28"/>
      <c r="IT187" s="28"/>
      <c r="IU187" s="28"/>
      <c r="IV187" s="28"/>
      <c r="IW187" s="28"/>
      <c r="IX187" s="28"/>
      <c r="IY187" s="28"/>
      <c r="IZ187" s="28"/>
      <c r="JA187" s="28"/>
      <c r="JB187" s="28"/>
      <c r="JC187" s="28"/>
      <c r="JD187" s="28"/>
      <c r="JE187" s="28"/>
      <c r="JF187" s="28"/>
      <c r="JG187" s="28"/>
      <c r="JH187" s="28"/>
      <c r="JI187" s="28"/>
      <c r="JJ187" s="28"/>
      <c r="JK187" s="28"/>
      <c r="JL187" s="28"/>
      <c r="JM187" s="28"/>
      <c r="JN187" s="28"/>
      <c r="JO187" s="28"/>
      <c r="JP187" s="28"/>
      <c r="JQ187" s="28"/>
      <c r="JR187" s="28"/>
      <c r="JS187" s="28"/>
      <c r="JT187" s="28"/>
      <c r="JU187" s="28"/>
      <c r="JV187" s="28"/>
      <c r="JW187" s="28"/>
      <c r="JX187" s="28"/>
      <c r="JY187" s="28"/>
      <c r="JZ187" s="28"/>
      <c r="KA187" s="28"/>
      <c r="KB187" s="28"/>
      <c r="KC187" s="28"/>
      <c r="KD187" s="28"/>
      <c r="KE187" s="28"/>
      <c r="KF187" s="28"/>
      <c r="KG187" s="28"/>
      <c r="KH187" s="28"/>
      <c r="KI187" s="28"/>
      <c r="KJ187" s="28"/>
      <c r="KK187" s="28"/>
      <c r="KL187" s="28"/>
      <c r="KM187" s="28"/>
      <c r="KN187" s="28"/>
      <c r="KO187" s="28"/>
      <c r="KP187" s="28"/>
      <c r="KQ187" s="28"/>
      <c r="KR187" s="28"/>
      <c r="KS187" s="28"/>
      <c r="KT187" s="28"/>
      <c r="KU187" s="28"/>
      <c r="KV187" s="28"/>
      <c r="KW187" s="28"/>
      <c r="KX187" s="28"/>
      <c r="KY187" s="28"/>
      <c r="KZ187" s="28"/>
      <c r="LA187" s="28"/>
      <c r="LB187" s="28"/>
      <c r="LC187" s="28"/>
      <c r="LD187" s="28"/>
      <c r="LE187" s="28"/>
      <c r="LF187" s="28"/>
      <c r="LG187" s="28"/>
      <c r="LH187" s="28"/>
      <c r="LI187" s="28"/>
      <c r="LJ187" s="28"/>
      <c r="LK187" s="28"/>
      <c r="LL187" s="28"/>
      <c r="LM187" s="28"/>
      <c r="LN187" s="28"/>
      <c r="LO187" s="28"/>
      <c r="LP187" s="28"/>
      <c r="LQ187" s="28"/>
      <c r="LR187" s="28"/>
      <c r="LS187" s="28"/>
      <c r="LT187" s="28"/>
      <c r="LU187" s="28"/>
      <c r="LV187" s="28"/>
      <c r="LW187" s="28"/>
      <c r="LX187" s="28"/>
      <c r="LY187" s="28"/>
      <c r="LZ187" s="28"/>
      <c r="MA187" s="28"/>
      <c r="MB187" s="28"/>
      <c r="MC187" s="28"/>
      <c r="MD187" s="28"/>
      <c r="ME187" s="28"/>
      <c r="MF187" s="28"/>
      <c r="MG187" s="28"/>
      <c r="MH187" s="28"/>
      <c r="MI187" s="28"/>
      <c r="MJ187" s="28"/>
      <c r="MK187" s="28"/>
      <c r="ML187" s="28"/>
      <c r="MM187" s="28"/>
      <c r="MN187" s="28"/>
      <c r="MO187" s="28"/>
      <c r="MP187" s="28"/>
      <c r="MQ187" s="28"/>
      <c r="MR187" s="28"/>
      <c r="MS187" s="28"/>
      <c r="MT187" s="28"/>
      <c r="MU187" s="28"/>
      <c r="MV187" s="28"/>
      <c r="MW187" s="28"/>
      <c r="MX187" s="28"/>
      <c r="MY187" s="28"/>
      <c r="MZ187" s="28"/>
      <c r="NA187" s="28"/>
    </row>
    <row r="188" spans="1:668" s="29" customFormat="1" x14ac:dyDescent="0.25">
      <c r="A188" s="4" t="s">
        <v>43</v>
      </c>
      <c r="B188" s="4" t="s">
        <v>15</v>
      </c>
      <c r="C188" s="5" t="s">
        <v>66</v>
      </c>
      <c r="D188" s="5" t="s">
        <v>197</v>
      </c>
      <c r="E188" s="8">
        <v>44197</v>
      </c>
      <c r="F188" s="8" t="s">
        <v>99</v>
      </c>
      <c r="G188" s="138">
        <v>66000</v>
      </c>
      <c r="H188" s="138">
        <v>1894.2</v>
      </c>
      <c r="I188" s="31">
        <v>4615.76</v>
      </c>
      <c r="J188" s="138">
        <v>2006.4</v>
      </c>
      <c r="K188" s="138">
        <v>25</v>
      </c>
      <c r="L188" s="138">
        <v>8541.36</v>
      </c>
      <c r="M188" s="104">
        <f t="shared" si="36"/>
        <v>57458.64</v>
      </c>
      <c r="EH188" s="28"/>
      <c r="EI188" s="28"/>
      <c r="EJ188" s="28"/>
      <c r="EK188" s="28"/>
      <c r="EL188" s="28"/>
      <c r="EM188" s="28"/>
      <c r="EN188" s="28"/>
      <c r="EO188" s="28"/>
      <c r="EP188" s="28"/>
      <c r="EQ188" s="28"/>
      <c r="ER188" s="28"/>
      <c r="ES188" s="28"/>
      <c r="ET188" s="28"/>
      <c r="EU188" s="28"/>
      <c r="EV188" s="28"/>
      <c r="EW188" s="28"/>
      <c r="EX188" s="28"/>
      <c r="EY188" s="28"/>
      <c r="EZ188" s="28"/>
      <c r="FA188" s="28"/>
      <c r="FB188" s="28"/>
      <c r="FC188" s="28"/>
      <c r="FD188" s="28"/>
      <c r="FE188" s="28"/>
      <c r="FF188" s="28"/>
      <c r="FG188" s="28"/>
      <c r="FH188" s="28"/>
      <c r="FI188" s="28"/>
      <c r="FJ188" s="28"/>
      <c r="FK188" s="28"/>
      <c r="FL188" s="28"/>
      <c r="FM188" s="28"/>
      <c r="FN188" s="28"/>
      <c r="FO188" s="28"/>
      <c r="FP188" s="28"/>
      <c r="FQ188" s="28"/>
      <c r="FR188" s="28"/>
      <c r="FS188" s="28"/>
      <c r="FT188" s="28"/>
      <c r="FU188" s="28"/>
      <c r="FV188" s="28"/>
      <c r="FW188" s="28"/>
      <c r="FX188" s="28"/>
      <c r="FY188" s="28"/>
      <c r="FZ188" s="28"/>
      <c r="GA188" s="28"/>
      <c r="GB188" s="28"/>
      <c r="GC188" s="28"/>
      <c r="GD188" s="28"/>
      <c r="GE188" s="28"/>
      <c r="GF188" s="28"/>
      <c r="GG188" s="28"/>
      <c r="GH188" s="28"/>
      <c r="GI188" s="28"/>
      <c r="GJ188" s="28"/>
      <c r="GK188" s="28"/>
      <c r="GL188" s="28"/>
      <c r="GM188" s="28"/>
      <c r="GN188" s="28"/>
      <c r="GO188" s="28"/>
      <c r="GP188" s="28"/>
      <c r="GQ188" s="28"/>
      <c r="GR188" s="28"/>
      <c r="GS188" s="28"/>
      <c r="GT188" s="28"/>
      <c r="GU188" s="28"/>
      <c r="GV188" s="28"/>
      <c r="GW188" s="28"/>
      <c r="GX188" s="28"/>
      <c r="GY188" s="28"/>
      <c r="GZ188" s="28"/>
      <c r="HA188" s="28"/>
      <c r="HB188" s="28"/>
      <c r="HC188" s="28"/>
      <c r="HD188" s="28"/>
      <c r="HE188" s="28"/>
      <c r="HF188" s="28"/>
      <c r="HG188" s="28"/>
      <c r="HH188" s="28"/>
      <c r="HI188" s="28"/>
      <c r="HJ188" s="28"/>
      <c r="HK188" s="28"/>
      <c r="HL188" s="28"/>
      <c r="HM188" s="28"/>
      <c r="HN188" s="28"/>
      <c r="HO188" s="28"/>
      <c r="HP188" s="28"/>
      <c r="HQ188" s="28"/>
      <c r="HR188" s="28"/>
      <c r="HS188" s="28"/>
      <c r="HT188" s="28"/>
      <c r="HU188" s="28"/>
      <c r="HV188" s="28"/>
      <c r="HW188" s="28"/>
      <c r="HX188" s="28"/>
      <c r="HY188" s="28"/>
      <c r="HZ188" s="28"/>
      <c r="IA188" s="28"/>
      <c r="IB188" s="28"/>
      <c r="IC188" s="28"/>
      <c r="ID188" s="28"/>
      <c r="IE188" s="28"/>
      <c r="IF188" s="28"/>
      <c r="IG188" s="28"/>
      <c r="IH188" s="28"/>
      <c r="II188" s="28"/>
      <c r="IJ188" s="28"/>
      <c r="IK188" s="28"/>
      <c r="IL188" s="28"/>
      <c r="IM188" s="28"/>
      <c r="IN188" s="28"/>
      <c r="IO188" s="28"/>
      <c r="IP188" s="28"/>
      <c r="IQ188" s="28"/>
      <c r="IR188" s="28"/>
      <c r="IS188" s="28"/>
      <c r="IT188" s="28"/>
      <c r="IU188" s="28"/>
      <c r="IV188" s="28"/>
      <c r="IW188" s="28"/>
      <c r="IX188" s="28"/>
      <c r="IY188" s="28"/>
      <c r="IZ188" s="28"/>
      <c r="JA188" s="28"/>
      <c r="JB188" s="28"/>
      <c r="JC188" s="28"/>
      <c r="JD188" s="28"/>
      <c r="JE188" s="28"/>
      <c r="JF188" s="28"/>
      <c r="JG188" s="28"/>
      <c r="JH188" s="28"/>
      <c r="JI188" s="28"/>
      <c r="JJ188" s="28"/>
      <c r="JK188" s="28"/>
      <c r="JL188" s="28"/>
      <c r="JM188" s="28"/>
      <c r="JN188" s="28"/>
      <c r="JO188" s="28"/>
      <c r="JP188" s="28"/>
      <c r="JQ188" s="28"/>
      <c r="JR188" s="28"/>
      <c r="JS188" s="28"/>
      <c r="JT188" s="28"/>
      <c r="JU188" s="28"/>
      <c r="JV188" s="28"/>
      <c r="JW188" s="28"/>
      <c r="JX188" s="28"/>
      <c r="JY188" s="28"/>
      <c r="JZ188" s="28"/>
      <c r="KA188" s="28"/>
      <c r="KB188" s="28"/>
      <c r="KC188" s="28"/>
      <c r="KD188" s="28"/>
      <c r="KE188" s="28"/>
      <c r="KF188" s="28"/>
      <c r="KG188" s="28"/>
      <c r="KH188" s="28"/>
      <c r="KI188" s="28"/>
      <c r="KJ188" s="28"/>
      <c r="KK188" s="28"/>
      <c r="KL188" s="28"/>
      <c r="KM188" s="28"/>
      <c r="KN188" s="28"/>
      <c r="KO188" s="28"/>
      <c r="KP188" s="28"/>
      <c r="KQ188" s="28"/>
      <c r="KR188" s="28"/>
      <c r="KS188" s="28"/>
      <c r="KT188" s="28"/>
      <c r="KU188" s="28"/>
      <c r="KV188" s="28"/>
      <c r="KW188" s="28"/>
      <c r="KX188" s="28"/>
      <c r="KY188" s="28"/>
      <c r="KZ188" s="28"/>
      <c r="LA188" s="28"/>
      <c r="LB188" s="28"/>
      <c r="LC188" s="28"/>
      <c r="LD188" s="28"/>
      <c r="LE188" s="28"/>
      <c r="LF188" s="28"/>
      <c r="LG188" s="28"/>
      <c r="LH188" s="28"/>
      <c r="LI188" s="28"/>
      <c r="LJ188" s="28"/>
      <c r="LK188" s="28"/>
      <c r="LL188" s="28"/>
      <c r="LM188" s="28"/>
      <c r="LN188" s="28"/>
      <c r="LO188" s="28"/>
      <c r="LP188" s="28"/>
      <c r="LQ188" s="28"/>
      <c r="LR188" s="28"/>
      <c r="LS188" s="28"/>
      <c r="LT188" s="28"/>
      <c r="LU188" s="28"/>
      <c r="LV188" s="28"/>
      <c r="LW188" s="28"/>
      <c r="LX188" s="28"/>
      <c r="LY188" s="28"/>
      <c r="LZ188" s="28"/>
      <c r="MA188" s="28"/>
      <c r="MB188" s="28"/>
      <c r="MC188" s="28"/>
      <c r="MD188" s="28"/>
      <c r="ME188" s="28"/>
      <c r="MF188" s="28"/>
      <c r="MG188" s="28"/>
      <c r="MH188" s="28"/>
      <c r="MI188" s="28"/>
      <c r="MJ188" s="28"/>
      <c r="MK188" s="28"/>
      <c r="ML188" s="28"/>
      <c r="MM188" s="28"/>
      <c r="MN188" s="28"/>
      <c r="MO188" s="28"/>
      <c r="MP188" s="28"/>
      <c r="MQ188" s="28"/>
      <c r="MR188" s="28"/>
      <c r="MS188" s="28"/>
      <c r="MT188" s="28"/>
      <c r="MU188" s="28"/>
      <c r="MV188" s="28"/>
      <c r="MW188" s="28"/>
      <c r="MX188" s="28"/>
      <c r="MY188" s="28"/>
      <c r="MZ188" s="28"/>
      <c r="NA188" s="28"/>
    </row>
    <row r="189" spans="1:668" s="86" customFormat="1" x14ac:dyDescent="0.25">
      <c r="A189" s="4" t="s">
        <v>44</v>
      </c>
      <c r="B189" s="4" t="s">
        <v>15</v>
      </c>
      <c r="C189" s="5" t="s">
        <v>67</v>
      </c>
      <c r="D189" s="5" t="s">
        <v>197</v>
      </c>
      <c r="E189" s="8">
        <v>44197</v>
      </c>
      <c r="F189" s="8" t="s">
        <v>99</v>
      </c>
      <c r="G189" s="138">
        <v>57000</v>
      </c>
      <c r="H189" s="138">
        <v>1635.9</v>
      </c>
      <c r="I189" s="31">
        <v>2606.65</v>
      </c>
      <c r="J189" s="138">
        <v>1732.8</v>
      </c>
      <c r="K189" s="138">
        <v>1602.45</v>
      </c>
      <c r="L189" s="138">
        <v>7577.8</v>
      </c>
      <c r="M189" s="104">
        <f t="shared" si="36"/>
        <v>49422.2</v>
      </c>
      <c r="EH189" s="134"/>
      <c r="EI189" s="134"/>
      <c r="EJ189" s="134"/>
      <c r="EK189" s="134"/>
      <c r="EL189" s="134"/>
      <c r="EM189" s="134"/>
      <c r="EN189" s="134"/>
      <c r="EO189" s="134"/>
      <c r="EP189" s="134"/>
      <c r="EQ189" s="134"/>
      <c r="ER189" s="134"/>
      <c r="ES189" s="134"/>
      <c r="ET189" s="134"/>
      <c r="EU189" s="134"/>
      <c r="EV189" s="134"/>
      <c r="EW189" s="134"/>
      <c r="EX189" s="134"/>
      <c r="EY189" s="134"/>
      <c r="EZ189" s="134"/>
      <c r="FA189" s="134"/>
      <c r="FB189" s="134"/>
      <c r="FC189" s="134"/>
      <c r="FD189" s="134"/>
      <c r="FE189" s="134"/>
      <c r="FF189" s="134"/>
      <c r="FG189" s="134"/>
      <c r="FH189" s="134"/>
      <c r="FI189" s="134"/>
      <c r="FJ189" s="134"/>
      <c r="FK189" s="134"/>
      <c r="FL189" s="134"/>
      <c r="FM189" s="134"/>
      <c r="FN189" s="134"/>
      <c r="FO189" s="134"/>
      <c r="FP189" s="134"/>
      <c r="FQ189" s="134"/>
      <c r="FR189" s="134"/>
      <c r="FS189" s="134"/>
      <c r="FT189" s="134"/>
      <c r="FU189" s="134"/>
      <c r="FV189" s="134"/>
      <c r="FW189" s="134"/>
      <c r="FX189" s="134"/>
      <c r="FY189" s="134"/>
      <c r="FZ189" s="134"/>
      <c r="GA189" s="134"/>
      <c r="GB189" s="134"/>
      <c r="GC189" s="134"/>
      <c r="GD189" s="134"/>
      <c r="GE189" s="134"/>
      <c r="GF189" s="134"/>
      <c r="GG189" s="134"/>
      <c r="GH189" s="134"/>
      <c r="GI189" s="134"/>
      <c r="GJ189" s="134"/>
      <c r="GK189" s="134"/>
      <c r="GL189" s="134"/>
      <c r="GM189" s="134"/>
      <c r="GN189" s="134"/>
      <c r="GO189" s="134"/>
      <c r="GP189" s="134"/>
      <c r="GQ189" s="134"/>
      <c r="GR189" s="134"/>
      <c r="GS189" s="134"/>
      <c r="GT189" s="134"/>
      <c r="GU189" s="134"/>
      <c r="GV189" s="134"/>
      <c r="GW189" s="134"/>
      <c r="GX189" s="134"/>
      <c r="GY189" s="134"/>
      <c r="GZ189" s="134"/>
      <c r="HA189" s="134"/>
      <c r="HB189" s="134"/>
      <c r="HC189" s="134"/>
      <c r="HD189" s="134"/>
      <c r="HE189" s="134"/>
      <c r="HF189" s="134"/>
      <c r="HG189" s="134"/>
      <c r="HH189" s="134"/>
      <c r="HI189" s="134"/>
      <c r="HJ189" s="134"/>
      <c r="HK189" s="134"/>
      <c r="HL189" s="134"/>
      <c r="HM189" s="134"/>
      <c r="HN189" s="134"/>
      <c r="HO189" s="134"/>
      <c r="HP189" s="134"/>
      <c r="HQ189" s="134"/>
      <c r="HR189" s="134"/>
      <c r="HS189" s="134"/>
      <c r="HT189" s="134"/>
      <c r="HU189" s="134"/>
      <c r="HV189" s="134"/>
      <c r="HW189" s="134"/>
      <c r="HX189" s="134"/>
      <c r="HY189" s="134"/>
      <c r="HZ189" s="134"/>
      <c r="IA189" s="134"/>
      <c r="IB189" s="134"/>
      <c r="IC189" s="134"/>
      <c r="ID189" s="134"/>
      <c r="IE189" s="134"/>
      <c r="IF189" s="134"/>
      <c r="IG189" s="134"/>
      <c r="IH189" s="134"/>
      <c r="II189" s="134"/>
      <c r="IJ189" s="134"/>
      <c r="IK189" s="134"/>
      <c r="IL189" s="134"/>
      <c r="IM189" s="134"/>
      <c r="IN189" s="134"/>
      <c r="IO189" s="134"/>
      <c r="IP189" s="134"/>
      <c r="IQ189" s="134"/>
      <c r="IR189" s="134"/>
      <c r="IS189" s="134"/>
      <c r="IT189" s="134"/>
      <c r="IU189" s="134"/>
      <c r="IV189" s="134"/>
      <c r="IW189" s="134"/>
      <c r="IX189" s="134"/>
      <c r="IY189" s="134"/>
      <c r="IZ189" s="134"/>
      <c r="JA189" s="134"/>
      <c r="JB189" s="134"/>
      <c r="JC189" s="134"/>
      <c r="JD189" s="134"/>
      <c r="JE189" s="134"/>
      <c r="JF189" s="134"/>
      <c r="JG189" s="134"/>
      <c r="JH189" s="134"/>
      <c r="JI189" s="134"/>
      <c r="JJ189" s="134"/>
      <c r="JK189" s="134"/>
      <c r="JL189" s="134"/>
      <c r="JM189" s="134"/>
      <c r="JN189" s="134"/>
      <c r="JO189" s="134"/>
      <c r="JP189" s="134"/>
      <c r="JQ189" s="134"/>
      <c r="JR189" s="134"/>
      <c r="JS189" s="134"/>
      <c r="JT189" s="134"/>
      <c r="JU189" s="134"/>
      <c r="JV189" s="134"/>
      <c r="JW189" s="134"/>
      <c r="JX189" s="134"/>
      <c r="JY189" s="134"/>
      <c r="JZ189" s="134"/>
      <c r="KA189" s="134"/>
      <c r="KB189" s="134"/>
      <c r="KC189" s="134"/>
      <c r="KD189" s="134"/>
      <c r="KE189" s="134"/>
      <c r="KF189" s="134"/>
      <c r="KG189" s="134"/>
      <c r="KH189" s="134"/>
      <c r="KI189" s="134"/>
      <c r="KJ189" s="134"/>
      <c r="KK189" s="134"/>
      <c r="KL189" s="134"/>
      <c r="KM189" s="134"/>
      <c r="KN189" s="134"/>
      <c r="KO189" s="134"/>
      <c r="KP189" s="134"/>
      <c r="KQ189" s="134"/>
      <c r="KR189" s="134"/>
      <c r="KS189" s="134"/>
      <c r="KT189" s="134"/>
      <c r="KU189" s="134"/>
      <c r="KV189" s="134"/>
      <c r="KW189" s="134"/>
      <c r="KX189" s="134"/>
      <c r="KY189" s="134"/>
      <c r="KZ189" s="134"/>
      <c r="LA189" s="134"/>
      <c r="LB189" s="134"/>
      <c r="LC189" s="134"/>
      <c r="LD189" s="134"/>
      <c r="LE189" s="134"/>
      <c r="LF189" s="134"/>
      <c r="LG189" s="134"/>
      <c r="LH189" s="134"/>
      <c r="LI189" s="134"/>
      <c r="LJ189" s="134"/>
      <c r="LK189" s="134"/>
      <c r="LL189" s="134"/>
      <c r="LM189" s="134"/>
      <c r="LN189" s="134"/>
      <c r="LO189" s="134"/>
      <c r="LP189" s="134"/>
      <c r="LQ189" s="134"/>
      <c r="LR189" s="134"/>
      <c r="LS189" s="134"/>
      <c r="LT189" s="134"/>
      <c r="LU189" s="134"/>
      <c r="LV189" s="134"/>
      <c r="LW189" s="134"/>
      <c r="LX189" s="134"/>
      <c r="LY189" s="134"/>
      <c r="LZ189" s="134"/>
      <c r="MA189" s="134"/>
      <c r="MB189" s="134"/>
      <c r="MC189" s="134"/>
      <c r="MD189" s="134"/>
      <c r="ME189" s="134"/>
      <c r="MF189" s="134"/>
      <c r="MG189" s="134"/>
      <c r="MH189" s="134"/>
      <c r="MI189" s="134"/>
      <c r="MJ189" s="134"/>
      <c r="MK189" s="134"/>
      <c r="ML189" s="134"/>
      <c r="MM189" s="134"/>
      <c r="MN189" s="134"/>
      <c r="MO189" s="134"/>
      <c r="MP189" s="134"/>
      <c r="MQ189" s="134"/>
      <c r="MR189" s="134"/>
      <c r="MS189" s="134"/>
      <c r="MT189" s="134"/>
      <c r="MU189" s="134"/>
      <c r="MV189" s="134"/>
      <c r="MW189" s="134"/>
      <c r="MX189" s="134"/>
      <c r="MY189" s="134"/>
      <c r="MZ189" s="134"/>
      <c r="NA189" s="134"/>
    </row>
    <row r="190" spans="1:668" x14ac:dyDescent="0.25">
      <c r="A190" s="4" t="s">
        <v>112</v>
      </c>
      <c r="B190" s="4" t="s">
        <v>226</v>
      </c>
      <c r="C190" s="5" t="s">
        <v>67</v>
      </c>
      <c r="D190" s="5" t="s">
        <v>197</v>
      </c>
      <c r="E190" s="8">
        <v>44197</v>
      </c>
      <c r="F190" s="8" t="s">
        <v>99</v>
      </c>
      <c r="G190" s="138">
        <v>57000</v>
      </c>
      <c r="H190" s="138">
        <v>1635.9</v>
      </c>
      <c r="I190" s="31">
        <v>2922.14</v>
      </c>
      <c r="J190" s="138">
        <v>1732.8</v>
      </c>
      <c r="K190" s="138">
        <v>25</v>
      </c>
      <c r="L190" s="138">
        <v>6315.84</v>
      </c>
      <c r="M190" s="104">
        <f t="shared" si="36"/>
        <v>50684.160000000003</v>
      </c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/>
      <c r="CG190" s="32"/>
      <c r="CH190" s="32"/>
      <c r="CI190" s="32"/>
      <c r="CJ190" s="32"/>
      <c r="CK190" s="32"/>
      <c r="CL190" s="32"/>
      <c r="CM190" s="32"/>
      <c r="CN190" s="32"/>
      <c r="CO190" s="32"/>
      <c r="CP190" s="32"/>
      <c r="CQ190" s="32"/>
      <c r="CR190" s="32"/>
      <c r="CS190" s="32"/>
      <c r="CT190" s="32"/>
      <c r="CU190" s="32"/>
      <c r="CV190" s="32"/>
      <c r="CW190" s="32"/>
      <c r="CX190" s="32"/>
      <c r="CY190" s="32"/>
      <c r="CZ190" s="32"/>
      <c r="DA190" s="32"/>
      <c r="DB190" s="32"/>
      <c r="DC190" s="32"/>
      <c r="DD190" s="32"/>
      <c r="DE190" s="32"/>
      <c r="DF190" s="32"/>
      <c r="DG190" s="32"/>
      <c r="DH190" s="32"/>
      <c r="DI190" s="32"/>
      <c r="DJ190" s="32"/>
      <c r="DK190" s="32"/>
      <c r="DL190" s="32"/>
      <c r="DM190" s="32"/>
      <c r="DN190" s="32"/>
      <c r="DO190" s="32"/>
      <c r="DP190" s="32"/>
      <c r="DQ190" s="32"/>
      <c r="DR190" s="32"/>
      <c r="DS190" s="32"/>
      <c r="DT190" s="32"/>
      <c r="DU190" s="32"/>
      <c r="DV190" s="32"/>
      <c r="DW190" s="32"/>
      <c r="DX190" s="32"/>
      <c r="DY190" s="32"/>
      <c r="DZ190" s="32"/>
      <c r="EA190" s="32"/>
      <c r="EB190" s="32"/>
      <c r="EC190" s="32"/>
      <c r="ED190" s="32"/>
      <c r="EE190" s="32"/>
      <c r="EF190" s="32"/>
      <c r="EG190" s="32"/>
    </row>
    <row r="191" spans="1:668" s="47" customFormat="1" x14ac:dyDescent="0.25">
      <c r="A191" s="4" t="s">
        <v>46</v>
      </c>
      <c r="B191" s="4" t="s">
        <v>15</v>
      </c>
      <c r="C191" s="5" t="s">
        <v>66</v>
      </c>
      <c r="D191" s="5" t="s">
        <v>197</v>
      </c>
      <c r="E191" s="8">
        <v>44197</v>
      </c>
      <c r="F191" s="8" t="s">
        <v>99</v>
      </c>
      <c r="G191" s="138">
        <v>57000</v>
      </c>
      <c r="H191" s="138">
        <v>1635.9</v>
      </c>
      <c r="I191" s="31">
        <v>2606.65</v>
      </c>
      <c r="J191" s="138">
        <v>1732.8</v>
      </c>
      <c r="K191" s="138">
        <v>1702.45</v>
      </c>
      <c r="L191" s="138">
        <v>7677.8</v>
      </c>
      <c r="M191" s="104">
        <f>G191-L191</f>
        <v>49322.2</v>
      </c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  <c r="CS191" s="29"/>
      <c r="CT191" s="29"/>
      <c r="CU191" s="29"/>
      <c r="CV191" s="29"/>
      <c r="CW191" s="29"/>
      <c r="CX191" s="29"/>
      <c r="CY191" s="29"/>
      <c r="CZ191" s="29"/>
      <c r="DA191" s="29"/>
      <c r="DB191" s="29"/>
      <c r="DC191" s="29"/>
      <c r="DD191" s="29"/>
      <c r="DE191" s="29"/>
      <c r="DF191" s="29"/>
      <c r="DG191" s="29"/>
      <c r="DH191" s="29"/>
      <c r="DI191" s="29"/>
      <c r="DJ191" s="29"/>
      <c r="DK191" s="29"/>
      <c r="DL191" s="29"/>
      <c r="DM191" s="29"/>
      <c r="DN191" s="29"/>
      <c r="DO191" s="29"/>
      <c r="DP191" s="29"/>
      <c r="DQ191" s="29"/>
      <c r="DR191" s="29"/>
      <c r="DS191" s="29"/>
      <c r="DT191" s="29"/>
      <c r="DU191" s="29"/>
      <c r="DV191" s="29"/>
      <c r="DW191" s="29"/>
      <c r="DX191" s="29"/>
      <c r="DY191" s="29"/>
      <c r="DZ191" s="29"/>
      <c r="EA191" s="29"/>
      <c r="EB191" s="29"/>
      <c r="EC191" s="29"/>
      <c r="ED191" s="29"/>
      <c r="EE191" s="29"/>
      <c r="EF191" s="29"/>
      <c r="EG191" s="29"/>
      <c r="EH191" s="28"/>
      <c r="EI191" s="28"/>
      <c r="EJ191" s="28"/>
      <c r="EK191" s="28"/>
      <c r="EL191" s="28"/>
      <c r="EM191" s="28"/>
      <c r="EN191" s="28"/>
      <c r="EO191" s="28"/>
      <c r="EP191" s="28"/>
      <c r="EQ191" s="28"/>
      <c r="ER191" s="28"/>
      <c r="ES191" s="28"/>
      <c r="ET191" s="28"/>
      <c r="EU191" s="28"/>
      <c r="EV191" s="28"/>
      <c r="EW191" s="28"/>
      <c r="EX191" s="28"/>
      <c r="EY191" s="28"/>
      <c r="EZ191" s="28"/>
      <c r="FA191" s="28"/>
      <c r="FB191" s="28"/>
      <c r="FC191" s="28"/>
      <c r="FD191" s="28"/>
      <c r="FE191" s="28"/>
      <c r="FF191" s="28"/>
      <c r="FG191" s="28"/>
      <c r="FH191" s="28"/>
      <c r="FI191" s="28"/>
      <c r="FJ191" s="28"/>
      <c r="FK191" s="28"/>
      <c r="FL191" s="28"/>
      <c r="FM191" s="28"/>
      <c r="FN191" s="28"/>
      <c r="FO191" s="28"/>
      <c r="FP191" s="28"/>
      <c r="FQ191" s="28"/>
      <c r="FR191" s="28"/>
      <c r="FS191" s="28"/>
      <c r="FT191" s="28"/>
      <c r="FU191" s="28"/>
      <c r="FV191" s="28"/>
      <c r="FW191" s="28"/>
      <c r="FX191" s="28"/>
      <c r="FY191" s="28"/>
      <c r="FZ191" s="28"/>
      <c r="GA191" s="28"/>
      <c r="GB191" s="28"/>
      <c r="GC191" s="28"/>
      <c r="GD191" s="28"/>
      <c r="GE191" s="28"/>
      <c r="GF191" s="28"/>
      <c r="GG191" s="28"/>
      <c r="GH191" s="28"/>
      <c r="GI191" s="28"/>
      <c r="GJ191" s="28"/>
      <c r="GK191" s="28"/>
      <c r="GL191" s="28"/>
      <c r="GM191" s="28"/>
      <c r="GN191" s="28"/>
      <c r="GO191" s="28"/>
      <c r="GP191" s="28"/>
      <c r="GQ191" s="28"/>
      <c r="GR191" s="28"/>
      <c r="GS191" s="28"/>
      <c r="GT191" s="28"/>
      <c r="GU191" s="28"/>
      <c r="GV191" s="28"/>
      <c r="GW191" s="28"/>
      <c r="GX191" s="28"/>
      <c r="GY191" s="28"/>
      <c r="GZ191" s="28"/>
      <c r="HA191" s="28"/>
      <c r="HB191" s="28"/>
      <c r="HC191" s="28"/>
      <c r="HD191" s="28"/>
      <c r="HE191" s="28"/>
      <c r="HF191" s="28"/>
      <c r="HG191" s="28"/>
      <c r="HH191" s="28"/>
      <c r="HI191" s="28"/>
      <c r="HJ191" s="28"/>
      <c r="HK191" s="28"/>
      <c r="HL191" s="28"/>
      <c r="HM191" s="28"/>
      <c r="HN191" s="28"/>
      <c r="HO191" s="28"/>
      <c r="HP191" s="28"/>
      <c r="HQ191" s="28"/>
      <c r="HR191" s="28"/>
      <c r="HS191" s="28"/>
      <c r="HT191" s="28"/>
      <c r="HU191" s="28"/>
      <c r="HV191" s="28"/>
      <c r="HW191" s="28"/>
      <c r="HX191" s="28"/>
      <c r="HY191" s="28"/>
      <c r="HZ191" s="28"/>
      <c r="IA191" s="28"/>
      <c r="IB191" s="28"/>
      <c r="IC191" s="28"/>
      <c r="ID191" s="28"/>
      <c r="IE191" s="28"/>
      <c r="IF191" s="28"/>
      <c r="IG191" s="28"/>
      <c r="IH191" s="28"/>
      <c r="II191" s="28"/>
      <c r="IJ191" s="28"/>
      <c r="IK191" s="28"/>
      <c r="IL191" s="28"/>
      <c r="IM191" s="28"/>
      <c r="IN191" s="28"/>
      <c r="IO191" s="28"/>
      <c r="IP191" s="28"/>
      <c r="IQ191" s="28"/>
      <c r="IR191" s="28"/>
      <c r="IS191" s="28"/>
      <c r="IT191" s="28"/>
      <c r="IU191" s="28"/>
      <c r="IV191" s="28"/>
      <c r="IW191" s="28"/>
      <c r="IX191" s="28"/>
      <c r="IY191" s="28"/>
      <c r="IZ191" s="28"/>
      <c r="JA191" s="28"/>
      <c r="JB191" s="28"/>
      <c r="JC191" s="28"/>
      <c r="JD191" s="28"/>
      <c r="JE191" s="28"/>
      <c r="JF191" s="28"/>
      <c r="JG191" s="28"/>
      <c r="JH191" s="28"/>
      <c r="JI191" s="28"/>
      <c r="JJ191" s="28"/>
      <c r="JK191" s="28"/>
      <c r="JL191" s="28"/>
      <c r="JM191" s="28"/>
      <c r="JN191" s="28"/>
      <c r="JO191" s="28"/>
      <c r="JP191" s="28"/>
      <c r="JQ191" s="28"/>
      <c r="JR191" s="28"/>
      <c r="JS191" s="28"/>
      <c r="JT191" s="28"/>
      <c r="JU191" s="28"/>
      <c r="JV191" s="28"/>
      <c r="JW191" s="28"/>
      <c r="JX191" s="28"/>
      <c r="JY191" s="28"/>
      <c r="JZ191" s="28"/>
      <c r="KA191" s="28"/>
      <c r="KB191" s="28"/>
      <c r="KC191" s="28"/>
      <c r="KD191" s="28"/>
      <c r="KE191" s="28"/>
      <c r="KF191" s="28"/>
      <c r="KG191" s="28"/>
      <c r="KH191" s="28"/>
      <c r="KI191" s="28"/>
      <c r="KJ191" s="28"/>
      <c r="KK191" s="28"/>
      <c r="KL191" s="28"/>
      <c r="KM191" s="28"/>
      <c r="KN191" s="28"/>
      <c r="KO191" s="28"/>
      <c r="KP191" s="28"/>
      <c r="KQ191" s="28"/>
      <c r="KR191" s="28"/>
      <c r="KS191" s="28"/>
      <c r="KT191" s="28"/>
      <c r="KU191" s="28"/>
      <c r="KV191" s="28"/>
      <c r="KW191" s="28"/>
      <c r="KX191" s="28"/>
      <c r="KY191" s="28"/>
      <c r="KZ191" s="28"/>
      <c r="LA191" s="28"/>
      <c r="LB191" s="28"/>
      <c r="LC191" s="28"/>
      <c r="LD191" s="28"/>
      <c r="LE191" s="28"/>
      <c r="LF191" s="28"/>
      <c r="LG191" s="28"/>
      <c r="LH191" s="28"/>
      <c r="LI191" s="28"/>
      <c r="LJ191" s="28"/>
      <c r="LK191" s="28"/>
      <c r="LL191" s="28"/>
      <c r="LM191" s="28"/>
      <c r="LN191" s="28"/>
      <c r="LO191" s="28"/>
      <c r="LP191" s="28"/>
      <c r="LQ191" s="28"/>
      <c r="LR191" s="28"/>
      <c r="LS191" s="28"/>
      <c r="LT191" s="28"/>
      <c r="LU191" s="28"/>
      <c r="LV191" s="28"/>
      <c r="LW191" s="28"/>
      <c r="LX191" s="28"/>
      <c r="LY191" s="28"/>
      <c r="LZ191" s="28"/>
      <c r="MA191" s="28"/>
      <c r="MB191" s="28"/>
      <c r="MC191" s="28"/>
      <c r="MD191" s="28"/>
      <c r="ME191" s="28"/>
      <c r="MF191" s="28"/>
      <c r="MG191" s="28"/>
      <c r="MH191" s="28"/>
      <c r="MI191" s="28"/>
      <c r="MJ191" s="28"/>
      <c r="MK191" s="28"/>
      <c r="ML191" s="28"/>
      <c r="MM191" s="28"/>
      <c r="MN191" s="28"/>
      <c r="MO191" s="28"/>
      <c r="MP191" s="28"/>
      <c r="MQ191" s="28"/>
      <c r="MR191" s="28"/>
      <c r="MS191" s="28"/>
      <c r="MT191" s="28"/>
      <c r="MU191" s="28"/>
      <c r="MV191" s="28"/>
      <c r="MW191" s="28"/>
      <c r="MX191" s="28"/>
      <c r="MY191" s="28"/>
      <c r="MZ191" s="28"/>
      <c r="NA191" s="28"/>
    </row>
    <row r="192" spans="1:668" s="29" customFormat="1" x14ac:dyDescent="0.25">
      <c r="A192" s="4" t="s">
        <v>113</v>
      </c>
      <c r="B192" s="4" t="s">
        <v>16</v>
      </c>
      <c r="C192" s="5" t="s">
        <v>66</v>
      </c>
      <c r="D192" s="5" t="s">
        <v>197</v>
      </c>
      <c r="E192" s="8">
        <v>44562</v>
      </c>
      <c r="F192" s="8" t="s">
        <v>99</v>
      </c>
      <c r="G192" s="138">
        <v>45000</v>
      </c>
      <c r="H192" s="138">
        <v>1291.5</v>
      </c>
      <c r="I192" s="31">
        <v>1148.33</v>
      </c>
      <c r="J192" s="138">
        <v>1368</v>
      </c>
      <c r="K192" s="138">
        <v>25</v>
      </c>
      <c r="L192" s="138">
        <v>3832.83</v>
      </c>
      <c r="M192" s="104">
        <f t="shared" si="36"/>
        <v>41167.17</v>
      </c>
      <c r="EH192" s="28"/>
      <c r="EI192" s="28"/>
      <c r="EJ192" s="28"/>
      <c r="EK192" s="28"/>
      <c r="EL192" s="28"/>
      <c r="EM192" s="28"/>
      <c r="EN192" s="28"/>
      <c r="EO192" s="28"/>
      <c r="EP192" s="28"/>
      <c r="EQ192" s="28"/>
      <c r="ER192" s="28"/>
      <c r="ES192" s="28"/>
      <c r="ET192" s="28"/>
      <c r="EU192" s="28"/>
      <c r="EV192" s="28"/>
      <c r="EW192" s="28"/>
      <c r="EX192" s="28"/>
      <c r="EY192" s="28"/>
      <c r="EZ192" s="28"/>
      <c r="FA192" s="28"/>
      <c r="FB192" s="28"/>
      <c r="FC192" s="28"/>
      <c r="FD192" s="28"/>
      <c r="FE192" s="28"/>
      <c r="FF192" s="28"/>
      <c r="FG192" s="28"/>
      <c r="FH192" s="28"/>
      <c r="FI192" s="28"/>
      <c r="FJ192" s="28"/>
      <c r="FK192" s="28"/>
      <c r="FL192" s="28"/>
      <c r="FM192" s="28"/>
      <c r="FN192" s="28"/>
      <c r="FO192" s="28"/>
      <c r="FP192" s="28"/>
      <c r="FQ192" s="28"/>
      <c r="FR192" s="28"/>
      <c r="FS192" s="28"/>
      <c r="FT192" s="28"/>
      <c r="FU192" s="28"/>
      <c r="FV192" s="28"/>
      <c r="FW192" s="28"/>
      <c r="FX192" s="28"/>
      <c r="FY192" s="28"/>
      <c r="FZ192" s="28"/>
      <c r="GA192" s="28"/>
      <c r="GB192" s="28"/>
      <c r="GC192" s="28"/>
      <c r="GD192" s="28"/>
      <c r="GE192" s="28"/>
      <c r="GF192" s="28"/>
      <c r="GG192" s="28"/>
      <c r="GH192" s="28"/>
      <c r="GI192" s="28"/>
      <c r="GJ192" s="28"/>
      <c r="GK192" s="28"/>
      <c r="GL192" s="28"/>
      <c r="GM192" s="28"/>
      <c r="GN192" s="28"/>
      <c r="GO192" s="28"/>
      <c r="GP192" s="28"/>
      <c r="GQ192" s="28"/>
      <c r="GR192" s="28"/>
      <c r="GS192" s="28"/>
      <c r="GT192" s="28"/>
      <c r="GU192" s="28"/>
      <c r="GV192" s="28"/>
      <c r="GW192" s="28"/>
      <c r="GX192" s="28"/>
      <c r="GY192" s="28"/>
      <c r="GZ192" s="28"/>
      <c r="HA192" s="28"/>
      <c r="HB192" s="28"/>
      <c r="HC192" s="28"/>
      <c r="HD192" s="28"/>
      <c r="HE192" s="28"/>
      <c r="HF192" s="28"/>
      <c r="HG192" s="28"/>
      <c r="HH192" s="28"/>
      <c r="HI192" s="28"/>
      <c r="HJ192" s="28"/>
      <c r="HK192" s="28"/>
      <c r="HL192" s="28"/>
      <c r="HM192" s="28"/>
      <c r="HN192" s="28"/>
      <c r="HO192" s="28"/>
      <c r="HP192" s="28"/>
      <c r="HQ192" s="28"/>
      <c r="HR192" s="28"/>
      <c r="HS192" s="28"/>
      <c r="HT192" s="28"/>
      <c r="HU192" s="28"/>
      <c r="HV192" s="28"/>
      <c r="HW192" s="28"/>
      <c r="HX192" s="28"/>
      <c r="HY192" s="28"/>
      <c r="HZ192" s="28"/>
      <c r="IA192" s="28"/>
      <c r="IB192" s="28"/>
      <c r="IC192" s="28"/>
      <c r="ID192" s="28"/>
      <c r="IE192" s="28"/>
      <c r="IF192" s="28"/>
      <c r="IG192" s="28"/>
      <c r="IH192" s="28"/>
      <c r="II192" s="28"/>
      <c r="IJ192" s="28"/>
      <c r="IK192" s="28"/>
      <c r="IL192" s="28"/>
      <c r="IM192" s="28"/>
      <c r="IN192" s="28"/>
      <c r="IO192" s="28"/>
      <c r="IP192" s="28"/>
      <c r="IQ192" s="28"/>
      <c r="IR192" s="28"/>
      <c r="IS192" s="28"/>
      <c r="IT192" s="28"/>
      <c r="IU192" s="28"/>
      <c r="IV192" s="28"/>
      <c r="IW192" s="28"/>
      <c r="IX192" s="28"/>
      <c r="IY192" s="28"/>
      <c r="IZ192" s="28"/>
      <c r="JA192" s="28"/>
      <c r="JB192" s="28"/>
      <c r="JC192" s="28"/>
      <c r="JD192" s="28"/>
      <c r="JE192" s="28"/>
      <c r="JF192" s="28"/>
      <c r="JG192" s="28"/>
      <c r="JH192" s="28"/>
      <c r="JI192" s="28"/>
      <c r="JJ192" s="28"/>
      <c r="JK192" s="28"/>
      <c r="JL192" s="28"/>
      <c r="JM192" s="28"/>
      <c r="JN192" s="28"/>
      <c r="JO192" s="28"/>
      <c r="JP192" s="28"/>
      <c r="JQ192" s="28"/>
      <c r="JR192" s="28"/>
      <c r="JS192" s="28"/>
      <c r="JT192" s="28"/>
      <c r="JU192" s="28"/>
      <c r="JV192" s="28"/>
      <c r="JW192" s="28"/>
      <c r="JX192" s="28"/>
      <c r="JY192" s="28"/>
      <c r="JZ192" s="28"/>
      <c r="KA192" s="28"/>
      <c r="KB192" s="28"/>
      <c r="KC192" s="28"/>
      <c r="KD192" s="28"/>
      <c r="KE192" s="28"/>
      <c r="KF192" s="28"/>
      <c r="KG192" s="28"/>
      <c r="KH192" s="28"/>
      <c r="KI192" s="28"/>
      <c r="KJ192" s="28"/>
      <c r="KK192" s="28"/>
      <c r="KL192" s="28"/>
      <c r="KM192" s="28"/>
      <c r="KN192" s="28"/>
      <c r="KO192" s="28"/>
      <c r="KP192" s="28"/>
      <c r="KQ192" s="28"/>
      <c r="KR192" s="28"/>
      <c r="KS192" s="28"/>
      <c r="KT192" s="28"/>
      <c r="KU192" s="28"/>
      <c r="KV192" s="28"/>
      <c r="KW192" s="28"/>
      <c r="KX192" s="28"/>
      <c r="KY192" s="28"/>
      <c r="KZ192" s="28"/>
      <c r="LA192" s="28"/>
      <c r="LB192" s="28"/>
      <c r="LC192" s="28"/>
      <c r="LD192" s="28"/>
      <c r="LE192" s="28"/>
      <c r="LF192" s="28"/>
      <c r="LG192" s="28"/>
      <c r="LH192" s="28"/>
      <c r="LI192" s="28"/>
      <c r="LJ192" s="28"/>
      <c r="LK192" s="28"/>
      <c r="LL192" s="28"/>
      <c r="LM192" s="28"/>
      <c r="LN192" s="28"/>
      <c r="LO192" s="28"/>
      <c r="LP192" s="28"/>
      <c r="LQ192" s="28"/>
      <c r="LR192" s="28"/>
      <c r="LS192" s="28"/>
      <c r="LT192" s="28"/>
      <c r="LU192" s="28"/>
      <c r="LV192" s="28"/>
      <c r="LW192" s="28"/>
      <c r="LX192" s="28"/>
      <c r="LY192" s="28"/>
      <c r="LZ192" s="28"/>
      <c r="MA192" s="28"/>
      <c r="MB192" s="28"/>
      <c r="MC192" s="28"/>
      <c r="MD192" s="28"/>
      <c r="ME192" s="28"/>
      <c r="MF192" s="28"/>
      <c r="MG192" s="28"/>
      <c r="MH192" s="28"/>
      <c r="MI192" s="28"/>
      <c r="MJ192" s="28"/>
      <c r="MK192" s="28"/>
      <c r="ML192" s="28"/>
      <c r="MM192" s="28"/>
      <c r="MN192" s="28"/>
      <c r="MO192" s="28"/>
      <c r="MP192" s="28"/>
      <c r="MQ192" s="28"/>
      <c r="MR192" s="28"/>
      <c r="MS192" s="28"/>
      <c r="MT192" s="28"/>
      <c r="MU192" s="28"/>
      <c r="MV192" s="28"/>
      <c r="MW192" s="28"/>
      <c r="MX192" s="28"/>
      <c r="MY192" s="28"/>
      <c r="MZ192" s="28"/>
      <c r="NA192" s="28"/>
    </row>
    <row r="193" spans="1:669" s="32" customFormat="1" x14ac:dyDescent="0.25">
      <c r="A193" s="4" t="s">
        <v>114</v>
      </c>
      <c r="B193" s="4" t="s">
        <v>16</v>
      </c>
      <c r="C193" s="5" t="s">
        <v>66</v>
      </c>
      <c r="D193" s="5" t="s">
        <v>197</v>
      </c>
      <c r="E193" s="8">
        <v>44866</v>
      </c>
      <c r="F193" s="8" t="s">
        <v>99</v>
      </c>
      <c r="G193" s="138">
        <v>45000</v>
      </c>
      <c r="H193" s="138">
        <v>1291.5</v>
      </c>
      <c r="I193">
        <v>911.71</v>
      </c>
      <c r="J193" s="138">
        <v>1368</v>
      </c>
      <c r="K193" s="138">
        <v>1602.45</v>
      </c>
      <c r="L193" s="138">
        <v>5173.66</v>
      </c>
      <c r="M193" s="104">
        <f t="shared" si="36"/>
        <v>39826.339999999997</v>
      </c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</row>
    <row r="194" spans="1:669" s="32" customFormat="1" ht="13.5" customHeight="1" x14ac:dyDescent="0.25">
      <c r="A194" s="4" t="s">
        <v>171</v>
      </c>
      <c r="B194" s="4" t="s">
        <v>158</v>
      </c>
      <c r="C194" s="5" t="s">
        <v>66</v>
      </c>
      <c r="D194" s="5" t="s">
        <v>197</v>
      </c>
      <c r="E194" s="8">
        <v>44682</v>
      </c>
      <c r="F194" s="8" t="s">
        <v>99</v>
      </c>
      <c r="G194" s="138">
        <v>55000</v>
      </c>
      <c r="H194" s="138">
        <v>1578.5</v>
      </c>
      <c r="I194" s="31">
        <v>2559.6799999999998</v>
      </c>
      <c r="J194" s="138">
        <v>1672</v>
      </c>
      <c r="K194" s="138">
        <v>25</v>
      </c>
      <c r="L194" s="138">
        <v>5835.18</v>
      </c>
      <c r="M194" s="104">
        <f t="shared" si="36"/>
        <v>49164.82</v>
      </c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</row>
    <row r="195" spans="1:669" s="32" customFormat="1" x14ac:dyDescent="0.25">
      <c r="A195" s="30" t="s">
        <v>13</v>
      </c>
      <c r="B195" s="10">
        <v>9</v>
      </c>
      <c r="C195" s="6"/>
      <c r="D195" s="6"/>
      <c r="E195" s="30"/>
      <c r="F195" s="30"/>
      <c r="G195" s="145">
        <f t="shared" ref="G195:M195" si="37">SUM(G186:G194)</f>
        <v>525000</v>
      </c>
      <c r="H195" s="108">
        <f t="shared" si="37"/>
        <v>15067.5</v>
      </c>
      <c r="I195" s="145">
        <f t="shared" si="37"/>
        <v>29105.279999999999</v>
      </c>
      <c r="J195" s="145">
        <f t="shared" si="37"/>
        <v>15960</v>
      </c>
      <c r="K195" s="145">
        <f>SUM(K186:K194)</f>
        <v>5157.3500000000004</v>
      </c>
      <c r="L195" s="145">
        <f t="shared" si="37"/>
        <v>65290.130000000012</v>
      </c>
      <c r="M195" s="145">
        <f t="shared" si="37"/>
        <v>459709.86999999994</v>
      </c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</row>
    <row r="196" spans="1:669" s="47" customFormat="1" x14ac:dyDescent="0.25">
      <c r="A196" s="29"/>
      <c r="B196" s="13"/>
      <c r="C196" s="14"/>
      <c r="D196" s="14"/>
      <c r="E196" s="29"/>
      <c r="F196" s="29"/>
      <c r="G196" s="142"/>
      <c r="H196" s="121"/>
      <c r="I196" s="142"/>
      <c r="J196" s="142"/>
      <c r="K196" s="142"/>
      <c r="L196" s="142"/>
      <c r="M196" s="142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  <c r="DH196" s="29"/>
      <c r="DI196" s="29"/>
      <c r="DJ196" s="29"/>
      <c r="DK196" s="29"/>
      <c r="DL196" s="29"/>
      <c r="DM196" s="29"/>
      <c r="DN196" s="29"/>
      <c r="DO196" s="29"/>
      <c r="DP196" s="29"/>
      <c r="DQ196" s="29"/>
      <c r="DR196" s="29"/>
      <c r="DS196" s="29"/>
      <c r="DT196" s="29"/>
      <c r="DU196" s="29"/>
      <c r="DV196" s="29"/>
      <c r="DW196" s="29"/>
      <c r="DX196" s="29"/>
      <c r="DY196" s="29"/>
      <c r="DZ196" s="29"/>
      <c r="EA196" s="29"/>
      <c r="EB196" s="29"/>
      <c r="EC196" s="29"/>
      <c r="ED196" s="29"/>
      <c r="EE196" s="29"/>
      <c r="EF196" s="29"/>
      <c r="EG196" s="29"/>
      <c r="EH196" s="28"/>
      <c r="EI196" s="28"/>
      <c r="EJ196" s="28"/>
      <c r="EK196" s="28"/>
      <c r="EL196" s="28"/>
      <c r="EM196" s="28"/>
      <c r="EN196" s="28"/>
      <c r="EO196" s="28"/>
      <c r="EP196" s="28"/>
      <c r="EQ196" s="28"/>
      <c r="ER196" s="28"/>
      <c r="ES196" s="28"/>
      <c r="ET196" s="28"/>
      <c r="EU196" s="28"/>
      <c r="EV196" s="28"/>
      <c r="EW196" s="28"/>
      <c r="EX196" s="28"/>
      <c r="EY196" s="28"/>
      <c r="EZ196" s="28"/>
      <c r="FA196" s="28"/>
      <c r="FB196" s="28"/>
      <c r="FC196" s="28"/>
      <c r="FD196" s="28"/>
      <c r="FE196" s="28"/>
      <c r="FF196" s="28"/>
      <c r="FG196" s="28"/>
      <c r="FH196" s="28"/>
      <c r="FI196" s="28"/>
      <c r="FJ196" s="28"/>
      <c r="FK196" s="28"/>
      <c r="FL196" s="28"/>
      <c r="FM196" s="28"/>
      <c r="FN196" s="28"/>
      <c r="FO196" s="28"/>
      <c r="FP196" s="28"/>
      <c r="FQ196" s="28"/>
      <c r="FR196" s="28"/>
      <c r="FS196" s="28"/>
      <c r="FT196" s="28"/>
      <c r="FU196" s="28"/>
      <c r="FV196" s="28"/>
      <c r="FW196" s="28"/>
      <c r="FX196" s="28"/>
      <c r="FY196" s="28"/>
      <c r="FZ196" s="28"/>
      <c r="GA196" s="28"/>
      <c r="GB196" s="28"/>
      <c r="GC196" s="28"/>
      <c r="GD196" s="28"/>
      <c r="GE196" s="28"/>
      <c r="GF196" s="28"/>
      <c r="GG196" s="28"/>
      <c r="GH196" s="28"/>
      <c r="GI196" s="28"/>
      <c r="GJ196" s="28"/>
      <c r="GK196" s="28"/>
      <c r="GL196" s="28"/>
      <c r="GM196" s="28"/>
      <c r="GN196" s="28"/>
      <c r="GO196" s="28"/>
      <c r="GP196" s="28"/>
      <c r="GQ196" s="28"/>
      <c r="GR196" s="28"/>
      <c r="GS196" s="28"/>
      <c r="GT196" s="28"/>
      <c r="GU196" s="28"/>
      <c r="GV196" s="28"/>
      <c r="GW196" s="28"/>
      <c r="GX196" s="28"/>
      <c r="GY196" s="28"/>
      <c r="GZ196" s="28"/>
      <c r="HA196" s="28"/>
      <c r="HB196" s="28"/>
      <c r="HC196" s="28"/>
      <c r="HD196" s="28"/>
      <c r="HE196" s="28"/>
      <c r="HF196" s="28"/>
      <c r="HG196" s="28"/>
      <c r="HH196" s="28"/>
      <c r="HI196" s="28"/>
      <c r="HJ196" s="28"/>
      <c r="HK196" s="28"/>
      <c r="HL196" s="28"/>
      <c r="HM196" s="28"/>
      <c r="HN196" s="28"/>
      <c r="HO196" s="28"/>
      <c r="HP196" s="28"/>
      <c r="HQ196" s="28"/>
      <c r="HR196" s="28"/>
      <c r="HS196" s="28"/>
      <c r="HT196" s="28"/>
      <c r="HU196" s="28"/>
      <c r="HV196" s="28"/>
      <c r="HW196" s="28"/>
      <c r="HX196" s="28"/>
      <c r="HY196" s="28"/>
      <c r="HZ196" s="28"/>
      <c r="IA196" s="28"/>
      <c r="IB196" s="28"/>
      <c r="IC196" s="28"/>
      <c r="ID196" s="28"/>
      <c r="IE196" s="28"/>
      <c r="IF196" s="28"/>
      <c r="IG196" s="28"/>
      <c r="IH196" s="28"/>
      <c r="II196" s="28"/>
      <c r="IJ196" s="28"/>
      <c r="IK196" s="28"/>
      <c r="IL196" s="28"/>
      <c r="IM196" s="28"/>
      <c r="IN196" s="28"/>
      <c r="IO196" s="28"/>
      <c r="IP196" s="28"/>
      <c r="IQ196" s="28"/>
      <c r="IR196" s="28"/>
      <c r="IS196" s="28"/>
      <c r="IT196" s="28"/>
      <c r="IU196" s="28"/>
      <c r="IV196" s="28"/>
      <c r="IW196" s="28"/>
      <c r="IX196" s="28"/>
      <c r="IY196" s="28"/>
      <c r="IZ196" s="28"/>
      <c r="JA196" s="28"/>
      <c r="JB196" s="28"/>
      <c r="JC196" s="28"/>
      <c r="JD196" s="28"/>
      <c r="JE196" s="28"/>
      <c r="JF196" s="28"/>
      <c r="JG196" s="28"/>
      <c r="JH196" s="28"/>
      <c r="JI196" s="28"/>
      <c r="JJ196" s="28"/>
      <c r="JK196" s="28"/>
      <c r="JL196" s="28"/>
      <c r="JM196" s="28"/>
      <c r="JN196" s="28"/>
      <c r="JO196" s="28"/>
      <c r="JP196" s="28"/>
      <c r="JQ196" s="28"/>
      <c r="JR196" s="28"/>
      <c r="JS196" s="28"/>
      <c r="JT196" s="28"/>
      <c r="JU196" s="28"/>
      <c r="JV196" s="28"/>
      <c r="JW196" s="28"/>
      <c r="JX196" s="28"/>
      <c r="JY196" s="28"/>
      <c r="JZ196" s="28"/>
      <c r="KA196" s="28"/>
      <c r="KB196" s="28"/>
      <c r="KC196" s="28"/>
      <c r="KD196" s="28"/>
      <c r="KE196" s="28"/>
      <c r="KF196" s="28"/>
      <c r="KG196" s="28"/>
      <c r="KH196" s="28"/>
      <c r="KI196" s="28"/>
      <c r="KJ196" s="28"/>
      <c r="KK196" s="28"/>
      <c r="KL196" s="28"/>
      <c r="KM196" s="28"/>
      <c r="KN196" s="28"/>
      <c r="KO196" s="28"/>
      <c r="KP196" s="28"/>
      <c r="KQ196" s="28"/>
      <c r="KR196" s="28"/>
      <c r="KS196" s="28"/>
      <c r="KT196" s="28"/>
      <c r="KU196" s="28"/>
      <c r="KV196" s="28"/>
      <c r="KW196" s="28"/>
      <c r="KX196" s="28"/>
      <c r="KY196" s="28"/>
      <c r="KZ196" s="28"/>
      <c r="LA196" s="28"/>
      <c r="LB196" s="28"/>
      <c r="LC196" s="28"/>
      <c r="LD196" s="28"/>
      <c r="LE196" s="28"/>
      <c r="LF196" s="28"/>
      <c r="LG196" s="28"/>
      <c r="LH196" s="28"/>
      <c r="LI196" s="28"/>
      <c r="LJ196" s="28"/>
      <c r="LK196" s="28"/>
      <c r="LL196" s="28"/>
      <c r="LM196" s="28"/>
      <c r="LN196" s="28"/>
      <c r="LO196" s="28"/>
      <c r="LP196" s="28"/>
      <c r="LQ196" s="28"/>
      <c r="LR196" s="28"/>
      <c r="LS196" s="28"/>
      <c r="LT196" s="28"/>
      <c r="LU196" s="28"/>
      <c r="LV196" s="28"/>
      <c r="LW196" s="28"/>
      <c r="LX196" s="28"/>
      <c r="LY196" s="28"/>
      <c r="LZ196" s="28"/>
      <c r="MA196" s="28"/>
      <c r="MB196" s="28"/>
      <c r="MC196" s="28"/>
      <c r="MD196" s="28"/>
      <c r="ME196" s="28"/>
      <c r="MF196" s="28"/>
      <c r="MG196" s="28"/>
      <c r="MH196" s="28"/>
      <c r="MI196" s="28"/>
      <c r="MJ196" s="28"/>
      <c r="MK196" s="28"/>
      <c r="ML196" s="28"/>
      <c r="MM196" s="28"/>
      <c r="MN196" s="28"/>
      <c r="MO196" s="28"/>
      <c r="MP196" s="28"/>
      <c r="MQ196" s="28"/>
      <c r="MR196" s="28"/>
      <c r="MS196" s="28"/>
      <c r="MT196" s="28"/>
      <c r="MU196" s="28"/>
      <c r="MV196" s="28"/>
      <c r="MW196" s="28"/>
      <c r="MX196" s="28"/>
      <c r="MY196" s="28"/>
      <c r="MZ196" s="28"/>
      <c r="NA196" s="28"/>
    </row>
    <row r="197" spans="1:669" s="47" customFormat="1" x14ac:dyDescent="0.25">
      <c r="A197" s="29" t="s">
        <v>188</v>
      </c>
      <c r="B197" s="13"/>
      <c r="C197" s="14"/>
      <c r="D197" s="14"/>
      <c r="E197" s="29"/>
      <c r="F197" s="29"/>
      <c r="G197" s="142"/>
      <c r="H197" s="121"/>
      <c r="I197" s="142"/>
      <c r="J197" s="142"/>
      <c r="K197" s="142"/>
      <c r="L197" s="142"/>
      <c r="M197" s="142"/>
      <c r="N197" s="78"/>
      <c r="O197" s="123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  <c r="DJ197" s="29"/>
      <c r="DK197" s="29"/>
      <c r="DL197" s="29"/>
      <c r="DM197" s="29"/>
      <c r="DN197" s="29"/>
      <c r="DO197" s="29"/>
      <c r="DP197" s="29"/>
      <c r="DQ197" s="29"/>
      <c r="DR197" s="29"/>
      <c r="DS197" s="29"/>
      <c r="DT197" s="29"/>
      <c r="DU197" s="29"/>
      <c r="DV197" s="29"/>
      <c r="DW197" s="29"/>
      <c r="DX197" s="29"/>
      <c r="DY197" s="29"/>
      <c r="DZ197" s="29"/>
      <c r="EA197" s="29"/>
      <c r="EB197" s="29"/>
      <c r="EC197" s="29"/>
      <c r="ED197" s="29"/>
      <c r="EE197" s="29"/>
      <c r="EF197" s="29"/>
      <c r="EG197" s="29"/>
      <c r="EH197" s="28"/>
      <c r="EI197" s="28"/>
      <c r="EJ197" s="28"/>
      <c r="EK197" s="28"/>
      <c r="EL197" s="28"/>
      <c r="EM197" s="28"/>
      <c r="EN197" s="28"/>
      <c r="EO197" s="28"/>
      <c r="EP197" s="28"/>
      <c r="EQ197" s="28"/>
      <c r="ER197" s="28"/>
      <c r="ES197" s="28"/>
      <c r="ET197" s="28"/>
      <c r="EU197" s="28"/>
      <c r="EV197" s="28"/>
      <c r="EW197" s="28"/>
      <c r="EX197" s="28"/>
      <c r="EY197" s="28"/>
      <c r="EZ197" s="28"/>
      <c r="FA197" s="28"/>
      <c r="FB197" s="28"/>
      <c r="FC197" s="28"/>
      <c r="FD197" s="28"/>
      <c r="FE197" s="28"/>
      <c r="FF197" s="28"/>
      <c r="FG197" s="28"/>
      <c r="FH197" s="28"/>
      <c r="FI197" s="28"/>
      <c r="FJ197" s="28"/>
      <c r="FK197" s="28"/>
      <c r="FL197" s="28"/>
      <c r="FM197" s="28"/>
      <c r="FN197" s="28"/>
      <c r="FO197" s="28"/>
      <c r="FP197" s="28"/>
      <c r="FQ197" s="28"/>
      <c r="FR197" s="28"/>
      <c r="FS197" s="28"/>
      <c r="FT197" s="28"/>
      <c r="FU197" s="28"/>
      <c r="FV197" s="28"/>
      <c r="FW197" s="28"/>
      <c r="FX197" s="28"/>
      <c r="FY197" s="28"/>
      <c r="FZ197" s="28"/>
      <c r="GA197" s="28"/>
      <c r="GB197" s="28"/>
      <c r="GC197" s="28"/>
      <c r="GD197" s="28"/>
      <c r="GE197" s="28"/>
      <c r="GF197" s="28"/>
      <c r="GG197" s="28"/>
      <c r="GH197" s="28"/>
      <c r="GI197" s="28"/>
      <c r="GJ197" s="28"/>
      <c r="GK197" s="28"/>
      <c r="GL197" s="28"/>
      <c r="GM197" s="28"/>
      <c r="GN197" s="28"/>
      <c r="GO197" s="28"/>
      <c r="GP197" s="28"/>
      <c r="GQ197" s="28"/>
      <c r="GR197" s="28"/>
      <c r="GS197" s="28"/>
      <c r="GT197" s="28"/>
      <c r="GU197" s="28"/>
      <c r="GV197" s="28"/>
      <c r="GW197" s="28"/>
      <c r="GX197" s="28"/>
      <c r="GY197" s="28"/>
      <c r="GZ197" s="28"/>
      <c r="HA197" s="28"/>
      <c r="HB197" s="28"/>
      <c r="HC197" s="28"/>
      <c r="HD197" s="28"/>
      <c r="HE197" s="28"/>
      <c r="HF197" s="28"/>
      <c r="HG197" s="28"/>
      <c r="HH197" s="28"/>
      <c r="HI197" s="28"/>
      <c r="HJ197" s="28"/>
      <c r="HK197" s="28"/>
      <c r="HL197" s="28"/>
      <c r="HM197" s="28"/>
      <c r="HN197" s="28"/>
      <c r="HO197" s="28"/>
      <c r="HP197" s="28"/>
      <c r="HQ197" s="28"/>
      <c r="HR197" s="28"/>
      <c r="HS197" s="28"/>
      <c r="HT197" s="28"/>
      <c r="HU197" s="28"/>
      <c r="HV197" s="28"/>
      <c r="HW197" s="28"/>
      <c r="HX197" s="28"/>
      <c r="HY197" s="28"/>
      <c r="HZ197" s="28"/>
      <c r="IA197" s="28"/>
      <c r="IB197" s="28"/>
      <c r="IC197" s="28"/>
      <c r="ID197" s="28"/>
      <c r="IE197" s="28"/>
      <c r="IF197" s="28"/>
      <c r="IG197" s="28"/>
      <c r="IH197" s="28"/>
      <c r="II197" s="28"/>
      <c r="IJ197" s="28"/>
      <c r="IK197" s="28"/>
      <c r="IL197" s="28"/>
      <c r="IM197" s="28"/>
      <c r="IN197" s="28"/>
      <c r="IO197" s="28"/>
      <c r="IP197" s="28"/>
      <c r="IQ197" s="28"/>
      <c r="IR197" s="28"/>
      <c r="IS197" s="28"/>
      <c r="IT197" s="28"/>
      <c r="IU197" s="28"/>
      <c r="IV197" s="28"/>
      <c r="IW197" s="28"/>
      <c r="IX197" s="28"/>
      <c r="IY197" s="28"/>
      <c r="IZ197" s="28"/>
      <c r="JA197" s="28"/>
      <c r="JB197" s="28"/>
      <c r="JC197" s="28"/>
      <c r="JD197" s="28"/>
      <c r="JE197" s="28"/>
      <c r="JF197" s="28"/>
      <c r="JG197" s="28"/>
      <c r="JH197" s="28"/>
      <c r="JI197" s="28"/>
      <c r="JJ197" s="28"/>
      <c r="JK197" s="28"/>
      <c r="JL197" s="28"/>
      <c r="JM197" s="28"/>
      <c r="JN197" s="28"/>
      <c r="JO197" s="28"/>
      <c r="JP197" s="28"/>
      <c r="JQ197" s="28"/>
      <c r="JR197" s="28"/>
      <c r="JS197" s="28"/>
      <c r="JT197" s="28"/>
      <c r="JU197" s="28"/>
      <c r="JV197" s="28"/>
      <c r="JW197" s="28"/>
      <c r="JX197" s="28"/>
      <c r="JY197" s="28"/>
      <c r="JZ197" s="28"/>
      <c r="KA197" s="28"/>
      <c r="KB197" s="28"/>
      <c r="KC197" s="28"/>
      <c r="KD197" s="28"/>
      <c r="KE197" s="28"/>
      <c r="KF197" s="28"/>
      <c r="KG197" s="28"/>
      <c r="KH197" s="28"/>
      <c r="KI197" s="28"/>
      <c r="KJ197" s="28"/>
      <c r="KK197" s="28"/>
      <c r="KL197" s="28"/>
      <c r="KM197" s="28"/>
      <c r="KN197" s="28"/>
      <c r="KO197" s="28"/>
      <c r="KP197" s="28"/>
      <c r="KQ197" s="28"/>
      <c r="KR197" s="28"/>
      <c r="KS197" s="28"/>
      <c r="KT197" s="28"/>
      <c r="KU197" s="28"/>
      <c r="KV197" s="28"/>
      <c r="KW197" s="28"/>
      <c r="KX197" s="28"/>
      <c r="KY197" s="28"/>
      <c r="KZ197" s="28"/>
      <c r="LA197" s="28"/>
      <c r="LB197" s="28"/>
      <c r="LC197" s="28"/>
      <c r="LD197" s="28"/>
      <c r="LE197" s="28"/>
      <c r="LF197" s="28"/>
      <c r="LG197" s="28"/>
      <c r="LH197" s="28"/>
      <c r="LI197" s="28"/>
      <c r="LJ197" s="28"/>
      <c r="LK197" s="28"/>
      <c r="LL197" s="28"/>
      <c r="LM197" s="28"/>
      <c r="LN197" s="28"/>
      <c r="LO197" s="28"/>
      <c r="LP197" s="28"/>
      <c r="LQ197" s="28"/>
      <c r="LR197" s="28"/>
      <c r="LS197" s="28"/>
      <c r="LT197" s="28"/>
      <c r="LU197" s="28"/>
      <c r="LV197" s="28"/>
      <c r="LW197" s="28"/>
      <c r="LX197" s="28"/>
      <c r="LY197" s="28"/>
      <c r="LZ197" s="28"/>
      <c r="MA197" s="28"/>
      <c r="MB197" s="28"/>
      <c r="MC197" s="28"/>
      <c r="MD197" s="28"/>
      <c r="ME197" s="28"/>
      <c r="MF197" s="28"/>
      <c r="MG197" s="28"/>
      <c r="MH197" s="28"/>
      <c r="MI197" s="28"/>
      <c r="MJ197" s="28"/>
      <c r="MK197" s="28"/>
      <c r="ML197" s="28"/>
      <c r="MM197" s="28"/>
      <c r="MN197" s="28"/>
      <c r="MO197" s="28"/>
      <c r="MP197" s="28"/>
      <c r="MQ197" s="28"/>
      <c r="MR197" s="28"/>
      <c r="MS197" s="28"/>
      <c r="MT197" s="28"/>
      <c r="MU197" s="28"/>
      <c r="MV197" s="28"/>
      <c r="MW197" s="28"/>
      <c r="MX197" s="28"/>
      <c r="MY197" s="28"/>
      <c r="MZ197" s="28"/>
      <c r="NA197" s="28"/>
    </row>
    <row r="198" spans="1:669" x14ac:dyDescent="0.25">
      <c r="A198" s="86" t="s">
        <v>176</v>
      </c>
      <c r="B198" s="25" t="s">
        <v>28</v>
      </c>
      <c r="C198" s="15" t="s">
        <v>67</v>
      </c>
      <c r="D198" s="15" t="s">
        <v>197</v>
      </c>
      <c r="E198" s="87">
        <v>44593</v>
      </c>
      <c r="F198" s="88" t="s">
        <v>99</v>
      </c>
      <c r="G198" s="146">
        <v>125000</v>
      </c>
      <c r="H198" s="147">
        <v>3587.5</v>
      </c>
      <c r="I198" s="31">
        <v>17591.63</v>
      </c>
      <c r="J198" s="146">
        <v>3800</v>
      </c>
      <c r="K198" s="31">
        <v>1602.45</v>
      </c>
      <c r="L198" s="31">
        <v>26581.58</v>
      </c>
      <c r="M198" s="31">
        <f>G198-L198</f>
        <v>98418.42</v>
      </c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32"/>
      <c r="CM198" s="32"/>
      <c r="CN198" s="32"/>
      <c r="CO198" s="32"/>
      <c r="CP198" s="32"/>
      <c r="CQ198" s="32"/>
      <c r="CR198" s="32"/>
      <c r="CS198" s="32"/>
      <c r="CT198" s="32"/>
      <c r="CU198" s="32"/>
      <c r="CV198" s="32"/>
      <c r="CW198" s="32"/>
      <c r="CX198" s="32"/>
      <c r="CY198" s="32"/>
      <c r="CZ198" s="32"/>
      <c r="DA198" s="32"/>
      <c r="DB198" s="32"/>
      <c r="DC198" s="32"/>
      <c r="DD198" s="32"/>
      <c r="DE198" s="32"/>
      <c r="DF198" s="32"/>
      <c r="DG198" s="32"/>
      <c r="DH198" s="32"/>
      <c r="DI198" s="32"/>
      <c r="DJ198" s="32"/>
      <c r="DK198" s="32"/>
      <c r="DL198" s="32"/>
      <c r="DM198" s="32"/>
      <c r="DN198" s="32"/>
      <c r="DO198" s="32"/>
      <c r="DP198" s="32"/>
      <c r="DQ198" s="32"/>
      <c r="DR198" s="32"/>
      <c r="DS198" s="32"/>
      <c r="DT198" s="32"/>
      <c r="DU198" s="32"/>
      <c r="DV198" s="32"/>
      <c r="DW198" s="32"/>
      <c r="DX198" s="32"/>
      <c r="DY198" s="32"/>
      <c r="DZ198" s="32"/>
      <c r="EA198" s="32"/>
      <c r="EB198" s="32"/>
      <c r="EC198" s="32"/>
      <c r="ED198" s="32"/>
      <c r="EE198" s="32"/>
      <c r="EF198" s="32"/>
      <c r="EG198" s="32"/>
    </row>
    <row r="199" spans="1:669" ht="15.75" x14ac:dyDescent="0.25">
      <c r="A199" t="s">
        <v>86</v>
      </c>
      <c r="B199" s="148" t="s">
        <v>158</v>
      </c>
      <c r="C199" s="3" t="s">
        <v>66</v>
      </c>
      <c r="D199" s="3" t="s">
        <v>197</v>
      </c>
      <c r="E199" s="89">
        <v>44621</v>
      </c>
      <c r="F199" s="92" t="s">
        <v>99</v>
      </c>
      <c r="G199" s="143">
        <v>60000</v>
      </c>
      <c r="H199" s="104">
        <v>1722</v>
      </c>
      <c r="I199" s="143">
        <v>3486.68</v>
      </c>
      <c r="J199" s="143">
        <v>1824</v>
      </c>
      <c r="K199" s="143">
        <v>665</v>
      </c>
      <c r="L199" s="31">
        <v>7697.68</v>
      </c>
      <c r="M199" s="31">
        <f>G199-L199</f>
        <v>52302.32</v>
      </c>
      <c r="N199" s="32"/>
      <c r="O199" s="32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/>
      <c r="CI199" s="32"/>
      <c r="CJ199" s="32"/>
      <c r="CK199" s="32"/>
      <c r="CL199" s="32"/>
      <c r="CM199" s="32"/>
      <c r="CN199" s="32"/>
      <c r="CO199" s="32"/>
      <c r="CP199" s="32"/>
      <c r="CQ199" s="32"/>
      <c r="CR199" s="32"/>
      <c r="CS199" s="32"/>
      <c r="CT199" s="32"/>
      <c r="CU199" s="32"/>
      <c r="CV199" s="32"/>
      <c r="CW199" s="32"/>
      <c r="CX199" s="32"/>
      <c r="CY199" s="32"/>
      <c r="CZ199" s="32"/>
      <c r="DA199" s="32"/>
      <c r="DB199" s="32"/>
      <c r="DC199" s="32"/>
      <c r="DD199" s="32"/>
      <c r="DE199" s="32"/>
      <c r="DF199" s="32"/>
      <c r="DG199" s="32"/>
      <c r="DH199" s="32"/>
      <c r="DI199" s="32"/>
      <c r="DJ199" s="32"/>
      <c r="DK199" s="32"/>
      <c r="DL199" s="32"/>
      <c r="DM199" s="32"/>
      <c r="DN199" s="32"/>
      <c r="DO199" s="32"/>
      <c r="DP199" s="32"/>
      <c r="DQ199" s="32"/>
      <c r="DR199" s="32"/>
      <c r="DS199" s="32"/>
      <c r="DT199" s="32"/>
      <c r="DU199" s="32"/>
      <c r="DV199" s="32"/>
      <c r="DW199" s="32"/>
      <c r="DX199" s="32"/>
      <c r="DY199" s="32"/>
      <c r="DZ199" s="32"/>
      <c r="EA199" s="32"/>
      <c r="EB199" s="32"/>
      <c r="EC199" s="32"/>
      <c r="ED199" s="32"/>
      <c r="EE199" s="32"/>
      <c r="EF199" s="32"/>
      <c r="EG199" s="32"/>
    </row>
    <row r="200" spans="1:669" s="12" customFormat="1" ht="15.75" x14ac:dyDescent="0.25">
      <c r="A200" s="47" t="s">
        <v>13</v>
      </c>
      <c r="B200" s="67">
        <v>2</v>
      </c>
      <c r="C200" s="67"/>
      <c r="D200" s="67"/>
      <c r="E200" s="93"/>
      <c r="F200" s="94"/>
      <c r="G200" s="141">
        <f t="shared" ref="G200:M200" si="38">G199+G198</f>
        <v>185000</v>
      </c>
      <c r="H200" s="105">
        <f t="shared" si="38"/>
        <v>5309.5</v>
      </c>
      <c r="I200" s="141">
        <f>I199+I198</f>
        <v>21078.31</v>
      </c>
      <c r="J200" s="141">
        <f t="shared" si="38"/>
        <v>5624</v>
      </c>
      <c r="K200" s="141">
        <f>SUM(K198:K199)</f>
        <v>2267.4499999999998</v>
      </c>
      <c r="L200" s="141">
        <f t="shared" si="38"/>
        <v>34279.26</v>
      </c>
      <c r="M200" s="105">
        <f t="shared" si="38"/>
        <v>150720.74</v>
      </c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/>
      <c r="CI200" s="32"/>
      <c r="CJ200" s="32"/>
      <c r="CK200" s="32"/>
      <c r="CL200" s="32"/>
      <c r="CM200" s="32"/>
      <c r="CN200" s="32"/>
      <c r="CO200" s="32"/>
      <c r="CP200" s="32"/>
      <c r="CQ200" s="32"/>
      <c r="CR200" s="32"/>
      <c r="CS200" s="32"/>
      <c r="CT200" s="32"/>
      <c r="CU200" s="32"/>
      <c r="CV200" s="32"/>
      <c r="CW200" s="32"/>
      <c r="CX200" s="32"/>
      <c r="CY200" s="32"/>
      <c r="CZ200" s="32"/>
      <c r="DA200" s="32"/>
      <c r="DB200" s="32"/>
      <c r="DC200" s="32"/>
      <c r="DD200" s="32"/>
      <c r="DE200" s="32"/>
      <c r="DF200" s="32"/>
      <c r="DG200" s="32"/>
      <c r="DH200" s="32"/>
      <c r="DI200" s="32"/>
      <c r="DJ200" s="32"/>
      <c r="DK200" s="32"/>
      <c r="DL200" s="32"/>
      <c r="DM200" s="32"/>
      <c r="DN200" s="32"/>
      <c r="DO200" s="32"/>
      <c r="DP200" s="32"/>
      <c r="DQ200" s="32"/>
      <c r="DR200" s="32"/>
      <c r="DS200" s="32"/>
      <c r="DT200" s="32"/>
      <c r="DU200" s="32"/>
      <c r="DV200" s="32"/>
      <c r="DW200" s="32"/>
      <c r="DX200" s="32"/>
      <c r="DY200" s="32"/>
      <c r="DZ200" s="32"/>
      <c r="EA200" s="32"/>
      <c r="EB200" s="32"/>
      <c r="EC200" s="32"/>
      <c r="ED200" s="32"/>
      <c r="EE200" s="32"/>
      <c r="EF200" s="32"/>
      <c r="EG200" s="32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 s="32"/>
      <c r="NC200" s="32"/>
      <c r="ND200" s="32"/>
      <c r="NE200" s="32"/>
      <c r="NF200" s="32"/>
      <c r="NG200" s="32"/>
      <c r="NH200" s="32"/>
      <c r="NI200" s="32"/>
      <c r="NJ200" s="32"/>
      <c r="NK200" s="32"/>
      <c r="NL200" s="32"/>
      <c r="NM200" s="32"/>
      <c r="NN200" s="32"/>
      <c r="NO200" s="32"/>
      <c r="NP200" s="32"/>
      <c r="NQ200" s="32"/>
      <c r="NR200" s="32"/>
      <c r="NS200" s="32"/>
      <c r="NT200" s="32"/>
      <c r="NU200" s="32"/>
      <c r="NV200" s="32"/>
      <c r="NW200" s="32"/>
      <c r="NX200" s="32"/>
      <c r="NY200" s="32"/>
      <c r="NZ200" s="32"/>
      <c r="OA200" s="32"/>
      <c r="OB200" s="32"/>
      <c r="OC200" s="32"/>
      <c r="OD200" s="32"/>
      <c r="OE200" s="32"/>
      <c r="OF200" s="32"/>
      <c r="OG200" s="32"/>
      <c r="OH200" s="32"/>
      <c r="OI200" s="32"/>
      <c r="OJ200" s="32"/>
      <c r="OK200" s="32"/>
      <c r="OL200" s="32"/>
      <c r="OM200" s="32"/>
      <c r="ON200" s="32"/>
      <c r="OO200" s="32"/>
      <c r="OP200" s="32"/>
      <c r="OQ200" s="32"/>
      <c r="OR200" s="32"/>
      <c r="OS200" s="32"/>
      <c r="OT200" s="32"/>
      <c r="OU200" s="32"/>
      <c r="OV200" s="32"/>
      <c r="OW200" s="32"/>
      <c r="OX200" s="32"/>
      <c r="OY200" s="32"/>
      <c r="OZ200" s="32"/>
      <c r="PA200" s="32"/>
      <c r="PB200" s="32"/>
      <c r="PC200" s="32"/>
      <c r="PD200" s="32"/>
      <c r="PE200" s="32"/>
      <c r="PF200" s="32"/>
      <c r="PG200" s="32"/>
      <c r="PH200" s="32"/>
      <c r="PI200" s="32"/>
      <c r="PJ200" s="32"/>
      <c r="PK200" s="32"/>
      <c r="PL200" s="32"/>
      <c r="PM200" s="32"/>
      <c r="PN200" s="32"/>
      <c r="PO200" s="32"/>
      <c r="PP200" s="32"/>
      <c r="PQ200" s="32"/>
      <c r="PR200" s="32"/>
      <c r="PS200" s="32"/>
      <c r="PT200" s="32"/>
      <c r="PU200" s="32"/>
      <c r="PV200" s="32"/>
      <c r="PW200" s="32"/>
      <c r="PX200" s="32"/>
      <c r="PY200" s="32"/>
      <c r="PZ200" s="32"/>
      <c r="QA200" s="32"/>
      <c r="QB200" s="32"/>
      <c r="QC200" s="32"/>
      <c r="QD200" s="32"/>
      <c r="QE200" s="32"/>
      <c r="QF200" s="32"/>
      <c r="QG200" s="32"/>
      <c r="QH200" s="32"/>
      <c r="QI200" s="32"/>
      <c r="QJ200" s="32"/>
      <c r="QK200" s="32"/>
      <c r="QL200" s="32"/>
      <c r="QM200" s="32"/>
      <c r="QN200" s="32"/>
      <c r="QO200" s="32"/>
      <c r="QP200" s="32"/>
      <c r="QQ200" s="32"/>
      <c r="QR200" s="32"/>
      <c r="QS200" s="32"/>
      <c r="QT200" s="32"/>
      <c r="QU200" s="32"/>
      <c r="QV200" s="32"/>
      <c r="QW200" s="32"/>
      <c r="QX200" s="32"/>
      <c r="QY200" s="32"/>
      <c r="QZ200" s="32"/>
      <c r="RA200" s="32"/>
      <c r="RB200" s="32"/>
      <c r="RC200" s="32"/>
      <c r="RD200" s="32"/>
      <c r="RE200" s="32"/>
      <c r="RF200" s="32"/>
      <c r="RG200" s="32"/>
      <c r="RH200" s="32"/>
      <c r="RI200" s="32"/>
      <c r="RJ200" s="32"/>
      <c r="RK200" s="32"/>
      <c r="RL200" s="32"/>
      <c r="RM200" s="32"/>
      <c r="RN200" s="32"/>
      <c r="RO200" s="32"/>
      <c r="RP200" s="32"/>
      <c r="RQ200" s="32"/>
      <c r="RR200" s="32"/>
      <c r="RS200" s="32"/>
      <c r="RT200" s="32"/>
      <c r="RU200" s="32"/>
      <c r="RV200" s="32"/>
      <c r="RW200" s="32"/>
      <c r="RX200" s="32"/>
      <c r="RY200" s="32"/>
      <c r="RZ200" s="32"/>
      <c r="SA200" s="32"/>
      <c r="SB200" s="32"/>
      <c r="SC200" s="32"/>
      <c r="SD200" s="32"/>
      <c r="SE200" s="32"/>
      <c r="SF200" s="32"/>
      <c r="SG200" s="32"/>
      <c r="SH200" s="32"/>
      <c r="SI200" s="32"/>
      <c r="SJ200" s="32"/>
      <c r="SK200" s="32"/>
      <c r="SL200" s="32"/>
      <c r="SM200" s="32"/>
      <c r="SN200" s="32"/>
      <c r="SO200" s="32"/>
      <c r="SP200" s="32"/>
      <c r="SQ200" s="32"/>
      <c r="SR200" s="32"/>
      <c r="SS200" s="32"/>
      <c r="ST200" s="32"/>
      <c r="SU200" s="32"/>
      <c r="SV200" s="32"/>
      <c r="SW200" s="32"/>
      <c r="SX200" s="32"/>
      <c r="SY200" s="32"/>
      <c r="SZ200" s="32"/>
      <c r="TA200" s="32"/>
      <c r="TB200" s="32"/>
      <c r="TC200" s="32"/>
      <c r="TD200" s="32"/>
      <c r="TE200" s="32"/>
      <c r="TF200" s="32"/>
      <c r="TG200" s="32"/>
      <c r="TH200" s="32"/>
      <c r="TI200" s="32"/>
      <c r="TJ200" s="32"/>
      <c r="TK200" s="32"/>
      <c r="TL200" s="32"/>
      <c r="TM200" s="32"/>
      <c r="TN200" s="32"/>
      <c r="TO200" s="32"/>
      <c r="TP200" s="32"/>
      <c r="TQ200" s="32"/>
      <c r="TR200" s="32"/>
      <c r="TS200" s="32"/>
      <c r="TT200" s="32"/>
      <c r="TU200" s="32"/>
      <c r="TV200" s="32"/>
      <c r="TW200" s="32"/>
      <c r="TX200" s="32"/>
      <c r="TY200" s="32"/>
      <c r="TZ200" s="32"/>
      <c r="UA200" s="32"/>
      <c r="UB200" s="32"/>
      <c r="UC200" s="32"/>
      <c r="UD200" s="32"/>
      <c r="UE200" s="32"/>
      <c r="UF200" s="32"/>
      <c r="UG200" s="32"/>
      <c r="UH200" s="32"/>
      <c r="UI200" s="32"/>
      <c r="UJ200" s="32"/>
      <c r="UK200" s="32"/>
      <c r="UL200" s="32"/>
      <c r="UM200" s="32"/>
      <c r="UN200" s="32"/>
      <c r="UO200" s="32"/>
      <c r="UP200" s="32"/>
      <c r="UQ200" s="32"/>
      <c r="UR200" s="32"/>
      <c r="US200" s="32"/>
      <c r="UT200" s="32"/>
      <c r="UU200" s="32"/>
      <c r="UV200" s="32"/>
      <c r="UW200" s="32"/>
      <c r="UX200" s="32"/>
      <c r="UY200" s="32"/>
      <c r="UZ200" s="32"/>
      <c r="VA200" s="32"/>
      <c r="VB200" s="32"/>
      <c r="VC200" s="32"/>
      <c r="VD200" s="32"/>
      <c r="VE200" s="32"/>
      <c r="VF200" s="32"/>
      <c r="VG200" s="32"/>
      <c r="VH200" s="32"/>
      <c r="VI200" s="32"/>
      <c r="VJ200" s="32"/>
      <c r="VK200" s="32"/>
      <c r="VL200" s="32"/>
      <c r="VM200" s="32"/>
      <c r="VN200" s="32"/>
      <c r="VO200" s="32"/>
      <c r="VP200" s="32"/>
      <c r="VQ200" s="32"/>
      <c r="VR200" s="32"/>
      <c r="VS200" s="32"/>
      <c r="VT200" s="32"/>
      <c r="VU200" s="32"/>
      <c r="VV200" s="32"/>
      <c r="VW200" s="32"/>
      <c r="VX200" s="32"/>
      <c r="VY200" s="32"/>
      <c r="VZ200" s="32"/>
      <c r="WA200" s="32"/>
      <c r="WB200" s="32"/>
      <c r="WC200" s="32"/>
      <c r="WD200" s="32"/>
      <c r="WE200" s="32"/>
      <c r="WF200" s="32"/>
      <c r="WG200" s="32"/>
      <c r="WH200" s="32"/>
      <c r="WI200" s="32"/>
      <c r="WJ200" s="32"/>
      <c r="WK200" s="32"/>
      <c r="WL200" s="32"/>
      <c r="WM200" s="32"/>
      <c r="WN200" s="32"/>
      <c r="WO200" s="32"/>
      <c r="WP200" s="32"/>
      <c r="WQ200" s="32"/>
      <c r="WR200" s="32"/>
      <c r="WS200" s="32"/>
      <c r="WT200" s="32"/>
      <c r="WU200" s="32"/>
      <c r="WV200" s="32"/>
      <c r="WW200" s="32"/>
      <c r="WX200" s="32"/>
      <c r="WY200" s="32"/>
      <c r="WZ200" s="32"/>
      <c r="XA200" s="32"/>
      <c r="XB200" s="32"/>
      <c r="XC200" s="32"/>
      <c r="XD200" s="32"/>
      <c r="XE200" s="32"/>
      <c r="XF200" s="32"/>
      <c r="XG200" s="32"/>
      <c r="XH200" s="32"/>
      <c r="XI200" s="32"/>
      <c r="XJ200" s="32"/>
      <c r="XK200" s="32"/>
      <c r="XL200" s="32"/>
      <c r="XM200" s="32"/>
      <c r="XN200" s="32"/>
      <c r="XO200" s="32"/>
      <c r="XP200" s="32"/>
      <c r="XQ200" s="32"/>
      <c r="XR200" s="32"/>
      <c r="XS200" s="32"/>
      <c r="XT200" s="32"/>
      <c r="XU200" s="32"/>
      <c r="XV200" s="32"/>
      <c r="XW200" s="32"/>
      <c r="XX200" s="32"/>
      <c r="XY200" s="32"/>
      <c r="XZ200" s="32"/>
      <c r="YA200" s="32"/>
      <c r="YB200" s="32"/>
      <c r="YC200" s="32"/>
      <c r="YD200" s="32"/>
      <c r="YE200" s="32"/>
      <c r="YF200" s="32"/>
      <c r="YG200" s="32"/>
      <c r="YH200" s="32"/>
      <c r="YI200" s="32"/>
      <c r="YJ200" s="32"/>
      <c r="YK200" s="32"/>
      <c r="YL200" s="32"/>
      <c r="YM200" s="32"/>
      <c r="YN200" s="32"/>
      <c r="YO200" s="32"/>
      <c r="YP200" s="32"/>
      <c r="YQ200" s="32"/>
      <c r="YR200" s="32"/>
      <c r="YS200" s="32"/>
    </row>
    <row r="201" spans="1:669" ht="15.75" x14ac:dyDescent="0.25">
      <c r="A201" s="45" t="s">
        <v>42</v>
      </c>
      <c r="B201" s="62"/>
      <c r="C201" s="63"/>
      <c r="D201" s="63"/>
      <c r="E201" s="63"/>
      <c r="F201" s="63"/>
      <c r="G201" s="103"/>
      <c r="H201" s="113"/>
      <c r="I201" s="113"/>
      <c r="J201" s="113"/>
      <c r="K201" s="113"/>
      <c r="L201" s="113"/>
      <c r="M201" s="113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ID201" s="35"/>
      <c r="IE201" s="35"/>
      <c r="IF201" s="35"/>
      <c r="IG201" s="35"/>
      <c r="IH201" s="35"/>
      <c r="II201" s="35"/>
      <c r="IJ201" s="35"/>
      <c r="IK201" s="35"/>
      <c r="IL201" s="35"/>
      <c r="IM201" s="35"/>
      <c r="IN201" s="35"/>
      <c r="IO201" s="35"/>
      <c r="IP201" s="35"/>
      <c r="IQ201" s="35"/>
      <c r="IR201" s="35"/>
      <c r="IS201" s="35"/>
      <c r="IT201" s="35"/>
      <c r="IU201" s="35"/>
      <c r="IV201" s="35"/>
      <c r="IW201" s="35"/>
      <c r="IX201" s="35"/>
      <c r="IY201" s="35"/>
      <c r="IZ201" s="35"/>
      <c r="JA201" s="35"/>
      <c r="JB201" s="35"/>
      <c r="JC201" s="35"/>
      <c r="JD201" s="35"/>
      <c r="JE201" s="35"/>
      <c r="JF201" s="35"/>
      <c r="JG201" s="35"/>
      <c r="JH201" s="35"/>
      <c r="JI201" s="35"/>
      <c r="JJ201" s="35"/>
      <c r="JK201" s="35"/>
      <c r="JL201" s="35"/>
      <c r="JM201" s="35"/>
      <c r="JN201" s="35"/>
      <c r="JO201" s="35"/>
      <c r="JP201" s="35"/>
      <c r="JQ201" s="35"/>
      <c r="JR201" s="35"/>
      <c r="JS201" s="35"/>
      <c r="JT201" s="35"/>
      <c r="JU201" s="35"/>
      <c r="JV201" s="35"/>
      <c r="JW201" s="35"/>
      <c r="JX201" s="35"/>
      <c r="JY201" s="35"/>
      <c r="JZ201" s="35"/>
      <c r="KA201" s="35"/>
      <c r="KB201" s="35"/>
      <c r="KC201" s="35"/>
      <c r="KD201" s="35"/>
      <c r="KE201" s="35"/>
      <c r="KF201" s="35"/>
      <c r="KG201" s="35"/>
      <c r="KH201" s="35"/>
      <c r="KI201" s="35"/>
      <c r="KJ201" s="35"/>
      <c r="KK201" s="35"/>
      <c r="KL201" s="35"/>
      <c r="KM201" s="35"/>
      <c r="KN201" s="35"/>
      <c r="KO201" s="35"/>
      <c r="KP201" s="35"/>
      <c r="KQ201" s="35"/>
      <c r="KR201" s="35"/>
      <c r="KS201" s="35"/>
      <c r="KT201" s="35"/>
      <c r="KU201" s="35"/>
      <c r="KV201" s="35"/>
      <c r="KW201" s="35"/>
      <c r="KX201" s="35"/>
      <c r="KY201" s="35"/>
      <c r="KZ201" s="35"/>
      <c r="LA201" s="35"/>
      <c r="LB201" s="35"/>
      <c r="LC201" s="35"/>
      <c r="LD201" s="35"/>
      <c r="LE201" s="35"/>
      <c r="LF201" s="35"/>
      <c r="LG201" s="35"/>
      <c r="LH201" s="35"/>
      <c r="LI201" s="35"/>
      <c r="LJ201" s="35"/>
      <c r="LK201" s="35"/>
      <c r="LL201" s="35"/>
      <c r="LM201" s="35"/>
      <c r="LN201" s="35"/>
      <c r="LO201" s="35"/>
      <c r="LP201" s="35"/>
      <c r="LQ201" s="35"/>
      <c r="LR201" s="35"/>
      <c r="LS201" s="35"/>
      <c r="LT201" s="35"/>
      <c r="LU201" s="35"/>
      <c r="LV201" s="35"/>
      <c r="LW201" s="35"/>
      <c r="LX201" s="35"/>
      <c r="LY201" s="35"/>
      <c r="LZ201" s="35"/>
      <c r="MA201" s="35"/>
      <c r="MB201" s="35"/>
      <c r="MC201" s="35"/>
      <c r="MD201" s="35"/>
      <c r="ME201" s="35"/>
      <c r="MF201" s="35"/>
      <c r="MG201" s="35"/>
      <c r="MH201" s="35"/>
      <c r="MI201" s="35"/>
      <c r="MJ201" s="35"/>
      <c r="MK201" s="35"/>
      <c r="ML201" s="35"/>
      <c r="MM201" s="35"/>
      <c r="MN201" s="35"/>
      <c r="MO201" s="35"/>
      <c r="MP201" s="35"/>
      <c r="MQ201" s="35"/>
      <c r="MR201" s="35"/>
      <c r="MS201" s="35"/>
      <c r="MT201" s="35"/>
      <c r="MU201" s="35"/>
      <c r="MV201" s="35"/>
      <c r="MW201" s="35"/>
      <c r="MX201" s="35"/>
      <c r="MY201" s="35"/>
      <c r="MZ201" s="35"/>
      <c r="NA201" s="35"/>
      <c r="NB201" s="35"/>
      <c r="NC201" s="35"/>
      <c r="ND201" s="35"/>
      <c r="NE201" s="35"/>
      <c r="NF201" s="35"/>
      <c r="NG201" s="35"/>
      <c r="NH201" s="35"/>
      <c r="NI201" s="35"/>
      <c r="NJ201" s="35"/>
      <c r="NK201" s="35"/>
      <c r="NL201" s="35"/>
      <c r="NM201" s="35"/>
      <c r="NN201" s="35"/>
      <c r="NO201" s="35"/>
      <c r="NP201" s="35"/>
      <c r="NQ201" s="35"/>
      <c r="NR201" s="35"/>
      <c r="NS201" s="35"/>
      <c r="NT201" s="35"/>
      <c r="NU201" s="35"/>
      <c r="NV201" s="35"/>
      <c r="NW201" s="35"/>
      <c r="NX201" s="35"/>
      <c r="NY201" s="35"/>
      <c r="NZ201" s="35"/>
      <c r="OA201" s="35"/>
      <c r="OB201" s="35"/>
      <c r="OC201" s="35"/>
      <c r="OD201" s="35"/>
      <c r="OE201" s="35"/>
      <c r="OF201" s="35"/>
      <c r="OG201" s="35"/>
      <c r="OH201" s="35"/>
      <c r="OI201" s="35"/>
      <c r="OJ201" s="35"/>
      <c r="OK201" s="35"/>
      <c r="OL201" s="35"/>
      <c r="OM201" s="35"/>
      <c r="ON201" s="35"/>
      <c r="OO201" s="35"/>
      <c r="OP201" s="35"/>
      <c r="OQ201" s="35"/>
      <c r="OR201" s="35"/>
      <c r="OS201" s="35"/>
      <c r="OT201" s="35"/>
      <c r="OU201" s="35"/>
      <c r="OV201" s="35"/>
      <c r="OW201" s="35"/>
      <c r="OX201" s="35"/>
      <c r="OY201" s="35"/>
      <c r="OZ201" s="35"/>
      <c r="PA201" s="35"/>
      <c r="PB201" s="35"/>
      <c r="PC201" s="35"/>
      <c r="PD201" s="35"/>
      <c r="PE201" s="35"/>
      <c r="PF201" s="35"/>
      <c r="PG201" s="35"/>
      <c r="PH201" s="35"/>
      <c r="PI201" s="35"/>
      <c r="PJ201" s="35"/>
      <c r="PK201" s="35"/>
      <c r="PL201" s="35"/>
      <c r="PM201" s="35"/>
      <c r="PN201" s="35"/>
      <c r="PO201" s="35"/>
      <c r="PP201" s="35"/>
      <c r="PQ201" s="35"/>
      <c r="PR201" s="35"/>
      <c r="PS201" s="35"/>
      <c r="PT201" s="35"/>
      <c r="PU201" s="35"/>
      <c r="PV201" s="35"/>
      <c r="PW201" s="35"/>
      <c r="PX201" s="35"/>
      <c r="PY201" s="35"/>
      <c r="PZ201" s="35"/>
      <c r="QA201" s="35"/>
      <c r="QB201" s="35"/>
      <c r="QC201" s="35"/>
      <c r="QD201" s="35"/>
      <c r="QE201" s="35"/>
      <c r="QF201" s="35"/>
      <c r="QG201" s="35"/>
      <c r="QH201" s="35"/>
      <c r="QI201" s="35"/>
      <c r="QJ201" s="35"/>
      <c r="QK201" s="35"/>
      <c r="QL201" s="35"/>
      <c r="QM201" s="35"/>
      <c r="QN201" s="35"/>
      <c r="QO201" s="35"/>
      <c r="QP201" s="35"/>
      <c r="QQ201" s="35"/>
      <c r="QR201" s="35"/>
      <c r="QS201" s="35"/>
      <c r="QT201" s="35"/>
      <c r="QU201" s="35"/>
      <c r="QV201" s="35"/>
      <c r="QW201" s="35"/>
      <c r="QX201" s="35"/>
      <c r="QY201" s="35"/>
      <c r="QZ201" s="35"/>
      <c r="RA201" s="35"/>
      <c r="RB201" s="35"/>
      <c r="RC201" s="35"/>
      <c r="RD201" s="35"/>
      <c r="RE201" s="35"/>
      <c r="RF201" s="35"/>
      <c r="RG201" s="35"/>
      <c r="RH201" s="35"/>
      <c r="RI201" s="35"/>
      <c r="RJ201" s="35"/>
      <c r="RK201" s="35"/>
      <c r="RL201" s="35"/>
      <c r="RM201" s="35"/>
      <c r="RN201" s="35"/>
      <c r="RO201" s="35"/>
      <c r="RP201" s="35"/>
      <c r="RQ201" s="35"/>
      <c r="RR201" s="35"/>
      <c r="RS201" s="35"/>
      <c r="RT201" s="35"/>
      <c r="RU201" s="35"/>
      <c r="RV201" s="35"/>
      <c r="RW201" s="35"/>
      <c r="RX201" s="35"/>
      <c r="RY201" s="35"/>
      <c r="RZ201" s="35"/>
      <c r="SA201" s="35"/>
      <c r="SB201" s="35"/>
      <c r="SC201" s="35"/>
      <c r="SD201" s="35"/>
      <c r="SE201" s="35"/>
      <c r="SF201" s="35"/>
      <c r="SG201" s="35"/>
      <c r="SH201" s="35"/>
      <c r="SI201" s="35"/>
      <c r="SJ201" s="35"/>
      <c r="SK201" s="35"/>
      <c r="SL201" s="35"/>
      <c r="SM201" s="35"/>
      <c r="SN201" s="35"/>
      <c r="SO201" s="35"/>
      <c r="SP201" s="35"/>
      <c r="SQ201" s="35"/>
      <c r="SR201" s="35"/>
      <c r="SS201" s="35"/>
      <c r="ST201" s="35"/>
      <c r="SU201" s="35"/>
      <c r="SV201" s="35"/>
      <c r="SW201" s="35"/>
      <c r="SX201" s="35"/>
      <c r="SY201" s="35"/>
      <c r="SZ201" s="35"/>
      <c r="TA201" s="35"/>
      <c r="TB201" s="35"/>
      <c r="TC201" s="35"/>
      <c r="TD201" s="35"/>
      <c r="TE201" s="35"/>
      <c r="TF201" s="35"/>
      <c r="TG201" s="35"/>
      <c r="TH201" s="35"/>
      <c r="TI201" s="35"/>
      <c r="TJ201" s="35"/>
      <c r="TK201" s="35"/>
      <c r="TL201" s="35"/>
      <c r="TM201" s="35"/>
      <c r="TN201" s="35"/>
      <c r="TO201" s="35"/>
      <c r="TP201" s="35"/>
      <c r="TQ201" s="35"/>
      <c r="TR201" s="35"/>
      <c r="TS201" s="35"/>
      <c r="TT201" s="35"/>
      <c r="TU201" s="35"/>
      <c r="TV201" s="35"/>
      <c r="TW201" s="35"/>
      <c r="TX201" s="35"/>
      <c r="TY201" s="35"/>
      <c r="TZ201" s="35"/>
      <c r="UA201" s="35"/>
      <c r="UB201" s="35"/>
      <c r="UC201" s="35"/>
      <c r="UD201" s="35"/>
      <c r="UE201" s="35"/>
      <c r="UF201" s="35"/>
      <c r="UG201" s="35"/>
      <c r="UH201" s="35"/>
      <c r="UI201" s="35"/>
      <c r="UJ201" s="35"/>
      <c r="UK201" s="35"/>
      <c r="UL201" s="35"/>
      <c r="UM201" s="35"/>
      <c r="UN201" s="35"/>
      <c r="UO201" s="35"/>
      <c r="UP201" s="35"/>
      <c r="UQ201" s="35"/>
      <c r="UR201" s="35"/>
      <c r="US201" s="35"/>
      <c r="UT201" s="35"/>
      <c r="UU201" s="35"/>
      <c r="UV201" s="35"/>
      <c r="UW201" s="35"/>
      <c r="UX201" s="35"/>
      <c r="UY201" s="35"/>
      <c r="UZ201" s="35"/>
      <c r="VA201" s="35"/>
      <c r="VB201" s="35"/>
      <c r="VC201" s="35"/>
      <c r="VD201" s="35"/>
      <c r="VE201" s="35"/>
      <c r="VF201" s="35"/>
      <c r="VG201" s="35"/>
      <c r="VH201" s="35"/>
      <c r="VI201" s="35"/>
      <c r="VJ201" s="35"/>
      <c r="VK201" s="35"/>
      <c r="VL201" s="35"/>
      <c r="VM201" s="35"/>
      <c r="VN201" s="35"/>
      <c r="VO201" s="35"/>
      <c r="VP201" s="35"/>
      <c r="VQ201" s="35"/>
      <c r="VR201" s="35"/>
      <c r="VS201" s="35"/>
      <c r="VT201" s="35"/>
      <c r="VU201" s="35"/>
      <c r="VV201" s="35"/>
      <c r="VW201" s="35"/>
      <c r="VX201" s="35"/>
      <c r="VY201" s="35"/>
      <c r="VZ201" s="35"/>
      <c r="WA201" s="35"/>
      <c r="WB201" s="35"/>
      <c r="WC201" s="35"/>
      <c r="WD201" s="35"/>
      <c r="WE201" s="35"/>
      <c r="WF201" s="35"/>
      <c r="WG201" s="35"/>
      <c r="WH201" s="35"/>
      <c r="WI201" s="35"/>
      <c r="WJ201" s="35"/>
      <c r="WK201" s="35"/>
      <c r="WL201" s="35"/>
      <c r="WM201" s="35"/>
      <c r="WN201" s="35"/>
      <c r="WO201" s="35"/>
      <c r="WP201" s="35"/>
      <c r="WQ201" s="35"/>
      <c r="WR201" s="35"/>
      <c r="WS201" s="35"/>
      <c r="WT201" s="35"/>
      <c r="WU201" s="35"/>
      <c r="WV201" s="35"/>
      <c r="WW201" s="35"/>
      <c r="WX201" s="35"/>
      <c r="WY201" s="35"/>
      <c r="WZ201" s="35"/>
      <c r="XA201" s="35"/>
      <c r="XB201" s="35"/>
      <c r="XC201" s="35"/>
      <c r="XD201" s="35"/>
      <c r="XE201" s="35"/>
      <c r="XF201" s="35"/>
      <c r="XG201" s="35"/>
      <c r="XH201" s="35"/>
      <c r="XI201" s="35"/>
      <c r="XJ201" s="35"/>
      <c r="XK201" s="35"/>
      <c r="XL201" s="35"/>
      <c r="XM201" s="35"/>
      <c r="XN201" s="35"/>
      <c r="XO201" s="35"/>
      <c r="XP201" s="35"/>
      <c r="XQ201" s="35"/>
      <c r="XR201" s="35"/>
      <c r="XS201" s="35"/>
      <c r="XT201" s="35"/>
      <c r="XU201" s="35"/>
      <c r="XV201" s="35"/>
      <c r="XW201" s="35"/>
      <c r="XX201" s="35"/>
      <c r="XY201" s="35"/>
      <c r="XZ201" s="35"/>
      <c r="YA201" s="35"/>
      <c r="YB201" s="35"/>
      <c r="YC201" s="35"/>
      <c r="YD201" s="35"/>
      <c r="YE201" s="35"/>
      <c r="YF201" s="35"/>
      <c r="YG201" s="35"/>
      <c r="YH201" s="35"/>
      <c r="YI201" s="35"/>
      <c r="YJ201" s="35"/>
      <c r="YK201" s="35"/>
      <c r="YL201" s="35"/>
      <c r="YM201" s="35"/>
      <c r="YN201" s="35"/>
      <c r="YO201" s="35"/>
      <c r="YP201" s="35"/>
      <c r="YQ201" s="35"/>
      <c r="YR201" s="35"/>
      <c r="YS201" s="35"/>
    </row>
    <row r="202" spans="1:669" ht="15" customHeight="1" x14ac:dyDescent="0.25">
      <c r="A202" s="22" t="s">
        <v>144</v>
      </c>
      <c r="B202" s="150" t="s">
        <v>15</v>
      </c>
      <c r="C202" s="42" t="s">
        <v>67</v>
      </c>
      <c r="D202" s="42" t="s">
        <v>197</v>
      </c>
      <c r="E202" s="44">
        <v>44564</v>
      </c>
      <c r="F202" s="8" t="s">
        <v>99</v>
      </c>
      <c r="G202" s="138">
        <v>45000</v>
      </c>
      <c r="H202" s="138">
        <v>1291.5</v>
      </c>
      <c r="I202" s="138">
        <v>1148.33</v>
      </c>
      <c r="J202" s="138">
        <v>1368</v>
      </c>
      <c r="K202" s="138">
        <v>1150</v>
      </c>
      <c r="L202" s="138">
        <v>4957.83</v>
      </c>
      <c r="M202" s="138">
        <f>G202-L202</f>
        <v>40042.17</v>
      </c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ID202" s="35"/>
      <c r="IE202" s="35"/>
      <c r="IF202" s="35"/>
      <c r="IG202" s="35"/>
      <c r="IH202" s="35"/>
      <c r="II202" s="35"/>
      <c r="IJ202" s="35"/>
      <c r="IK202" s="35"/>
      <c r="IL202" s="35"/>
      <c r="IM202" s="35"/>
      <c r="IN202" s="35"/>
      <c r="IO202" s="35"/>
      <c r="IP202" s="35"/>
      <c r="IQ202" s="35"/>
      <c r="IR202" s="35"/>
      <c r="IS202" s="35"/>
      <c r="IT202" s="35"/>
      <c r="IU202" s="35"/>
      <c r="IV202" s="35"/>
      <c r="IW202" s="35"/>
      <c r="IX202" s="35"/>
      <c r="IY202" s="35"/>
      <c r="IZ202" s="35"/>
      <c r="JA202" s="35"/>
      <c r="JB202" s="35"/>
      <c r="JC202" s="35"/>
      <c r="JD202" s="35"/>
      <c r="JE202" s="35"/>
      <c r="JF202" s="35"/>
      <c r="JG202" s="35"/>
      <c r="JH202" s="35"/>
      <c r="JI202" s="35"/>
      <c r="JJ202" s="35"/>
      <c r="JK202" s="35"/>
      <c r="JL202" s="35"/>
      <c r="JM202" s="35"/>
      <c r="JN202" s="35"/>
      <c r="JO202" s="35"/>
      <c r="JP202" s="35"/>
      <c r="JQ202" s="35"/>
      <c r="JR202" s="35"/>
      <c r="JS202" s="35"/>
      <c r="JT202" s="35"/>
      <c r="JU202" s="35"/>
      <c r="JV202" s="35"/>
      <c r="JW202" s="35"/>
      <c r="JX202" s="35"/>
      <c r="JY202" s="35"/>
      <c r="JZ202" s="35"/>
      <c r="KA202" s="35"/>
      <c r="KB202" s="35"/>
      <c r="KC202" s="35"/>
      <c r="KD202" s="35"/>
      <c r="KE202" s="35"/>
      <c r="KF202" s="35"/>
      <c r="KG202" s="35"/>
      <c r="KH202" s="35"/>
      <c r="KI202" s="35"/>
      <c r="KJ202" s="35"/>
      <c r="KK202" s="35"/>
      <c r="KL202" s="35"/>
      <c r="KM202" s="35"/>
      <c r="KN202" s="35"/>
      <c r="KO202" s="35"/>
      <c r="KP202" s="35"/>
      <c r="KQ202" s="35"/>
      <c r="KR202" s="35"/>
      <c r="KS202" s="35"/>
      <c r="KT202" s="35"/>
      <c r="KU202" s="35"/>
      <c r="KV202" s="35"/>
      <c r="KW202" s="35"/>
      <c r="KX202" s="35"/>
      <c r="KY202" s="35"/>
      <c r="KZ202" s="35"/>
      <c r="LA202" s="35"/>
      <c r="LB202" s="35"/>
      <c r="LC202" s="35"/>
      <c r="LD202" s="35"/>
      <c r="LE202" s="35"/>
      <c r="LF202" s="35"/>
      <c r="LG202" s="35"/>
      <c r="LH202" s="35"/>
      <c r="LI202" s="35"/>
      <c r="LJ202" s="35"/>
      <c r="LK202" s="35"/>
      <c r="LL202" s="35"/>
      <c r="LM202" s="35"/>
      <c r="LN202" s="35"/>
      <c r="LO202" s="35"/>
      <c r="LP202" s="35"/>
      <c r="LQ202" s="35"/>
      <c r="LR202" s="35"/>
      <c r="LS202" s="35"/>
      <c r="LT202" s="35"/>
      <c r="LU202" s="35"/>
      <c r="LV202" s="35"/>
      <c r="LW202" s="35"/>
      <c r="LX202" s="35"/>
      <c r="LY202" s="35"/>
      <c r="LZ202" s="35"/>
      <c r="MA202" s="35"/>
      <c r="MB202" s="35"/>
      <c r="MC202" s="35"/>
      <c r="MD202" s="35"/>
      <c r="ME202" s="35"/>
      <c r="MF202" s="35"/>
      <c r="MG202" s="35"/>
      <c r="MH202" s="35"/>
      <c r="MI202" s="35"/>
      <c r="MJ202" s="35"/>
      <c r="MK202" s="35"/>
      <c r="ML202" s="35"/>
      <c r="MM202" s="35"/>
      <c r="MN202" s="35"/>
      <c r="MO202" s="35"/>
      <c r="MP202" s="35"/>
      <c r="MQ202" s="35"/>
      <c r="MR202" s="35"/>
      <c r="MS202" s="35"/>
      <c r="MT202" s="35"/>
      <c r="MU202" s="35"/>
      <c r="MV202" s="35"/>
      <c r="MW202" s="35"/>
      <c r="MX202" s="35"/>
      <c r="MY202" s="35"/>
      <c r="MZ202" s="35"/>
      <c r="NA202" s="35"/>
      <c r="NB202" s="35"/>
      <c r="NC202" s="35"/>
      <c r="ND202" s="35"/>
      <c r="NE202" s="35"/>
      <c r="NF202" s="35"/>
      <c r="NG202" s="35"/>
      <c r="NH202" s="35"/>
      <c r="NI202" s="35"/>
      <c r="NJ202" s="35"/>
      <c r="NK202" s="35"/>
      <c r="NL202" s="35"/>
      <c r="NM202" s="35"/>
      <c r="NN202" s="35"/>
      <c r="NO202" s="35"/>
      <c r="NP202" s="35"/>
      <c r="NQ202" s="35"/>
      <c r="NR202" s="35"/>
      <c r="NS202" s="35"/>
      <c r="NT202" s="35"/>
      <c r="NU202" s="35"/>
      <c r="NV202" s="35"/>
      <c r="NW202" s="35"/>
      <c r="NX202" s="35"/>
      <c r="NY202" s="35"/>
      <c r="NZ202" s="35"/>
      <c r="OA202" s="35"/>
      <c r="OB202" s="35"/>
      <c r="OC202" s="35"/>
      <c r="OD202" s="35"/>
      <c r="OE202" s="35"/>
      <c r="OF202" s="35"/>
      <c r="OG202" s="35"/>
      <c r="OH202" s="35"/>
      <c r="OI202" s="35"/>
      <c r="OJ202" s="35"/>
      <c r="OK202" s="35"/>
      <c r="OL202" s="35"/>
      <c r="OM202" s="35"/>
      <c r="ON202" s="35"/>
      <c r="OO202" s="35"/>
      <c r="OP202" s="35"/>
      <c r="OQ202" s="35"/>
      <c r="OR202" s="35"/>
      <c r="OS202" s="35"/>
      <c r="OT202" s="35"/>
      <c r="OU202" s="35"/>
      <c r="OV202" s="35"/>
      <c r="OW202" s="35"/>
      <c r="OX202" s="35"/>
      <c r="OY202" s="35"/>
      <c r="OZ202" s="35"/>
      <c r="PA202" s="35"/>
      <c r="PB202" s="35"/>
      <c r="PC202" s="35"/>
      <c r="PD202" s="35"/>
      <c r="PE202" s="35"/>
      <c r="PF202" s="35"/>
      <c r="PG202" s="35"/>
      <c r="PH202" s="35"/>
      <c r="PI202" s="35"/>
      <c r="PJ202" s="35"/>
      <c r="PK202" s="35"/>
      <c r="PL202" s="35"/>
      <c r="PM202" s="35"/>
      <c r="PN202" s="35"/>
      <c r="PO202" s="35"/>
      <c r="PP202" s="35"/>
      <c r="PQ202" s="35"/>
      <c r="PR202" s="35"/>
      <c r="PS202" s="35"/>
      <c r="PT202" s="35"/>
      <c r="PU202" s="35"/>
      <c r="PV202" s="35"/>
      <c r="PW202" s="35"/>
      <c r="PX202" s="35"/>
      <c r="PY202" s="35"/>
      <c r="PZ202" s="35"/>
      <c r="QA202" s="35"/>
      <c r="QB202" s="35"/>
      <c r="QC202" s="35"/>
      <c r="QD202" s="35"/>
      <c r="QE202" s="35"/>
      <c r="QF202" s="35"/>
      <c r="QG202" s="35"/>
      <c r="QH202" s="35"/>
      <c r="QI202" s="35"/>
      <c r="QJ202" s="35"/>
      <c r="QK202" s="35"/>
      <c r="QL202" s="35"/>
      <c r="QM202" s="35"/>
      <c r="QN202" s="35"/>
      <c r="QO202" s="35"/>
      <c r="QP202" s="35"/>
      <c r="QQ202" s="35"/>
      <c r="QR202" s="35"/>
      <c r="QS202" s="35"/>
      <c r="QT202" s="35"/>
      <c r="QU202" s="35"/>
      <c r="QV202" s="35"/>
      <c r="QW202" s="35"/>
      <c r="QX202" s="35"/>
      <c r="QY202" s="35"/>
      <c r="QZ202" s="35"/>
      <c r="RA202" s="35"/>
      <c r="RB202" s="35"/>
      <c r="RC202" s="35"/>
      <c r="RD202" s="35"/>
      <c r="RE202" s="35"/>
      <c r="RF202" s="35"/>
      <c r="RG202" s="35"/>
      <c r="RH202" s="35"/>
      <c r="RI202" s="35"/>
      <c r="RJ202" s="35"/>
      <c r="RK202" s="35"/>
      <c r="RL202" s="35"/>
      <c r="RM202" s="35"/>
      <c r="RN202" s="35"/>
      <c r="RO202" s="35"/>
      <c r="RP202" s="35"/>
      <c r="RQ202" s="35"/>
      <c r="RR202" s="35"/>
      <c r="RS202" s="35"/>
      <c r="RT202" s="35"/>
      <c r="RU202" s="35"/>
      <c r="RV202" s="35"/>
      <c r="RW202" s="35"/>
      <c r="RX202" s="35"/>
      <c r="RY202" s="35"/>
      <c r="RZ202" s="35"/>
      <c r="SA202" s="35"/>
      <c r="SB202" s="35"/>
      <c r="SC202" s="35"/>
      <c r="SD202" s="35"/>
      <c r="SE202" s="35"/>
      <c r="SF202" s="35"/>
      <c r="SG202" s="35"/>
      <c r="SH202" s="35"/>
      <c r="SI202" s="35"/>
      <c r="SJ202" s="35"/>
      <c r="SK202" s="35"/>
      <c r="SL202" s="35"/>
      <c r="SM202" s="35"/>
      <c r="SN202" s="35"/>
      <c r="SO202" s="35"/>
      <c r="SP202" s="35"/>
      <c r="SQ202" s="35"/>
      <c r="SR202" s="35"/>
      <c r="SS202" s="35"/>
      <c r="ST202" s="35"/>
      <c r="SU202" s="35"/>
      <c r="SV202" s="35"/>
      <c r="SW202" s="35"/>
      <c r="SX202" s="35"/>
      <c r="SY202" s="35"/>
      <c r="SZ202" s="35"/>
      <c r="TA202" s="35"/>
      <c r="TB202" s="35"/>
      <c r="TC202" s="35"/>
      <c r="TD202" s="35"/>
      <c r="TE202" s="35"/>
      <c r="TF202" s="35"/>
      <c r="TG202" s="35"/>
      <c r="TH202" s="35"/>
      <c r="TI202" s="35"/>
      <c r="TJ202" s="35"/>
      <c r="TK202" s="35"/>
      <c r="TL202" s="35"/>
      <c r="TM202" s="35"/>
      <c r="TN202" s="35"/>
      <c r="TO202" s="35"/>
      <c r="TP202" s="35"/>
      <c r="TQ202" s="35"/>
      <c r="TR202" s="35"/>
      <c r="TS202" s="35"/>
      <c r="TT202" s="35"/>
      <c r="TU202" s="35"/>
      <c r="TV202" s="35"/>
      <c r="TW202" s="35"/>
      <c r="TX202" s="35"/>
      <c r="TY202" s="35"/>
      <c r="TZ202" s="35"/>
      <c r="UA202" s="35"/>
      <c r="UB202" s="35"/>
      <c r="UC202" s="35"/>
      <c r="UD202" s="35"/>
      <c r="UE202" s="35"/>
      <c r="UF202" s="35"/>
      <c r="UG202" s="35"/>
      <c r="UH202" s="35"/>
      <c r="UI202" s="35"/>
      <c r="UJ202" s="35"/>
      <c r="UK202" s="35"/>
      <c r="UL202" s="35"/>
      <c r="UM202" s="35"/>
      <c r="UN202" s="35"/>
      <c r="UO202" s="35"/>
      <c r="UP202" s="35"/>
      <c r="UQ202" s="35"/>
      <c r="UR202" s="35"/>
      <c r="US202" s="35"/>
      <c r="UT202" s="35"/>
      <c r="UU202" s="35"/>
      <c r="UV202" s="35"/>
      <c r="UW202" s="35"/>
      <c r="UX202" s="35"/>
      <c r="UY202" s="35"/>
      <c r="UZ202" s="35"/>
      <c r="VA202" s="35"/>
      <c r="VB202" s="35"/>
      <c r="VC202" s="35"/>
      <c r="VD202" s="35"/>
      <c r="VE202" s="35"/>
      <c r="VF202" s="35"/>
      <c r="VG202" s="35"/>
      <c r="VH202" s="35"/>
      <c r="VI202" s="35"/>
      <c r="VJ202" s="35"/>
      <c r="VK202" s="35"/>
      <c r="VL202" s="35"/>
      <c r="VM202" s="35"/>
      <c r="VN202" s="35"/>
      <c r="VO202" s="35"/>
      <c r="VP202" s="35"/>
      <c r="VQ202" s="35"/>
      <c r="VR202" s="35"/>
      <c r="VS202" s="35"/>
      <c r="VT202" s="35"/>
      <c r="VU202" s="35"/>
      <c r="VV202" s="35"/>
      <c r="VW202" s="35"/>
      <c r="VX202" s="35"/>
      <c r="VY202" s="35"/>
      <c r="VZ202" s="35"/>
      <c r="WA202" s="35"/>
      <c r="WB202" s="35"/>
      <c r="WC202" s="35"/>
      <c r="WD202" s="35"/>
      <c r="WE202" s="35"/>
      <c r="WF202" s="35"/>
      <c r="WG202" s="35"/>
      <c r="WH202" s="35"/>
      <c r="WI202" s="35"/>
      <c r="WJ202" s="35"/>
      <c r="WK202" s="35"/>
      <c r="WL202" s="35"/>
      <c r="WM202" s="35"/>
      <c r="WN202" s="35"/>
      <c r="WO202" s="35"/>
      <c r="WP202" s="35"/>
      <c r="WQ202" s="35"/>
      <c r="WR202" s="35"/>
      <c r="WS202" s="35"/>
      <c r="WT202" s="35"/>
      <c r="WU202" s="35"/>
      <c r="WV202" s="35"/>
      <c r="WW202" s="35"/>
      <c r="WX202" s="35"/>
      <c r="WY202" s="35"/>
      <c r="WZ202" s="35"/>
      <c r="XA202" s="35"/>
      <c r="XB202" s="35"/>
      <c r="XC202" s="35"/>
      <c r="XD202" s="35"/>
      <c r="XE202" s="35"/>
      <c r="XF202" s="35"/>
      <c r="XG202" s="35"/>
      <c r="XH202" s="35"/>
      <c r="XI202" s="35"/>
      <c r="XJ202" s="35"/>
      <c r="XK202" s="35"/>
      <c r="XL202" s="35"/>
      <c r="XM202" s="35"/>
      <c r="XN202" s="35"/>
      <c r="XO202" s="35"/>
      <c r="XP202" s="35"/>
      <c r="XQ202" s="35"/>
      <c r="XR202" s="35"/>
      <c r="XS202" s="35"/>
      <c r="XT202" s="35"/>
      <c r="XU202" s="35"/>
      <c r="XV202" s="35"/>
      <c r="XW202" s="35"/>
      <c r="XX202" s="35"/>
      <c r="XY202" s="35"/>
      <c r="XZ202" s="35"/>
      <c r="YA202" s="35"/>
      <c r="YB202" s="35"/>
      <c r="YC202" s="35"/>
      <c r="YD202" s="35"/>
      <c r="YE202" s="35"/>
      <c r="YF202" s="35"/>
      <c r="YG202" s="35"/>
      <c r="YH202" s="35"/>
      <c r="YI202" s="35"/>
      <c r="YJ202" s="35"/>
      <c r="YK202" s="35"/>
      <c r="YL202" s="35"/>
      <c r="YM202" s="35"/>
      <c r="YN202" s="35"/>
      <c r="YO202" s="35"/>
      <c r="YP202" s="35"/>
      <c r="YQ202" s="35"/>
      <c r="YR202" s="35"/>
      <c r="YS202" s="35"/>
    </row>
    <row r="203" spans="1:669" s="28" customFormat="1" ht="12.75" customHeight="1" x14ac:dyDescent="0.25">
      <c r="A203" s="22" t="s">
        <v>20</v>
      </c>
      <c r="B203" s="150" t="s">
        <v>15</v>
      </c>
      <c r="C203" s="42" t="s">
        <v>67</v>
      </c>
      <c r="D203" s="42" t="s">
        <v>197</v>
      </c>
      <c r="E203" s="44">
        <v>44440</v>
      </c>
      <c r="F203" s="8" t="s">
        <v>99</v>
      </c>
      <c r="G203" s="138">
        <v>45000</v>
      </c>
      <c r="H203" s="138">
        <v>1291.5</v>
      </c>
      <c r="I203" s="138">
        <v>1148.33</v>
      </c>
      <c r="J203" s="138">
        <v>1368</v>
      </c>
      <c r="K203" s="138">
        <v>25</v>
      </c>
      <c r="L203" s="138">
        <v>3832.83</v>
      </c>
      <c r="M203" s="138">
        <f>G203-L203</f>
        <v>41167.17</v>
      </c>
    </row>
    <row r="204" spans="1:669" ht="12.75" customHeight="1" x14ac:dyDescent="0.25">
      <c r="A204" s="22" t="s">
        <v>121</v>
      </c>
      <c r="B204" s="150" t="s">
        <v>115</v>
      </c>
      <c r="C204" s="42" t="s">
        <v>67</v>
      </c>
      <c r="D204" s="42" t="s">
        <v>197</v>
      </c>
      <c r="E204" s="44">
        <v>44593</v>
      </c>
      <c r="F204" s="8" t="s">
        <v>99</v>
      </c>
      <c r="G204" s="138">
        <v>70000</v>
      </c>
      <c r="H204" s="138">
        <v>2009</v>
      </c>
      <c r="I204" s="138">
        <v>5368.48</v>
      </c>
      <c r="J204" s="138">
        <v>2128</v>
      </c>
      <c r="K204" s="138">
        <v>5102.16</v>
      </c>
      <c r="L204" s="138">
        <v>14607.64</v>
      </c>
      <c r="M204" s="138">
        <f t="shared" ref="M204:M205" si="39">G204-L204</f>
        <v>55392.36</v>
      </c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</row>
    <row r="205" spans="1:669" s="117" customFormat="1" ht="12.75" customHeight="1" x14ac:dyDescent="0.25">
      <c r="A205" s="22" t="s">
        <v>122</v>
      </c>
      <c r="B205" s="150" t="s">
        <v>123</v>
      </c>
      <c r="C205" s="42" t="s">
        <v>67</v>
      </c>
      <c r="D205" s="42" t="s">
        <v>197</v>
      </c>
      <c r="E205" s="44">
        <v>44594</v>
      </c>
      <c r="F205" s="8" t="s">
        <v>99</v>
      </c>
      <c r="G205" s="138">
        <v>45000</v>
      </c>
      <c r="H205" s="138">
        <v>1291.5</v>
      </c>
      <c r="I205" s="138">
        <v>1148.33</v>
      </c>
      <c r="J205" s="138">
        <v>1368</v>
      </c>
      <c r="K205" s="138">
        <v>25</v>
      </c>
      <c r="L205" s="138">
        <v>3832.83</v>
      </c>
      <c r="M205" s="138">
        <f t="shared" si="39"/>
        <v>41167.17</v>
      </c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  <c r="CW205" s="28"/>
      <c r="CX205" s="28"/>
      <c r="CY205" s="28"/>
      <c r="CZ205" s="28"/>
      <c r="DA205" s="28"/>
      <c r="DB205" s="28"/>
      <c r="DC205" s="28"/>
      <c r="DD205" s="28"/>
      <c r="DE205" s="28"/>
      <c r="DF205" s="28"/>
      <c r="DG205" s="28"/>
      <c r="DH205" s="28"/>
      <c r="DI205" s="28"/>
      <c r="DJ205" s="28"/>
      <c r="DK205" s="28"/>
      <c r="DL205" s="28"/>
      <c r="DM205" s="28"/>
      <c r="DN205" s="28"/>
      <c r="DO205" s="28"/>
      <c r="DP205" s="28"/>
      <c r="DQ205" s="28"/>
      <c r="DR205" s="28"/>
      <c r="DS205" s="28"/>
      <c r="DT205" s="28"/>
      <c r="DU205" s="28"/>
      <c r="DV205" s="28"/>
      <c r="DW205" s="28"/>
      <c r="DX205" s="28"/>
      <c r="DY205" s="28"/>
      <c r="DZ205" s="28"/>
      <c r="EA205" s="28"/>
      <c r="EB205" s="28"/>
      <c r="EC205" s="28"/>
      <c r="ED205" s="28"/>
      <c r="EE205" s="28"/>
      <c r="EF205" s="28"/>
      <c r="EG205" s="28"/>
      <c r="EH205" s="28"/>
      <c r="EI205" s="28"/>
      <c r="EJ205" s="28"/>
      <c r="EK205" s="28"/>
      <c r="EL205" s="28"/>
      <c r="EM205" s="28"/>
      <c r="EN205" s="28"/>
      <c r="EO205" s="28"/>
      <c r="EP205" s="28"/>
      <c r="EQ205" s="28"/>
      <c r="ER205" s="28"/>
      <c r="ES205" s="28"/>
      <c r="ET205" s="28"/>
      <c r="EU205" s="28"/>
      <c r="EV205" s="28"/>
      <c r="EW205" s="28"/>
      <c r="EX205" s="28"/>
      <c r="EY205" s="28"/>
      <c r="EZ205" s="28"/>
      <c r="FA205" s="28"/>
      <c r="FB205" s="28"/>
      <c r="FC205" s="28"/>
      <c r="FD205" s="28"/>
      <c r="FE205" s="28"/>
      <c r="FF205" s="28"/>
      <c r="FG205" s="28"/>
      <c r="FH205" s="28"/>
      <c r="FI205" s="28"/>
      <c r="FJ205" s="28"/>
      <c r="FK205" s="28"/>
      <c r="FL205" s="28"/>
      <c r="FM205" s="28"/>
      <c r="FN205" s="28"/>
      <c r="FO205" s="28"/>
      <c r="FP205" s="28"/>
      <c r="FQ205" s="28"/>
      <c r="FR205" s="28"/>
      <c r="FS205" s="28"/>
      <c r="FT205" s="28"/>
      <c r="FU205" s="28"/>
      <c r="FV205" s="28"/>
      <c r="FW205" s="28"/>
      <c r="FX205" s="28"/>
      <c r="FY205" s="28"/>
      <c r="FZ205" s="28"/>
      <c r="GA205" s="28"/>
      <c r="GB205" s="28"/>
      <c r="GC205" s="28"/>
      <c r="GD205" s="28"/>
      <c r="GE205" s="28"/>
      <c r="GF205" s="28"/>
      <c r="GG205" s="28"/>
      <c r="GH205" s="28"/>
      <c r="GI205" s="28"/>
      <c r="GJ205" s="28"/>
      <c r="GK205" s="28"/>
      <c r="GL205" s="28"/>
      <c r="GM205" s="28"/>
      <c r="GN205" s="28"/>
      <c r="GO205" s="28"/>
      <c r="GP205" s="28"/>
      <c r="GQ205" s="28"/>
      <c r="GR205" s="28"/>
      <c r="GS205" s="28"/>
      <c r="GT205" s="28"/>
      <c r="GU205" s="28"/>
      <c r="GV205" s="28"/>
      <c r="GW205" s="28"/>
      <c r="GX205" s="28"/>
      <c r="GY205" s="28"/>
      <c r="GZ205" s="28"/>
      <c r="HA205" s="28"/>
      <c r="HB205" s="28"/>
      <c r="HC205" s="28"/>
      <c r="HD205" s="28"/>
      <c r="HE205" s="28"/>
      <c r="HF205" s="28"/>
      <c r="HG205" s="28"/>
      <c r="HH205" s="28"/>
      <c r="HI205" s="28"/>
      <c r="HJ205" s="28"/>
      <c r="HK205" s="28"/>
      <c r="HL205" s="28"/>
      <c r="HM205" s="28"/>
      <c r="HN205" s="28"/>
      <c r="HO205" s="28"/>
      <c r="HP205" s="28"/>
      <c r="HQ205" s="28"/>
      <c r="HR205" s="28"/>
      <c r="HS205" s="28"/>
      <c r="HT205" s="28"/>
      <c r="HU205" s="28"/>
      <c r="HV205" s="28"/>
      <c r="HW205" s="28"/>
      <c r="HX205" s="28"/>
      <c r="HY205" s="28"/>
      <c r="HZ205" s="28"/>
      <c r="IA205" s="28"/>
      <c r="IB205" s="28"/>
      <c r="IC205" s="28"/>
      <c r="ID205" s="28"/>
      <c r="IE205" s="28"/>
      <c r="IF205" s="28"/>
      <c r="IG205" s="28"/>
      <c r="IH205" s="28"/>
      <c r="II205" s="28"/>
      <c r="IJ205" s="28"/>
      <c r="IK205" s="28"/>
      <c r="IL205" s="28"/>
      <c r="IM205" s="28"/>
      <c r="IN205" s="28"/>
      <c r="IO205" s="28"/>
      <c r="IP205" s="28"/>
      <c r="IQ205" s="28"/>
      <c r="IR205" s="28"/>
      <c r="IS205" s="28"/>
      <c r="IT205" s="28"/>
      <c r="IU205" s="28"/>
      <c r="IV205" s="28"/>
      <c r="IW205" s="28"/>
      <c r="IX205" s="28"/>
      <c r="IY205" s="28"/>
      <c r="IZ205" s="28"/>
      <c r="JA205" s="28"/>
      <c r="JB205" s="28"/>
      <c r="JC205" s="28"/>
      <c r="JD205" s="28"/>
      <c r="JE205" s="28"/>
      <c r="JF205" s="28"/>
      <c r="JG205" s="28"/>
      <c r="JH205" s="28"/>
      <c r="JI205" s="28"/>
      <c r="JJ205" s="28"/>
      <c r="JK205" s="28"/>
      <c r="JL205" s="28"/>
      <c r="JM205" s="28"/>
      <c r="JN205" s="28"/>
      <c r="JO205" s="28"/>
      <c r="JP205" s="28"/>
      <c r="JQ205" s="28"/>
      <c r="JR205" s="28"/>
      <c r="JS205" s="28"/>
      <c r="JT205" s="28"/>
      <c r="JU205" s="28"/>
      <c r="JV205" s="28"/>
      <c r="JW205" s="28"/>
      <c r="JX205" s="28"/>
      <c r="JY205" s="28"/>
      <c r="JZ205" s="28"/>
      <c r="KA205" s="28"/>
      <c r="KB205" s="28"/>
      <c r="KC205" s="28"/>
      <c r="KD205" s="28"/>
      <c r="KE205" s="28"/>
      <c r="KF205" s="28"/>
      <c r="KG205" s="28"/>
      <c r="KH205" s="28"/>
      <c r="KI205" s="28"/>
      <c r="KJ205" s="28"/>
      <c r="KK205" s="28"/>
      <c r="KL205" s="28"/>
      <c r="KM205" s="28"/>
      <c r="KN205" s="28"/>
      <c r="KO205" s="28"/>
      <c r="KP205" s="28"/>
      <c r="KQ205" s="28"/>
      <c r="KR205" s="28"/>
      <c r="KS205" s="28"/>
      <c r="KT205" s="28"/>
      <c r="KU205" s="28"/>
      <c r="KV205" s="28"/>
      <c r="KW205" s="28"/>
      <c r="KX205" s="28"/>
      <c r="KY205" s="28"/>
      <c r="KZ205" s="28"/>
      <c r="LA205" s="28"/>
      <c r="LB205" s="28"/>
      <c r="LC205" s="28"/>
      <c r="LD205" s="28"/>
      <c r="LE205" s="28"/>
      <c r="LF205" s="28"/>
      <c r="LG205" s="28"/>
      <c r="LH205" s="28"/>
      <c r="LI205" s="28"/>
      <c r="LJ205" s="28"/>
      <c r="LK205" s="28"/>
      <c r="LL205" s="28"/>
      <c r="LM205" s="28"/>
      <c r="LN205" s="28"/>
      <c r="LO205" s="28"/>
      <c r="LP205" s="28"/>
      <c r="LQ205" s="28"/>
      <c r="LR205" s="28"/>
      <c r="LS205" s="28"/>
      <c r="LT205" s="28"/>
      <c r="LU205" s="28"/>
      <c r="LV205" s="28"/>
      <c r="LW205" s="28"/>
      <c r="LX205" s="28"/>
      <c r="LY205" s="28"/>
      <c r="LZ205" s="28"/>
      <c r="MA205" s="28"/>
      <c r="MB205" s="28"/>
      <c r="MC205" s="28"/>
      <c r="MD205" s="28"/>
      <c r="ME205" s="28"/>
      <c r="MF205" s="28"/>
      <c r="MG205" s="28"/>
      <c r="MH205" s="28"/>
      <c r="MI205" s="28"/>
      <c r="MJ205" s="28"/>
      <c r="MK205" s="28"/>
      <c r="ML205" s="28"/>
      <c r="MM205" s="28"/>
      <c r="MN205" s="28"/>
      <c r="MO205" s="28"/>
      <c r="MP205" s="28"/>
      <c r="MQ205" s="28"/>
      <c r="MR205" s="28"/>
      <c r="MS205" s="28"/>
      <c r="MT205" s="28"/>
      <c r="MU205" s="28"/>
      <c r="MV205" s="28"/>
      <c r="MW205" s="28"/>
      <c r="MX205" s="28"/>
      <c r="MY205" s="28"/>
      <c r="MZ205" s="28"/>
      <c r="NA205" s="28"/>
      <c r="NB205" s="28"/>
      <c r="NC205" s="28"/>
      <c r="ND205" s="28"/>
      <c r="NE205" s="28"/>
      <c r="NF205" s="28"/>
      <c r="NG205" s="28"/>
      <c r="NH205" s="28"/>
      <c r="NI205" s="28"/>
      <c r="NJ205" s="28"/>
      <c r="NK205" s="28"/>
      <c r="NL205" s="28"/>
      <c r="NM205" s="28"/>
      <c r="NN205" s="28"/>
      <c r="NO205" s="28"/>
      <c r="NP205" s="28"/>
      <c r="NQ205" s="28"/>
      <c r="NR205" s="28"/>
      <c r="NS205" s="28"/>
      <c r="NT205" s="28"/>
      <c r="NU205" s="28"/>
      <c r="NV205" s="28"/>
      <c r="NW205" s="28"/>
      <c r="NX205" s="28"/>
      <c r="NY205" s="28"/>
      <c r="NZ205" s="28"/>
      <c r="OA205" s="28"/>
      <c r="OB205" s="28"/>
      <c r="OC205" s="28"/>
      <c r="OD205" s="28"/>
      <c r="OE205" s="28"/>
      <c r="OF205" s="28"/>
      <c r="OG205" s="28"/>
      <c r="OH205" s="28"/>
      <c r="OI205" s="28"/>
      <c r="OJ205" s="28"/>
      <c r="OK205" s="28"/>
      <c r="OL205" s="28"/>
      <c r="OM205" s="28"/>
      <c r="ON205" s="28"/>
      <c r="OO205" s="28"/>
      <c r="OP205" s="28"/>
      <c r="OQ205" s="28"/>
      <c r="OR205" s="28"/>
      <c r="OS205" s="28"/>
      <c r="OT205" s="28"/>
      <c r="OU205" s="28"/>
      <c r="OV205" s="28"/>
      <c r="OW205" s="28"/>
      <c r="OX205" s="28"/>
      <c r="OY205" s="28"/>
      <c r="OZ205" s="28"/>
      <c r="PA205" s="28"/>
      <c r="PB205" s="28"/>
      <c r="PC205" s="28"/>
      <c r="PD205" s="28"/>
      <c r="PE205" s="28"/>
      <c r="PF205" s="28"/>
      <c r="PG205" s="28"/>
      <c r="PH205" s="28"/>
      <c r="PI205" s="28"/>
      <c r="PJ205" s="28"/>
      <c r="PK205" s="28"/>
      <c r="PL205" s="28"/>
      <c r="PM205" s="28"/>
      <c r="PN205" s="28"/>
      <c r="PO205" s="28"/>
      <c r="PP205" s="28"/>
      <c r="PQ205" s="28"/>
      <c r="PR205" s="28"/>
      <c r="PS205" s="28"/>
      <c r="PT205" s="28"/>
      <c r="PU205" s="28"/>
      <c r="PV205" s="28"/>
      <c r="PW205" s="28"/>
      <c r="PX205" s="28"/>
      <c r="PY205" s="28"/>
      <c r="PZ205" s="28"/>
      <c r="QA205" s="28"/>
      <c r="QB205" s="28"/>
      <c r="QC205" s="28"/>
      <c r="QD205" s="28"/>
      <c r="QE205" s="28"/>
      <c r="QF205" s="28"/>
      <c r="QG205" s="28"/>
      <c r="QH205" s="28"/>
      <c r="QI205" s="28"/>
      <c r="QJ205" s="28"/>
      <c r="QK205" s="28"/>
      <c r="QL205" s="28"/>
      <c r="QM205" s="28"/>
      <c r="QN205" s="28"/>
      <c r="QO205" s="28"/>
      <c r="QP205" s="28"/>
      <c r="QQ205" s="28"/>
      <c r="QR205" s="28"/>
      <c r="QS205" s="28"/>
      <c r="QT205" s="28"/>
      <c r="QU205" s="28"/>
      <c r="QV205" s="28"/>
      <c r="QW205" s="28"/>
      <c r="QX205" s="28"/>
      <c r="QY205" s="28"/>
      <c r="QZ205" s="28"/>
      <c r="RA205" s="28"/>
      <c r="RB205" s="28"/>
      <c r="RC205" s="28"/>
      <c r="RD205" s="28"/>
      <c r="RE205" s="28"/>
      <c r="RF205" s="28"/>
      <c r="RG205" s="28"/>
      <c r="RH205" s="28"/>
      <c r="RI205" s="28"/>
      <c r="RJ205" s="28"/>
      <c r="RK205" s="28"/>
      <c r="RL205" s="28"/>
      <c r="RM205" s="28"/>
      <c r="RN205" s="28"/>
      <c r="RO205" s="28"/>
      <c r="RP205" s="28"/>
      <c r="RQ205" s="28"/>
      <c r="RR205" s="28"/>
      <c r="RS205" s="28"/>
      <c r="RT205" s="28"/>
      <c r="RU205" s="28"/>
      <c r="RV205" s="28"/>
      <c r="RW205" s="28"/>
      <c r="RX205" s="28"/>
      <c r="RY205" s="28"/>
      <c r="RZ205" s="28"/>
      <c r="SA205" s="28"/>
      <c r="SB205" s="28"/>
      <c r="SC205" s="28"/>
      <c r="SD205" s="28"/>
      <c r="SE205" s="28"/>
      <c r="SF205" s="28"/>
      <c r="SG205" s="28"/>
      <c r="SH205" s="28"/>
      <c r="SI205" s="28"/>
      <c r="SJ205" s="28"/>
      <c r="SK205" s="28"/>
      <c r="SL205" s="28"/>
      <c r="SM205" s="28"/>
      <c r="SN205" s="28"/>
      <c r="SO205" s="28"/>
      <c r="SP205" s="28"/>
      <c r="SQ205" s="28"/>
      <c r="SR205" s="28"/>
      <c r="SS205" s="28"/>
      <c r="ST205" s="28"/>
      <c r="SU205" s="28"/>
      <c r="SV205" s="28"/>
      <c r="SW205" s="28"/>
      <c r="SX205" s="28"/>
      <c r="SY205" s="28"/>
      <c r="SZ205" s="28"/>
      <c r="TA205" s="28"/>
      <c r="TB205" s="28"/>
      <c r="TC205" s="28"/>
      <c r="TD205" s="28"/>
      <c r="TE205" s="28"/>
      <c r="TF205" s="28"/>
      <c r="TG205" s="28"/>
      <c r="TH205" s="28"/>
      <c r="TI205" s="28"/>
      <c r="TJ205" s="28"/>
      <c r="TK205" s="28"/>
      <c r="TL205" s="28"/>
      <c r="TM205" s="28"/>
      <c r="TN205" s="28"/>
      <c r="TO205" s="28"/>
      <c r="TP205" s="28"/>
      <c r="TQ205" s="28"/>
      <c r="TR205" s="28"/>
      <c r="TS205" s="28"/>
      <c r="TT205" s="28"/>
      <c r="TU205" s="28"/>
      <c r="TV205" s="28"/>
      <c r="TW205" s="28"/>
      <c r="TX205" s="28"/>
    </row>
    <row r="206" spans="1:669" s="29" customFormat="1" ht="12.75" customHeight="1" x14ac:dyDescent="0.25">
      <c r="A206" s="82" t="s">
        <v>13</v>
      </c>
      <c r="B206" s="71">
        <v>4</v>
      </c>
      <c r="C206" s="39"/>
      <c r="D206" s="39"/>
      <c r="E206" s="41"/>
      <c r="F206" s="41"/>
      <c r="G206" s="105">
        <f t="shared" ref="G206:J206" si="40">SUM(G202:G205)</f>
        <v>205000</v>
      </c>
      <c r="H206" s="105">
        <f t="shared" si="40"/>
        <v>5883.5</v>
      </c>
      <c r="I206" s="105">
        <f t="shared" si="40"/>
        <v>8813.4699999999993</v>
      </c>
      <c r="J206" s="105">
        <f t="shared" si="40"/>
        <v>6232</v>
      </c>
      <c r="K206" s="105">
        <f>SUM(K202:K205)</f>
        <v>6302.16</v>
      </c>
      <c r="L206" s="105">
        <f>SUM(L202:L205)</f>
        <v>27231.129999999997</v>
      </c>
      <c r="M206" s="144">
        <f>SUM(M202:M205)</f>
        <v>177768.87</v>
      </c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  <c r="CZ206" s="28"/>
      <c r="DA206" s="28"/>
      <c r="DB206" s="28"/>
      <c r="DC206" s="28"/>
      <c r="DD206" s="28"/>
      <c r="DE206" s="28"/>
      <c r="DF206" s="28"/>
      <c r="DG206" s="28"/>
      <c r="DH206" s="28"/>
      <c r="DI206" s="28"/>
      <c r="DJ206" s="28"/>
      <c r="DK206" s="28"/>
      <c r="DL206" s="28"/>
      <c r="DM206" s="28"/>
      <c r="DN206" s="28"/>
      <c r="DO206" s="28"/>
      <c r="DP206" s="28"/>
      <c r="DQ206" s="28"/>
      <c r="DR206" s="28"/>
      <c r="DS206" s="28"/>
      <c r="DT206" s="28"/>
      <c r="DU206" s="28"/>
      <c r="DV206" s="28"/>
      <c r="DW206" s="28"/>
      <c r="DX206" s="28"/>
      <c r="DY206" s="28"/>
      <c r="DZ206" s="28"/>
      <c r="EA206" s="28"/>
      <c r="EB206" s="28"/>
      <c r="EC206" s="28"/>
      <c r="ED206" s="28"/>
      <c r="EE206" s="28"/>
      <c r="EF206" s="28"/>
      <c r="EG206" s="28"/>
      <c r="EH206" s="28"/>
      <c r="EI206" s="28"/>
      <c r="EJ206" s="28"/>
      <c r="EK206" s="28"/>
      <c r="EL206" s="28"/>
      <c r="EM206" s="28"/>
      <c r="EN206" s="28"/>
      <c r="EO206" s="28"/>
      <c r="EP206" s="28"/>
      <c r="EQ206" s="28"/>
      <c r="ER206" s="28"/>
      <c r="ES206" s="28"/>
      <c r="ET206" s="28"/>
      <c r="EU206" s="28"/>
      <c r="EV206" s="28"/>
      <c r="EW206" s="28"/>
      <c r="EX206" s="28"/>
      <c r="EY206" s="28"/>
      <c r="EZ206" s="28"/>
      <c r="FA206" s="28"/>
      <c r="FB206" s="28"/>
      <c r="FC206" s="28"/>
      <c r="FD206" s="28"/>
      <c r="FE206" s="28"/>
      <c r="FF206" s="28"/>
      <c r="FG206" s="28"/>
      <c r="FH206" s="28"/>
      <c r="FI206" s="28"/>
      <c r="FJ206" s="28"/>
      <c r="FK206" s="28"/>
      <c r="FL206" s="28"/>
      <c r="FM206" s="28"/>
      <c r="FN206" s="28"/>
      <c r="FO206" s="28"/>
      <c r="FP206" s="28"/>
      <c r="FQ206" s="28"/>
      <c r="FR206" s="28"/>
      <c r="FS206" s="28"/>
      <c r="FT206" s="28"/>
      <c r="FU206" s="28"/>
      <c r="FV206" s="28"/>
      <c r="FW206" s="28"/>
      <c r="FX206" s="28"/>
      <c r="FY206" s="28"/>
      <c r="FZ206" s="28"/>
      <c r="GA206" s="28"/>
      <c r="GB206" s="28"/>
      <c r="GC206" s="28"/>
      <c r="GD206" s="28"/>
      <c r="GE206" s="28"/>
      <c r="GF206" s="28"/>
      <c r="GG206" s="28"/>
      <c r="GH206" s="28"/>
      <c r="GI206" s="28"/>
      <c r="GJ206" s="28"/>
      <c r="GK206" s="28"/>
      <c r="GL206" s="28"/>
      <c r="GM206" s="28"/>
      <c r="GN206" s="28"/>
      <c r="GO206" s="28"/>
      <c r="GP206" s="28"/>
      <c r="GQ206" s="28"/>
      <c r="GR206" s="28"/>
      <c r="GS206" s="28"/>
      <c r="GT206" s="28"/>
      <c r="GU206" s="28"/>
      <c r="GV206" s="28"/>
      <c r="GW206" s="28"/>
      <c r="GX206" s="28"/>
      <c r="GY206" s="28"/>
      <c r="GZ206" s="28"/>
      <c r="HA206" s="28"/>
      <c r="HB206" s="28"/>
      <c r="HC206" s="28"/>
      <c r="HD206" s="28"/>
      <c r="HE206" s="28"/>
      <c r="HF206" s="28"/>
      <c r="HG206" s="28"/>
      <c r="HH206" s="28"/>
      <c r="HI206" s="28"/>
      <c r="HJ206" s="28"/>
      <c r="HK206" s="28"/>
      <c r="HL206" s="28"/>
      <c r="HM206" s="28"/>
      <c r="HN206" s="28"/>
      <c r="HO206" s="28"/>
      <c r="HP206" s="28"/>
      <c r="HQ206" s="28"/>
      <c r="HR206" s="28"/>
      <c r="HS206" s="28"/>
      <c r="HT206" s="28"/>
      <c r="HU206" s="28"/>
      <c r="HV206" s="28"/>
      <c r="HW206" s="28"/>
      <c r="HX206" s="28"/>
      <c r="HY206" s="28"/>
      <c r="HZ206" s="28"/>
      <c r="IA206" s="28"/>
      <c r="IB206" s="28"/>
      <c r="IC206" s="28"/>
      <c r="ID206" s="28"/>
      <c r="IE206" s="28"/>
      <c r="IF206" s="28"/>
      <c r="IG206" s="28"/>
      <c r="IH206" s="28"/>
      <c r="II206" s="28"/>
      <c r="IJ206" s="28"/>
      <c r="IK206" s="28"/>
      <c r="IL206" s="28"/>
      <c r="IM206" s="28"/>
      <c r="IN206" s="28"/>
      <c r="IO206" s="28"/>
      <c r="IP206" s="28"/>
      <c r="IQ206" s="28"/>
      <c r="IR206" s="28"/>
      <c r="IS206" s="28"/>
      <c r="IT206" s="28"/>
      <c r="IU206" s="28"/>
      <c r="IV206" s="28"/>
      <c r="IW206" s="28"/>
      <c r="IX206" s="28"/>
      <c r="IY206" s="28"/>
      <c r="IZ206" s="28"/>
      <c r="JA206" s="28"/>
      <c r="JB206" s="28"/>
      <c r="JC206" s="28"/>
      <c r="JD206" s="28"/>
      <c r="JE206" s="28"/>
      <c r="JF206" s="28"/>
      <c r="JG206" s="28"/>
      <c r="JH206" s="28"/>
      <c r="JI206" s="28"/>
      <c r="JJ206" s="28"/>
      <c r="JK206" s="28"/>
      <c r="JL206" s="28"/>
      <c r="JM206" s="28"/>
      <c r="JN206" s="28"/>
      <c r="JO206" s="28"/>
      <c r="JP206" s="28"/>
      <c r="JQ206" s="28"/>
      <c r="JR206" s="28"/>
      <c r="JS206" s="28"/>
      <c r="JT206" s="28"/>
      <c r="JU206" s="28"/>
      <c r="JV206" s="28"/>
      <c r="JW206" s="28"/>
      <c r="JX206" s="28"/>
      <c r="JY206" s="28"/>
      <c r="JZ206" s="28"/>
      <c r="KA206" s="28"/>
      <c r="KB206" s="28"/>
      <c r="KC206" s="28"/>
      <c r="KD206" s="28"/>
      <c r="KE206" s="28"/>
      <c r="KF206" s="28"/>
      <c r="KG206" s="28"/>
      <c r="KH206" s="28"/>
      <c r="KI206" s="28"/>
      <c r="KJ206" s="28"/>
      <c r="KK206" s="28"/>
      <c r="KL206" s="28"/>
      <c r="KM206" s="28"/>
      <c r="KN206" s="28"/>
      <c r="KO206" s="28"/>
      <c r="KP206" s="28"/>
      <c r="KQ206" s="28"/>
      <c r="KR206" s="28"/>
      <c r="KS206" s="28"/>
      <c r="KT206" s="28"/>
      <c r="KU206" s="28"/>
      <c r="KV206" s="28"/>
      <c r="KW206" s="28"/>
      <c r="KX206" s="28"/>
      <c r="KY206" s="28"/>
      <c r="KZ206" s="28"/>
      <c r="LA206" s="28"/>
      <c r="LB206" s="28"/>
      <c r="LC206" s="28"/>
      <c r="LD206" s="28"/>
      <c r="LE206" s="28"/>
      <c r="LF206" s="28"/>
      <c r="LG206" s="28"/>
      <c r="LH206" s="28"/>
      <c r="LI206" s="28"/>
      <c r="LJ206" s="28"/>
      <c r="LK206" s="28"/>
      <c r="LL206" s="28"/>
      <c r="LM206" s="28"/>
      <c r="LN206" s="28"/>
      <c r="LO206" s="28"/>
      <c r="LP206" s="28"/>
      <c r="LQ206" s="28"/>
      <c r="LR206" s="28"/>
      <c r="LS206" s="28"/>
      <c r="LT206" s="28"/>
      <c r="LU206" s="28"/>
      <c r="LV206" s="28"/>
      <c r="LW206" s="28"/>
      <c r="LX206" s="28"/>
      <c r="LY206" s="28"/>
      <c r="LZ206" s="28"/>
      <c r="MA206" s="28"/>
      <c r="MB206" s="28"/>
      <c r="MC206" s="28"/>
      <c r="MD206" s="28"/>
      <c r="ME206" s="28"/>
      <c r="MF206" s="28"/>
      <c r="MG206" s="28"/>
      <c r="MH206" s="28"/>
      <c r="MI206" s="28"/>
      <c r="MJ206" s="28"/>
      <c r="MK206" s="28"/>
      <c r="ML206" s="28"/>
      <c r="MM206" s="28"/>
      <c r="MN206" s="28"/>
      <c r="MO206" s="28"/>
      <c r="MP206" s="28"/>
      <c r="MQ206" s="28"/>
      <c r="MR206" s="28"/>
      <c r="MS206" s="28"/>
      <c r="MT206" s="28"/>
      <c r="MU206" s="28"/>
      <c r="MV206" s="28"/>
      <c r="MW206" s="28"/>
      <c r="MX206" s="28"/>
      <c r="MY206" s="28"/>
      <c r="MZ206" s="28"/>
      <c r="NA206" s="28"/>
      <c r="NB206" s="28"/>
      <c r="NC206" s="28"/>
      <c r="ND206" s="28"/>
      <c r="NE206" s="28"/>
      <c r="NF206" s="28"/>
      <c r="NG206" s="28"/>
      <c r="NH206" s="28"/>
      <c r="NI206" s="28"/>
      <c r="NJ206" s="28"/>
      <c r="NK206" s="28"/>
      <c r="NL206" s="28"/>
      <c r="NM206" s="28"/>
      <c r="NN206" s="28"/>
      <c r="NO206" s="28"/>
      <c r="NP206" s="28"/>
      <c r="NQ206" s="28"/>
      <c r="NR206" s="28"/>
      <c r="NS206" s="28"/>
      <c r="NT206" s="28"/>
      <c r="NU206" s="28"/>
      <c r="NV206" s="28"/>
      <c r="NW206" s="28"/>
      <c r="NX206" s="28"/>
      <c r="NY206" s="28"/>
      <c r="NZ206" s="28"/>
      <c r="OA206" s="28"/>
      <c r="OB206" s="28"/>
      <c r="OC206" s="28"/>
      <c r="OD206" s="28"/>
      <c r="OE206" s="28"/>
      <c r="OF206" s="28"/>
      <c r="OG206" s="28"/>
      <c r="OH206" s="28"/>
      <c r="OI206" s="28"/>
      <c r="OJ206" s="28"/>
      <c r="OK206" s="28"/>
      <c r="OL206" s="28"/>
      <c r="OM206" s="28"/>
      <c r="ON206" s="28"/>
      <c r="OO206" s="28"/>
      <c r="OP206" s="28"/>
      <c r="OQ206" s="28"/>
      <c r="OR206" s="28"/>
      <c r="OS206" s="28"/>
      <c r="OT206" s="28"/>
      <c r="OU206" s="28"/>
      <c r="OV206" s="28"/>
      <c r="OW206" s="28"/>
      <c r="OX206" s="28"/>
      <c r="OY206" s="28"/>
      <c r="OZ206" s="28"/>
      <c r="PA206" s="28"/>
      <c r="PB206" s="28"/>
      <c r="PC206" s="28"/>
      <c r="PD206" s="28"/>
      <c r="PE206" s="28"/>
      <c r="PF206" s="28"/>
      <c r="PG206" s="28"/>
      <c r="PH206" s="28"/>
      <c r="PI206" s="28"/>
      <c r="PJ206" s="28"/>
      <c r="PK206" s="28"/>
      <c r="PL206" s="28"/>
      <c r="PM206" s="28"/>
      <c r="PN206" s="28"/>
      <c r="PO206" s="28"/>
      <c r="PP206" s="28"/>
      <c r="PQ206" s="28"/>
      <c r="PR206" s="28"/>
      <c r="PS206" s="28"/>
      <c r="PT206" s="28"/>
      <c r="PU206" s="28"/>
      <c r="PV206" s="28"/>
      <c r="PW206" s="28"/>
      <c r="PX206" s="28"/>
      <c r="PY206" s="28"/>
      <c r="PZ206" s="28"/>
      <c r="QA206" s="28"/>
      <c r="QB206" s="28"/>
      <c r="QC206" s="28"/>
      <c r="QD206" s="28"/>
      <c r="QE206" s="28"/>
      <c r="QF206" s="28"/>
      <c r="QG206" s="28"/>
      <c r="QH206" s="28"/>
      <c r="QI206" s="28"/>
      <c r="QJ206" s="28"/>
      <c r="QK206" s="28"/>
      <c r="QL206" s="28"/>
      <c r="QM206" s="28"/>
      <c r="QN206" s="28"/>
      <c r="QO206" s="28"/>
      <c r="QP206" s="28"/>
      <c r="QQ206" s="28"/>
      <c r="QR206" s="28"/>
      <c r="QS206" s="28"/>
      <c r="QT206" s="28"/>
      <c r="QU206" s="28"/>
      <c r="QV206" s="28"/>
      <c r="QW206" s="28"/>
      <c r="QX206" s="28"/>
      <c r="QY206" s="28"/>
      <c r="QZ206" s="28"/>
      <c r="RA206" s="28"/>
      <c r="RB206" s="28"/>
      <c r="RC206" s="28"/>
      <c r="RD206" s="28"/>
      <c r="RE206" s="28"/>
      <c r="RF206" s="28"/>
      <c r="RG206" s="28"/>
      <c r="RH206" s="28"/>
      <c r="RI206" s="28"/>
      <c r="RJ206" s="28"/>
      <c r="RK206" s="28"/>
      <c r="RL206" s="28"/>
      <c r="RM206" s="28"/>
      <c r="RN206" s="28"/>
      <c r="RO206" s="28"/>
      <c r="RP206" s="28"/>
      <c r="RQ206" s="28"/>
      <c r="RR206" s="28"/>
      <c r="RS206" s="28"/>
      <c r="RT206" s="28"/>
      <c r="RU206" s="28"/>
      <c r="RV206" s="28"/>
      <c r="RW206" s="28"/>
      <c r="RX206" s="28"/>
      <c r="RY206" s="28"/>
      <c r="RZ206" s="28"/>
      <c r="SA206" s="28"/>
      <c r="SB206" s="28"/>
      <c r="SC206" s="28"/>
      <c r="SD206" s="28"/>
      <c r="SE206" s="28"/>
      <c r="SF206" s="28"/>
      <c r="SG206" s="28"/>
      <c r="SH206" s="28"/>
      <c r="SI206" s="28"/>
      <c r="SJ206" s="28"/>
      <c r="SK206" s="28"/>
      <c r="SL206" s="28"/>
      <c r="SM206" s="28"/>
      <c r="SN206" s="28"/>
      <c r="SO206" s="28"/>
      <c r="SP206" s="28"/>
      <c r="SQ206" s="28"/>
      <c r="SR206" s="28"/>
      <c r="SS206" s="28"/>
      <c r="ST206" s="28"/>
      <c r="SU206" s="28"/>
      <c r="SV206" s="28"/>
      <c r="SW206" s="28"/>
      <c r="SX206" s="28"/>
      <c r="SY206" s="28"/>
      <c r="SZ206" s="28"/>
      <c r="TA206" s="28"/>
      <c r="TB206" s="28"/>
      <c r="TC206" s="28"/>
      <c r="TD206" s="28"/>
      <c r="TE206" s="28"/>
      <c r="TF206" s="28"/>
      <c r="TG206" s="28"/>
      <c r="TH206" s="28"/>
      <c r="TI206" s="28"/>
      <c r="TJ206" s="28"/>
      <c r="TK206" s="28"/>
      <c r="TL206" s="28"/>
      <c r="TM206" s="28"/>
      <c r="TN206" s="28"/>
      <c r="TO206" s="28"/>
      <c r="TP206" s="28"/>
      <c r="TQ206" s="28"/>
      <c r="TR206" s="28"/>
      <c r="TS206" s="28"/>
      <c r="TT206" s="28"/>
      <c r="TU206" s="28"/>
      <c r="TV206" s="28"/>
      <c r="TW206" s="28"/>
      <c r="TX206" s="28"/>
    </row>
    <row r="207" spans="1:669" s="12" customFormat="1" ht="15.75" x14ac:dyDescent="0.25">
      <c r="A207" s="29"/>
      <c r="B207" s="13"/>
      <c r="C207" s="13"/>
      <c r="D207" s="13"/>
      <c r="E207" s="127"/>
      <c r="F207" s="128"/>
      <c r="G207" s="142"/>
      <c r="H207" s="121"/>
      <c r="I207" s="142"/>
      <c r="J207" s="142"/>
      <c r="K207" s="142"/>
      <c r="L207" s="142"/>
      <c r="M207" s="121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  <c r="BZ207" s="32"/>
      <c r="CA207" s="32"/>
      <c r="CB207" s="32"/>
      <c r="CC207" s="32"/>
      <c r="CD207" s="32"/>
      <c r="CE207" s="32"/>
      <c r="CF207" s="32"/>
      <c r="CG207" s="32"/>
      <c r="CH207" s="32"/>
      <c r="CI207" s="32"/>
      <c r="CJ207" s="32"/>
      <c r="CK207" s="32"/>
      <c r="CL207" s="32"/>
      <c r="CM207" s="32"/>
      <c r="CN207" s="32"/>
      <c r="CO207" s="32"/>
      <c r="CP207" s="32"/>
      <c r="CQ207" s="32"/>
      <c r="CR207" s="32"/>
      <c r="CS207" s="32"/>
      <c r="CT207" s="32"/>
      <c r="CU207" s="32"/>
      <c r="CV207" s="32"/>
      <c r="CW207" s="32"/>
      <c r="CX207" s="32"/>
      <c r="CY207" s="32"/>
      <c r="CZ207" s="32"/>
      <c r="DA207" s="32"/>
      <c r="DB207" s="32"/>
      <c r="DC207" s="32"/>
      <c r="DD207" s="32"/>
      <c r="DE207" s="32"/>
      <c r="DF207" s="32"/>
      <c r="DG207" s="32"/>
      <c r="DH207" s="32"/>
      <c r="DI207" s="32"/>
      <c r="DJ207" s="32"/>
      <c r="DK207" s="32"/>
      <c r="DL207" s="32"/>
      <c r="DM207" s="32"/>
      <c r="DN207" s="32"/>
      <c r="DO207" s="32"/>
      <c r="DP207" s="32"/>
      <c r="DQ207" s="32"/>
      <c r="DR207" s="32"/>
      <c r="DS207" s="32"/>
      <c r="DT207" s="32"/>
      <c r="DU207" s="32"/>
      <c r="DV207" s="32"/>
      <c r="DW207" s="32"/>
      <c r="DX207" s="32"/>
      <c r="DY207" s="32"/>
      <c r="DZ207" s="32"/>
      <c r="EA207" s="32"/>
      <c r="EB207" s="32"/>
      <c r="EC207" s="32"/>
      <c r="ED207" s="32"/>
      <c r="EE207" s="32"/>
      <c r="EF207" s="32"/>
      <c r="EG207" s="32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 s="32"/>
      <c r="NC207" s="32"/>
      <c r="ND207" s="32"/>
      <c r="NE207" s="32"/>
      <c r="NF207" s="32"/>
      <c r="NG207" s="32"/>
      <c r="NH207" s="32"/>
      <c r="NI207" s="32"/>
      <c r="NJ207" s="32"/>
      <c r="NK207" s="32"/>
      <c r="NL207" s="32"/>
      <c r="NM207" s="32"/>
      <c r="NN207" s="32"/>
      <c r="NO207" s="32"/>
      <c r="NP207" s="32"/>
      <c r="NQ207" s="32"/>
      <c r="NR207" s="32"/>
      <c r="NS207" s="32"/>
      <c r="NT207" s="32"/>
      <c r="NU207" s="32"/>
      <c r="NV207" s="32"/>
      <c r="NW207" s="32"/>
      <c r="NX207" s="32"/>
      <c r="NY207" s="32"/>
      <c r="NZ207" s="32"/>
      <c r="OA207" s="32"/>
      <c r="OB207" s="32"/>
      <c r="OC207" s="32"/>
      <c r="OD207" s="32"/>
      <c r="OE207" s="32"/>
      <c r="OF207" s="32"/>
      <c r="OG207" s="32"/>
      <c r="OH207" s="32"/>
      <c r="OI207" s="32"/>
      <c r="OJ207" s="32"/>
      <c r="OK207" s="32"/>
      <c r="OL207" s="32"/>
      <c r="OM207" s="32"/>
      <c r="ON207" s="32"/>
      <c r="OO207" s="32"/>
      <c r="OP207" s="32"/>
      <c r="OQ207" s="32"/>
      <c r="OR207" s="32"/>
      <c r="OS207" s="32"/>
      <c r="OT207" s="32"/>
      <c r="OU207" s="32"/>
      <c r="OV207" s="32"/>
      <c r="OW207" s="32"/>
      <c r="OX207" s="32"/>
      <c r="OY207" s="32"/>
      <c r="OZ207" s="32"/>
      <c r="PA207" s="32"/>
      <c r="PB207" s="32"/>
      <c r="PC207" s="32"/>
      <c r="PD207" s="32"/>
      <c r="PE207" s="32"/>
      <c r="PF207" s="32"/>
      <c r="PG207" s="32"/>
      <c r="PH207" s="32"/>
      <c r="PI207" s="32"/>
      <c r="PJ207" s="32"/>
      <c r="PK207" s="32"/>
      <c r="PL207" s="32"/>
      <c r="PM207" s="32"/>
      <c r="PN207" s="32"/>
      <c r="PO207" s="32"/>
      <c r="PP207" s="32"/>
      <c r="PQ207" s="32"/>
      <c r="PR207" s="32"/>
      <c r="PS207" s="32"/>
      <c r="PT207" s="32"/>
      <c r="PU207" s="32"/>
      <c r="PV207" s="32"/>
      <c r="PW207" s="32"/>
      <c r="PX207" s="32"/>
      <c r="PY207" s="32"/>
      <c r="PZ207" s="32"/>
      <c r="QA207" s="32"/>
      <c r="QB207" s="32"/>
      <c r="QC207" s="32"/>
      <c r="QD207" s="32"/>
      <c r="QE207" s="32"/>
      <c r="QF207" s="32"/>
      <c r="QG207" s="32"/>
      <c r="QH207" s="32"/>
      <c r="QI207" s="32"/>
      <c r="QJ207" s="32"/>
      <c r="QK207" s="32"/>
      <c r="QL207" s="32"/>
      <c r="QM207" s="32"/>
      <c r="QN207" s="32"/>
      <c r="QO207" s="32"/>
      <c r="QP207" s="32"/>
      <c r="QQ207" s="32"/>
      <c r="QR207" s="32"/>
      <c r="QS207" s="32"/>
      <c r="QT207" s="32"/>
      <c r="QU207" s="32"/>
      <c r="QV207" s="32"/>
      <c r="QW207" s="32"/>
      <c r="QX207" s="32"/>
      <c r="QY207" s="32"/>
      <c r="QZ207" s="32"/>
      <c r="RA207" s="32"/>
      <c r="RB207" s="32"/>
      <c r="RC207" s="32"/>
      <c r="RD207" s="32"/>
      <c r="RE207" s="32"/>
      <c r="RF207" s="32"/>
      <c r="RG207" s="32"/>
      <c r="RH207" s="32"/>
      <c r="RI207" s="32"/>
      <c r="RJ207" s="32"/>
      <c r="RK207" s="32"/>
      <c r="RL207" s="32"/>
      <c r="RM207" s="32"/>
      <c r="RN207" s="32"/>
      <c r="RO207" s="32"/>
      <c r="RP207" s="32"/>
      <c r="RQ207" s="32"/>
      <c r="RR207" s="32"/>
      <c r="RS207" s="32"/>
      <c r="RT207" s="32"/>
      <c r="RU207" s="32"/>
      <c r="RV207" s="32"/>
      <c r="RW207" s="32"/>
      <c r="RX207" s="32"/>
      <c r="RY207" s="32"/>
      <c r="RZ207" s="32"/>
      <c r="SA207" s="32"/>
      <c r="SB207" s="32"/>
      <c r="SC207" s="32"/>
      <c r="SD207" s="32"/>
      <c r="SE207" s="32"/>
      <c r="SF207" s="32"/>
      <c r="SG207" s="32"/>
      <c r="SH207" s="32"/>
      <c r="SI207" s="32"/>
      <c r="SJ207" s="32"/>
      <c r="SK207" s="32"/>
      <c r="SL207" s="32"/>
      <c r="SM207" s="32"/>
      <c r="SN207" s="32"/>
      <c r="SO207" s="32"/>
      <c r="SP207" s="32"/>
      <c r="SQ207" s="32"/>
      <c r="SR207" s="32"/>
      <c r="SS207" s="32"/>
      <c r="ST207" s="32"/>
      <c r="SU207" s="32"/>
      <c r="SV207" s="32"/>
      <c r="SW207" s="32"/>
      <c r="SX207" s="32"/>
      <c r="SY207" s="32"/>
      <c r="SZ207" s="32"/>
      <c r="TA207" s="32"/>
      <c r="TB207" s="32"/>
      <c r="TC207" s="32"/>
      <c r="TD207" s="32"/>
      <c r="TE207" s="32"/>
      <c r="TF207" s="32"/>
      <c r="TG207" s="32"/>
      <c r="TH207" s="32"/>
      <c r="TI207" s="32"/>
      <c r="TJ207" s="32"/>
      <c r="TK207" s="32"/>
      <c r="TL207" s="32"/>
      <c r="TM207" s="32"/>
      <c r="TN207" s="32"/>
      <c r="TO207" s="32"/>
      <c r="TP207" s="32"/>
      <c r="TQ207" s="32"/>
      <c r="TR207" s="32"/>
      <c r="TS207" s="32"/>
      <c r="TT207" s="32"/>
      <c r="TU207" s="32"/>
      <c r="TV207" s="32"/>
      <c r="TW207" s="32"/>
      <c r="TX207" s="32"/>
      <c r="TY207" s="32"/>
      <c r="TZ207" s="32"/>
      <c r="UA207" s="32"/>
      <c r="UB207" s="32"/>
      <c r="UC207" s="32"/>
      <c r="UD207" s="32"/>
      <c r="UE207" s="32"/>
      <c r="UF207" s="32"/>
      <c r="UG207" s="32"/>
      <c r="UH207" s="32"/>
      <c r="UI207" s="32"/>
      <c r="UJ207" s="32"/>
      <c r="UK207" s="32"/>
      <c r="UL207" s="32"/>
      <c r="UM207" s="32"/>
      <c r="UN207" s="32"/>
      <c r="UO207" s="32"/>
      <c r="UP207" s="32"/>
      <c r="UQ207" s="32"/>
      <c r="UR207" s="32"/>
      <c r="US207" s="32"/>
      <c r="UT207" s="32"/>
      <c r="UU207" s="32"/>
      <c r="UV207" s="32"/>
      <c r="UW207" s="32"/>
      <c r="UX207" s="32"/>
      <c r="UY207" s="32"/>
      <c r="UZ207" s="32"/>
      <c r="VA207" s="32"/>
      <c r="VB207" s="32"/>
      <c r="VC207" s="32"/>
      <c r="VD207" s="32"/>
      <c r="VE207" s="32"/>
      <c r="VF207" s="32"/>
      <c r="VG207" s="32"/>
      <c r="VH207" s="32"/>
      <c r="VI207" s="32"/>
      <c r="VJ207" s="32"/>
      <c r="VK207" s="32"/>
      <c r="VL207" s="32"/>
      <c r="VM207" s="32"/>
      <c r="VN207" s="32"/>
      <c r="VO207" s="32"/>
      <c r="VP207" s="32"/>
      <c r="VQ207" s="32"/>
      <c r="VR207" s="32"/>
      <c r="VS207" s="32"/>
      <c r="VT207" s="32"/>
      <c r="VU207" s="32"/>
      <c r="VV207" s="32"/>
      <c r="VW207" s="32"/>
      <c r="VX207" s="32"/>
      <c r="VY207" s="32"/>
      <c r="VZ207" s="32"/>
      <c r="WA207" s="32"/>
      <c r="WB207" s="32"/>
      <c r="WC207" s="32"/>
      <c r="WD207" s="32"/>
      <c r="WE207" s="32"/>
      <c r="WF207" s="32"/>
      <c r="WG207" s="32"/>
      <c r="WH207" s="32"/>
      <c r="WI207" s="32"/>
      <c r="WJ207" s="32"/>
      <c r="WK207" s="32"/>
      <c r="WL207" s="32"/>
      <c r="WM207" s="32"/>
      <c r="WN207" s="32"/>
      <c r="WO207" s="32"/>
      <c r="WP207" s="32"/>
      <c r="WQ207" s="32"/>
      <c r="WR207" s="32"/>
      <c r="WS207" s="32"/>
      <c r="WT207" s="32"/>
      <c r="WU207" s="32"/>
      <c r="WV207" s="32"/>
      <c r="WW207" s="32"/>
      <c r="WX207" s="32"/>
      <c r="WY207" s="32"/>
      <c r="WZ207" s="32"/>
      <c r="XA207" s="32"/>
      <c r="XB207" s="32"/>
      <c r="XC207" s="32"/>
      <c r="XD207" s="32"/>
      <c r="XE207" s="32"/>
      <c r="XF207" s="32"/>
      <c r="XG207" s="32"/>
      <c r="XH207" s="32"/>
      <c r="XI207" s="32"/>
      <c r="XJ207" s="32"/>
      <c r="XK207" s="32"/>
      <c r="XL207" s="32"/>
      <c r="XM207" s="32"/>
      <c r="XN207" s="32"/>
      <c r="XO207" s="32"/>
      <c r="XP207" s="32"/>
      <c r="XQ207" s="32"/>
      <c r="XR207" s="32"/>
      <c r="XS207" s="32"/>
      <c r="XT207" s="32"/>
      <c r="XU207" s="32"/>
      <c r="XV207" s="32"/>
      <c r="XW207" s="32"/>
      <c r="XX207" s="32"/>
      <c r="XY207" s="32"/>
      <c r="XZ207" s="32"/>
      <c r="YA207" s="32"/>
      <c r="YB207" s="32"/>
      <c r="YC207" s="32"/>
      <c r="YD207" s="32"/>
      <c r="YE207" s="32"/>
      <c r="YF207" s="32"/>
      <c r="YG207" s="32"/>
      <c r="YH207" s="32"/>
      <c r="YI207" s="32"/>
      <c r="YJ207" s="32"/>
      <c r="YK207" s="32"/>
      <c r="YL207" s="32"/>
      <c r="YM207" s="32"/>
      <c r="YN207" s="32"/>
      <c r="YO207" s="32"/>
      <c r="YP207" s="32"/>
      <c r="YQ207" s="32"/>
      <c r="YR207" s="32"/>
      <c r="YS207" s="32"/>
    </row>
    <row r="208" spans="1:669" s="12" customFormat="1" ht="15.75" x14ac:dyDescent="0.25">
      <c r="A208" s="29" t="s">
        <v>223</v>
      </c>
      <c r="B208" s="13"/>
      <c r="C208" s="14"/>
      <c r="D208" s="14"/>
      <c r="E208" s="29"/>
      <c r="F208" s="29"/>
      <c r="G208" s="142"/>
      <c r="H208" s="121"/>
      <c r="I208" s="142"/>
      <c r="J208" s="142"/>
      <c r="K208" s="142"/>
      <c r="L208" s="142"/>
      <c r="M208" s="121"/>
      <c r="P208" s="64" t="s">
        <v>177</v>
      </c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  <c r="CC208" s="32"/>
      <c r="CD208" s="32"/>
      <c r="CE208" s="32"/>
      <c r="CF208" s="32"/>
      <c r="CG208" s="32"/>
      <c r="CH208" s="32"/>
      <c r="CI208" s="32"/>
      <c r="CJ208" s="32"/>
      <c r="CK208" s="32"/>
      <c r="CL208" s="32"/>
      <c r="CM208" s="32"/>
      <c r="CN208" s="32"/>
      <c r="CO208" s="32"/>
      <c r="CP208" s="32"/>
      <c r="CQ208" s="32"/>
      <c r="CR208" s="32"/>
      <c r="CS208" s="32"/>
      <c r="CT208" s="32"/>
      <c r="CU208" s="32"/>
      <c r="CV208" s="32"/>
      <c r="CW208" s="32"/>
      <c r="CX208" s="32"/>
      <c r="CY208" s="32"/>
      <c r="CZ208" s="32"/>
      <c r="DA208" s="32"/>
      <c r="DB208" s="32"/>
      <c r="DC208" s="32"/>
      <c r="DD208" s="32"/>
      <c r="DE208" s="32"/>
      <c r="DF208" s="32"/>
      <c r="DG208" s="32"/>
      <c r="DH208" s="32"/>
      <c r="DI208" s="32"/>
      <c r="DJ208" s="32"/>
      <c r="DK208" s="32"/>
      <c r="DL208" s="32"/>
      <c r="DM208" s="32"/>
      <c r="DN208" s="32"/>
      <c r="DO208" s="32"/>
      <c r="DP208" s="32"/>
      <c r="DQ208" s="32"/>
      <c r="DR208" s="32"/>
      <c r="DS208" s="32"/>
      <c r="DT208" s="32"/>
      <c r="DU208" s="32"/>
      <c r="DV208" s="32"/>
      <c r="DW208" s="32"/>
      <c r="DX208" s="32"/>
      <c r="DY208" s="32"/>
      <c r="DZ208" s="32"/>
      <c r="EA208" s="32"/>
      <c r="EB208" s="32"/>
      <c r="EC208" s="32"/>
      <c r="ED208" s="32"/>
      <c r="EE208" s="32"/>
      <c r="EF208" s="32"/>
      <c r="EG208" s="32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 s="32"/>
      <c r="NC208" s="32"/>
      <c r="ND208" s="32"/>
      <c r="NE208" s="32"/>
      <c r="NF208" s="32"/>
      <c r="NG208" s="32"/>
      <c r="NH208" s="32"/>
      <c r="NI208" s="32"/>
      <c r="NJ208" s="32"/>
      <c r="NK208" s="32"/>
      <c r="NL208" s="32"/>
      <c r="NM208" s="32"/>
      <c r="NN208" s="32"/>
      <c r="NO208" s="32"/>
      <c r="NP208" s="32"/>
      <c r="NQ208" s="32"/>
      <c r="NR208" s="32"/>
      <c r="NS208" s="32"/>
      <c r="NT208" s="32"/>
      <c r="NU208" s="32"/>
      <c r="NV208" s="32"/>
      <c r="NW208" s="32"/>
      <c r="NX208" s="32"/>
      <c r="NY208" s="32"/>
      <c r="NZ208" s="32"/>
      <c r="OA208" s="32"/>
      <c r="OB208" s="32"/>
      <c r="OC208" s="32"/>
      <c r="OD208" s="32"/>
      <c r="OE208" s="32"/>
      <c r="OF208" s="32"/>
      <c r="OG208" s="32"/>
      <c r="OH208" s="32"/>
      <c r="OI208" s="32"/>
      <c r="OJ208" s="32"/>
      <c r="OK208" s="32"/>
      <c r="OL208" s="32"/>
      <c r="OM208" s="32"/>
      <c r="ON208" s="32"/>
      <c r="OO208" s="32"/>
      <c r="OP208" s="32"/>
      <c r="OQ208" s="32"/>
      <c r="OR208" s="32"/>
      <c r="OS208" s="32"/>
      <c r="OT208" s="32"/>
      <c r="OU208" s="32"/>
      <c r="OV208" s="32"/>
      <c r="OW208" s="32"/>
      <c r="OX208" s="32"/>
      <c r="OY208" s="32"/>
      <c r="OZ208" s="32"/>
      <c r="PA208" s="32"/>
      <c r="PB208" s="32"/>
      <c r="PC208" s="32"/>
      <c r="PD208" s="32"/>
      <c r="PE208" s="32"/>
      <c r="PF208" s="32"/>
      <c r="PG208" s="32"/>
      <c r="PH208" s="32"/>
      <c r="PI208" s="32"/>
      <c r="PJ208" s="32"/>
      <c r="PK208" s="32"/>
      <c r="PL208" s="32"/>
      <c r="PM208" s="32"/>
      <c r="PN208" s="32"/>
      <c r="PO208" s="32"/>
      <c r="PP208" s="32"/>
      <c r="PQ208" s="32"/>
      <c r="PR208" s="32"/>
      <c r="PS208" s="32"/>
      <c r="PT208" s="32"/>
      <c r="PU208" s="32"/>
      <c r="PV208" s="32"/>
      <c r="PW208" s="32"/>
      <c r="PX208" s="32"/>
      <c r="PY208" s="32"/>
      <c r="PZ208" s="32"/>
      <c r="QA208" s="32"/>
      <c r="QB208" s="32"/>
      <c r="QC208" s="32"/>
      <c r="QD208" s="32"/>
      <c r="QE208" s="32"/>
      <c r="QF208" s="32"/>
      <c r="QG208" s="32"/>
      <c r="QH208" s="32"/>
      <c r="QI208" s="32"/>
      <c r="QJ208" s="32"/>
      <c r="QK208" s="32"/>
      <c r="QL208" s="32"/>
      <c r="QM208" s="32"/>
      <c r="QN208" s="32"/>
      <c r="QO208" s="32"/>
      <c r="QP208" s="32"/>
      <c r="QQ208" s="32"/>
      <c r="QR208" s="32"/>
      <c r="QS208" s="32"/>
      <c r="QT208" s="32"/>
      <c r="QU208" s="32"/>
      <c r="QV208" s="32"/>
      <c r="QW208" s="32"/>
      <c r="QX208" s="32"/>
      <c r="QY208" s="32"/>
      <c r="QZ208" s="32"/>
      <c r="RA208" s="32"/>
      <c r="RB208" s="32"/>
      <c r="RC208" s="32"/>
      <c r="RD208" s="32"/>
      <c r="RE208" s="32"/>
      <c r="RF208" s="32"/>
      <c r="RG208" s="32"/>
      <c r="RH208" s="32"/>
      <c r="RI208" s="32"/>
      <c r="RJ208" s="32"/>
      <c r="RK208" s="32"/>
      <c r="RL208" s="32"/>
      <c r="RM208" s="32"/>
      <c r="RN208" s="32"/>
      <c r="RO208" s="32"/>
      <c r="RP208" s="32"/>
      <c r="RQ208" s="32"/>
      <c r="RR208" s="32"/>
      <c r="RS208" s="32"/>
      <c r="RT208" s="32"/>
      <c r="RU208" s="32"/>
      <c r="RV208" s="32"/>
      <c r="RW208" s="32"/>
      <c r="RX208" s="32"/>
      <c r="RY208" s="32"/>
      <c r="RZ208" s="32"/>
      <c r="SA208" s="32"/>
      <c r="SB208" s="32"/>
      <c r="SC208" s="32"/>
      <c r="SD208" s="32"/>
      <c r="SE208" s="32"/>
      <c r="SF208" s="32"/>
      <c r="SG208" s="32"/>
      <c r="SH208" s="32"/>
      <c r="SI208" s="32"/>
      <c r="SJ208" s="32"/>
      <c r="SK208" s="32"/>
      <c r="SL208" s="32"/>
      <c r="SM208" s="32"/>
      <c r="SN208" s="32"/>
      <c r="SO208" s="32"/>
      <c r="SP208" s="32"/>
      <c r="SQ208" s="32"/>
      <c r="SR208" s="32"/>
      <c r="SS208" s="32"/>
      <c r="ST208" s="32"/>
      <c r="SU208" s="32"/>
      <c r="SV208" s="32"/>
      <c r="SW208" s="32"/>
      <c r="SX208" s="32"/>
      <c r="SY208" s="32"/>
      <c r="SZ208" s="32"/>
      <c r="TA208" s="32"/>
      <c r="TB208" s="32"/>
      <c r="TC208" s="32"/>
      <c r="TD208" s="32"/>
      <c r="TE208" s="32"/>
      <c r="TF208" s="32"/>
      <c r="TG208" s="32"/>
      <c r="TH208" s="32"/>
      <c r="TI208" s="32"/>
      <c r="TJ208" s="32"/>
      <c r="TK208" s="32"/>
      <c r="TL208" s="32"/>
      <c r="TM208" s="32"/>
      <c r="TN208" s="32"/>
      <c r="TO208" s="32"/>
      <c r="TP208" s="32"/>
      <c r="TQ208" s="32"/>
      <c r="TR208" s="32"/>
      <c r="TS208" s="32"/>
      <c r="TT208" s="32"/>
      <c r="TU208" s="32"/>
      <c r="TV208" s="32"/>
      <c r="TW208" s="32"/>
      <c r="TX208" s="32"/>
      <c r="TY208" s="32"/>
      <c r="TZ208" s="32"/>
      <c r="UA208" s="32"/>
      <c r="UB208" s="32"/>
      <c r="UC208" s="32"/>
      <c r="UD208" s="32"/>
      <c r="UE208" s="32"/>
      <c r="UF208" s="32"/>
      <c r="UG208" s="32"/>
      <c r="UH208" s="32"/>
      <c r="UI208" s="32"/>
      <c r="UJ208" s="32"/>
      <c r="UK208" s="32"/>
      <c r="UL208" s="32"/>
      <c r="UM208" s="32"/>
      <c r="UN208" s="32"/>
      <c r="UO208" s="32"/>
      <c r="UP208" s="32"/>
      <c r="UQ208" s="32"/>
      <c r="UR208" s="32"/>
      <c r="US208" s="32"/>
      <c r="UT208" s="32"/>
      <c r="UU208" s="32"/>
      <c r="UV208" s="32"/>
      <c r="UW208" s="32"/>
      <c r="UX208" s="32"/>
      <c r="UY208" s="32"/>
      <c r="UZ208" s="32"/>
      <c r="VA208" s="32"/>
      <c r="VB208" s="32"/>
      <c r="VC208" s="32"/>
      <c r="VD208" s="32"/>
      <c r="VE208" s="32"/>
      <c r="VF208" s="32"/>
      <c r="VG208" s="32"/>
      <c r="VH208" s="32"/>
      <c r="VI208" s="32"/>
      <c r="VJ208" s="32"/>
      <c r="VK208" s="32"/>
      <c r="VL208" s="32"/>
      <c r="VM208" s="32"/>
      <c r="VN208" s="32"/>
      <c r="VO208" s="32"/>
      <c r="VP208" s="32"/>
      <c r="VQ208" s="32"/>
      <c r="VR208" s="32"/>
      <c r="VS208" s="32"/>
      <c r="VT208" s="32"/>
      <c r="VU208" s="32"/>
      <c r="VV208" s="32"/>
      <c r="VW208" s="32"/>
      <c r="VX208" s="32"/>
      <c r="VY208" s="32"/>
      <c r="VZ208" s="32"/>
      <c r="WA208" s="32"/>
      <c r="WB208" s="32"/>
      <c r="WC208" s="32"/>
      <c r="WD208" s="32"/>
      <c r="WE208" s="32"/>
      <c r="WF208" s="32"/>
      <c r="WG208" s="32"/>
      <c r="WH208" s="32"/>
      <c r="WI208" s="32"/>
      <c r="WJ208" s="32"/>
      <c r="WK208" s="32"/>
      <c r="WL208" s="32"/>
      <c r="WM208" s="32"/>
      <c r="WN208" s="32"/>
      <c r="WO208" s="32"/>
      <c r="WP208" s="32"/>
      <c r="WQ208" s="32"/>
      <c r="WR208" s="32"/>
      <c r="WS208" s="32"/>
      <c r="WT208" s="32"/>
      <c r="WU208" s="32"/>
      <c r="WV208" s="32"/>
      <c r="WW208" s="32"/>
      <c r="WX208" s="32"/>
      <c r="WY208" s="32"/>
      <c r="WZ208" s="32"/>
      <c r="XA208" s="32"/>
      <c r="XB208" s="32"/>
      <c r="XC208" s="32"/>
      <c r="XD208" s="32"/>
      <c r="XE208" s="32"/>
      <c r="XF208" s="32"/>
      <c r="XG208" s="32"/>
      <c r="XH208" s="32"/>
      <c r="XI208" s="32"/>
      <c r="XJ208" s="32"/>
      <c r="XK208" s="32"/>
      <c r="XL208" s="32"/>
      <c r="XM208" s="32"/>
      <c r="XN208" s="32"/>
      <c r="XO208" s="32"/>
      <c r="XP208" s="32"/>
      <c r="XQ208" s="32"/>
      <c r="XR208" s="32"/>
      <c r="XS208" s="32"/>
      <c r="XT208" s="32"/>
      <c r="XU208" s="32"/>
      <c r="XV208" s="32"/>
      <c r="XW208" s="32"/>
      <c r="XX208" s="32"/>
      <c r="XY208" s="32"/>
      <c r="XZ208" s="32"/>
      <c r="YA208" s="32"/>
      <c r="YB208" s="32"/>
      <c r="YC208" s="32"/>
      <c r="YD208" s="32"/>
      <c r="YE208" s="32"/>
      <c r="YF208" s="32"/>
      <c r="YG208" s="32"/>
      <c r="YH208" s="32"/>
      <c r="YI208" s="32"/>
      <c r="YJ208" s="32"/>
      <c r="YK208" s="32"/>
      <c r="YL208" s="32"/>
      <c r="YM208" s="32"/>
      <c r="YN208" s="32"/>
      <c r="YO208" s="32"/>
      <c r="YP208" s="32"/>
      <c r="YQ208" s="32"/>
      <c r="YR208" s="32"/>
      <c r="YS208" s="32"/>
    </row>
    <row r="209" spans="1:669" s="58" customFormat="1" ht="15.75" x14ac:dyDescent="0.25">
      <c r="A209" s="32" t="s">
        <v>97</v>
      </c>
      <c r="B209" s="74" t="s">
        <v>50</v>
      </c>
      <c r="C209" s="15" t="s">
        <v>66</v>
      </c>
      <c r="D209" s="15" t="s">
        <v>197</v>
      </c>
      <c r="E209" s="77">
        <v>44593</v>
      </c>
      <c r="F209" s="80" t="s">
        <v>99</v>
      </c>
      <c r="G209" s="146">
        <v>100000</v>
      </c>
      <c r="H209" s="147">
        <v>2870</v>
      </c>
      <c r="I209" s="31">
        <v>11711.01</v>
      </c>
      <c r="J209" s="146">
        <v>3040</v>
      </c>
      <c r="K209" s="138">
        <v>1602.45</v>
      </c>
      <c r="L209" s="138">
        <v>19223.46</v>
      </c>
      <c r="M209" s="147">
        <f>G209-L209</f>
        <v>80776.540000000008</v>
      </c>
      <c r="N209" s="12"/>
      <c r="O209" s="12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  <c r="BZ209" s="32"/>
      <c r="CA209" s="32"/>
      <c r="CB209" s="32"/>
      <c r="CC209" s="32"/>
      <c r="CD209" s="32"/>
      <c r="CE209" s="32"/>
      <c r="CF209" s="32"/>
      <c r="CG209" s="32"/>
      <c r="CH209" s="32"/>
      <c r="CI209" s="32"/>
      <c r="CJ209" s="32"/>
      <c r="CK209" s="32"/>
      <c r="CL209" s="32"/>
      <c r="CM209" s="32"/>
      <c r="CN209" s="32"/>
      <c r="CO209" s="32"/>
      <c r="CP209" s="32"/>
      <c r="CQ209" s="32"/>
      <c r="CR209" s="32"/>
      <c r="CS209" s="32"/>
      <c r="CT209" s="32"/>
      <c r="CU209" s="32"/>
      <c r="CV209" s="32"/>
      <c r="CW209" s="32"/>
      <c r="CX209" s="32"/>
      <c r="CY209" s="32"/>
      <c r="CZ209" s="32"/>
      <c r="DA209" s="32"/>
      <c r="DB209" s="32"/>
      <c r="DC209" s="32"/>
      <c r="DD209" s="32"/>
      <c r="DE209" s="32"/>
      <c r="DF209" s="32"/>
      <c r="DG209" s="32"/>
      <c r="DH209" s="32"/>
      <c r="DI209" s="32"/>
      <c r="DJ209" s="32"/>
      <c r="DK209" s="32"/>
      <c r="DL209" s="32"/>
      <c r="DM209" s="32"/>
      <c r="DN209" s="32"/>
      <c r="DO209" s="32"/>
      <c r="DP209" s="32"/>
      <c r="DQ209" s="32"/>
      <c r="DR209" s="32"/>
      <c r="DS209" s="32"/>
      <c r="DT209" s="32"/>
      <c r="DU209" s="32"/>
      <c r="DV209" s="32"/>
      <c r="DW209" s="32"/>
      <c r="DX209" s="32"/>
      <c r="DY209" s="32"/>
      <c r="DZ209" s="32"/>
      <c r="EA209" s="32"/>
      <c r="EB209" s="32"/>
      <c r="EC209" s="32"/>
      <c r="ED209" s="32"/>
      <c r="EE209" s="32"/>
      <c r="EF209" s="32"/>
      <c r="EG209" s="32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 s="52"/>
      <c r="NC209" s="52"/>
      <c r="ND209" s="52"/>
      <c r="NE209" s="52"/>
      <c r="NF209" s="52"/>
      <c r="NG209" s="52"/>
      <c r="NH209" s="52"/>
      <c r="NI209" s="52"/>
      <c r="NJ209" s="52"/>
      <c r="NK209" s="52"/>
      <c r="NL209" s="52"/>
      <c r="NM209" s="52"/>
      <c r="NN209" s="52"/>
      <c r="NO209" s="52"/>
      <c r="NP209" s="52"/>
      <c r="NQ209" s="52"/>
      <c r="NR209" s="52"/>
      <c r="NS209" s="52"/>
      <c r="NT209" s="52"/>
      <c r="NU209" s="52"/>
      <c r="NV209" s="52"/>
      <c r="NW209" s="52"/>
      <c r="NX209" s="52"/>
      <c r="NY209" s="52"/>
      <c r="NZ209" s="52"/>
      <c r="OA209" s="52"/>
      <c r="OB209" s="52"/>
      <c r="OC209" s="52"/>
      <c r="OD209" s="52"/>
      <c r="OE209" s="52"/>
      <c r="OF209" s="52"/>
      <c r="OG209" s="52"/>
      <c r="OH209" s="52"/>
      <c r="OI209" s="52"/>
      <c r="OJ209" s="52"/>
      <c r="OK209" s="52"/>
      <c r="OL209" s="52"/>
      <c r="OM209" s="52"/>
      <c r="ON209" s="52"/>
      <c r="OO209" s="52"/>
      <c r="OP209" s="52"/>
      <c r="OQ209" s="52"/>
      <c r="OR209" s="52"/>
      <c r="OS209" s="52"/>
      <c r="OT209" s="52"/>
      <c r="OU209" s="52"/>
      <c r="OV209" s="52"/>
      <c r="OW209" s="52"/>
      <c r="OX209" s="52"/>
      <c r="OY209" s="52"/>
      <c r="OZ209" s="52"/>
      <c r="PA209" s="52"/>
      <c r="PB209" s="52"/>
      <c r="PC209" s="52"/>
      <c r="PD209" s="52"/>
      <c r="PE209" s="52"/>
      <c r="PF209" s="52"/>
      <c r="PG209" s="52"/>
      <c r="PH209" s="52"/>
      <c r="PI209" s="52"/>
      <c r="PJ209" s="52"/>
      <c r="PK209" s="52"/>
      <c r="PL209" s="52"/>
      <c r="PM209" s="52"/>
      <c r="PN209" s="52"/>
      <c r="PO209" s="52"/>
      <c r="PP209" s="52"/>
      <c r="PQ209" s="52"/>
      <c r="PR209" s="52"/>
      <c r="PS209" s="52"/>
      <c r="PT209" s="52"/>
      <c r="PU209" s="52"/>
      <c r="PV209" s="52"/>
      <c r="PW209" s="52"/>
      <c r="PX209" s="52"/>
      <c r="PY209" s="52"/>
      <c r="PZ209" s="52"/>
      <c r="QA209" s="52"/>
      <c r="QB209" s="52"/>
      <c r="QC209" s="52"/>
      <c r="QD209" s="52"/>
      <c r="QE209" s="52"/>
      <c r="QF209" s="52"/>
      <c r="QG209" s="52"/>
      <c r="QH209" s="52"/>
      <c r="QI209" s="52"/>
      <c r="QJ209" s="52"/>
      <c r="QK209" s="52"/>
      <c r="QL209" s="52"/>
      <c r="QM209" s="52"/>
      <c r="QN209" s="52"/>
      <c r="QO209" s="52"/>
      <c r="QP209" s="52"/>
      <c r="QQ209" s="52"/>
      <c r="QR209" s="52"/>
      <c r="QS209" s="52"/>
      <c r="QT209" s="52"/>
      <c r="QU209" s="52"/>
      <c r="QV209" s="52"/>
      <c r="QW209" s="52"/>
      <c r="QX209" s="52"/>
      <c r="QY209" s="52"/>
      <c r="QZ209" s="52"/>
      <c r="RA209" s="52"/>
      <c r="RB209" s="52"/>
      <c r="RC209" s="52"/>
      <c r="RD209" s="52"/>
      <c r="RE209" s="52"/>
      <c r="RF209" s="52"/>
      <c r="RG209" s="52"/>
      <c r="RH209" s="52"/>
      <c r="RI209" s="52"/>
      <c r="RJ209" s="52"/>
      <c r="RK209" s="52"/>
      <c r="RL209" s="52"/>
      <c r="RM209" s="52"/>
      <c r="RN209" s="52"/>
      <c r="RO209" s="52"/>
      <c r="RP209" s="52"/>
      <c r="RQ209" s="52"/>
      <c r="RR209" s="52"/>
      <c r="RS209" s="52"/>
      <c r="RT209" s="52"/>
      <c r="RU209" s="52"/>
      <c r="RV209" s="52"/>
      <c r="RW209" s="52"/>
      <c r="RX209" s="52"/>
      <c r="RY209" s="52"/>
      <c r="RZ209" s="52"/>
      <c r="SA209" s="52"/>
      <c r="SB209" s="52"/>
      <c r="SC209" s="52"/>
      <c r="SD209" s="52"/>
      <c r="SE209" s="52"/>
      <c r="SF209" s="52"/>
      <c r="SG209" s="52"/>
      <c r="SH209" s="52"/>
      <c r="SI209" s="52"/>
      <c r="SJ209" s="52"/>
      <c r="SK209" s="52"/>
      <c r="SL209" s="52"/>
      <c r="SM209" s="52"/>
      <c r="SN209" s="52"/>
      <c r="SO209" s="52"/>
      <c r="SP209" s="52"/>
      <c r="SQ209" s="52"/>
      <c r="SR209" s="52"/>
      <c r="SS209" s="52"/>
      <c r="ST209" s="52"/>
      <c r="SU209" s="52"/>
      <c r="SV209" s="52"/>
      <c r="SW209" s="52"/>
      <c r="SX209" s="52"/>
      <c r="SY209" s="52"/>
      <c r="SZ209" s="52"/>
      <c r="TA209" s="52"/>
      <c r="TB209" s="52"/>
      <c r="TC209" s="52"/>
      <c r="TD209" s="52"/>
      <c r="TE209" s="52"/>
      <c r="TF209" s="52"/>
      <c r="TG209" s="52"/>
      <c r="TH209" s="52"/>
      <c r="TI209" s="52"/>
      <c r="TJ209" s="52"/>
      <c r="TK209" s="52"/>
      <c r="TL209" s="52"/>
      <c r="TM209" s="52"/>
      <c r="TN209" s="52"/>
      <c r="TO209" s="52"/>
      <c r="TP209" s="52"/>
      <c r="TQ209" s="52"/>
      <c r="TR209" s="52"/>
      <c r="TS209" s="52"/>
      <c r="TT209" s="52"/>
      <c r="TU209" s="52"/>
      <c r="TV209" s="52"/>
      <c r="TW209" s="52"/>
      <c r="TX209" s="52"/>
      <c r="TY209" s="52"/>
      <c r="TZ209" s="52"/>
      <c r="UA209" s="52"/>
      <c r="UB209" s="52"/>
      <c r="UC209" s="52"/>
      <c r="UD209" s="52"/>
      <c r="UE209" s="52"/>
      <c r="UF209" s="52"/>
      <c r="UG209" s="52"/>
      <c r="UH209" s="52"/>
      <c r="UI209" s="52"/>
      <c r="UJ209" s="52"/>
      <c r="UK209" s="52"/>
      <c r="UL209" s="52"/>
      <c r="UM209" s="52"/>
      <c r="UN209" s="52"/>
      <c r="UO209" s="52"/>
      <c r="UP209" s="52"/>
      <c r="UQ209" s="52"/>
      <c r="UR209" s="52"/>
      <c r="US209" s="52"/>
      <c r="UT209" s="52"/>
      <c r="UU209" s="52"/>
      <c r="UV209" s="52"/>
      <c r="UW209" s="52"/>
      <c r="UX209" s="52"/>
      <c r="UY209" s="52"/>
      <c r="UZ209" s="52"/>
      <c r="VA209" s="52"/>
      <c r="VB209" s="52"/>
      <c r="VC209" s="52"/>
      <c r="VD209" s="52"/>
      <c r="VE209" s="52"/>
      <c r="VF209" s="52"/>
      <c r="VG209" s="52"/>
      <c r="VH209" s="52"/>
      <c r="VI209" s="52"/>
      <c r="VJ209" s="52"/>
      <c r="VK209" s="52"/>
      <c r="VL209" s="52"/>
      <c r="VM209" s="52"/>
      <c r="VN209" s="52"/>
      <c r="VO209" s="52"/>
      <c r="VP209" s="52"/>
      <c r="VQ209" s="52"/>
      <c r="VR209" s="52"/>
      <c r="VS209" s="52"/>
      <c r="VT209" s="52"/>
      <c r="VU209" s="52"/>
      <c r="VV209" s="52"/>
      <c r="VW209" s="52"/>
      <c r="VX209" s="52"/>
      <c r="VY209" s="52"/>
      <c r="VZ209" s="52"/>
      <c r="WA209" s="52"/>
      <c r="WB209" s="52"/>
      <c r="WC209" s="52"/>
      <c r="WD209" s="52"/>
      <c r="WE209" s="52"/>
      <c r="WF209" s="52"/>
      <c r="WG209" s="52"/>
      <c r="WH209" s="52"/>
      <c r="WI209" s="52"/>
      <c r="WJ209" s="52"/>
      <c r="WK209" s="52"/>
      <c r="WL209" s="52"/>
      <c r="WM209" s="52"/>
      <c r="WN209" s="52"/>
      <c r="WO209" s="52"/>
      <c r="WP209" s="52"/>
      <c r="WQ209" s="52"/>
      <c r="WR209" s="52"/>
      <c r="WS209" s="52"/>
      <c r="WT209" s="52"/>
      <c r="WU209" s="52"/>
      <c r="WV209" s="52"/>
      <c r="WW209" s="52"/>
      <c r="WX209" s="52"/>
      <c r="WY209" s="52"/>
      <c r="WZ209" s="52"/>
      <c r="XA209" s="52"/>
      <c r="XB209" s="52"/>
      <c r="XC209" s="52"/>
      <c r="XD209" s="52"/>
      <c r="XE209" s="52"/>
      <c r="XF209" s="52"/>
      <c r="XG209" s="52"/>
      <c r="XH209" s="52"/>
      <c r="XI209" s="52"/>
      <c r="XJ209" s="52"/>
      <c r="XK209" s="52"/>
      <c r="XL209" s="52"/>
      <c r="XM209" s="52"/>
      <c r="XN209" s="52"/>
      <c r="XO209" s="52"/>
      <c r="XP209" s="52"/>
      <c r="XQ209" s="52"/>
      <c r="XR209" s="52"/>
      <c r="XS209" s="52"/>
      <c r="XT209" s="52"/>
      <c r="XU209" s="52"/>
      <c r="XV209" s="52"/>
      <c r="XW209" s="52"/>
      <c r="XX209" s="52"/>
      <c r="XY209" s="52"/>
      <c r="XZ209" s="52"/>
      <c r="YA209" s="52"/>
      <c r="YB209" s="52"/>
      <c r="YC209" s="52"/>
      <c r="YD209" s="52"/>
      <c r="YE209" s="52"/>
      <c r="YF209" s="52"/>
      <c r="YG209" s="52"/>
      <c r="YH209" s="52"/>
      <c r="YI209" s="52"/>
      <c r="YJ209" s="52"/>
      <c r="YK209" s="52"/>
      <c r="YL209" s="52"/>
      <c r="YM209" s="52"/>
      <c r="YN209" s="52"/>
      <c r="YO209" s="52"/>
      <c r="YP209" s="52"/>
      <c r="YQ209" s="52"/>
      <c r="YR209" s="52"/>
      <c r="YS209" s="52"/>
    </row>
    <row r="210" spans="1:669" x14ac:dyDescent="0.25">
      <c r="A210" s="32" t="s">
        <v>133</v>
      </c>
      <c r="B210" s="74" t="s">
        <v>134</v>
      </c>
      <c r="C210" s="15" t="s">
        <v>67</v>
      </c>
      <c r="D210" s="15" t="s">
        <v>197</v>
      </c>
      <c r="E210" s="16">
        <v>44593</v>
      </c>
      <c r="F210" s="12" t="s">
        <v>99</v>
      </c>
      <c r="G210" s="146">
        <v>60000</v>
      </c>
      <c r="H210" s="147">
        <v>1722</v>
      </c>
      <c r="I210" s="146">
        <v>3486.68</v>
      </c>
      <c r="J210" s="146">
        <v>1824</v>
      </c>
      <c r="K210" s="146">
        <v>25</v>
      </c>
      <c r="L210" s="138">
        <v>7057.68</v>
      </c>
      <c r="M210" s="147">
        <f>G210-L210</f>
        <v>52942.32</v>
      </c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32"/>
      <c r="CM210" s="32"/>
      <c r="CN210" s="32"/>
      <c r="CO210" s="32"/>
      <c r="CP210" s="32"/>
      <c r="CQ210" s="32"/>
      <c r="CR210" s="32"/>
      <c r="CS210" s="32"/>
      <c r="CT210" s="32"/>
      <c r="CU210" s="32"/>
      <c r="CV210" s="32"/>
      <c r="CW210" s="32"/>
      <c r="CX210" s="32"/>
      <c r="CY210" s="32"/>
      <c r="CZ210" s="32"/>
      <c r="DA210" s="32"/>
      <c r="DB210" s="32"/>
      <c r="DC210" s="32"/>
      <c r="DD210" s="32"/>
      <c r="DE210" s="32"/>
      <c r="DF210" s="32"/>
      <c r="DG210" s="32"/>
      <c r="DH210" s="32"/>
      <c r="DI210" s="32"/>
      <c r="DJ210" s="32"/>
      <c r="DK210" s="32"/>
      <c r="DL210" s="32"/>
      <c r="DM210" s="32"/>
      <c r="DN210" s="32"/>
      <c r="DO210" s="32"/>
      <c r="DP210" s="32"/>
      <c r="DQ210" s="32"/>
      <c r="DR210" s="32"/>
      <c r="DS210" s="32"/>
      <c r="DT210" s="32"/>
      <c r="DU210" s="32"/>
      <c r="DV210" s="32"/>
      <c r="DW210" s="32"/>
      <c r="DX210" s="32"/>
      <c r="DY210" s="32"/>
      <c r="DZ210" s="32"/>
      <c r="EA210" s="32"/>
      <c r="EB210" s="32"/>
      <c r="EC210" s="32"/>
      <c r="ED210" s="32"/>
      <c r="EE210" s="32"/>
      <c r="EF210" s="32"/>
      <c r="EG210" s="32"/>
    </row>
    <row r="211" spans="1:669" s="3" customFormat="1" ht="15.75" x14ac:dyDescent="0.25">
      <c r="A211" s="47" t="s">
        <v>13</v>
      </c>
      <c r="B211" s="67">
        <v>2</v>
      </c>
      <c r="C211" s="53"/>
      <c r="D211" s="53"/>
      <c r="E211" s="47"/>
      <c r="F211" s="47"/>
      <c r="G211" s="141">
        <f>SUM(G209:G210)</f>
        <v>160000</v>
      </c>
      <c r="H211" s="105">
        <f t="shared" ref="H211:M211" si="41">SUM(H209:H210)</f>
        <v>4592</v>
      </c>
      <c r="I211" s="141">
        <f>SUM(I209:I210)</f>
        <v>15197.69</v>
      </c>
      <c r="J211" s="141">
        <f t="shared" si="41"/>
        <v>4864</v>
      </c>
      <c r="K211" s="141">
        <f>SUM(K209:K210)</f>
        <v>1627.45</v>
      </c>
      <c r="L211" s="141">
        <f t="shared" si="41"/>
        <v>26281.14</v>
      </c>
      <c r="M211" s="141">
        <f t="shared" si="41"/>
        <v>133718.86000000002</v>
      </c>
      <c r="O211" s="12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/>
      <c r="CB211" s="32"/>
      <c r="CC211" s="32"/>
      <c r="CD211" s="32"/>
      <c r="CE211" s="32"/>
      <c r="CF211" s="32"/>
      <c r="CG211" s="32"/>
      <c r="CH211" s="32"/>
      <c r="CI211" s="32"/>
      <c r="CJ211" s="32"/>
      <c r="CK211" s="32"/>
      <c r="CL211" s="32"/>
      <c r="CM211" s="32"/>
      <c r="CN211" s="32"/>
      <c r="CO211" s="32"/>
      <c r="CP211" s="32"/>
      <c r="CQ211" s="32"/>
      <c r="CR211" s="32"/>
      <c r="CS211" s="32"/>
      <c r="CT211" s="32"/>
      <c r="CU211" s="32"/>
      <c r="CV211" s="32"/>
      <c r="CW211" s="32"/>
      <c r="CX211" s="32"/>
      <c r="CY211" s="32"/>
      <c r="CZ211" s="32"/>
      <c r="DA211" s="32"/>
      <c r="DB211" s="32"/>
      <c r="DC211" s="32"/>
      <c r="DD211" s="32"/>
      <c r="DE211" s="32"/>
      <c r="DF211" s="32"/>
      <c r="DG211" s="32"/>
      <c r="DH211" s="32"/>
      <c r="DI211" s="32"/>
      <c r="DJ211" s="32"/>
      <c r="DK211" s="32"/>
      <c r="DL211" s="32"/>
      <c r="DM211" s="32"/>
      <c r="DN211" s="32"/>
      <c r="DO211" s="32"/>
      <c r="DP211" s="32"/>
      <c r="DQ211" s="32"/>
      <c r="DR211" s="32"/>
      <c r="DS211" s="32"/>
      <c r="DT211" s="32"/>
      <c r="DU211" s="32"/>
      <c r="DV211" s="32"/>
      <c r="DW211" s="32"/>
      <c r="DX211" s="32"/>
      <c r="DY211" s="32"/>
      <c r="DZ211" s="32"/>
      <c r="EA211" s="32"/>
      <c r="EB211" s="32"/>
      <c r="EC211" s="32"/>
      <c r="ED211" s="32"/>
      <c r="EE211" s="32"/>
      <c r="EF211" s="32"/>
      <c r="EG211" s="32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</row>
    <row r="212" spans="1:669" s="3" customFormat="1" ht="15.75" x14ac:dyDescent="0.25">
      <c r="A212"/>
      <c r="E212"/>
      <c r="F212"/>
      <c r="G212" s="143"/>
      <c r="H212" s="104"/>
      <c r="I212" s="143"/>
      <c r="J212" s="143"/>
      <c r="K212" s="143"/>
      <c r="L212" s="143"/>
      <c r="M212" s="104"/>
      <c r="O212" s="12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CC212" s="32"/>
      <c r="CD212" s="32"/>
      <c r="CE212" s="32"/>
      <c r="CF212" s="32"/>
      <c r="CG212" s="32"/>
      <c r="CH212" s="32"/>
      <c r="CI212" s="32"/>
      <c r="CJ212" s="32"/>
      <c r="CK212" s="32"/>
      <c r="CL212" s="32"/>
      <c r="CM212" s="32"/>
      <c r="CN212" s="32"/>
      <c r="CO212" s="32"/>
      <c r="CP212" s="32"/>
      <c r="CQ212" s="32"/>
      <c r="CR212" s="32"/>
      <c r="CS212" s="32"/>
      <c r="CT212" s="32"/>
      <c r="CU212" s="32"/>
      <c r="CV212" s="32"/>
      <c r="CW212" s="32"/>
      <c r="CX212" s="32"/>
      <c r="CY212" s="32"/>
      <c r="CZ212" s="32"/>
      <c r="DA212" s="32"/>
      <c r="DB212" s="32"/>
      <c r="DC212" s="32"/>
      <c r="DD212" s="32"/>
      <c r="DE212" s="32"/>
      <c r="DF212" s="32"/>
      <c r="DG212" s="32"/>
      <c r="DH212" s="32"/>
      <c r="DI212" s="32"/>
      <c r="DJ212" s="32"/>
      <c r="DK212" s="32"/>
      <c r="DL212" s="32"/>
      <c r="DM212" s="32"/>
      <c r="DN212" s="32"/>
      <c r="DO212" s="32"/>
      <c r="DP212" s="32"/>
      <c r="DQ212" s="32"/>
      <c r="DR212" s="32"/>
      <c r="DS212" s="32"/>
      <c r="DT212" s="32"/>
      <c r="DU212" s="32"/>
      <c r="DV212" s="32"/>
      <c r="DW212" s="32"/>
      <c r="DX212" s="32"/>
      <c r="DY212" s="32"/>
      <c r="DZ212" s="32"/>
      <c r="EA212" s="32"/>
      <c r="EB212" s="32"/>
      <c r="EC212" s="32"/>
      <c r="ED212" s="32"/>
      <c r="EE212" s="32"/>
      <c r="EF212" s="32"/>
      <c r="EG212" s="3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</row>
    <row r="213" spans="1:669" s="3" customFormat="1" ht="15.75" x14ac:dyDescent="0.25">
      <c r="A213" s="29" t="s">
        <v>135</v>
      </c>
      <c r="B213" s="13"/>
      <c r="C213" s="15"/>
      <c r="D213" s="15"/>
      <c r="E213" s="16"/>
      <c r="F213" s="12"/>
      <c r="G213" s="146"/>
      <c r="H213" s="147"/>
      <c r="I213" s="146"/>
      <c r="J213" s="146"/>
      <c r="K213" s="146"/>
      <c r="L213" s="146"/>
      <c r="M213" s="147"/>
      <c r="O213" s="12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/>
      <c r="CL213" s="32"/>
      <c r="CM213" s="32"/>
      <c r="CN213" s="32"/>
      <c r="CO213" s="32"/>
      <c r="CP213" s="32"/>
      <c r="CQ213" s="32"/>
      <c r="CR213" s="32"/>
      <c r="CS213" s="32"/>
      <c r="CT213" s="32"/>
      <c r="CU213" s="32"/>
      <c r="CV213" s="32"/>
      <c r="CW213" s="32"/>
      <c r="CX213" s="32"/>
      <c r="CY213" s="32"/>
      <c r="CZ213" s="32"/>
      <c r="DA213" s="32"/>
      <c r="DB213" s="32"/>
      <c r="DC213" s="32"/>
      <c r="DD213" s="32"/>
      <c r="DE213" s="32"/>
      <c r="DF213" s="32"/>
      <c r="DG213" s="32"/>
      <c r="DH213" s="32"/>
      <c r="DI213" s="32"/>
      <c r="DJ213" s="32"/>
      <c r="DK213" s="32"/>
      <c r="DL213" s="32"/>
      <c r="DM213" s="32"/>
      <c r="DN213" s="32"/>
      <c r="DO213" s="32"/>
      <c r="DP213" s="32"/>
      <c r="DQ213" s="32"/>
      <c r="DR213" s="32"/>
      <c r="DS213" s="32"/>
      <c r="DT213" s="32"/>
      <c r="DU213" s="32"/>
      <c r="DV213" s="32"/>
      <c r="DW213" s="32"/>
      <c r="DX213" s="32"/>
      <c r="DY213" s="32"/>
      <c r="DZ213" s="32"/>
      <c r="EA213" s="32"/>
      <c r="EB213" s="32"/>
      <c r="EC213" s="32"/>
      <c r="ED213" s="32"/>
      <c r="EE213" s="32"/>
      <c r="EF213" s="32"/>
      <c r="EG213" s="32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</row>
    <row r="214" spans="1:669" s="3" customFormat="1" ht="15.75" x14ac:dyDescent="0.25">
      <c r="A214" s="32" t="s">
        <v>136</v>
      </c>
      <c r="B214" s="25" t="s">
        <v>115</v>
      </c>
      <c r="C214" s="15" t="s">
        <v>66</v>
      </c>
      <c r="D214" s="15" t="s">
        <v>197</v>
      </c>
      <c r="E214" s="16">
        <v>44593</v>
      </c>
      <c r="F214" s="12" t="s">
        <v>99</v>
      </c>
      <c r="G214" s="146">
        <v>80000</v>
      </c>
      <c r="H214" s="147">
        <v>2296</v>
      </c>
      <c r="I214" s="138">
        <v>0</v>
      </c>
      <c r="J214" s="146">
        <v>2432</v>
      </c>
      <c r="K214" s="146">
        <v>25</v>
      </c>
      <c r="L214" s="138">
        <v>4753</v>
      </c>
      <c r="M214" s="147">
        <f>G214-L214</f>
        <v>75247</v>
      </c>
      <c r="O214" s="12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32"/>
      <c r="CM214" s="32"/>
      <c r="CN214" s="32"/>
      <c r="CO214" s="32"/>
      <c r="CP214" s="32"/>
      <c r="CQ214" s="32"/>
      <c r="CR214" s="32"/>
      <c r="CS214" s="32"/>
      <c r="CT214" s="32"/>
      <c r="CU214" s="32"/>
      <c r="CV214" s="32"/>
      <c r="CW214" s="32"/>
      <c r="CX214" s="32"/>
      <c r="CY214" s="32"/>
      <c r="CZ214" s="32"/>
      <c r="DA214" s="32"/>
      <c r="DB214" s="32"/>
      <c r="DC214" s="32"/>
      <c r="DD214" s="32"/>
      <c r="DE214" s="32"/>
      <c r="DF214" s="32"/>
      <c r="DG214" s="32"/>
      <c r="DH214" s="32"/>
      <c r="DI214" s="32"/>
      <c r="DJ214" s="32"/>
      <c r="DK214" s="32"/>
      <c r="DL214" s="32"/>
      <c r="DM214" s="32"/>
      <c r="DN214" s="32"/>
      <c r="DO214" s="32"/>
      <c r="DP214" s="32"/>
      <c r="DQ214" s="32"/>
      <c r="DR214" s="32"/>
      <c r="DS214" s="32"/>
      <c r="DT214" s="32"/>
      <c r="DU214" s="32"/>
      <c r="DV214" s="32"/>
      <c r="DW214" s="32"/>
      <c r="DX214" s="32"/>
      <c r="DY214" s="32"/>
      <c r="DZ214" s="32"/>
      <c r="EA214" s="32"/>
      <c r="EB214" s="32"/>
      <c r="EC214" s="32"/>
      <c r="ED214" s="32"/>
      <c r="EE214" s="32"/>
      <c r="EF214" s="32"/>
      <c r="EG214" s="32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</row>
    <row r="215" spans="1:669" s="3" customFormat="1" ht="15.75" x14ac:dyDescent="0.25">
      <c r="A215" s="32" t="s">
        <v>164</v>
      </c>
      <c r="B215" s="25" t="s">
        <v>15</v>
      </c>
      <c r="C215" s="15" t="s">
        <v>67</v>
      </c>
      <c r="D215" s="15" t="s">
        <v>197</v>
      </c>
      <c r="E215" s="16">
        <v>44652</v>
      </c>
      <c r="F215" s="12" t="s">
        <v>99</v>
      </c>
      <c r="G215" s="146">
        <v>60000</v>
      </c>
      <c r="H215" s="147">
        <v>1722</v>
      </c>
      <c r="I215" s="31">
        <v>3486.68</v>
      </c>
      <c r="J215" s="146">
        <v>1824</v>
      </c>
      <c r="K215" s="146">
        <v>25</v>
      </c>
      <c r="L215" s="138">
        <v>7057.68</v>
      </c>
      <c r="M215" s="147">
        <f t="shared" ref="M215:M218" si="42">G215-L215</f>
        <v>52942.32</v>
      </c>
      <c r="O215" s="12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  <c r="BZ215" s="32"/>
      <c r="CA215" s="32"/>
      <c r="CB215" s="32"/>
      <c r="CC215" s="32"/>
      <c r="CD215" s="32"/>
      <c r="CE215" s="32"/>
      <c r="CF215" s="32"/>
      <c r="CG215" s="32"/>
      <c r="CH215" s="32"/>
      <c r="CI215" s="32"/>
      <c r="CJ215" s="32"/>
      <c r="CK215" s="32"/>
      <c r="CL215" s="32"/>
      <c r="CM215" s="32"/>
      <c r="CN215" s="32"/>
      <c r="CO215" s="32"/>
      <c r="CP215" s="32"/>
      <c r="CQ215" s="32"/>
      <c r="CR215" s="32"/>
      <c r="CS215" s="32"/>
      <c r="CT215" s="32"/>
      <c r="CU215" s="32"/>
      <c r="CV215" s="32"/>
      <c r="CW215" s="32"/>
      <c r="CX215" s="32"/>
      <c r="CY215" s="32"/>
      <c r="CZ215" s="32"/>
      <c r="DA215" s="32"/>
      <c r="DB215" s="32"/>
      <c r="DC215" s="32"/>
      <c r="DD215" s="32"/>
      <c r="DE215" s="32"/>
      <c r="DF215" s="32"/>
      <c r="DG215" s="32"/>
      <c r="DH215" s="32"/>
      <c r="DI215" s="32"/>
      <c r="DJ215" s="32"/>
      <c r="DK215" s="32"/>
      <c r="DL215" s="32"/>
      <c r="DM215" s="32"/>
      <c r="DN215" s="32"/>
      <c r="DO215" s="32"/>
      <c r="DP215" s="32"/>
      <c r="DQ215" s="32"/>
      <c r="DR215" s="32"/>
      <c r="DS215" s="32"/>
      <c r="DT215" s="32"/>
      <c r="DU215" s="32"/>
      <c r="DV215" s="32"/>
      <c r="DW215" s="32"/>
      <c r="DX215" s="32"/>
      <c r="DY215" s="32"/>
      <c r="DZ215" s="32"/>
      <c r="EA215" s="32"/>
      <c r="EB215" s="32"/>
      <c r="EC215" s="32"/>
      <c r="ED215" s="32"/>
      <c r="EE215" s="32"/>
      <c r="EF215" s="32"/>
      <c r="EG215" s="32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</row>
    <row r="216" spans="1:669" s="3" customFormat="1" ht="15.75" x14ac:dyDescent="0.25">
      <c r="A216" s="32" t="s">
        <v>208</v>
      </c>
      <c r="B216" s="25" t="s">
        <v>209</v>
      </c>
      <c r="C216" s="15" t="s">
        <v>66</v>
      </c>
      <c r="D216" s="15" t="s">
        <v>197</v>
      </c>
      <c r="E216" s="16">
        <v>44805</v>
      </c>
      <c r="F216" s="12" t="s">
        <v>99</v>
      </c>
      <c r="G216" s="146">
        <v>50000</v>
      </c>
      <c r="H216" s="147">
        <v>1435</v>
      </c>
      <c r="I216" s="31">
        <v>1854</v>
      </c>
      <c r="J216" s="146">
        <v>1520</v>
      </c>
      <c r="K216" s="146">
        <v>25</v>
      </c>
      <c r="L216" s="138">
        <v>4834</v>
      </c>
      <c r="M216" s="147">
        <f t="shared" si="42"/>
        <v>45166</v>
      </c>
      <c r="O216" s="12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  <c r="BZ216" s="32"/>
      <c r="CA216" s="32"/>
      <c r="CB216" s="32"/>
      <c r="CC216" s="32"/>
      <c r="CD216" s="32"/>
      <c r="CE216" s="32"/>
      <c r="CF216" s="32"/>
      <c r="CG216" s="32"/>
      <c r="CH216" s="32"/>
      <c r="CI216" s="32"/>
      <c r="CJ216" s="32"/>
      <c r="CK216" s="32"/>
      <c r="CL216" s="32"/>
      <c r="CM216" s="32"/>
      <c r="CN216" s="32"/>
      <c r="CO216" s="32"/>
      <c r="CP216" s="32"/>
      <c r="CQ216" s="32"/>
      <c r="CR216" s="32"/>
      <c r="CS216" s="32"/>
      <c r="CT216" s="32"/>
      <c r="CU216" s="32"/>
      <c r="CV216" s="32"/>
      <c r="CW216" s="32"/>
      <c r="CX216" s="32"/>
      <c r="CY216" s="32"/>
      <c r="CZ216" s="32"/>
      <c r="DA216" s="32"/>
      <c r="DB216" s="32"/>
      <c r="DC216" s="32"/>
      <c r="DD216" s="32"/>
      <c r="DE216" s="32"/>
      <c r="DF216" s="32"/>
      <c r="DG216" s="32"/>
      <c r="DH216" s="32"/>
      <c r="DI216" s="32"/>
      <c r="DJ216" s="32"/>
      <c r="DK216" s="32"/>
      <c r="DL216" s="32"/>
      <c r="DM216" s="32"/>
      <c r="DN216" s="32"/>
      <c r="DO216" s="32"/>
      <c r="DP216" s="32"/>
      <c r="DQ216" s="32"/>
      <c r="DR216" s="32"/>
      <c r="DS216" s="32"/>
      <c r="DT216" s="32"/>
      <c r="DU216" s="32"/>
      <c r="DV216" s="32"/>
      <c r="DW216" s="32"/>
      <c r="DX216" s="32"/>
      <c r="DY216" s="32"/>
      <c r="DZ216" s="32"/>
      <c r="EA216" s="32"/>
      <c r="EB216" s="32"/>
      <c r="EC216" s="32"/>
      <c r="ED216" s="32"/>
      <c r="EE216" s="32"/>
      <c r="EF216" s="32"/>
      <c r="EG216" s="32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</row>
    <row r="217" spans="1:669" s="3" customFormat="1" ht="15.75" x14ac:dyDescent="0.25">
      <c r="A217" s="74" t="s">
        <v>199</v>
      </c>
      <c r="B217" s="151" t="s">
        <v>16</v>
      </c>
      <c r="C217" s="124" t="s">
        <v>67</v>
      </c>
      <c r="D217" s="76" t="s">
        <v>197</v>
      </c>
      <c r="E217" s="77">
        <v>44718</v>
      </c>
      <c r="F217" s="75" t="s">
        <v>99</v>
      </c>
      <c r="G217" s="146">
        <v>40000</v>
      </c>
      <c r="H217" s="147">
        <v>1148</v>
      </c>
      <c r="I217">
        <v>442.65</v>
      </c>
      <c r="J217" s="146">
        <v>1216</v>
      </c>
      <c r="K217" s="146">
        <v>25</v>
      </c>
      <c r="L217" s="138">
        <v>2831.65</v>
      </c>
      <c r="M217" s="147">
        <f t="shared" si="42"/>
        <v>37168.35</v>
      </c>
      <c r="O217" s="12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32"/>
      <c r="CM217" s="32"/>
      <c r="CN217" s="32"/>
      <c r="CO217" s="32"/>
      <c r="CP217" s="32"/>
      <c r="CQ217" s="32"/>
      <c r="CR217" s="32"/>
      <c r="CS217" s="32"/>
      <c r="CT217" s="32"/>
      <c r="CU217" s="32"/>
      <c r="CV217" s="32"/>
      <c r="CW217" s="32"/>
      <c r="CX217" s="32"/>
      <c r="CY217" s="32"/>
      <c r="CZ217" s="32"/>
      <c r="DA217" s="32"/>
      <c r="DB217" s="32"/>
      <c r="DC217" s="32"/>
      <c r="DD217" s="32"/>
      <c r="DE217" s="32"/>
      <c r="DF217" s="32"/>
      <c r="DG217" s="32"/>
      <c r="DH217" s="32"/>
      <c r="DI217" s="32"/>
      <c r="DJ217" s="32"/>
      <c r="DK217" s="32"/>
      <c r="DL217" s="32"/>
      <c r="DM217" s="32"/>
      <c r="DN217" s="32"/>
      <c r="DO217" s="32"/>
      <c r="DP217" s="32"/>
      <c r="DQ217" s="32"/>
      <c r="DR217" s="32"/>
      <c r="DS217" s="32"/>
      <c r="DT217" s="32"/>
      <c r="DU217" s="32"/>
      <c r="DV217" s="32"/>
      <c r="DW217" s="32"/>
      <c r="DX217" s="32"/>
      <c r="DY217" s="32"/>
      <c r="DZ217" s="32"/>
      <c r="EA217" s="32"/>
      <c r="EB217" s="32"/>
      <c r="EC217" s="32"/>
      <c r="ED217" s="32"/>
      <c r="EE217" s="32"/>
      <c r="EF217" s="32"/>
      <c r="EG217" s="32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</row>
    <row r="218" spans="1:669" s="3" customFormat="1" ht="15.75" x14ac:dyDescent="0.25">
      <c r="A218" s="32" t="s">
        <v>200</v>
      </c>
      <c r="B218" s="25" t="s">
        <v>15</v>
      </c>
      <c r="C218" s="15" t="s">
        <v>66</v>
      </c>
      <c r="D218" s="15" t="s">
        <v>197</v>
      </c>
      <c r="E218" s="16">
        <v>44713</v>
      </c>
      <c r="F218" s="12" t="s">
        <v>99</v>
      </c>
      <c r="G218" s="146">
        <v>60000</v>
      </c>
      <c r="H218" s="147">
        <v>1722</v>
      </c>
      <c r="I218" s="31">
        <v>3486.68</v>
      </c>
      <c r="J218" s="146">
        <v>1824</v>
      </c>
      <c r="K218" s="146">
        <v>25</v>
      </c>
      <c r="L218" s="138">
        <v>7057.68</v>
      </c>
      <c r="M218" s="147">
        <f t="shared" si="42"/>
        <v>52942.32</v>
      </c>
      <c r="O218" s="12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BZ218" s="32"/>
      <c r="CA218" s="32"/>
      <c r="CB218" s="32"/>
      <c r="CC218" s="32"/>
      <c r="CD218" s="32"/>
      <c r="CE218" s="32"/>
      <c r="CF218" s="32"/>
      <c r="CG218" s="32"/>
      <c r="CH218" s="32"/>
      <c r="CI218" s="32"/>
      <c r="CJ218" s="32"/>
      <c r="CK218" s="32"/>
      <c r="CL218" s="32"/>
      <c r="CM218" s="32"/>
      <c r="CN218" s="32"/>
      <c r="CO218" s="32"/>
      <c r="CP218" s="32"/>
      <c r="CQ218" s="32"/>
      <c r="CR218" s="32"/>
      <c r="CS218" s="32"/>
      <c r="CT218" s="32"/>
      <c r="CU218" s="32"/>
      <c r="CV218" s="32"/>
      <c r="CW218" s="32"/>
      <c r="CX218" s="32"/>
      <c r="CY218" s="32"/>
      <c r="CZ218" s="32"/>
      <c r="DA218" s="32"/>
      <c r="DB218" s="32"/>
      <c r="DC218" s="32"/>
      <c r="DD218" s="32"/>
      <c r="DE218" s="32"/>
      <c r="DF218" s="32"/>
      <c r="DG218" s="32"/>
      <c r="DH218" s="32"/>
      <c r="DI218" s="32"/>
      <c r="DJ218" s="32"/>
      <c r="DK218" s="32"/>
      <c r="DL218" s="32"/>
      <c r="DM218" s="32"/>
      <c r="DN218" s="32"/>
      <c r="DO218" s="32"/>
      <c r="DP218" s="32"/>
      <c r="DQ218" s="32"/>
      <c r="DR218" s="32"/>
      <c r="DS218" s="32"/>
      <c r="DT218" s="32"/>
      <c r="DU218" s="32"/>
      <c r="DV218" s="32"/>
      <c r="DW218" s="32"/>
      <c r="DX218" s="32"/>
      <c r="DY218" s="32"/>
      <c r="DZ218" s="32"/>
      <c r="EA218" s="32"/>
      <c r="EB218" s="32"/>
      <c r="EC218" s="32"/>
      <c r="ED218" s="32"/>
      <c r="EE218" s="32"/>
      <c r="EF218" s="32"/>
      <c r="EG218" s="32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</row>
    <row r="219" spans="1:669" s="3" customFormat="1" ht="15.75" x14ac:dyDescent="0.25">
      <c r="A219" s="47" t="s">
        <v>13</v>
      </c>
      <c r="B219" s="67">
        <v>5</v>
      </c>
      <c r="C219" s="67"/>
      <c r="D219" s="67"/>
      <c r="E219" s="47"/>
      <c r="F219" s="47"/>
      <c r="G219" s="141">
        <f>G214+G215+G217+G218+G216</f>
        <v>290000</v>
      </c>
      <c r="H219" s="105">
        <f>H214+H215+H218+H217+H216</f>
        <v>8323</v>
      </c>
      <c r="I219" s="141">
        <f>I214+I215+I218+I217+I216</f>
        <v>9270.0099999999984</v>
      </c>
      <c r="J219" s="141">
        <f>J214+J215+J218+J217+J216</f>
        <v>8816</v>
      </c>
      <c r="K219" s="141">
        <f>SUM(K214:K218)</f>
        <v>125</v>
      </c>
      <c r="L219" s="141">
        <f>L214+L215+L218+L217+L216</f>
        <v>26534.010000000002</v>
      </c>
      <c r="M219" s="105">
        <f>M214+M215+M217+M218+M216</f>
        <v>263465.99</v>
      </c>
      <c r="O219" s="12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  <c r="CC219" s="32"/>
      <c r="CD219" s="32"/>
      <c r="CE219" s="32"/>
      <c r="CF219" s="32"/>
      <c r="CG219" s="32"/>
      <c r="CH219" s="32"/>
      <c r="CI219" s="32"/>
      <c r="CJ219" s="32"/>
      <c r="CK219" s="32"/>
      <c r="CL219" s="32"/>
      <c r="CM219" s="32"/>
      <c r="CN219" s="32"/>
      <c r="CO219" s="32"/>
      <c r="CP219" s="32"/>
      <c r="CQ219" s="32"/>
      <c r="CR219" s="32"/>
      <c r="CS219" s="32"/>
      <c r="CT219" s="32"/>
      <c r="CU219" s="32"/>
      <c r="CV219" s="32"/>
      <c r="CW219" s="32"/>
      <c r="CX219" s="32"/>
      <c r="CY219" s="32"/>
      <c r="CZ219" s="32"/>
      <c r="DA219" s="32"/>
      <c r="DB219" s="32"/>
      <c r="DC219" s="32"/>
      <c r="DD219" s="32"/>
      <c r="DE219" s="32"/>
      <c r="DF219" s="32"/>
      <c r="DG219" s="32"/>
      <c r="DH219" s="32"/>
      <c r="DI219" s="32"/>
      <c r="DJ219" s="32"/>
      <c r="DK219" s="32"/>
      <c r="DL219" s="32"/>
      <c r="DM219" s="32"/>
      <c r="DN219" s="32"/>
      <c r="DO219" s="32"/>
      <c r="DP219" s="32"/>
      <c r="DQ219" s="32"/>
      <c r="DR219" s="32"/>
      <c r="DS219" s="32"/>
      <c r="DT219" s="32"/>
      <c r="DU219" s="32"/>
      <c r="DV219" s="32"/>
      <c r="DW219" s="32"/>
      <c r="DX219" s="32"/>
      <c r="DY219" s="32"/>
      <c r="DZ219" s="32"/>
      <c r="EA219" s="32"/>
      <c r="EB219" s="32"/>
      <c r="EC219" s="32"/>
      <c r="ED219" s="32"/>
      <c r="EE219" s="32"/>
      <c r="EF219" s="32"/>
      <c r="EG219" s="32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  <c r="RR219"/>
      <c r="RS219"/>
      <c r="RT219"/>
      <c r="RU219"/>
      <c r="RV219"/>
      <c r="RW219"/>
      <c r="RX219"/>
      <c r="RY219"/>
      <c r="RZ219"/>
      <c r="SA219"/>
      <c r="SB219"/>
      <c r="SC219"/>
      <c r="SD219"/>
      <c r="SE219"/>
      <c r="SF219"/>
      <c r="SG219"/>
      <c r="SH219"/>
      <c r="SI219"/>
      <c r="SJ219"/>
      <c r="SK219"/>
      <c r="SL219"/>
      <c r="SM219"/>
      <c r="SN219"/>
      <c r="SO219"/>
      <c r="SP219"/>
      <c r="SQ219"/>
      <c r="SR219"/>
      <c r="SS219"/>
      <c r="ST219"/>
      <c r="SU219"/>
      <c r="SV219"/>
      <c r="SW219"/>
      <c r="SX219"/>
      <c r="SY219"/>
      <c r="SZ219"/>
      <c r="TA219"/>
      <c r="TB219"/>
      <c r="TC219"/>
      <c r="TD219"/>
      <c r="TE219"/>
      <c r="TF219"/>
      <c r="TG219"/>
      <c r="TH219"/>
      <c r="TI219"/>
      <c r="TJ219"/>
      <c r="TK219"/>
      <c r="TL219"/>
      <c r="TM219"/>
      <c r="TN219"/>
      <c r="TO219"/>
      <c r="TP219"/>
      <c r="TQ219"/>
      <c r="TR219"/>
      <c r="TS219"/>
      <c r="TT219"/>
      <c r="TU219"/>
      <c r="TV219"/>
      <c r="TW219"/>
      <c r="TX219"/>
      <c r="TY219"/>
      <c r="TZ219"/>
      <c r="UA219"/>
      <c r="UB219"/>
      <c r="UC219"/>
      <c r="UD219"/>
      <c r="UE219"/>
      <c r="UF219"/>
      <c r="UG219"/>
      <c r="UH219"/>
      <c r="UI219"/>
      <c r="UJ219"/>
      <c r="UK219"/>
      <c r="UL219"/>
      <c r="UM219"/>
      <c r="UN219"/>
      <c r="UO219"/>
      <c r="UP219"/>
      <c r="UQ219"/>
      <c r="UR219"/>
      <c r="US219"/>
      <c r="UT219"/>
      <c r="UU219"/>
      <c r="UV219"/>
      <c r="UW219"/>
      <c r="UX219"/>
      <c r="UY219"/>
      <c r="UZ219"/>
      <c r="VA219"/>
      <c r="VB219"/>
      <c r="VC219"/>
      <c r="VD219"/>
      <c r="VE219"/>
      <c r="VF219"/>
      <c r="VG219"/>
      <c r="VH219"/>
      <c r="VI219"/>
      <c r="VJ219"/>
      <c r="VK219"/>
      <c r="VL219"/>
      <c r="VM219"/>
      <c r="VN219"/>
      <c r="VO219"/>
      <c r="VP219"/>
      <c r="VQ219"/>
      <c r="VR219"/>
      <c r="VS219"/>
      <c r="VT219"/>
      <c r="VU219"/>
      <c r="VV219"/>
      <c r="VW219"/>
      <c r="VX219"/>
      <c r="VY219"/>
      <c r="VZ219"/>
      <c r="WA219"/>
      <c r="WB219"/>
      <c r="WC219"/>
      <c r="WD219"/>
      <c r="WE219"/>
      <c r="WF219"/>
      <c r="WG219"/>
      <c r="WH219"/>
      <c r="WI219"/>
      <c r="WJ219"/>
      <c r="WK219"/>
      <c r="WL219"/>
      <c r="WM219"/>
      <c r="WN219"/>
      <c r="WO219"/>
      <c r="WP219"/>
      <c r="WQ219"/>
      <c r="WR219"/>
      <c r="WS219"/>
      <c r="WT219"/>
      <c r="WU219"/>
      <c r="WV219"/>
      <c r="WW219"/>
      <c r="WX219"/>
      <c r="WY219"/>
      <c r="WZ219"/>
      <c r="XA219"/>
      <c r="XB219"/>
      <c r="XC219"/>
      <c r="XD219"/>
      <c r="XE219"/>
      <c r="XF219"/>
      <c r="XG219"/>
      <c r="XH219"/>
      <c r="XI219"/>
      <c r="XJ219"/>
      <c r="XK219"/>
      <c r="XL219"/>
      <c r="XM219"/>
      <c r="XN219"/>
      <c r="XO219"/>
      <c r="XP219"/>
      <c r="XQ219"/>
      <c r="XR219"/>
      <c r="XS219"/>
      <c r="XT219"/>
      <c r="XU219"/>
      <c r="XV219"/>
      <c r="XW219"/>
      <c r="XX219"/>
      <c r="XY219"/>
      <c r="XZ219"/>
      <c r="YA219"/>
      <c r="YB219"/>
      <c r="YC219"/>
      <c r="YD219"/>
      <c r="YE219"/>
      <c r="YF219"/>
      <c r="YG219"/>
      <c r="YH219"/>
      <c r="YI219"/>
      <c r="YJ219"/>
      <c r="YK219"/>
      <c r="YL219"/>
      <c r="YM219"/>
      <c r="YN219"/>
      <c r="YO219"/>
      <c r="YP219"/>
      <c r="YQ219"/>
      <c r="YR219"/>
      <c r="YS219"/>
    </row>
    <row r="220" spans="1:669" s="58" customFormat="1" ht="15.75" x14ac:dyDescent="0.25">
      <c r="A220"/>
      <c r="B220" s="3"/>
      <c r="C220" s="3"/>
      <c r="D220" s="3"/>
      <c r="E220"/>
      <c r="F220"/>
      <c r="G220" s="143"/>
      <c r="H220" s="104"/>
      <c r="I220" s="143"/>
      <c r="J220" s="143"/>
      <c r="K220" s="143"/>
      <c r="L220" s="143"/>
      <c r="M220" s="104"/>
      <c r="N220" s="12"/>
      <c r="O220" s="12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/>
      <c r="CG220" s="32"/>
      <c r="CH220" s="32"/>
      <c r="CI220" s="32"/>
      <c r="CJ220" s="32"/>
      <c r="CK220" s="32"/>
      <c r="CL220" s="32"/>
      <c r="CM220" s="32"/>
      <c r="CN220" s="32"/>
      <c r="CO220" s="32"/>
      <c r="CP220" s="32"/>
      <c r="CQ220" s="32"/>
      <c r="CR220" s="32"/>
      <c r="CS220" s="32"/>
      <c r="CT220" s="32"/>
      <c r="CU220" s="32"/>
      <c r="CV220" s="32"/>
      <c r="CW220" s="32"/>
      <c r="CX220" s="32"/>
      <c r="CY220" s="32"/>
      <c r="CZ220" s="32"/>
      <c r="DA220" s="32"/>
      <c r="DB220" s="32"/>
      <c r="DC220" s="32"/>
      <c r="DD220" s="32"/>
      <c r="DE220" s="32"/>
      <c r="DF220" s="32"/>
      <c r="DG220" s="32"/>
      <c r="DH220" s="32"/>
      <c r="DI220" s="32"/>
      <c r="DJ220" s="32"/>
      <c r="DK220" s="32"/>
      <c r="DL220" s="32"/>
      <c r="DM220" s="32"/>
      <c r="DN220" s="32"/>
      <c r="DO220" s="32"/>
      <c r="DP220" s="32"/>
      <c r="DQ220" s="32"/>
      <c r="DR220" s="32"/>
      <c r="DS220" s="32"/>
      <c r="DT220" s="32"/>
      <c r="DU220" s="32"/>
      <c r="DV220" s="32"/>
      <c r="DW220" s="32"/>
      <c r="DX220" s="32"/>
      <c r="DY220" s="32"/>
      <c r="DZ220" s="32"/>
      <c r="EA220" s="32"/>
      <c r="EB220" s="32"/>
      <c r="EC220" s="32"/>
      <c r="ED220" s="32"/>
      <c r="EE220" s="32"/>
      <c r="EF220" s="32"/>
      <c r="EG220" s="32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 s="52"/>
      <c r="NC220" s="52"/>
      <c r="ND220" s="52"/>
      <c r="NE220" s="52"/>
      <c r="NF220" s="52"/>
      <c r="NG220" s="52"/>
      <c r="NH220" s="52"/>
      <c r="NI220" s="52"/>
      <c r="NJ220" s="52"/>
      <c r="NK220" s="52"/>
      <c r="NL220" s="52"/>
      <c r="NM220" s="52"/>
      <c r="NN220" s="52"/>
      <c r="NO220" s="52"/>
      <c r="NP220" s="52"/>
      <c r="NQ220" s="52"/>
      <c r="NR220" s="52"/>
      <c r="NS220" s="52"/>
      <c r="NT220" s="52"/>
      <c r="NU220" s="52"/>
      <c r="NV220" s="52"/>
      <c r="NW220" s="52"/>
      <c r="NX220" s="52"/>
      <c r="NY220" s="52"/>
      <c r="NZ220" s="52"/>
      <c r="OA220" s="52"/>
      <c r="OB220" s="52"/>
      <c r="OC220" s="52"/>
      <c r="OD220" s="52"/>
      <c r="OE220" s="52"/>
      <c r="OF220" s="52"/>
      <c r="OG220" s="52"/>
      <c r="OH220" s="52"/>
      <c r="OI220" s="52"/>
      <c r="OJ220" s="52"/>
      <c r="OK220" s="52"/>
      <c r="OL220" s="52"/>
      <c r="OM220" s="52"/>
      <c r="ON220" s="52"/>
      <c r="OO220" s="52"/>
      <c r="OP220" s="52"/>
      <c r="OQ220" s="52"/>
      <c r="OR220" s="52"/>
      <c r="OS220" s="52"/>
      <c r="OT220" s="52"/>
      <c r="OU220" s="52"/>
      <c r="OV220" s="52"/>
      <c r="OW220" s="52"/>
      <c r="OX220" s="52"/>
      <c r="OY220" s="52"/>
      <c r="OZ220" s="52"/>
      <c r="PA220" s="52"/>
      <c r="PB220" s="52"/>
      <c r="PC220" s="52"/>
      <c r="PD220" s="52"/>
      <c r="PE220" s="52"/>
      <c r="PF220" s="52"/>
      <c r="PG220" s="52"/>
      <c r="PH220" s="52"/>
      <c r="PI220" s="52"/>
      <c r="PJ220" s="52"/>
      <c r="PK220" s="52"/>
      <c r="PL220" s="52"/>
      <c r="PM220" s="52"/>
      <c r="PN220" s="52"/>
      <c r="PO220" s="52"/>
      <c r="PP220" s="52"/>
      <c r="PQ220" s="52"/>
      <c r="PR220" s="52"/>
      <c r="PS220" s="52"/>
      <c r="PT220" s="52"/>
      <c r="PU220" s="52"/>
      <c r="PV220" s="52"/>
      <c r="PW220" s="52"/>
      <c r="PX220" s="52"/>
      <c r="PY220" s="52"/>
      <c r="PZ220" s="52"/>
      <c r="QA220" s="52"/>
      <c r="QB220" s="52"/>
      <c r="QC220" s="52"/>
      <c r="QD220" s="52"/>
      <c r="QE220" s="52"/>
      <c r="QF220" s="52"/>
      <c r="QG220" s="52"/>
      <c r="QH220" s="52"/>
      <c r="QI220" s="52"/>
      <c r="QJ220" s="52"/>
      <c r="QK220" s="52"/>
      <c r="QL220" s="52"/>
      <c r="QM220" s="52"/>
      <c r="QN220" s="52"/>
      <c r="QO220" s="52"/>
      <c r="QP220" s="52"/>
      <c r="QQ220" s="52"/>
      <c r="QR220" s="52"/>
      <c r="QS220" s="52"/>
      <c r="QT220" s="52"/>
      <c r="QU220" s="52"/>
      <c r="QV220" s="52"/>
      <c r="QW220" s="52"/>
      <c r="QX220" s="52"/>
      <c r="QY220" s="52"/>
      <c r="QZ220" s="52"/>
      <c r="RA220" s="52"/>
      <c r="RB220" s="52"/>
      <c r="RC220" s="52"/>
      <c r="RD220" s="52"/>
      <c r="RE220" s="52"/>
      <c r="RF220" s="52"/>
      <c r="RG220" s="52"/>
      <c r="RH220" s="52"/>
      <c r="RI220" s="52"/>
      <c r="RJ220" s="52"/>
      <c r="RK220" s="52"/>
      <c r="RL220" s="52"/>
      <c r="RM220" s="52"/>
      <c r="RN220" s="52"/>
      <c r="RO220" s="52"/>
      <c r="RP220" s="52"/>
      <c r="RQ220" s="52"/>
      <c r="RR220" s="52"/>
      <c r="RS220" s="52"/>
      <c r="RT220" s="52"/>
      <c r="RU220" s="52"/>
      <c r="RV220" s="52"/>
      <c r="RW220" s="52"/>
      <c r="RX220" s="52"/>
      <c r="RY220" s="52"/>
      <c r="RZ220" s="52"/>
      <c r="SA220" s="52"/>
      <c r="SB220" s="52"/>
      <c r="SC220" s="52"/>
      <c r="SD220" s="52"/>
      <c r="SE220" s="52"/>
      <c r="SF220" s="52"/>
      <c r="SG220" s="52"/>
      <c r="SH220" s="52"/>
      <c r="SI220" s="52"/>
      <c r="SJ220" s="52"/>
      <c r="SK220" s="52"/>
      <c r="SL220" s="52"/>
      <c r="SM220" s="52"/>
      <c r="SN220" s="52"/>
      <c r="SO220" s="52"/>
      <c r="SP220" s="52"/>
      <c r="SQ220" s="52"/>
      <c r="SR220" s="52"/>
      <c r="SS220" s="52"/>
      <c r="ST220" s="52"/>
      <c r="SU220" s="52"/>
      <c r="SV220" s="52"/>
      <c r="SW220" s="52"/>
      <c r="SX220" s="52"/>
      <c r="SY220" s="52"/>
      <c r="SZ220" s="52"/>
      <c r="TA220" s="52"/>
      <c r="TB220" s="52"/>
      <c r="TC220" s="52"/>
      <c r="TD220" s="52"/>
      <c r="TE220" s="52"/>
      <c r="TF220" s="52"/>
      <c r="TG220" s="52"/>
      <c r="TH220" s="52"/>
      <c r="TI220" s="52"/>
      <c r="TJ220" s="52"/>
      <c r="TK220" s="52"/>
      <c r="TL220" s="52"/>
      <c r="TM220" s="52"/>
      <c r="TN220" s="52"/>
      <c r="TO220" s="52"/>
      <c r="TP220" s="52"/>
      <c r="TQ220" s="52"/>
      <c r="TR220" s="52"/>
      <c r="TS220" s="52"/>
      <c r="TT220" s="52"/>
      <c r="TU220" s="52"/>
      <c r="TV220" s="52"/>
      <c r="TW220" s="52"/>
      <c r="TX220" s="52"/>
      <c r="TY220" s="52"/>
      <c r="TZ220" s="52"/>
      <c r="UA220" s="52"/>
      <c r="UB220" s="52"/>
      <c r="UC220" s="52"/>
      <c r="UD220" s="52"/>
      <c r="UE220" s="52"/>
      <c r="UF220" s="52"/>
      <c r="UG220" s="52"/>
      <c r="UH220" s="52"/>
      <c r="UI220" s="52"/>
      <c r="UJ220" s="52"/>
      <c r="UK220" s="52"/>
      <c r="UL220" s="52"/>
      <c r="UM220" s="52"/>
      <c r="UN220" s="52"/>
      <c r="UO220" s="52"/>
      <c r="UP220" s="52"/>
      <c r="UQ220" s="52"/>
      <c r="UR220" s="52"/>
      <c r="US220" s="52"/>
      <c r="UT220" s="52"/>
      <c r="UU220" s="52"/>
      <c r="UV220" s="52"/>
      <c r="UW220" s="52"/>
      <c r="UX220" s="52"/>
      <c r="UY220" s="52"/>
      <c r="UZ220" s="52"/>
      <c r="VA220" s="52"/>
      <c r="VB220" s="52"/>
      <c r="VC220" s="52"/>
      <c r="VD220" s="52"/>
      <c r="VE220" s="52"/>
      <c r="VF220" s="52"/>
      <c r="VG220" s="52"/>
      <c r="VH220" s="52"/>
      <c r="VI220" s="52"/>
      <c r="VJ220" s="52"/>
      <c r="VK220" s="52"/>
      <c r="VL220" s="52"/>
      <c r="VM220" s="52"/>
      <c r="VN220" s="52"/>
      <c r="VO220" s="52"/>
      <c r="VP220" s="52"/>
      <c r="VQ220" s="52"/>
      <c r="VR220" s="52"/>
      <c r="VS220" s="52"/>
      <c r="VT220" s="52"/>
      <c r="VU220" s="52"/>
      <c r="VV220" s="52"/>
      <c r="VW220" s="52"/>
      <c r="VX220" s="52"/>
      <c r="VY220" s="52"/>
      <c r="VZ220" s="52"/>
      <c r="WA220" s="52"/>
      <c r="WB220" s="52"/>
      <c r="WC220" s="52"/>
      <c r="WD220" s="52"/>
      <c r="WE220" s="52"/>
      <c r="WF220" s="52"/>
      <c r="WG220" s="52"/>
      <c r="WH220" s="52"/>
      <c r="WI220" s="52"/>
      <c r="WJ220" s="52"/>
      <c r="WK220" s="52"/>
      <c r="WL220" s="52"/>
      <c r="WM220" s="52"/>
      <c r="WN220" s="52"/>
      <c r="WO220" s="52"/>
      <c r="WP220" s="52"/>
      <c r="WQ220" s="52"/>
      <c r="WR220" s="52"/>
      <c r="WS220" s="52"/>
      <c r="WT220" s="52"/>
      <c r="WU220" s="52"/>
      <c r="WV220" s="52"/>
      <c r="WW220" s="52"/>
      <c r="WX220" s="52"/>
      <c r="WY220" s="52"/>
      <c r="WZ220" s="52"/>
      <c r="XA220" s="52"/>
      <c r="XB220" s="52"/>
      <c r="XC220" s="52"/>
      <c r="XD220" s="52"/>
      <c r="XE220" s="52"/>
      <c r="XF220" s="52"/>
      <c r="XG220" s="52"/>
      <c r="XH220" s="52"/>
      <c r="XI220" s="52"/>
      <c r="XJ220" s="52"/>
      <c r="XK220" s="52"/>
      <c r="XL220" s="52"/>
      <c r="XM220" s="52"/>
      <c r="XN220" s="52"/>
      <c r="XO220" s="52"/>
      <c r="XP220" s="52"/>
      <c r="XQ220" s="52"/>
      <c r="XR220" s="52"/>
      <c r="XS220" s="52"/>
      <c r="XT220" s="52"/>
      <c r="XU220" s="52"/>
      <c r="XV220" s="52"/>
      <c r="XW220" s="52"/>
      <c r="XX220" s="52"/>
      <c r="XY220" s="52"/>
      <c r="XZ220" s="52"/>
      <c r="YA220" s="52"/>
      <c r="YB220" s="52"/>
      <c r="YC220" s="52"/>
      <c r="YD220" s="52"/>
      <c r="YE220" s="52"/>
      <c r="YF220" s="52"/>
      <c r="YG220" s="52"/>
      <c r="YH220" s="52"/>
      <c r="YI220" s="52"/>
      <c r="YJ220" s="52"/>
      <c r="YK220" s="52"/>
      <c r="YL220" s="52"/>
      <c r="YM220" s="52"/>
      <c r="YN220" s="52"/>
      <c r="YO220" s="52"/>
      <c r="YP220" s="52"/>
      <c r="YQ220" s="52"/>
      <c r="YR220" s="52"/>
      <c r="YS220" s="52"/>
    </row>
    <row r="221" spans="1:669" s="12" customFormat="1" ht="15.75" x14ac:dyDescent="0.25">
      <c r="A221" s="56" t="s">
        <v>160</v>
      </c>
      <c r="B221" s="85"/>
      <c r="C221" s="40"/>
      <c r="D221" s="40"/>
      <c r="E221" s="40"/>
      <c r="F221" s="40"/>
      <c r="G221" s="99"/>
      <c r="H221" s="99"/>
      <c r="I221" s="99"/>
      <c r="J221" s="99"/>
      <c r="K221" s="99"/>
      <c r="L221" s="99"/>
      <c r="M221" s="99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  <c r="CF221" s="32"/>
      <c r="CG221" s="32"/>
      <c r="CH221" s="32"/>
      <c r="CI221" s="32"/>
      <c r="CJ221" s="32"/>
      <c r="CK221" s="32"/>
      <c r="CL221" s="32"/>
      <c r="CM221" s="32"/>
      <c r="CN221" s="32"/>
      <c r="CO221" s="32"/>
      <c r="CP221" s="32"/>
      <c r="CQ221" s="32"/>
      <c r="CR221" s="32"/>
      <c r="CS221" s="32"/>
      <c r="CT221" s="32"/>
      <c r="CU221" s="32"/>
      <c r="CV221" s="32"/>
      <c r="CW221" s="32"/>
      <c r="CX221" s="32"/>
      <c r="CY221" s="32"/>
      <c r="CZ221" s="32"/>
      <c r="DA221" s="32"/>
      <c r="DB221" s="32"/>
      <c r="DC221" s="32"/>
      <c r="DD221" s="32"/>
      <c r="DE221" s="32"/>
      <c r="DF221" s="32"/>
      <c r="DG221" s="32"/>
      <c r="DH221" s="32"/>
      <c r="DI221" s="32"/>
      <c r="DJ221" s="32"/>
      <c r="DK221" s="32"/>
      <c r="DL221" s="32"/>
      <c r="DM221" s="32"/>
      <c r="DN221" s="32"/>
      <c r="DO221" s="32"/>
      <c r="DP221" s="32"/>
      <c r="DQ221" s="32"/>
      <c r="DR221" s="32"/>
      <c r="DS221" s="32"/>
      <c r="DT221" s="32"/>
      <c r="DU221" s="32"/>
      <c r="DV221" s="32"/>
      <c r="DW221" s="32"/>
      <c r="DX221" s="32"/>
      <c r="DY221" s="32"/>
      <c r="DZ221" s="32"/>
      <c r="EA221" s="32"/>
      <c r="EB221" s="32"/>
      <c r="EC221" s="32"/>
      <c r="ED221" s="32"/>
      <c r="EE221" s="32"/>
      <c r="EF221" s="32"/>
      <c r="EG221" s="32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 s="32"/>
      <c r="NC221" s="32"/>
      <c r="ND221" s="32"/>
      <c r="NE221" s="32"/>
      <c r="NF221" s="32"/>
      <c r="NG221" s="32"/>
      <c r="NH221" s="32"/>
      <c r="NI221" s="32"/>
      <c r="NJ221" s="32"/>
      <c r="NK221" s="32"/>
      <c r="NL221" s="32"/>
      <c r="NM221" s="32"/>
      <c r="NN221" s="32"/>
      <c r="NO221" s="32"/>
      <c r="NP221" s="32"/>
      <c r="NQ221" s="32"/>
      <c r="NR221" s="32"/>
      <c r="NS221" s="32"/>
      <c r="NT221" s="32"/>
      <c r="NU221" s="32"/>
      <c r="NV221" s="32"/>
      <c r="NW221" s="32"/>
      <c r="NX221" s="32"/>
      <c r="NY221" s="32"/>
      <c r="NZ221" s="32"/>
      <c r="OA221" s="32"/>
      <c r="OB221" s="32"/>
      <c r="OC221" s="32"/>
      <c r="OD221" s="32"/>
      <c r="OE221" s="32"/>
      <c r="OF221" s="32"/>
      <c r="OG221" s="32"/>
      <c r="OH221" s="32"/>
      <c r="OI221" s="32"/>
      <c r="OJ221" s="32"/>
      <c r="OK221" s="32"/>
      <c r="OL221" s="32"/>
      <c r="OM221" s="32"/>
      <c r="ON221" s="32"/>
      <c r="OO221" s="32"/>
      <c r="OP221" s="32"/>
      <c r="OQ221" s="32"/>
      <c r="OR221" s="32"/>
      <c r="OS221" s="32"/>
      <c r="OT221" s="32"/>
      <c r="OU221" s="32"/>
      <c r="OV221" s="32"/>
      <c r="OW221" s="32"/>
      <c r="OX221" s="32"/>
      <c r="OY221" s="32"/>
      <c r="OZ221" s="32"/>
      <c r="PA221" s="32"/>
      <c r="PB221" s="32"/>
      <c r="PC221" s="32"/>
      <c r="PD221" s="32"/>
      <c r="PE221" s="32"/>
      <c r="PF221" s="32"/>
      <c r="PG221" s="32"/>
      <c r="PH221" s="32"/>
      <c r="PI221" s="32"/>
      <c r="PJ221" s="32"/>
      <c r="PK221" s="32"/>
      <c r="PL221" s="32"/>
      <c r="PM221" s="32"/>
      <c r="PN221" s="32"/>
      <c r="PO221" s="32"/>
      <c r="PP221" s="32"/>
      <c r="PQ221" s="32"/>
      <c r="PR221" s="32"/>
      <c r="PS221" s="32"/>
      <c r="PT221" s="32"/>
      <c r="PU221" s="32"/>
      <c r="PV221" s="32"/>
      <c r="PW221" s="32"/>
      <c r="PX221" s="32"/>
      <c r="PY221" s="32"/>
      <c r="PZ221" s="32"/>
      <c r="QA221" s="32"/>
      <c r="QB221" s="32"/>
      <c r="QC221" s="32"/>
      <c r="QD221" s="32"/>
      <c r="QE221" s="32"/>
      <c r="QF221" s="32"/>
      <c r="QG221" s="32"/>
      <c r="QH221" s="32"/>
      <c r="QI221" s="32"/>
      <c r="QJ221" s="32"/>
      <c r="QK221" s="32"/>
      <c r="QL221" s="32"/>
      <c r="QM221" s="32"/>
      <c r="QN221" s="32"/>
      <c r="QO221" s="32"/>
      <c r="QP221" s="32"/>
      <c r="QQ221" s="32"/>
      <c r="QR221" s="32"/>
      <c r="QS221" s="32"/>
      <c r="QT221" s="32"/>
      <c r="QU221" s="32"/>
      <c r="QV221" s="32"/>
      <c r="QW221" s="32"/>
      <c r="QX221" s="32"/>
      <c r="QY221" s="32"/>
      <c r="QZ221" s="32"/>
      <c r="RA221" s="32"/>
      <c r="RB221" s="32"/>
      <c r="RC221" s="32"/>
      <c r="RD221" s="32"/>
      <c r="RE221" s="32"/>
      <c r="RF221" s="32"/>
      <c r="RG221" s="32"/>
      <c r="RH221" s="32"/>
      <c r="RI221" s="32"/>
      <c r="RJ221" s="32"/>
      <c r="RK221" s="32"/>
      <c r="RL221" s="32"/>
      <c r="RM221" s="32"/>
      <c r="RN221" s="32"/>
      <c r="RO221" s="32"/>
      <c r="RP221" s="32"/>
      <c r="RQ221" s="32"/>
      <c r="RR221" s="32"/>
      <c r="RS221" s="32"/>
      <c r="RT221" s="32"/>
      <c r="RU221" s="32"/>
      <c r="RV221" s="32"/>
      <c r="RW221" s="32"/>
      <c r="RX221" s="32"/>
      <c r="RY221" s="32"/>
      <c r="RZ221" s="32"/>
      <c r="SA221" s="32"/>
      <c r="SB221" s="32"/>
      <c r="SC221" s="32"/>
      <c r="SD221" s="32"/>
      <c r="SE221" s="32"/>
      <c r="SF221" s="32"/>
      <c r="SG221" s="32"/>
      <c r="SH221" s="32"/>
      <c r="SI221" s="32"/>
      <c r="SJ221" s="32"/>
      <c r="SK221" s="32"/>
      <c r="SL221" s="32"/>
      <c r="SM221" s="32"/>
      <c r="SN221" s="32"/>
      <c r="SO221" s="32"/>
      <c r="SP221" s="32"/>
      <c r="SQ221" s="32"/>
      <c r="SR221" s="32"/>
      <c r="SS221" s="32"/>
      <c r="ST221" s="32"/>
      <c r="SU221" s="32"/>
      <c r="SV221" s="32"/>
      <c r="SW221" s="32"/>
      <c r="SX221" s="32"/>
      <c r="SY221" s="32"/>
      <c r="SZ221" s="32"/>
      <c r="TA221" s="32"/>
      <c r="TB221" s="32"/>
      <c r="TC221" s="32"/>
      <c r="TD221" s="32"/>
      <c r="TE221" s="32"/>
      <c r="TF221" s="32"/>
      <c r="TG221" s="32"/>
      <c r="TH221" s="32"/>
      <c r="TI221" s="32"/>
      <c r="TJ221" s="32"/>
      <c r="TK221" s="32"/>
      <c r="TL221" s="32"/>
      <c r="TM221" s="32"/>
      <c r="TN221" s="32"/>
      <c r="TO221" s="32"/>
      <c r="TP221" s="32"/>
      <c r="TQ221" s="32"/>
      <c r="TR221" s="32"/>
      <c r="TS221" s="32"/>
      <c r="TT221" s="32"/>
      <c r="TU221" s="32"/>
      <c r="TV221" s="32"/>
      <c r="TW221" s="32"/>
      <c r="TX221" s="32"/>
      <c r="TY221" s="32"/>
      <c r="TZ221" s="32"/>
      <c r="UA221" s="32"/>
      <c r="UB221" s="32"/>
      <c r="UC221" s="32"/>
      <c r="UD221" s="32"/>
      <c r="UE221" s="32"/>
      <c r="UF221" s="32"/>
      <c r="UG221" s="32"/>
      <c r="UH221" s="32"/>
      <c r="UI221" s="32"/>
      <c r="UJ221" s="32"/>
      <c r="UK221" s="32"/>
      <c r="UL221" s="32"/>
      <c r="UM221" s="32"/>
      <c r="UN221" s="32"/>
      <c r="UO221" s="32"/>
      <c r="UP221" s="32"/>
      <c r="UQ221" s="32"/>
      <c r="UR221" s="32"/>
      <c r="US221" s="32"/>
      <c r="UT221" s="32"/>
      <c r="UU221" s="32"/>
      <c r="UV221" s="32"/>
      <c r="UW221" s="32"/>
      <c r="UX221" s="32"/>
      <c r="UY221" s="32"/>
      <c r="UZ221" s="32"/>
      <c r="VA221" s="32"/>
      <c r="VB221" s="32"/>
      <c r="VC221" s="32"/>
      <c r="VD221" s="32"/>
      <c r="VE221" s="32"/>
      <c r="VF221" s="32"/>
      <c r="VG221" s="32"/>
      <c r="VH221" s="32"/>
      <c r="VI221" s="32"/>
      <c r="VJ221" s="32"/>
      <c r="VK221" s="32"/>
      <c r="VL221" s="32"/>
      <c r="VM221" s="32"/>
      <c r="VN221" s="32"/>
      <c r="VO221" s="32"/>
      <c r="VP221" s="32"/>
      <c r="VQ221" s="32"/>
      <c r="VR221" s="32"/>
      <c r="VS221" s="32"/>
      <c r="VT221" s="32"/>
      <c r="VU221" s="32"/>
      <c r="VV221" s="32"/>
      <c r="VW221" s="32"/>
      <c r="VX221" s="32"/>
      <c r="VY221" s="32"/>
      <c r="VZ221" s="32"/>
      <c r="WA221" s="32"/>
      <c r="WB221" s="32"/>
      <c r="WC221" s="32"/>
      <c r="WD221" s="32"/>
      <c r="WE221" s="32"/>
      <c r="WF221" s="32"/>
      <c r="WG221" s="32"/>
      <c r="WH221" s="32"/>
      <c r="WI221" s="32"/>
      <c r="WJ221" s="32"/>
      <c r="WK221" s="32"/>
      <c r="WL221" s="32"/>
      <c r="WM221" s="32"/>
      <c r="WN221" s="32"/>
      <c r="WO221" s="32"/>
      <c r="WP221" s="32"/>
      <c r="WQ221" s="32"/>
      <c r="WR221" s="32"/>
      <c r="WS221" s="32"/>
      <c r="WT221" s="32"/>
      <c r="WU221" s="32"/>
      <c r="WV221" s="32"/>
      <c r="WW221" s="32"/>
      <c r="WX221" s="32"/>
      <c r="WY221" s="32"/>
      <c r="WZ221" s="32"/>
      <c r="XA221" s="32"/>
      <c r="XB221" s="32"/>
      <c r="XC221" s="32"/>
      <c r="XD221" s="32"/>
      <c r="XE221" s="32"/>
      <c r="XF221" s="32"/>
      <c r="XG221" s="32"/>
      <c r="XH221" s="32"/>
      <c r="XI221" s="32"/>
      <c r="XJ221" s="32"/>
      <c r="XK221" s="32"/>
      <c r="XL221" s="32"/>
      <c r="XM221" s="32"/>
      <c r="XN221" s="32"/>
      <c r="XO221" s="32"/>
      <c r="XP221" s="32"/>
      <c r="XQ221" s="32"/>
      <c r="XR221" s="32"/>
      <c r="XS221" s="32"/>
      <c r="XT221" s="32"/>
      <c r="XU221" s="32"/>
      <c r="XV221" s="32"/>
      <c r="XW221" s="32"/>
      <c r="XX221" s="32"/>
      <c r="XY221" s="32"/>
      <c r="XZ221" s="32"/>
      <c r="YA221" s="32"/>
      <c r="YB221" s="32"/>
      <c r="YC221" s="32"/>
      <c r="YD221" s="32"/>
      <c r="YE221" s="32"/>
      <c r="YF221" s="32"/>
      <c r="YG221" s="32"/>
      <c r="YH221" s="32"/>
      <c r="YI221" s="32"/>
      <c r="YJ221" s="32"/>
      <c r="YK221" s="32"/>
      <c r="YL221" s="32"/>
      <c r="YM221" s="32"/>
      <c r="YN221" s="32"/>
      <c r="YO221" s="32"/>
      <c r="YP221" s="32"/>
      <c r="YQ221" s="32"/>
      <c r="YR221" s="32"/>
      <c r="YS221" s="32"/>
    </row>
    <row r="222" spans="1:669" s="12" customFormat="1" ht="15.75" x14ac:dyDescent="0.25">
      <c r="A222" s="74" t="s">
        <v>161</v>
      </c>
      <c r="B222" s="151" t="s">
        <v>158</v>
      </c>
      <c r="C222" s="75" t="s">
        <v>66</v>
      </c>
      <c r="D222" s="75" t="s">
        <v>197</v>
      </c>
      <c r="E222" s="76">
        <v>44470</v>
      </c>
      <c r="F222" s="77" t="s">
        <v>99</v>
      </c>
      <c r="G222" s="138">
        <v>60000</v>
      </c>
      <c r="H222" s="138">
        <v>1722</v>
      </c>
      <c r="I222" s="138">
        <v>3486.68</v>
      </c>
      <c r="J222" s="96">
        <v>1824</v>
      </c>
      <c r="K222" s="138">
        <v>969</v>
      </c>
      <c r="L222" s="138">
        <f>SUM(H222:K222)</f>
        <v>8001.68</v>
      </c>
      <c r="M222" s="31">
        <f>G222-L222</f>
        <v>51998.32</v>
      </c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  <c r="CA222" s="32"/>
      <c r="CB222" s="32"/>
      <c r="CC222" s="32"/>
      <c r="CD222" s="32"/>
      <c r="CE222" s="32"/>
      <c r="CF222" s="32"/>
      <c r="CG222" s="32"/>
      <c r="CH222" s="32"/>
      <c r="CI222" s="32"/>
      <c r="CJ222" s="32"/>
      <c r="CK222" s="32"/>
      <c r="CL222" s="32"/>
      <c r="CM222" s="32"/>
      <c r="CN222" s="32"/>
      <c r="CO222" s="32"/>
      <c r="CP222" s="32"/>
      <c r="CQ222" s="32"/>
      <c r="CR222" s="32"/>
      <c r="CS222" s="32"/>
      <c r="CT222" s="32"/>
      <c r="CU222" s="32"/>
      <c r="CV222" s="32"/>
      <c r="CW222" s="32"/>
      <c r="CX222" s="32"/>
      <c r="CY222" s="32"/>
      <c r="CZ222" s="32"/>
      <c r="DA222" s="32"/>
      <c r="DB222" s="32"/>
      <c r="DC222" s="32"/>
      <c r="DD222" s="32"/>
      <c r="DE222" s="32"/>
      <c r="DF222" s="32"/>
      <c r="DG222" s="32"/>
      <c r="DH222" s="32"/>
      <c r="DI222" s="32"/>
      <c r="DJ222" s="32"/>
      <c r="DK222" s="32"/>
      <c r="DL222" s="32"/>
      <c r="DM222" s="32"/>
      <c r="DN222" s="32"/>
      <c r="DO222" s="32"/>
      <c r="DP222" s="32"/>
      <c r="DQ222" s="32"/>
      <c r="DR222" s="32"/>
      <c r="DS222" s="32"/>
      <c r="DT222" s="32"/>
      <c r="DU222" s="32"/>
      <c r="DV222" s="32"/>
      <c r="DW222" s="32"/>
      <c r="DX222" s="32"/>
      <c r="DY222" s="32"/>
      <c r="DZ222" s="32"/>
      <c r="EA222" s="32"/>
      <c r="EB222" s="32"/>
      <c r="EC222" s="32"/>
      <c r="ED222" s="32"/>
      <c r="EE222" s="32"/>
      <c r="EF222" s="32"/>
      <c r="EG222" s="3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 s="32"/>
      <c r="NC222" s="32"/>
      <c r="ND222" s="32"/>
      <c r="NE222" s="32"/>
      <c r="NF222" s="32"/>
      <c r="NG222" s="32"/>
      <c r="NH222" s="32"/>
      <c r="NI222" s="32"/>
      <c r="NJ222" s="32"/>
      <c r="NK222" s="32"/>
      <c r="NL222" s="32"/>
      <c r="NM222" s="32"/>
      <c r="NN222" s="32"/>
      <c r="NO222" s="32"/>
      <c r="NP222" s="32"/>
      <c r="NQ222" s="32"/>
      <c r="NR222" s="32"/>
      <c r="NS222" s="32"/>
      <c r="NT222" s="32"/>
      <c r="NU222" s="32"/>
      <c r="NV222" s="32"/>
      <c r="NW222" s="32"/>
      <c r="NX222" s="32"/>
      <c r="NY222" s="32"/>
      <c r="NZ222" s="32"/>
      <c r="OA222" s="32"/>
      <c r="OB222" s="32"/>
      <c r="OC222" s="32"/>
      <c r="OD222" s="32"/>
      <c r="OE222" s="32"/>
      <c r="OF222" s="32"/>
      <c r="OG222" s="32"/>
      <c r="OH222" s="32"/>
      <c r="OI222" s="32"/>
      <c r="OJ222" s="32"/>
      <c r="OK222" s="32"/>
      <c r="OL222" s="32"/>
      <c r="OM222" s="32"/>
      <c r="ON222" s="32"/>
      <c r="OO222" s="32"/>
      <c r="OP222" s="32"/>
      <c r="OQ222" s="32"/>
      <c r="OR222" s="32"/>
      <c r="OS222" s="32"/>
      <c r="OT222" s="32"/>
      <c r="OU222" s="32"/>
      <c r="OV222" s="32"/>
      <c r="OW222" s="32"/>
      <c r="OX222" s="32"/>
      <c r="OY222" s="32"/>
      <c r="OZ222" s="32"/>
      <c r="PA222" s="32"/>
      <c r="PB222" s="32"/>
      <c r="PC222" s="32"/>
      <c r="PD222" s="32"/>
      <c r="PE222" s="32"/>
      <c r="PF222" s="32"/>
      <c r="PG222" s="32"/>
      <c r="PH222" s="32"/>
      <c r="PI222" s="32"/>
      <c r="PJ222" s="32"/>
      <c r="PK222" s="32"/>
      <c r="PL222" s="32"/>
      <c r="PM222" s="32"/>
      <c r="PN222" s="32"/>
      <c r="PO222" s="32"/>
      <c r="PP222" s="32"/>
      <c r="PQ222" s="32"/>
      <c r="PR222" s="32"/>
      <c r="PS222" s="32"/>
      <c r="PT222" s="32"/>
      <c r="PU222" s="32"/>
      <c r="PV222" s="32"/>
      <c r="PW222" s="32"/>
      <c r="PX222" s="32"/>
      <c r="PY222" s="32"/>
      <c r="PZ222" s="32"/>
      <c r="QA222" s="32"/>
      <c r="QB222" s="32"/>
      <c r="QC222" s="32"/>
      <c r="QD222" s="32"/>
      <c r="QE222" s="32"/>
      <c r="QF222" s="32"/>
      <c r="QG222" s="32"/>
      <c r="QH222" s="32"/>
      <c r="QI222" s="32"/>
      <c r="QJ222" s="32"/>
      <c r="QK222" s="32"/>
      <c r="QL222" s="32"/>
      <c r="QM222" s="32"/>
      <c r="QN222" s="32"/>
      <c r="QO222" s="32"/>
      <c r="QP222" s="32"/>
      <c r="QQ222" s="32"/>
      <c r="QR222" s="32"/>
      <c r="QS222" s="32"/>
      <c r="QT222" s="32"/>
      <c r="QU222" s="32"/>
      <c r="QV222" s="32"/>
      <c r="QW222" s="32"/>
      <c r="QX222" s="32"/>
      <c r="QY222" s="32"/>
      <c r="QZ222" s="32"/>
      <c r="RA222" s="32"/>
      <c r="RB222" s="32"/>
      <c r="RC222" s="32"/>
      <c r="RD222" s="32"/>
      <c r="RE222" s="32"/>
      <c r="RF222" s="32"/>
      <c r="RG222" s="32"/>
      <c r="RH222" s="32"/>
      <c r="RI222" s="32"/>
      <c r="RJ222" s="32"/>
      <c r="RK222" s="32"/>
      <c r="RL222" s="32"/>
      <c r="RM222" s="32"/>
      <c r="RN222" s="32"/>
      <c r="RO222" s="32"/>
      <c r="RP222" s="32"/>
      <c r="RQ222" s="32"/>
      <c r="RR222" s="32"/>
      <c r="RS222" s="32"/>
      <c r="RT222" s="32"/>
      <c r="RU222" s="32"/>
      <c r="RV222" s="32"/>
      <c r="RW222" s="32"/>
      <c r="RX222" s="32"/>
      <c r="RY222" s="32"/>
      <c r="RZ222" s="32"/>
      <c r="SA222" s="32"/>
      <c r="SB222" s="32"/>
      <c r="SC222" s="32"/>
      <c r="SD222" s="32"/>
      <c r="SE222" s="32"/>
      <c r="SF222" s="32"/>
      <c r="SG222" s="32"/>
      <c r="SH222" s="32"/>
      <c r="SI222" s="32"/>
      <c r="SJ222" s="32"/>
      <c r="SK222" s="32"/>
      <c r="SL222" s="32"/>
      <c r="SM222" s="32"/>
      <c r="SN222" s="32"/>
      <c r="SO222" s="32"/>
      <c r="SP222" s="32"/>
      <c r="SQ222" s="32"/>
      <c r="SR222" s="32"/>
      <c r="SS222" s="32"/>
      <c r="ST222" s="32"/>
      <c r="SU222" s="32"/>
      <c r="SV222" s="32"/>
      <c r="SW222" s="32"/>
      <c r="SX222" s="32"/>
      <c r="SY222" s="32"/>
      <c r="SZ222" s="32"/>
      <c r="TA222" s="32"/>
      <c r="TB222" s="32"/>
      <c r="TC222" s="32"/>
      <c r="TD222" s="32"/>
      <c r="TE222" s="32"/>
      <c r="TF222" s="32"/>
      <c r="TG222" s="32"/>
      <c r="TH222" s="32"/>
      <c r="TI222" s="32"/>
      <c r="TJ222" s="32"/>
      <c r="TK222" s="32"/>
      <c r="TL222" s="32"/>
      <c r="TM222" s="32"/>
      <c r="TN222" s="32"/>
      <c r="TO222" s="32"/>
      <c r="TP222" s="32"/>
      <c r="TQ222" s="32"/>
      <c r="TR222" s="32"/>
      <c r="TS222" s="32"/>
      <c r="TT222" s="32"/>
      <c r="TU222" s="32"/>
      <c r="TV222" s="32"/>
      <c r="TW222" s="32"/>
      <c r="TX222" s="32"/>
      <c r="TY222" s="32"/>
      <c r="TZ222" s="32"/>
      <c r="UA222" s="32"/>
      <c r="UB222" s="32"/>
      <c r="UC222" s="32"/>
      <c r="UD222" s="32"/>
      <c r="UE222" s="32"/>
      <c r="UF222" s="32"/>
      <c r="UG222" s="32"/>
      <c r="UH222" s="32"/>
      <c r="UI222" s="32"/>
      <c r="UJ222" s="32"/>
      <c r="UK222" s="32"/>
      <c r="UL222" s="32"/>
      <c r="UM222" s="32"/>
      <c r="UN222" s="32"/>
      <c r="UO222" s="32"/>
      <c r="UP222" s="32"/>
      <c r="UQ222" s="32"/>
      <c r="UR222" s="32"/>
      <c r="US222" s="32"/>
      <c r="UT222" s="32"/>
      <c r="UU222" s="32"/>
      <c r="UV222" s="32"/>
      <c r="UW222" s="32"/>
      <c r="UX222" s="32"/>
      <c r="UY222" s="32"/>
      <c r="UZ222" s="32"/>
      <c r="VA222" s="32"/>
      <c r="VB222" s="32"/>
      <c r="VC222" s="32"/>
      <c r="VD222" s="32"/>
      <c r="VE222" s="32"/>
      <c r="VF222" s="32"/>
      <c r="VG222" s="32"/>
      <c r="VH222" s="32"/>
      <c r="VI222" s="32"/>
      <c r="VJ222" s="32"/>
      <c r="VK222" s="32"/>
      <c r="VL222" s="32"/>
      <c r="VM222" s="32"/>
      <c r="VN222" s="32"/>
      <c r="VO222" s="32"/>
      <c r="VP222" s="32"/>
      <c r="VQ222" s="32"/>
      <c r="VR222" s="32"/>
      <c r="VS222" s="32"/>
      <c r="VT222" s="32"/>
      <c r="VU222" s="32"/>
      <c r="VV222" s="32"/>
      <c r="VW222" s="32"/>
      <c r="VX222" s="32"/>
      <c r="VY222" s="32"/>
      <c r="VZ222" s="32"/>
      <c r="WA222" s="32"/>
      <c r="WB222" s="32"/>
      <c r="WC222" s="32"/>
      <c r="WD222" s="32"/>
      <c r="WE222" s="32"/>
      <c r="WF222" s="32"/>
      <c r="WG222" s="32"/>
      <c r="WH222" s="32"/>
      <c r="WI222" s="32"/>
      <c r="WJ222" s="32"/>
      <c r="WK222" s="32"/>
      <c r="WL222" s="32"/>
      <c r="WM222" s="32"/>
      <c r="WN222" s="32"/>
      <c r="WO222" s="32"/>
      <c r="WP222" s="32"/>
      <c r="WQ222" s="32"/>
      <c r="WR222" s="32"/>
      <c r="WS222" s="32"/>
      <c r="WT222" s="32"/>
      <c r="WU222" s="32"/>
      <c r="WV222" s="32"/>
      <c r="WW222" s="32"/>
      <c r="WX222" s="32"/>
      <c r="WY222" s="32"/>
      <c r="WZ222" s="32"/>
      <c r="XA222" s="32"/>
      <c r="XB222" s="32"/>
      <c r="XC222" s="32"/>
      <c r="XD222" s="32"/>
      <c r="XE222" s="32"/>
      <c r="XF222" s="32"/>
      <c r="XG222" s="32"/>
      <c r="XH222" s="32"/>
      <c r="XI222" s="32"/>
      <c r="XJ222" s="32"/>
      <c r="XK222" s="32"/>
      <c r="XL222" s="32"/>
      <c r="XM222" s="32"/>
      <c r="XN222" s="32"/>
      <c r="XO222" s="32"/>
      <c r="XP222" s="32"/>
      <c r="XQ222" s="32"/>
      <c r="XR222" s="32"/>
      <c r="XS222" s="32"/>
      <c r="XT222" s="32"/>
      <c r="XU222" s="32"/>
      <c r="XV222" s="32"/>
      <c r="XW222" s="32"/>
      <c r="XX222" s="32"/>
      <c r="XY222" s="32"/>
      <c r="XZ222" s="32"/>
      <c r="YA222" s="32"/>
      <c r="YB222" s="32"/>
      <c r="YC222" s="32"/>
      <c r="YD222" s="32"/>
      <c r="YE222" s="32"/>
      <c r="YF222" s="32"/>
      <c r="YG222" s="32"/>
      <c r="YH222" s="32"/>
      <c r="YI222" s="32"/>
      <c r="YJ222" s="32"/>
      <c r="YK222" s="32"/>
      <c r="YL222" s="32"/>
      <c r="YM222" s="32"/>
      <c r="YN222" s="32"/>
      <c r="YO222" s="32"/>
      <c r="YP222" s="32"/>
      <c r="YQ222" s="32"/>
      <c r="YR222" s="32"/>
      <c r="YS222" s="32"/>
    </row>
    <row r="223" spans="1:669" s="12" customFormat="1" ht="15.75" x14ac:dyDescent="0.25">
      <c r="A223" s="74" t="s">
        <v>162</v>
      </c>
      <c r="B223" s="151" t="s">
        <v>158</v>
      </c>
      <c r="C223" s="75" t="s">
        <v>67</v>
      </c>
      <c r="D223" s="75" t="s">
        <v>197</v>
      </c>
      <c r="E223" s="76">
        <v>44593</v>
      </c>
      <c r="F223" s="77" t="s">
        <v>99</v>
      </c>
      <c r="G223" s="138">
        <v>76000</v>
      </c>
      <c r="H223" s="138">
        <v>2181.1999999999998</v>
      </c>
      <c r="I223" s="138">
        <v>6497.56</v>
      </c>
      <c r="J223" s="96">
        <v>2310.4</v>
      </c>
      <c r="K223" s="138">
        <v>25</v>
      </c>
      <c r="L223" s="138">
        <v>11014.16</v>
      </c>
      <c r="M223" s="31">
        <f t="shared" ref="M223:M224" si="43">G223-L223</f>
        <v>64985.84</v>
      </c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/>
      <c r="CG223" s="32"/>
      <c r="CH223" s="32"/>
      <c r="CI223" s="32"/>
      <c r="CJ223" s="32"/>
      <c r="CK223" s="32"/>
      <c r="CL223" s="32"/>
      <c r="CM223" s="32"/>
      <c r="CN223" s="32"/>
      <c r="CO223" s="32"/>
      <c r="CP223" s="32"/>
      <c r="CQ223" s="32"/>
      <c r="CR223" s="32"/>
      <c r="CS223" s="32"/>
      <c r="CT223" s="32"/>
      <c r="CU223" s="32"/>
      <c r="CV223" s="32"/>
      <c r="CW223" s="32"/>
      <c r="CX223" s="32"/>
      <c r="CY223" s="32"/>
      <c r="CZ223" s="32"/>
      <c r="DA223" s="32"/>
      <c r="DB223" s="32"/>
      <c r="DC223" s="32"/>
      <c r="DD223" s="32"/>
      <c r="DE223" s="32"/>
      <c r="DF223" s="32"/>
      <c r="DG223" s="32"/>
      <c r="DH223" s="32"/>
      <c r="DI223" s="32"/>
      <c r="DJ223" s="32"/>
      <c r="DK223" s="32"/>
      <c r="DL223" s="32"/>
      <c r="DM223" s="32"/>
      <c r="DN223" s="32"/>
      <c r="DO223" s="32"/>
      <c r="DP223" s="32"/>
      <c r="DQ223" s="32"/>
      <c r="DR223" s="32"/>
      <c r="DS223" s="32"/>
      <c r="DT223" s="32"/>
      <c r="DU223" s="32"/>
      <c r="DV223" s="32"/>
      <c r="DW223" s="32"/>
      <c r="DX223" s="32"/>
      <c r="DY223" s="32"/>
      <c r="DZ223" s="32"/>
      <c r="EA223" s="32"/>
      <c r="EB223" s="32"/>
      <c r="EC223" s="32"/>
      <c r="ED223" s="32"/>
      <c r="EE223" s="32"/>
      <c r="EF223" s="32"/>
      <c r="EG223" s="32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 s="32"/>
      <c r="NC223" s="32"/>
      <c r="ND223" s="32"/>
      <c r="NE223" s="32"/>
      <c r="NF223" s="32"/>
      <c r="NG223" s="32"/>
      <c r="NH223" s="32"/>
      <c r="NI223" s="32"/>
      <c r="NJ223" s="32"/>
      <c r="NK223" s="32"/>
      <c r="NL223" s="32"/>
      <c r="NM223" s="32"/>
      <c r="NN223" s="32"/>
      <c r="NO223" s="32"/>
      <c r="NP223" s="32"/>
      <c r="NQ223" s="32"/>
      <c r="NR223" s="32"/>
      <c r="NS223" s="32"/>
      <c r="NT223" s="32"/>
      <c r="NU223" s="32"/>
      <c r="NV223" s="32"/>
      <c r="NW223" s="32"/>
      <c r="NX223" s="32"/>
      <c r="NY223" s="32"/>
      <c r="NZ223" s="32"/>
      <c r="OA223" s="32"/>
      <c r="OB223" s="32"/>
      <c r="OC223" s="32"/>
      <c r="OD223" s="32"/>
      <c r="OE223" s="32"/>
      <c r="OF223" s="32"/>
      <c r="OG223" s="32"/>
      <c r="OH223" s="32"/>
      <c r="OI223" s="32"/>
      <c r="OJ223" s="32"/>
      <c r="OK223" s="32"/>
      <c r="OL223" s="32"/>
      <c r="OM223" s="32"/>
      <c r="ON223" s="32"/>
      <c r="OO223" s="32"/>
      <c r="OP223" s="32"/>
      <c r="OQ223" s="32"/>
      <c r="OR223" s="32"/>
      <c r="OS223" s="32"/>
      <c r="OT223" s="32"/>
      <c r="OU223" s="32"/>
      <c r="OV223" s="32"/>
      <c r="OW223" s="32"/>
      <c r="OX223" s="32"/>
      <c r="OY223" s="32"/>
      <c r="OZ223" s="32"/>
      <c r="PA223" s="32"/>
      <c r="PB223" s="32"/>
      <c r="PC223" s="32"/>
      <c r="PD223" s="32"/>
      <c r="PE223" s="32"/>
      <c r="PF223" s="32"/>
      <c r="PG223" s="32"/>
      <c r="PH223" s="32"/>
      <c r="PI223" s="32"/>
      <c r="PJ223" s="32"/>
      <c r="PK223" s="32"/>
      <c r="PL223" s="32"/>
      <c r="PM223" s="32"/>
      <c r="PN223" s="32"/>
      <c r="PO223" s="32"/>
      <c r="PP223" s="32"/>
      <c r="PQ223" s="32"/>
      <c r="PR223" s="32"/>
      <c r="PS223" s="32"/>
      <c r="PT223" s="32"/>
      <c r="PU223" s="32"/>
      <c r="PV223" s="32"/>
      <c r="PW223" s="32"/>
      <c r="PX223" s="32"/>
      <c r="PY223" s="32"/>
      <c r="PZ223" s="32"/>
      <c r="QA223" s="32"/>
      <c r="QB223" s="32"/>
      <c r="QC223" s="32"/>
      <c r="QD223" s="32"/>
      <c r="QE223" s="32"/>
      <c r="QF223" s="32"/>
      <c r="QG223" s="32"/>
      <c r="QH223" s="32"/>
      <c r="QI223" s="32"/>
      <c r="QJ223" s="32"/>
      <c r="QK223" s="32"/>
      <c r="QL223" s="32"/>
      <c r="QM223" s="32"/>
      <c r="QN223" s="32"/>
      <c r="QO223" s="32"/>
      <c r="QP223" s="32"/>
      <c r="QQ223" s="32"/>
      <c r="QR223" s="32"/>
      <c r="QS223" s="32"/>
      <c r="QT223" s="32"/>
      <c r="QU223" s="32"/>
      <c r="QV223" s="32"/>
      <c r="QW223" s="32"/>
      <c r="QX223" s="32"/>
      <c r="QY223" s="32"/>
      <c r="QZ223" s="32"/>
      <c r="RA223" s="32"/>
      <c r="RB223" s="32"/>
      <c r="RC223" s="32"/>
      <c r="RD223" s="32"/>
      <c r="RE223" s="32"/>
      <c r="RF223" s="32"/>
      <c r="RG223" s="32"/>
      <c r="RH223" s="32"/>
      <c r="RI223" s="32"/>
      <c r="RJ223" s="32"/>
      <c r="RK223" s="32"/>
      <c r="RL223" s="32"/>
      <c r="RM223" s="32"/>
      <c r="RN223" s="32"/>
      <c r="RO223" s="32"/>
      <c r="RP223" s="32"/>
      <c r="RQ223" s="32"/>
      <c r="RR223" s="32"/>
      <c r="RS223" s="32"/>
      <c r="RT223" s="32"/>
      <c r="RU223" s="32"/>
      <c r="RV223" s="32"/>
      <c r="RW223" s="32"/>
      <c r="RX223" s="32"/>
      <c r="RY223" s="32"/>
      <c r="RZ223" s="32"/>
      <c r="SA223" s="32"/>
      <c r="SB223" s="32"/>
      <c r="SC223" s="32"/>
      <c r="SD223" s="32"/>
      <c r="SE223" s="32"/>
      <c r="SF223" s="32"/>
      <c r="SG223" s="32"/>
      <c r="SH223" s="32"/>
      <c r="SI223" s="32"/>
      <c r="SJ223" s="32"/>
      <c r="SK223" s="32"/>
      <c r="SL223" s="32"/>
      <c r="SM223" s="32"/>
      <c r="SN223" s="32"/>
      <c r="SO223" s="32"/>
      <c r="SP223" s="32"/>
      <c r="SQ223" s="32"/>
      <c r="SR223" s="32"/>
      <c r="SS223" s="32"/>
      <c r="ST223" s="32"/>
      <c r="SU223" s="32"/>
      <c r="SV223" s="32"/>
      <c r="SW223" s="32"/>
      <c r="SX223" s="32"/>
      <c r="SY223" s="32"/>
      <c r="SZ223" s="32"/>
      <c r="TA223" s="32"/>
      <c r="TB223" s="32"/>
      <c r="TC223" s="32"/>
      <c r="TD223" s="32"/>
      <c r="TE223" s="32"/>
      <c r="TF223" s="32"/>
      <c r="TG223" s="32"/>
      <c r="TH223" s="32"/>
      <c r="TI223" s="32"/>
      <c r="TJ223" s="32"/>
      <c r="TK223" s="32"/>
      <c r="TL223" s="32"/>
      <c r="TM223" s="32"/>
      <c r="TN223" s="32"/>
      <c r="TO223" s="32"/>
      <c r="TP223" s="32"/>
      <c r="TQ223" s="32"/>
      <c r="TR223" s="32"/>
      <c r="TS223" s="32"/>
      <c r="TT223" s="32"/>
      <c r="TU223" s="32"/>
      <c r="TV223" s="32"/>
      <c r="TW223" s="32"/>
      <c r="TX223" s="32"/>
      <c r="TY223" s="32"/>
      <c r="TZ223" s="32"/>
      <c r="UA223" s="32"/>
      <c r="UB223" s="32"/>
      <c r="UC223" s="32"/>
      <c r="UD223" s="32"/>
      <c r="UE223" s="32"/>
      <c r="UF223" s="32"/>
      <c r="UG223" s="32"/>
      <c r="UH223" s="32"/>
      <c r="UI223" s="32"/>
      <c r="UJ223" s="32"/>
      <c r="UK223" s="32"/>
      <c r="UL223" s="32"/>
      <c r="UM223" s="32"/>
      <c r="UN223" s="32"/>
      <c r="UO223" s="32"/>
      <c r="UP223" s="32"/>
      <c r="UQ223" s="32"/>
      <c r="UR223" s="32"/>
      <c r="US223" s="32"/>
      <c r="UT223" s="32"/>
      <c r="UU223" s="32"/>
      <c r="UV223" s="32"/>
      <c r="UW223" s="32"/>
      <c r="UX223" s="32"/>
      <c r="UY223" s="32"/>
      <c r="UZ223" s="32"/>
      <c r="VA223" s="32"/>
      <c r="VB223" s="32"/>
      <c r="VC223" s="32"/>
      <c r="VD223" s="32"/>
      <c r="VE223" s="32"/>
      <c r="VF223" s="32"/>
      <c r="VG223" s="32"/>
      <c r="VH223" s="32"/>
      <c r="VI223" s="32"/>
      <c r="VJ223" s="32"/>
      <c r="VK223" s="32"/>
      <c r="VL223" s="32"/>
      <c r="VM223" s="32"/>
      <c r="VN223" s="32"/>
      <c r="VO223" s="32"/>
      <c r="VP223" s="32"/>
      <c r="VQ223" s="32"/>
      <c r="VR223" s="32"/>
      <c r="VS223" s="32"/>
      <c r="VT223" s="32"/>
      <c r="VU223" s="32"/>
      <c r="VV223" s="32"/>
      <c r="VW223" s="32"/>
      <c r="VX223" s="32"/>
      <c r="VY223" s="32"/>
      <c r="VZ223" s="32"/>
      <c r="WA223" s="32"/>
      <c r="WB223" s="32"/>
      <c r="WC223" s="32"/>
      <c r="WD223" s="32"/>
      <c r="WE223" s="32"/>
      <c r="WF223" s="32"/>
      <c r="WG223" s="32"/>
      <c r="WH223" s="32"/>
      <c r="WI223" s="32"/>
      <c r="WJ223" s="32"/>
      <c r="WK223" s="32"/>
      <c r="WL223" s="32"/>
      <c r="WM223" s="32"/>
      <c r="WN223" s="32"/>
      <c r="WO223" s="32"/>
      <c r="WP223" s="32"/>
      <c r="WQ223" s="32"/>
      <c r="WR223" s="32"/>
      <c r="WS223" s="32"/>
      <c r="WT223" s="32"/>
      <c r="WU223" s="32"/>
      <c r="WV223" s="32"/>
      <c r="WW223" s="32"/>
      <c r="WX223" s="32"/>
      <c r="WY223" s="32"/>
      <c r="WZ223" s="32"/>
      <c r="XA223" s="32"/>
      <c r="XB223" s="32"/>
      <c r="XC223" s="32"/>
      <c r="XD223" s="32"/>
      <c r="XE223" s="32"/>
      <c r="XF223" s="32"/>
      <c r="XG223" s="32"/>
      <c r="XH223" s="32"/>
      <c r="XI223" s="32"/>
      <c r="XJ223" s="32"/>
      <c r="XK223" s="32"/>
      <c r="XL223" s="32"/>
      <c r="XM223" s="32"/>
      <c r="XN223" s="32"/>
      <c r="XO223" s="32"/>
      <c r="XP223" s="32"/>
      <c r="XQ223" s="32"/>
      <c r="XR223" s="32"/>
      <c r="XS223" s="32"/>
      <c r="XT223" s="32"/>
      <c r="XU223" s="32"/>
      <c r="XV223" s="32"/>
      <c r="XW223" s="32"/>
      <c r="XX223" s="32"/>
      <c r="XY223" s="32"/>
      <c r="XZ223" s="32"/>
      <c r="YA223" s="32"/>
      <c r="YB223" s="32"/>
      <c r="YC223" s="32"/>
      <c r="YD223" s="32"/>
      <c r="YE223" s="32"/>
      <c r="YF223" s="32"/>
      <c r="YG223" s="32"/>
      <c r="YH223" s="32"/>
      <c r="YI223" s="32"/>
      <c r="YJ223" s="32"/>
      <c r="YK223" s="32"/>
      <c r="YL223" s="32"/>
      <c r="YM223" s="32"/>
      <c r="YN223" s="32"/>
      <c r="YO223" s="32"/>
      <c r="YP223" s="32"/>
      <c r="YQ223" s="32"/>
      <c r="YR223" s="32"/>
      <c r="YS223" s="32"/>
    </row>
    <row r="224" spans="1:669" s="12" customFormat="1" ht="15.75" x14ac:dyDescent="0.25">
      <c r="A224" s="74" t="s">
        <v>165</v>
      </c>
      <c r="B224" s="151" t="s">
        <v>50</v>
      </c>
      <c r="C224" s="75" t="s">
        <v>66</v>
      </c>
      <c r="D224" s="75" t="s">
        <v>197</v>
      </c>
      <c r="E224" s="76">
        <v>44662</v>
      </c>
      <c r="F224" s="77" t="s">
        <v>99</v>
      </c>
      <c r="G224" s="138">
        <v>115000</v>
      </c>
      <c r="H224" s="138">
        <v>3300.5</v>
      </c>
      <c r="I224" s="138">
        <v>15633.74</v>
      </c>
      <c r="J224" s="96">
        <v>3496</v>
      </c>
      <c r="K224" s="138">
        <v>25</v>
      </c>
      <c r="L224" s="138">
        <v>22455.24</v>
      </c>
      <c r="M224" s="31">
        <f t="shared" si="43"/>
        <v>92544.76</v>
      </c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32"/>
      <c r="CM224" s="32"/>
      <c r="CN224" s="32"/>
      <c r="CO224" s="32"/>
      <c r="CP224" s="32"/>
      <c r="CQ224" s="32"/>
      <c r="CR224" s="32"/>
      <c r="CS224" s="32"/>
      <c r="CT224" s="32"/>
      <c r="CU224" s="32"/>
      <c r="CV224" s="32"/>
      <c r="CW224" s="32"/>
      <c r="CX224" s="32"/>
      <c r="CY224" s="32"/>
      <c r="CZ224" s="32"/>
      <c r="DA224" s="32"/>
      <c r="DB224" s="32"/>
      <c r="DC224" s="32"/>
      <c r="DD224" s="32"/>
      <c r="DE224" s="32"/>
      <c r="DF224" s="32"/>
      <c r="DG224" s="32"/>
      <c r="DH224" s="32"/>
      <c r="DI224" s="32"/>
      <c r="DJ224" s="32"/>
      <c r="DK224" s="32"/>
      <c r="DL224" s="32"/>
      <c r="DM224" s="32"/>
      <c r="DN224" s="32"/>
      <c r="DO224" s="32"/>
      <c r="DP224" s="32"/>
      <c r="DQ224" s="32"/>
      <c r="DR224" s="32"/>
      <c r="DS224" s="32"/>
      <c r="DT224" s="32"/>
      <c r="DU224" s="32"/>
      <c r="DV224" s="32"/>
      <c r="DW224" s="32"/>
      <c r="DX224" s="32"/>
      <c r="DY224" s="32"/>
      <c r="DZ224" s="32"/>
      <c r="EA224" s="32"/>
      <c r="EB224" s="32"/>
      <c r="EC224" s="32"/>
      <c r="ED224" s="32"/>
      <c r="EE224" s="32"/>
      <c r="EF224" s="32"/>
      <c r="EG224" s="32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 s="32"/>
      <c r="NC224" s="32"/>
      <c r="ND224" s="32"/>
      <c r="NE224" s="32"/>
      <c r="NF224" s="32"/>
      <c r="NG224" s="32"/>
      <c r="NH224" s="32"/>
      <c r="NI224" s="32"/>
      <c r="NJ224" s="32"/>
      <c r="NK224" s="32"/>
      <c r="NL224" s="32"/>
      <c r="NM224" s="32"/>
      <c r="NN224" s="32"/>
      <c r="NO224" s="32"/>
      <c r="NP224" s="32"/>
      <c r="NQ224" s="32"/>
      <c r="NR224" s="32"/>
      <c r="NS224" s="32"/>
      <c r="NT224" s="32"/>
      <c r="NU224" s="32"/>
      <c r="NV224" s="32"/>
      <c r="NW224" s="32"/>
      <c r="NX224" s="32"/>
      <c r="NY224" s="32"/>
      <c r="NZ224" s="32"/>
      <c r="OA224" s="32"/>
      <c r="OB224" s="32"/>
      <c r="OC224" s="32"/>
      <c r="OD224" s="32"/>
      <c r="OE224" s="32"/>
      <c r="OF224" s="32"/>
      <c r="OG224" s="32"/>
      <c r="OH224" s="32"/>
      <c r="OI224" s="32"/>
      <c r="OJ224" s="32"/>
      <c r="OK224" s="32"/>
      <c r="OL224" s="32"/>
      <c r="OM224" s="32"/>
      <c r="ON224" s="32"/>
      <c r="OO224" s="32"/>
      <c r="OP224" s="32"/>
      <c r="OQ224" s="32"/>
      <c r="OR224" s="32"/>
      <c r="OS224" s="32"/>
      <c r="OT224" s="32"/>
      <c r="OU224" s="32"/>
      <c r="OV224" s="32"/>
      <c r="OW224" s="32"/>
      <c r="OX224" s="32"/>
      <c r="OY224" s="32"/>
      <c r="OZ224" s="32"/>
      <c r="PA224" s="32"/>
      <c r="PB224" s="32"/>
      <c r="PC224" s="32"/>
      <c r="PD224" s="32"/>
      <c r="PE224" s="32"/>
      <c r="PF224" s="32"/>
      <c r="PG224" s="32"/>
      <c r="PH224" s="32"/>
      <c r="PI224" s="32"/>
      <c r="PJ224" s="32"/>
      <c r="PK224" s="32"/>
      <c r="PL224" s="32"/>
      <c r="PM224" s="32"/>
      <c r="PN224" s="32"/>
      <c r="PO224" s="32"/>
      <c r="PP224" s="32"/>
      <c r="PQ224" s="32"/>
      <c r="PR224" s="32"/>
      <c r="PS224" s="32"/>
      <c r="PT224" s="32"/>
      <c r="PU224" s="32"/>
      <c r="PV224" s="32"/>
      <c r="PW224" s="32"/>
      <c r="PX224" s="32"/>
      <c r="PY224" s="32"/>
      <c r="PZ224" s="32"/>
      <c r="QA224" s="32"/>
      <c r="QB224" s="32"/>
      <c r="QC224" s="32"/>
      <c r="QD224" s="32"/>
      <c r="QE224" s="32"/>
      <c r="QF224" s="32"/>
      <c r="QG224" s="32"/>
      <c r="QH224" s="32"/>
      <c r="QI224" s="32"/>
      <c r="QJ224" s="32"/>
      <c r="QK224" s="32"/>
      <c r="QL224" s="32"/>
      <c r="QM224" s="32"/>
      <c r="QN224" s="32"/>
      <c r="QO224" s="32"/>
      <c r="QP224" s="32"/>
      <c r="QQ224" s="32"/>
      <c r="QR224" s="32"/>
      <c r="QS224" s="32"/>
      <c r="QT224" s="32"/>
      <c r="QU224" s="32"/>
      <c r="QV224" s="32"/>
      <c r="QW224" s="32"/>
      <c r="QX224" s="32"/>
      <c r="QY224" s="32"/>
      <c r="QZ224" s="32"/>
      <c r="RA224" s="32"/>
      <c r="RB224" s="32"/>
      <c r="RC224" s="32"/>
      <c r="RD224" s="32"/>
      <c r="RE224" s="32"/>
      <c r="RF224" s="32"/>
      <c r="RG224" s="32"/>
      <c r="RH224" s="32"/>
      <c r="RI224" s="32"/>
      <c r="RJ224" s="32"/>
      <c r="RK224" s="32"/>
      <c r="RL224" s="32"/>
      <c r="RM224" s="32"/>
      <c r="RN224" s="32"/>
      <c r="RO224" s="32"/>
      <c r="RP224" s="32"/>
      <c r="RQ224" s="32"/>
      <c r="RR224" s="32"/>
      <c r="RS224" s="32"/>
      <c r="RT224" s="32"/>
      <c r="RU224" s="32"/>
      <c r="RV224" s="32"/>
      <c r="RW224" s="32"/>
      <c r="RX224" s="32"/>
      <c r="RY224" s="32"/>
      <c r="RZ224" s="32"/>
      <c r="SA224" s="32"/>
      <c r="SB224" s="32"/>
      <c r="SC224" s="32"/>
      <c r="SD224" s="32"/>
      <c r="SE224" s="32"/>
      <c r="SF224" s="32"/>
      <c r="SG224" s="32"/>
      <c r="SH224" s="32"/>
      <c r="SI224" s="32"/>
      <c r="SJ224" s="32"/>
      <c r="SK224" s="32"/>
      <c r="SL224" s="32"/>
      <c r="SM224" s="32"/>
      <c r="SN224" s="32"/>
      <c r="SO224" s="32"/>
      <c r="SP224" s="32"/>
      <c r="SQ224" s="32"/>
      <c r="SR224" s="32"/>
      <c r="SS224" s="32"/>
      <c r="ST224" s="32"/>
      <c r="SU224" s="32"/>
      <c r="SV224" s="32"/>
      <c r="SW224" s="32"/>
      <c r="SX224" s="32"/>
      <c r="SY224" s="32"/>
      <c r="SZ224" s="32"/>
      <c r="TA224" s="32"/>
      <c r="TB224" s="32"/>
      <c r="TC224" s="32"/>
      <c r="TD224" s="32"/>
      <c r="TE224" s="32"/>
      <c r="TF224" s="32"/>
      <c r="TG224" s="32"/>
      <c r="TH224" s="32"/>
      <c r="TI224" s="32"/>
      <c r="TJ224" s="32"/>
      <c r="TK224" s="32"/>
      <c r="TL224" s="32"/>
      <c r="TM224" s="32"/>
      <c r="TN224" s="32"/>
      <c r="TO224" s="32"/>
      <c r="TP224" s="32"/>
      <c r="TQ224" s="32"/>
      <c r="TR224" s="32"/>
      <c r="TS224" s="32"/>
      <c r="TT224" s="32"/>
      <c r="TU224" s="32"/>
      <c r="TV224" s="32"/>
      <c r="TW224" s="32"/>
      <c r="TX224" s="32"/>
      <c r="TY224" s="32"/>
      <c r="TZ224" s="32"/>
      <c r="UA224" s="32"/>
      <c r="UB224" s="32"/>
      <c r="UC224" s="32"/>
      <c r="UD224" s="32"/>
      <c r="UE224" s="32"/>
      <c r="UF224" s="32"/>
      <c r="UG224" s="32"/>
      <c r="UH224" s="32"/>
      <c r="UI224" s="32"/>
      <c r="UJ224" s="32"/>
      <c r="UK224" s="32"/>
      <c r="UL224" s="32"/>
      <c r="UM224" s="32"/>
      <c r="UN224" s="32"/>
      <c r="UO224" s="32"/>
      <c r="UP224" s="32"/>
      <c r="UQ224" s="32"/>
      <c r="UR224" s="32"/>
      <c r="US224" s="32"/>
      <c r="UT224" s="32"/>
      <c r="UU224" s="32"/>
      <c r="UV224" s="32"/>
      <c r="UW224" s="32"/>
      <c r="UX224" s="32"/>
      <c r="UY224" s="32"/>
      <c r="UZ224" s="32"/>
      <c r="VA224" s="32"/>
      <c r="VB224" s="32"/>
      <c r="VC224" s="32"/>
      <c r="VD224" s="32"/>
      <c r="VE224" s="32"/>
      <c r="VF224" s="32"/>
      <c r="VG224" s="32"/>
      <c r="VH224" s="32"/>
      <c r="VI224" s="32"/>
      <c r="VJ224" s="32"/>
      <c r="VK224" s="32"/>
      <c r="VL224" s="32"/>
      <c r="VM224" s="32"/>
      <c r="VN224" s="32"/>
      <c r="VO224" s="32"/>
      <c r="VP224" s="32"/>
      <c r="VQ224" s="32"/>
      <c r="VR224" s="32"/>
      <c r="VS224" s="32"/>
      <c r="VT224" s="32"/>
      <c r="VU224" s="32"/>
      <c r="VV224" s="32"/>
      <c r="VW224" s="32"/>
      <c r="VX224" s="32"/>
      <c r="VY224" s="32"/>
      <c r="VZ224" s="32"/>
      <c r="WA224" s="32"/>
      <c r="WB224" s="32"/>
      <c r="WC224" s="32"/>
      <c r="WD224" s="32"/>
      <c r="WE224" s="32"/>
      <c r="WF224" s="32"/>
      <c r="WG224" s="32"/>
      <c r="WH224" s="32"/>
      <c r="WI224" s="32"/>
      <c r="WJ224" s="32"/>
      <c r="WK224" s="32"/>
      <c r="WL224" s="32"/>
      <c r="WM224" s="32"/>
      <c r="WN224" s="32"/>
      <c r="WO224" s="32"/>
      <c r="WP224" s="32"/>
      <c r="WQ224" s="32"/>
      <c r="WR224" s="32"/>
      <c r="WS224" s="32"/>
      <c r="WT224" s="32"/>
      <c r="WU224" s="32"/>
      <c r="WV224" s="32"/>
      <c r="WW224" s="32"/>
      <c r="WX224" s="32"/>
      <c r="WY224" s="32"/>
      <c r="WZ224" s="32"/>
      <c r="XA224" s="32"/>
      <c r="XB224" s="32"/>
      <c r="XC224" s="32"/>
      <c r="XD224" s="32"/>
      <c r="XE224" s="32"/>
      <c r="XF224" s="32"/>
      <c r="XG224" s="32"/>
      <c r="XH224" s="32"/>
      <c r="XI224" s="32"/>
      <c r="XJ224" s="32"/>
      <c r="XK224" s="32"/>
      <c r="XL224" s="32"/>
      <c r="XM224" s="32"/>
      <c r="XN224" s="32"/>
      <c r="XO224" s="32"/>
      <c r="XP224" s="32"/>
      <c r="XQ224" s="32"/>
      <c r="XR224" s="32"/>
      <c r="XS224" s="32"/>
      <c r="XT224" s="32"/>
      <c r="XU224" s="32"/>
      <c r="XV224" s="32"/>
      <c r="XW224" s="32"/>
      <c r="XX224" s="32"/>
      <c r="XY224" s="32"/>
      <c r="XZ224" s="32"/>
      <c r="YA224" s="32"/>
      <c r="YB224" s="32"/>
      <c r="YC224" s="32"/>
      <c r="YD224" s="32"/>
      <c r="YE224" s="32"/>
      <c r="YF224" s="32"/>
      <c r="YG224" s="32"/>
      <c r="YH224" s="32"/>
      <c r="YI224" s="32"/>
      <c r="YJ224" s="32"/>
      <c r="YK224" s="32"/>
      <c r="YL224" s="32"/>
      <c r="YM224" s="32"/>
      <c r="YN224" s="32"/>
      <c r="YO224" s="32"/>
      <c r="YP224" s="32"/>
      <c r="YQ224" s="32"/>
      <c r="YR224" s="32"/>
      <c r="YS224" s="32"/>
    </row>
    <row r="225" spans="1:669" s="58" customFormat="1" ht="15.75" x14ac:dyDescent="0.25">
      <c r="A225" s="72" t="s">
        <v>13</v>
      </c>
      <c r="B225" s="26">
        <v>3</v>
      </c>
      <c r="C225" s="46"/>
      <c r="D225" s="46"/>
      <c r="E225" s="46"/>
      <c r="F225" s="73"/>
      <c r="G225" s="108">
        <f>G222+G223+G224</f>
        <v>251000</v>
      </c>
      <c r="H225" s="108">
        <f t="shared" ref="H225:M225" si="44">SUM(H222:H224)</f>
        <v>7203.7</v>
      </c>
      <c r="I225" s="108">
        <f t="shared" si="44"/>
        <v>25617.98</v>
      </c>
      <c r="J225" s="108">
        <f t="shared" si="44"/>
        <v>7630.4</v>
      </c>
      <c r="K225" s="108">
        <f t="shared" si="44"/>
        <v>1019</v>
      </c>
      <c r="L225" s="108">
        <f>SUM(L222:L224)</f>
        <v>41471.08</v>
      </c>
      <c r="M225" s="105">
        <f t="shared" si="44"/>
        <v>209528.91999999998</v>
      </c>
      <c r="N225" s="12"/>
      <c r="O225" s="12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/>
      <c r="CM225" s="32"/>
      <c r="CN225" s="32"/>
      <c r="CO225" s="32"/>
      <c r="CP225" s="32"/>
      <c r="CQ225" s="32"/>
      <c r="CR225" s="52"/>
      <c r="CS225" s="52"/>
      <c r="CT225" s="52"/>
      <c r="CU225" s="52"/>
      <c r="CV225" s="52"/>
      <c r="CW225" s="52"/>
      <c r="CX225" s="52"/>
      <c r="CY225" s="52"/>
      <c r="CZ225" s="52"/>
      <c r="DA225" s="52"/>
      <c r="DB225" s="52"/>
      <c r="DC225" s="52"/>
      <c r="DD225" s="52"/>
      <c r="DE225" s="52"/>
      <c r="DF225" s="52"/>
      <c r="DG225" s="52"/>
      <c r="DH225" s="52"/>
      <c r="DI225" s="52"/>
      <c r="DJ225" s="52"/>
      <c r="DK225" s="52"/>
      <c r="DL225" s="52"/>
      <c r="DM225" s="52"/>
      <c r="DN225" s="52"/>
      <c r="DO225" s="52"/>
      <c r="DP225" s="52"/>
      <c r="DQ225" s="52"/>
      <c r="DR225" s="52"/>
      <c r="DS225" s="52"/>
      <c r="DT225" s="52"/>
      <c r="DU225" s="52"/>
      <c r="DV225" s="52"/>
      <c r="DW225" s="52"/>
      <c r="DX225" s="52"/>
      <c r="DY225" s="52"/>
      <c r="DZ225" s="52"/>
      <c r="EA225" s="52"/>
      <c r="EB225" s="52"/>
      <c r="EC225" s="52"/>
      <c r="ED225" s="52"/>
      <c r="EE225" s="52"/>
      <c r="EF225" s="52"/>
      <c r="EG225" s="52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 s="52"/>
      <c r="NC225" s="52"/>
      <c r="ND225" s="52"/>
      <c r="NE225" s="52"/>
      <c r="NF225" s="52"/>
      <c r="NG225" s="52"/>
      <c r="NH225" s="52"/>
      <c r="NI225" s="52"/>
      <c r="NJ225" s="52"/>
      <c r="NK225" s="52"/>
      <c r="NL225" s="52"/>
      <c r="NM225" s="52"/>
      <c r="NN225" s="52"/>
      <c r="NO225" s="52"/>
      <c r="NP225" s="52"/>
      <c r="NQ225" s="52"/>
      <c r="NR225" s="52"/>
      <c r="NS225" s="52"/>
      <c r="NT225" s="52"/>
      <c r="NU225" s="52"/>
      <c r="NV225" s="52"/>
      <c r="NW225" s="52"/>
      <c r="NX225" s="52"/>
      <c r="NY225" s="52"/>
      <c r="NZ225" s="52"/>
      <c r="OA225" s="52"/>
      <c r="OB225" s="52"/>
      <c r="OC225" s="52"/>
      <c r="OD225" s="52"/>
      <c r="OE225" s="52"/>
      <c r="OF225" s="52"/>
      <c r="OG225" s="52"/>
      <c r="OH225" s="52"/>
      <c r="OI225" s="52"/>
      <c r="OJ225" s="52"/>
      <c r="OK225" s="52"/>
      <c r="OL225" s="52"/>
      <c r="OM225" s="52"/>
      <c r="ON225" s="52"/>
      <c r="OO225" s="52"/>
      <c r="OP225" s="52"/>
      <c r="OQ225" s="52"/>
      <c r="OR225" s="52"/>
      <c r="OS225" s="52"/>
      <c r="OT225" s="52"/>
      <c r="OU225" s="52"/>
      <c r="OV225" s="52"/>
      <c r="OW225" s="52"/>
      <c r="OX225" s="52"/>
      <c r="OY225" s="52"/>
      <c r="OZ225" s="52"/>
      <c r="PA225" s="52"/>
      <c r="PB225" s="52"/>
      <c r="PC225" s="52"/>
      <c r="PD225" s="52"/>
      <c r="PE225" s="52"/>
      <c r="PF225" s="52"/>
      <c r="PG225" s="52"/>
      <c r="PH225" s="52"/>
      <c r="PI225" s="52"/>
      <c r="PJ225" s="52"/>
      <c r="PK225" s="52"/>
      <c r="PL225" s="52"/>
      <c r="PM225" s="52"/>
      <c r="PN225" s="52"/>
      <c r="PO225" s="52"/>
      <c r="PP225" s="52"/>
      <c r="PQ225" s="52"/>
      <c r="PR225" s="52"/>
      <c r="PS225" s="52"/>
      <c r="PT225" s="52"/>
      <c r="PU225" s="52"/>
      <c r="PV225" s="52"/>
      <c r="PW225" s="52"/>
      <c r="PX225" s="52"/>
      <c r="PY225" s="52"/>
      <c r="PZ225" s="52"/>
      <c r="QA225" s="52"/>
      <c r="QB225" s="52"/>
      <c r="QC225" s="52"/>
      <c r="QD225" s="52"/>
      <c r="QE225" s="52"/>
      <c r="QF225" s="52"/>
      <c r="QG225" s="52"/>
      <c r="QH225" s="52"/>
      <c r="QI225" s="52"/>
      <c r="QJ225" s="52"/>
      <c r="QK225" s="52"/>
      <c r="QL225" s="52"/>
      <c r="QM225" s="52"/>
      <c r="QN225" s="52"/>
      <c r="QO225" s="52"/>
      <c r="QP225" s="52"/>
      <c r="QQ225" s="52"/>
      <c r="QR225" s="52"/>
      <c r="QS225" s="52"/>
      <c r="QT225" s="52"/>
      <c r="QU225" s="52"/>
      <c r="QV225" s="52"/>
      <c r="QW225" s="52"/>
      <c r="QX225" s="52"/>
      <c r="QY225" s="52"/>
      <c r="QZ225" s="52"/>
      <c r="RA225" s="52"/>
      <c r="RB225" s="52"/>
      <c r="RC225" s="52"/>
      <c r="RD225" s="52"/>
      <c r="RE225" s="52"/>
      <c r="RF225" s="52"/>
      <c r="RG225" s="52"/>
      <c r="RH225" s="52"/>
      <c r="RI225" s="52"/>
      <c r="RJ225" s="52"/>
      <c r="RK225" s="52"/>
      <c r="RL225" s="52"/>
      <c r="RM225" s="52"/>
      <c r="RN225" s="52"/>
      <c r="RO225" s="52"/>
      <c r="RP225" s="52"/>
      <c r="RQ225" s="52"/>
      <c r="RR225" s="52"/>
      <c r="RS225" s="52"/>
      <c r="RT225" s="52"/>
      <c r="RU225" s="52"/>
      <c r="RV225" s="52"/>
      <c r="RW225" s="52"/>
      <c r="RX225" s="52"/>
      <c r="RY225" s="52"/>
      <c r="RZ225" s="52"/>
      <c r="SA225" s="52"/>
      <c r="SB225" s="52"/>
      <c r="SC225" s="52"/>
      <c r="SD225" s="52"/>
      <c r="SE225" s="52"/>
      <c r="SF225" s="52"/>
      <c r="SG225" s="52"/>
      <c r="SH225" s="52"/>
      <c r="SI225" s="52"/>
      <c r="SJ225" s="52"/>
      <c r="SK225" s="52"/>
      <c r="SL225" s="52"/>
      <c r="SM225" s="52"/>
      <c r="SN225" s="52"/>
      <c r="SO225" s="52"/>
      <c r="SP225" s="52"/>
      <c r="SQ225" s="52"/>
      <c r="SR225" s="52"/>
      <c r="SS225" s="52"/>
      <c r="ST225" s="52"/>
      <c r="SU225" s="52"/>
      <c r="SV225" s="52"/>
      <c r="SW225" s="52"/>
      <c r="SX225" s="52"/>
      <c r="SY225" s="52"/>
      <c r="SZ225" s="52"/>
      <c r="TA225" s="52"/>
      <c r="TB225" s="52"/>
      <c r="TC225" s="52"/>
      <c r="TD225" s="52"/>
      <c r="TE225" s="52"/>
      <c r="TF225" s="52"/>
      <c r="TG225" s="52"/>
      <c r="TH225" s="52"/>
      <c r="TI225" s="52"/>
      <c r="TJ225" s="52"/>
      <c r="TK225" s="52"/>
      <c r="TL225" s="52"/>
      <c r="TM225" s="52"/>
      <c r="TN225" s="52"/>
      <c r="TO225" s="52"/>
      <c r="TP225" s="52"/>
      <c r="TQ225" s="52"/>
      <c r="TR225" s="52"/>
      <c r="TS225" s="52"/>
      <c r="TT225" s="52"/>
      <c r="TU225" s="52"/>
      <c r="TV225" s="52"/>
      <c r="TW225" s="52"/>
      <c r="TX225" s="52"/>
      <c r="TY225" s="52"/>
      <c r="TZ225" s="52"/>
      <c r="UA225" s="52"/>
      <c r="UB225" s="52"/>
      <c r="UC225" s="52"/>
      <c r="UD225" s="52"/>
      <c r="UE225" s="52"/>
      <c r="UF225" s="52"/>
      <c r="UG225" s="52"/>
      <c r="UH225" s="52"/>
      <c r="UI225" s="52"/>
      <c r="UJ225" s="52"/>
      <c r="UK225" s="52"/>
      <c r="UL225" s="52"/>
      <c r="UM225" s="52"/>
      <c r="UN225" s="52"/>
      <c r="UO225" s="52"/>
      <c r="UP225" s="52"/>
      <c r="UQ225" s="52"/>
      <c r="UR225" s="52"/>
      <c r="US225" s="52"/>
      <c r="UT225" s="52"/>
      <c r="UU225" s="52"/>
      <c r="UV225" s="52"/>
      <c r="UW225" s="52"/>
      <c r="UX225" s="52"/>
      <c r="UY225" s="52"/>
      <c r="UZ225" s="52"/>
      <c r="VA225" s="52"/>
      <c r="VB225" s="52"/>
      <c r="VC225" s="52"/>
      <c r="VD225" s="52"/>
      <c r="VE225" s="52"/>
      <c r="VF225" s="52"/>
      <c r="VG225" s="52"/>
      <c r="VH225" s="52"/>
      <c r="VI225" s="52"/>
      <c r="VJ225" s="52"/>
      <c r="VK225" s="52"/>
      <c r="VL225" s="52"/>
      <c r="VM225" s="52"/>
      <c r="VN225" s="52"/>
      <c r="VO225" s="52"/>
      <c r="VP225" s="52"/>
      <c r="VQ225" s="52"/>
      <c r="VR225" s="52"/>
      <c r="VS225" s="52"/>
      <c r="VT225" s="52"/>
      <c r="VU225" s="52"/>
      <c r="VV225" s="52"/>
      <c r="VW225" s="52"/>
      <c r="VX225" s="52"/>
      <c r="VY225" s="52"/>
      <c r="VZ225" s="52"/>
      <c r="WA225" s="52"/>
      <c r="WB225" s="52"/>
      <c r="WC225" s="52"/>
      <c r="WD225" s="52"/>
      <c r="WE225" s="52"/>
      <c r="WF225" s="52"/>
      <c r="WG225" s="52"/>
      <c r="WH225" s="52"/>
      <c r="WI225" s="52"/>
      <c r="WJ225" s="52"/>
      <c r="WK225" s="52"/>
      <c r="WL225" s="52"/>
      <c r="WM225" s="52"/>
      <c r="WN225" s="52"/>
      <c r="WO225" s="52"/>
      <c r="WP225" s="52"/>
      <c r="WQ225" s="52"/>
      <c r="WR225" s="52"/>
      <c r="WS225" s="52"/>
      <c r="WT225" s="52"/>
      <c r="WU225" s="52"/>
      <c r="WV225" s="52"/>
      <c r="WW225" s="52"/>
      <c r="WX225" s="52"/>
      <c r="WY225" s="52"/>
      <c r="WZ225" s="52"/>
      <c r="XA225" s="52"/>
      <c r="XB225" s="52"/>
      <c r="XC225" s="52"/>
      <c r="XD225" s="52"/>
      <c r="XE225" s="52"/>
      <c r="XF225" s="52"/>
      <c r="XG225" s="52"/>
      <c r="XH225" s="52"/>
      <c r="XI225" s="52"/>
      <c r="XJ225" s="52"/>
      <c r="XK225" s="52"/>
      <c r="XL225" s="52"/>
      <c r="XM225" s="52"/>
      <c r="XN225" s="52"/>
      <c r="XO225" s="52"/>
      <c r="XP225" s="52"/>
      <c r="XQ225" s="52"/>
      <c r="XR225" s="52"/>
      <c r="XS225" s="52"/>
      <c r="XT225" s="52"/>
      <c r="XU225" s="52"/>
      <c r="XV225" s="52"/>
      <c r="XW225" s="52"/>
      <c r="XX225" s="52"/>
      <c r="XY225" s="52"/>
      <c r="XZ225" s="52"/>
      <c r="YA225" s="52"/>
      <c r="YB225" s="52"/>
      <c r="YC225" s="52"/>
      <c r="YD225" s="52"/>
      <c r="YE225" s="52"/>
      <c r="YF225" s="52"/>
      <c r="YG225" s="52"/>
      <c r="YH225" s="52"/>
      <c r="YI225" s="52"/>
      <c r="YJ225" s="52"/>
      <c r="YK225" s="52"/>
      <c r="YL225" s="52"/>
      <c r="YM225" s="52"/>
      <c r="YN225" s="52"/>
      <c r="YO225" s="52"/>
      <c r="YP225" s="52"/>
      <c r="YQ225" s="52"/>
      <c r="YR225" s="52"/>
      <c r="YS225" s="52"/>
    </row>
    <row r="226" spans="1:669" s="12" customFormat="1" ht="15.75" x14ac:dyDescent="0.25">
      <c r="A226"/>
      <c r="B226" s="3"/>
      <c r="C226" s="3"/>
      <c r="D226" s="3"/>
      <c r="E226"/>
      <c r="F226"/>
      <c r="G226" s="143"/>
      <c r="H226" s="104"/>
      <c r="I226" s="143"/>
      <c r="J226" s="143"/>
      <c r="K226" s="143"/>
      <c r="L226" s="143"/>
      <c r="M226" s="10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  <c r="CF226" s="32"/>
      <c r="CG226" s="32"/>
      <c r="CH226" s="32"/>
      <c r="CI226" s="32"/>
      <c r="CJ226" s="32"/>
      <c r="CK226" s="32"/>
      <c r="CL226" s="32"/>
      <c r="CM226" s="32"/>
      <c r="CN226" s="32"/>
      <c r="CO226" s="32"/>
      <c r="CP226" s="32"/>
      <c r="CQ226" s="32"/>
      <c r="CR226" s="32"/>
      <c r="CS226" s="32"/>
      <c r="CT226" s="32"/>
      <c r="CU226" s="32"/>
      <c r="CV226" s="32"/>
      <c r="CW226" s="32"/>
      <c r="CX226" s="32"/>
      <c r="CY226" s="32"/>
      <c r="CZ226" s="32"/>
      <c r="DA226" s="32"/>
      <c r="DB226" s="32"/>
      <c r="DC226" s="32"/>
      <c r="DD226" s="32"/>
      <c r="DE226" s="32"/>
      <c r="DF226" s="32"/>
      <c r="DG226" s="32"/>
      <c r="DH226" s="32"/>
      <c r="DI226" s="32"/>
      <c r="DJ226" s="32"/>
      <c r="DK226" s="32"/>
      <c r="DL226" s="32"/>
      <c r="DM226" s="32"/>
      <c r="DN226" s="32"/>
      <c r="DO226" s="32"/>
      <c r="DP226" s="32"/>
      <c r="DQ226" s="32"/>
      <c r="DR226" s="32"/>
      <c r="DS226" s="32"/>
      <c r="DT226" s="32"/>
      <c r="DU226" s="32"/>
      <c r="DV226" s="32"/>
      <c r="DW226" s="32"/>
      <c r="DX226" s="32"/>
      <c r="DY226" s="32"/>
      <c r="DZ226" s="32"/>
      <c r="EA226" s="32"/>
      <c r="EB226" s="32"/>
      <c r="EC226" s="32"/>
      <c r="ED226" s="32"/>
      <c r="EE226" s="32"/>
      <c r="EF226" s="32"/>
      <c r="EG226" s="32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 s="32"/>
      <c r="NC226" s="32"/>
      <c r="ND226" s="32"/>
      <c r="NE226" s="32"/>
      <c r="NF226" s="32"/>
      <c r="NG226" s="32"/>
      <c r="NH226" s="32"/>
      <c r="NI226" s="32"/>
      <c r="NJ226" s="32"/>
      <c r="NK226" s="32"/>
      <c r="NL226" s="32"/>
      <c r="NM226" s="32"/>
      <c r="NN226" s="32"/>
      <c r="NO226" s="32"/>
      <c r="NP226" s="32"/>
      <c r="NQ226" s="32"/>
      <c r="NR226" s="32"/>
      <c r="NS226" s="32"/>
      <c r="NT226" s="32"/>
      <c r="NU226" s="32"/>
      <c r="NV226" s="32"/>
      <c r="NW226" s="32"/>
      <c r="NX226" s="32"/>
      <c r="NY226" s="32"/>
      <c r="NZ226" s="32"/>
      <c r="OA226" s="32"/>
      <c r="OB226" s="32"/>
      <c r="OC226" s="32"/>
      <c r="OD226" s="32"/>
      <c r="OE226" s="32"/>
      <c r="OF226" s="32"/>
      <c r="OG226" s="32"/>
      <c r="OH226" s="32"/>
      <c r="OI226" s="32"/>
      <c r="OJ226" s="32"/>
      <c r="OK226" s="32"/>
      <c r="OL226" s="32"/>
      <c r="OM226" s="32"/>
      <c r="ON226" s="32"/>
      <c r="OO226" s="32"/>
      <c r="OP226" s="32"/>
      <c r="OQ226" s="32"/>
      <c r="OR226" s="32"/>
      <c r="OS226" s="32"/>
      <c r="OT226" s="32"/>
      <c r="OU226" s="32"/>
      <c r="OV226" s="32"/>
      <c r="OW226" s="32"/>
      <c r="OX226" s="32"/>
      <c r="OY226" s="32"/>
      <c r="OZ226" s="32"/>
      <c r="PA226" s="32"/>
      <c r="PB226" s="32"/>
      <c r="PC226" s="32"/>
      <c r="PD226" s="32"/>
      <c r="PE226" s="32"/>
      <c r="PF226" s="32"/>
      <c r="PG226" s="32"/>
      <c r="PH226" s="32"/>
      <c r="PI226" s="32"/>
      <c r="PJ226" s="32"/>
      <c r="PK226" s="32"/>
      <c r="PL226" s="32"/>
      <c r="PM226" s="32"/>
      <c r="PN226" s="32"/>
      <c r="PO226" s="32"/>
      <c r="PP226" s="32"/>
      <c r="PQ226" s="32"/>
      <c r="PR226" s="32"/>
      <c r="PS226" s="32"/>
      <c r="PT226" s="32"/>
      <c r="PU226" s="32"/>
      <c r="PV226" s="32"/>
      <c r="PW226" s="32"/>
      <c r="PX226" s="32"/>
      <c r="PY226" s="32"/>
      <c r="PZ226" s="32"/>
      <c r="QA226" s="32"/>
      <c r="QB226" s="32"/>
      <c r="QC226" s="32"/>
      <c r="QD226" s="32"/>
      <c r="QE226" s="32"/>
      <c r="QF226" s="32"/>
      <c r="QG226" s="32"/>
      <c r="QH226" s="32"/>
      <c r="QI226" s="32"/>
      <c r="QJ226" s="32"/>
      <c r="QK226" s="32"/>
      <c r="QL226" s="32"/>
      <c r="QM226" s="32"/>
      <c r="QN226" s="32"/>
      <c r="QO226" s="32"/>
      <c r="QP226" s="32"/>
      <c r="QQ226" s="32"/>
      <c r="QR226" s="32"/>
      <c r="QS226" s="32"/>
      <c r="QT226" s="32"/>
      <c r="QU226" s="32"/>
      <c r="QV226" s="32"/>
      <c r="QW226" s="32"/>
      <c r="QX226" s="32"/>
      <c r="QY226" s="32"/>
      <c r="QZ226" s="32"/>
      <c r="RA226" s="32"/>
      <c r="RB226" s="32"/>
      <c r="RC226" s="32"/>
      <c r="RD226" s="32"/>
      <c r="RE226" s="32"/>
      <c r="RF226" s="32"/>
      <c r="RG226" s="32"/>
      <c r="RH226" s="32"/>
      <c r="RI226" s="32"/>
      <c r="RJ226" s="32"/>
      <c r="RK226" s="32"/>
      <c r="RL226" s="32"/>
      <c r="RM226" s="32"/>
      <c r="RN226" s="32"/>
      <c r="RO226" s="32"/>
      <c r="RP226" s="32"/>
      <c r="RQ226" s="32"/>
      <c r="RR226" s="32"/>
      <c r="RS226" s="32"/>
      <c r="RT226" s="32"/>
      <c r="RU226" s="32"/>
      <c r="RV226" s="32"/>
      <c r="RW226" s="32"/>
      <c r="RX226" s="32"/>
      <c r="RY226" s="32"/>
      <c r="RZ226" s="32"/>
      <c r="SA226" s="32"/>
      <c r="SB226" s="32"/>
      <c r="SC226" s="32"/>
      <c r="SD226" s="32"/>
      <c r="SE226" s="32"/>
      <c r="SF226" s="32"/>
      <c r="SG226" s="32"/>
      <c r="SH226" s="32"/>
      <c r="SI226" s="32"/>
      <c r="SJ226" s="32"/>
      <c r="SK226" s="32"/>
      <c r="SL226" s="32"/>
      <c r="SM226" s="32"/>
      <c r="SN226" s="32"/>
      <c r="SO226" s="32"/>
      <c r="SP226" s="32"/>
      <c r="SQ226" s="32"/>
      <c r="SR226" s="32"/>
      <c r="SS226" s="32"/>
      <c r="ST226" s="32"/>
      <c r="SU226" s="32"/>
      <c r="SV226" s="32"/>
      <c r="SW226" s="32"/>
      <c r="SX226" s="32"/>
      <c r="SY226" s="32"/>
      <c r="SZ226" s="32"/>
      <c r="TA226" s="32"/>
      <c r="TB226" s="32"/>
      <c r="TC226" s="32"/>
      <c r="TD226" s="32"/>
      <c r="TE226" s="32"/>
      <c r="TF226" s="32"/>
      <c r="TG226" s="32"/>
      <c r="TH226" s="32"/>
      <c r="TI226" s="32"/>
      <c r="TJ226" s="32"/>
      <c r="TK226" s="32"/>
      <c r="TL226" s="32"/>
      <c r="TM226" s="32"/>
      <c r="TN226" s="32"/>
      <c r="TO226" s="32"/>
      <c r="TP226" s="32"/>
      <c r="TQ226" s="32"/>
      <c r="TR226" s="32"/>
      <c r="TS226" s="32"/>
      <c r="TT226" s="32"/>
      <c r="TU226" s="32"/>
      <c r="TV226" s="32"/>
      <c r="TW226" s="32"/>
      <c r="TX226" s="32"/>
      <c r="TY226" s="32"/>
      <c r="TZ226" s="32"/>
      <c r="UA226" s="32"/>
      <c r="UB226" s="32"/>
      <c r="UC226" s="32"/>
      <c r="UD226" s="32"/>
      <c r="UE226" s="32"/>
      <c r="UF226" s="32"/>
      <c r="UG226" s="32"/>
      <c r="UH226" s="32"/>
      <c r="UI226" s="32"/>
      <c r="UJ226" s="32"/>
      <c r="UK226" s="32"/>
      <c r="UL226" s="32"/>
      <c r="UM226" s="32"/>
      <c r="UN226" s="32"/>
      <c r="UO226" s="32"/>
      <c r="UP226" s="32"/>
      <c r="UQ226" s="32"/>
      <c r="UR226" s="32"/>
      <c r="US226" s="32"/>
      <c r="UT226" s="32"/>
      <c r="UU226" s="32"/>
      <c r="UV226" s="32"/>
      <c r="UW226" s="32"/>
      <c r="UX226" s="32"/>
      <c r="UY226" s="32"/>
      <c r="UZ226" s="32"/>
      <c r="VA226" s="32"/>
      <c r="VB226" s="32"/>
      <c r="VC226" s="32"/>
      <c r="VD226" s="32"/>
      <c r="VE226" s="32"/>
      <c r="VF226" s="32"/>
      <c r="VG226" s="32"/>
      <c r="VH226" s="32"/>
      <c r="VI226" s="32"/>
      <c r="VJ226" s="32"/>
      <c r="VK226" s="32"/>
      <c r="VL226" s="32"/>
      <c r="VM226" s="32"/>
      <c r="VN226" s="32"/>
      <c r="VO226" s="32"/>
      <c r="VP226" s="32"/>
      <c r="VQ226" s="32"/>
      <c r="VR226" s="32"/>
      <c r="VS226" s="32"/>
      <c r="VT226" s="32"/>
      <c r="VU226" s="32"/>
      <c r="VV226" s="32"/>
      <c r="VW226" s="32"/>
      <c r="VX226" s="32"/>
      <c r="VY226" s="32"/>
      <c r="VZ226" s="32"/>
      <c r="WA226" s="32"/>
      <c r="WB226" s="32"/>
      <c r="WC226" s="32"/>
      <c r="WD226" s="32"/>
      <c r="WE226" s="32"/>
      <c r="WF226" s="32"/>
      <c r="WG226" s="32"/>
      <c r="WH226" s="32"/>
      <c r="WI226" s="32"/>
      <c r="WJ226" s="32"/>
      <c r="WK226" s="32"/>
      <c r="WL226" s="32"/>
      <c r="WM226" s="32"/>
      <c r="WN226" s="32"/>
      <c r="WO226" s="32"/>
      <c r="WP226" s="32"/>
      <c r="WQ226" s="32"/>
      <c r="WR226" s="32"/>
      <c r="WS226" s="32"/>
      <c r="WT226" s="32"/>
      <c r="WU226" s="32"/>
      <c r="WV226" s="32"/>
      <c r="WW226" s="32"/>
      <c r="WX226" s="32"/>
      <c r="WY226" s="32"/>
      <c r="WZ226" s="32"/>
      <c r="XA226" s="32"/>
      <c r="XB226" s="32"/>
      <c r="XC226" s="32"/>
      <c r="XD226" s="32"/>
      <c r="XE226" s="32"/>
      <c r="XF226" s="32"/>
      <c r="XG226" s="32"/>
      <c r="XH226" s="32"/>
      <c r="XI226" s="32"/>
      <c r="XJ226" s="32"/>
      <c r="XK226" s="32"/>
      <c r="XL226" s="32"/>
      <c r="XM226" s="32"/>
      <c r="XN226" s="32"/>
      <c r="XO226" s="32"/>
      <c r="XP226" s="32"/>
      <c r="XQ226" s="32"/>
      <c r="XR226" s="32"/>
      <c r="XS226" s="32"/>
      <c r="XT226" s="32"/>
      <c r="XU226" s="32"/>
      <c r="XV226" s="32"/>
      <c r="XW226" s="32"/>
      <c r="XX226" s="32"/>
      <c r="XY226" s="32"/>
      <c r="XZ226" s="32"/>
      <c r="YA226" s="32"/>
      <c r="YB226" s="32"/>
      <c r="YC226" s="32"/>
      <c r="YD226" s="32"/>
      <c r="YE226" s="32"/>
      <c r="YF226" s="32"/>
      <c r="YG226" s="32"/>
      <c r="YH226" s="32"/>
      <c r="YI226" s="32"/>
      <c r="YJ226" s="32"/>
      <c r="YK226" s="32"/>
      <c r="YL226" s="32"/>
      <c r="YM226" s="32"/>
      <c r="YN226" s="32"/>
      <c r="YO226" s="32"/>
      <c r="YP226" s="32"/>
      <c r="YQ226" s="32"/>
      <c r="YR226" s="32"/>
      <c r="YS226" s="32"/>
    </row>
    <row r="227" spans="1:669" s="3" customFormat="1" ht="15.75" x14ac:dyDescent="0.25">
      <c r="A227" s="56" t="s">
        <v>159</v>
      </c>
      <c r="B227" s="54"/>
      <c r="C227" s="55"/>
      <c r="D227" s="55"/>
      <c r="E227" s="55"/>
      <c r="F227" s="40"/>
      <c r="G227" s="99"/>
      <c r="H227" s="99"/>
      <c r="I227" s="99"/>
      <c r="J227" s="99"/>
      <c r="K227" s="99"/>
      <c r="L227" s="99"/>
      <c r="M227" s="99"/>
      <c r="N227" s="12"/>
      <c r="O227" s="12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  <c r="BZ227" s="32"/>
      <c r="CA227" s="32"/>
      <c r="CB227" s="32"/>
      <c r="CC227" s="32"/>
      <c r="CD227" s="32"/>
      <c r="CE227" s="32"/>
      <c r="CF227" s="32"/>
      <c r="CG227" s="32"/>
      <c r="CH227" s="32"/>
      <c r="CI227" s="32"/>
      <c r="CJ227" s="32"/>
      <c r="CK227" s="32"/>
      <c r="CL227" s="32"/>
      <c r="CM227" s="32"/>
      <c r="CN227" s="32"/>
      <c r="CO227" s="32"/>
      <c r="CP227" s="32"/>
      <c r="CQ227" s="32"/>
      <c r="CR227" s="32"/>
      <c r="CS227" s="32"/>
      <c r="CT227" s="32"/>
      <c r="CU227" s="32"/>
      <c r="CV227" s="32"/>
      <c r="CW227" s="32"/>
      <c r="CX227" s="32"/>
      <c r="CY227" s="32"/>
      <c r="CZ227" s="32"/>
      <c r="DA227" s="32"/>
      <c r="DB227" s="32"/>
      <c r="DC227" s="32"/>
      <c r="DD227" s="32"/>
      <c r="DE227" s="32"/>
      <c r="DF227" s="32"/>
      <c r="DG227" s="32"/>
      <c r="DH227" s="32"/>
      <c r="DI227" s="32"/>
      <c r="DJ227" s="32"/>
      <c r="DK227" s="32"/>
      <c r="DL227" s="32"/>
      <c r="DM227" s="32"/>
      <c r="DN227" s="32"/>
      <c r="DO227" s="32"/>
      <c r="DP227" s="32"/>
      <c r="DQ227" s="32"/>
      <c r="DR227" s="32"/>
      <c r="DS227" s="32"/>
      <c r="DT227" s="32"/>
      <c r="DU227" s="32"/>
      <c r="DV227" s="32"/>
      <c r="DW227" s="32"/>
      <c r="DX227" s="32"/>
      <c r="DY227" s="32"/>
      <c r="DZ227" s="32"/>
      <c r="EA227" s="32"/>
      <c r="EB227" s="32"/>
      <c r="EC227" s="32"/>
      <c r="ED227" s="32"/>
      <c r="EE227" s="32"/>
      <c r="EF227" s="32"/>
      <c r="EG227" s="32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  <c r="RR227"/>
      <c r="RS227"/>
      <c r="RT227"/>
      <c r="RU227"/>
      <c r="RV227"/>
      <c r="RW227"/>
      <c r="RX227"/>
      <c r="RY227"/>
      <c r="RZ227"/>
      <c r="SA227"/>
      <c r="SB227"/>
      <c r="SC227"/>
      <c r="SD227"/>
      <c r="SE227"/>
      <c r="SF227"/>
      <c r="SG227"/>
      <c r="SH227"/>
      <c r="SI227"/>
      <c r="SJ227"/>
      <c r="SK227"/>
      <c r="SL227"/>
      <c r="SM227"/>
      <c r="SN227"/>
      <c r="SO227"/>
      <c r="SP227"/>
      <c r="SQ227"/>
      <c r="SR227"/>
      <c r="SS227"/>
      <c r="ST227"/>
      <c r="SU227"/>
      <c r="SV227"/>
      <c r="SW227"/>
      <c r="SX227"/>
      <c r="SY227"/>
      <c r="SZ227"/>
      <c r="TA227"/>
      <c r="TB227"/>
      <c r="TC227"/>
      <c r="TD227"/>
      <c r="TE227"/>
      <c r="TF227"/>
      <c r="TG227"/>
      <c r="TH227"/>
      <c r="TI227"/>
      <c r="TJ227"/>
      <c r="TK227"/>
      <c r="TL227"/>
      <c r="TM227"/>
      <c r="TN227"/>
      <c r="TO227"/>
      <c r="TP227"/>
      <c r="TQ227"/>
      <c r="TR227"/>
      <c r="TS227"/>
      <c r="TT227"/>
      <c r="TU227"/>
      <c r="TV227"/>
      <c r="TW227"/>
      <c r="TX227"/>
      <c r="TY227"/>
      <c r="TZ227"/>
      <c r="UA227"/>
      <c r="UB227"/>
      <c r="UC227"/>
      <c r="UD227"/>
      <c r="UE227"/>
      <c r="UF227"/>
      <c r="UG227"/>
      <c r="UH227"/>
      <c r="UI227"/>
      <c r="UJ227"/>
      <c r="UK227"/>
      <c r="UL227"/>
      <c r="UM227"/>
      <c r="UN227"/>
      <c r="UO227"/>
      <c r="UP227"/>
      <c r="UQ227"/>
      <c r="UR227"/>
      <c r="US227"/>
      <c r="UT227"/>
      <c r="UU227"/>
      <c r="UV227"/>
      <c r="UW227"/>
      <c r="UX227"/>
      <c r="UY227"/>
      <c r="UZ227"/>
      <c r="VA227"/>
      <c r="VB227"/>
      <c r="VC227"/>
      <c r="VD227"/>
      <c r="VE227"/>
      <c r="VF227"/>
      <c r="VG227"/>
      <c r="VH227"/>
      <c r="VI227"/>
      <c r="VJ227"/>
      <c r="VK227"/>
      <c r="VL227"/>
      <c r="VM227"/>
      <c r="VN227"/>
      <c r="VO227"/>
      <c r="VP227"/>
      <c r="VQ227"/>
      <c r="VR227"/>
      <c r="VS227"/>
      <c r="VT227"/>
      <c r="VU227"/>
      <c r="VV227"/>
      <c r="VW227"/>
      <c r="VX227"/>
      <c r="VY227"/>
      <c r="VZ227"/>
      <c r="WA227"/>
      <c r="WB227"/>
      <c r="WC227"/>
      <c r="WD227"/>
      <c r="WE227"/>
      <c r="WF227"/>
      <c r="WG227"/>
      <c r="WH227"/>
      <c r="WI227"/>
      <c r="WJ227"/>
      <c r="WK227"/>
      <c r="WL227"/>
      <c r="WM227"/>
      <c r="WN227"/>
      <c r="WO227"/>
      <c r="WP227"/>
      <c r="WQ227"/>
      <c r="WR227"/>
      <c r="WS227"/>
      <c r="WT227"/>
      <c r="WU227"/>
      <c r="WV227"/>
      <c r="WW227"/>
      <c r="WX227"/>
      <c r="WY227"/>
      <c r="WZ227"/>
      <c r="XA227"/>
      <c r="XB227"/>
      <c r="XC227"/>
      <c r="XD227"/>
      <c r="XE227"/>
      <c r="XF227"/>
      <c r="XG227"/>
      <c r="XH227"/>
      <c r="XI227"/>
      <c r="XJ227"/>
      <c r="XK227"/>
      <c r="XL227"/>
      <c r="XM227"/>
      <c r="XN227"/>
      <c r="XO227"/>
      <c r="XP227"/>
      <c r="XQ227"/>
      <c r="XR227"/>
      <c r="XS227"/>
      <c r="XT227"/>
      <c r="XU227"/>
      <c r="XV227"/>
      <c r="XW227"/>
      <c r="XX227"/>
      <c r="XY227"/>
      <c r="XZ227"/>
      <c r="YA227"/>
      <c r="YB227"/>
      <c r="YC227"/>
      <c r="YD227"/>
      <c r="YE227"/>
      <c r="YF227"/>
      <c r="YG227"/>
      <c r="YH227"/>
      <c r="YI227"/>
      <c r="YJ227"/>
      <c r="YK227"/>
      <c r="YL227"/>
      <c r="YM227"/>
      <c r="YN227"/>
      <c r="YO227"/>
      <c r="YP227"/>
      <c r="YQ227"/>
      <c r="YR227"/>
      <c r="YS227"/>
    </row>
    <row r="228" spans="1:669" s="12" customFormat="1" ht="15.75" x14ac:dyDescent="0.25">
      <c r="A228" s="21" t="s">
        <v>96</v>
      </c>
      <c r="B228" s="152" t="s">
        <v>50</v>
      </c>
      <c r="C228" s="55" t="s">
        <v>67</v>
      </c>
      <c r="D228" s="55" t="s">
        <v>197</v>
      </c>
      <c r="E228" s="57">
        <v>44470</v>
      </c>
      <c r="F228" s="8" t="s">
        <v>99</v>
      </c>
      <c r="G228" s="95">
        <v>89500</v>
      </c>
      <c r="H228" s="95">
        <v>2568.65</v>
      </c>
      <c r="I228" s="138">
        <v>9635.51</v>
      </c>
      <c r="J228" s="95">
        <v>2720.8</v>
      </c>
      <c r="K228" s="95">
        <v>25</v>
      </c>
      <c r="L228" s="95">
        <v>14949.96</v>
      </c>
      <c r="M228" s="138">
        <f>G228-L228</f>
        <v>74550.040000000008</v>
      </c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/>
      <c r="CM228" s="32"/>
      <c r="CN228" s="32"/>
      <c r="CO228" s="32"/>
      <c r="CP228" s="32"/>
      <c r="CQ228" s="32"/>
      <c r="CR228" s="32"/>
      <c r="CS228" s="32"/>
      <c r="CT228" s="32"/>
      <c r="CU228" s="32"/>
      <c r="CV228" s="32"/>
      <c r="CW228" s="32"/>
      <c r="CX228" s="32"/>
      <c r="CY228" s="32"/>
      <c r="CZ228" s="32"/>
      <c r="DA228" s="32"/>
      <c r="DB228" s="32"/>
      <c r="DC228" s="32"/>
      <c r="DD228" s="32"/>
      <c r="DE228" s="32"/>
      <c r="DF228" s="32"/>
      <c r="DG228" s="32"/>
      <c r="DH228" s="32"/>
      <c r="DI228" s="32"/>
      <c r="DJ228" s="32"/>
      <c r="DK228" s="32"/>
      <c r="DL228" s="32"/>
      <c r="DM228" s="32"/>
      <c r="DN228" s="32"/>
      <c r="DO228" s="32"/>
      <c r="DP228" s="32"/>
      <c r="DQ228" s="32"/>
      <c r="DR228" s="32"/>
      <c r="DS228" s="32"/>
      <c r="DT228" s="32"/>
      <c r="DU228" s="32"/>
      <c r="DV228" s="32"/>
      <c r="DW228" s="32"/>
      <c r="DX228" s="32"/>
      <c r="DY228" s="32"/>
      <c r="DZ228" s="32"/>
      <c r="EA228" s="32"/>
      <c r="EB228" s="32"/>
      <c r="EC228" s="32"/>
      <c r="ED228" s="32"/>
      <c r="EE228" s="32"/>
      <c r="EF228" s="32"/>
      <c r="EG228" s="32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 s="32"/>
      <c r="NC228" s="32"/>
      <c r="ND228" s="32"/>
      <c r="NE228" s="32"/>
      <c r="NF228" s="32"/>
      <c r="NG228" s="32"/>
      <c r="NH228" s="32"/>
      <c r="NI228" s="32"/>
      <c r="NJ228" s="32"/>
      <c r="NK228" s="32"/>
      <c r="NL228" s="32"/>
      <c r="NM228" s="32"/>
      <c r="NN228" s="32"/>
      <c r="NO228" s="32"/>
      <c r="NP228" s="32"/>
      <c r="NQ228" s="32"/>
      <c r="NR228" s="32"/>
      <c r="NS228" s="32"/>
      <c r="NT228" s="32"/>
      <c r="NU228" s="32"/>
      <c r="NV228" s="32"/>
      <c r="NW228" s="32"/>
      <c r="NX228" s="32"/>
      <c r="NY228" s="32"/>
      <c r="NZ228" s="32"/>
      <c r="OA228" s="32"/>
      <c r="OB228" s="32"/>
      <c r="OC228" s="32"/>
      <c r="OD228" s="32"/>
      <c r="OE228" s="32"/>
      <c r="OF228" s="32"/>
      <c r="OG228" s="32"/>
      <c r="OH228" s="32"/>
      <c r="OI228" s="32"/>
      <c r="OJ228" s="32"/>
      <c r="OK228" s="32"/>
      <c r="OL228" s="32"/>
      <c r="OM228" s="32"/>
      <c r="ON228" s="32"/>
      <c r="OO228" s="32"/>
      <c r="OP228" s="32"/>
      <c r="OQ228" s="32"/>
      <c r="OR228" s="32"/>
      <c r="OS228" s="32"/>
      <c r="OT228" s="32"/>
      <c r="OU228" s="32"/>
      <c r="OV228" s="32"/>
      <c r="OW228" s="32"/>
      <c r="OX228" s="32"/>
      <c r="OY228" s="32"/>
      <c r="OZ228" s="32"/>
      <c r="PA228" s="32"/>
      <c r="PB228" s="32"/>
      <c r="PC228" s="32"/>
      <c r="PD228" s="32"/>
      <c r="PE228" s="32"/>
      <c r="PF228" s="32"/>
      <c r="PG228" s="32"/>
      <c r="PH228" s="32"/>
      <c r="PI228" s="32"/>
      <c r="PJ228" s="32"/>
      <c r="PK228" s="32"/>
      <c r="PL228" s="32"/>
      <c r="PM228" s="32"/>
      <c r="PN228" s="32"/>
      <c r="PO228" s="32"/>
      <c r="PP228" s="32"/>
      <c r="PQ228" s="32"/>
      <c r="PR228" s="32"/>
      <c r="PS228" s="32"/>
      <c r="PT228" s="32"/>
      <c r="PU228" s="32"/>
      <c r="PV228" s="32"/>
      <c r="PW228" s="32"/>
      <c r="PX228" s="32"/>
      <c r="PY228" s="32"/>
      <c r="PZ228" s="32"/>
      <c r="QA228" s="32"/>
      <c r="QB228" s="32"/>
      <c r="QC228" s="32"/>
      <c r="QD228" s="32"/>
      <c r="QE228" s="32"/>
      <c r="QF228" s="32"/>
      <c r="QG228" s="32"/>
      <c r="QH228" s="32"/>
      <c r="QI228" s="32"/>
      <c r="QJ228" s="32"/>
      <c r="QK228" s="32"/>
      <c r="QL228" s="32"/>
      <c r="QM228" s="32"/>
      <c r="QN228" s="32"/>
      <c r="QO228" s="32"/>
      <c r="QP228" s="32"/>
      <c r="QQ228" s="32"/>
      <c r="QR228" s="32"/>
      <c r="QS228" s="32"/>
      <c r="QT228" s="32"/>
      <c r="QU228" s="32"/>
      <c r="QV228" s="32"/>
      <c r="QW228" s="32"/>
      <c r="QX228" s="32"/>
      <c r="QY228" s="32"/>
      <c r="QZ228" s="32"/>
      <c r="RA228" s="32"/>
      <c r="RB228" s="32"/>
      <c r="RC228" s="32"/>
      <c r="RD228" s="32"/>
      <c r="RE228" s="32"/>
      <c r="RF228" s="32"/>
      <c r="RG228" s="32"/>
      <c r="RH228" s="32"/>
      <c r="RI228" s="32"/>
      <c r="RJ228" s="32"/>
      <c r="RK228" s="32"/>
      <c r="RL228" s="32"/>
      <c r="RM228" s="32"/>
      <c r="RN228" s="32"/>
      <c r="RO228" s="32"/>
      <c r="RP228" s="32"/>
      <c r="RQ228" s="32"/>
      <c r="RR228" s="32"/>
      <c r="RS228" s="32"/>
      <c r="RT228" s="32"/>
      <c r="RU228" s="32"/>
      <c r="RV228" s="32"/>
      <c r="RW228" s="32"/>
      <c r="RX228" s="32"/>
      <c r="RY228" s="32"/>
      <c r="RZ228" s="32"/>
      <c r="SA228" s="32"/>
      <c r="SB228" s="32"/>
      <c r="SC228" s="32"/>
      <c r="SD228" s="32"/>
      <c r="SE228" s="32"/>
      <c r="SF228" s="32"/>
      <c r="SG228" s="32"/>
      <c r="SH228" s="32"/>
      <c r="SI228" s="32"/>
      <c r="SJ228" s="32"/>
      <c r="SK228" s="32"/>
      <c r="SL228" s="32"/>
      <c r="SM228" s="32"/>
      <c r="SN228" s="32"/>
      <c r="SO228" s="32"/>
      <c r="SP228" s="32"/>
      <c r="SQ228" s="32"/>
      <c r="SR228" s="32"/>
      <c r="SS228" s="32"/>
      <c r="ST228" s="32"/>
      <c r="SU228" s="32"/>
      <c r="SV228" s="32"/>
      <c r="SW228" s="32"/>
      <c r="SX228" s="32"/>
      <c r="SY228" s="32"/>
      <c r="SZ228" s="32"/>
      <c r="TA228" s="32"/>
      <c r="TB228" s="32"/>
      <c r="TC228" s="32"/>
      <c r="TD228" s="32"/>
      <c r="TE228" s="32"/>
      <c r="TF228" s="32"/>
      <c r="TG228" s="32"/>
      <c r="TH228" s="32"/>
      <c r="TI228" s="32"/>
      <c r="TJ228" s="32"/>
      <c r="TK228" s="32"/>
      <c r="TL228" s="32"/>
      <c r="TM228" s="32"/>
      <c r="TN228" s="32"/>
      <c r="TO228" s="32"/>
      <c r="TP228" s="32"/>
      <c r="TQ228" s="32"/>
      <c r="TR228" s="32"/>
      <c r="TS228" s="32"/>
      <c r="TT228" s="32"/>
      <c r="TU228" s="32"/>
      <c r="TV228" s="32"/>
      <c r="TW228" s="32"/>
      <c r="TX228" s="32"/>
      <c r="TY228" s="32"/>
      <c r="TZ228" s="32"/>
      <c r="UA228" s="32"/>
      <c r="UB228" s="32"/>
      <c r="UC228" s="32"/>
      <c r="UD228" s="32"/>
      <c r="UE228" s="32"/>
      <c r="UF228" s="32"/>
      <c r="UG228" s="32"/>
      <c r="UH228" s="32"/>
      <c r="UI228" s="32"/>
      <c r="UJ228" s="32"/>
      <c r="UK228" s="32"/>
      <c r="UL228" s="32"/>
      <c r="UM228" s="32"/>
      <c r="UN228" s="32"/>
      <c r="UO228" s="32"/>
      <c r="UP228" s="32"/>
      <c r="UQ228" s="32"/>
      <c r="UR228" s="32"/>
      <c r="US228" s="32"/>
      <c r="UT228" s="32"/>
      <c r="UU228" s="32"/>
      <c r="UV228" s="32"/>
      <c r="UW228" s="32"/>
      <c r="UX228" s="32"/>
      <c r="UY228" s="32"/>
      <c r="UZ228" s="32"/>
      <c r="VA228" s="32"/>
      <c r="VB228" s="32"/>
      <c r="VC228" s="32"/>
      <c r="VD228" s="32"/>
      <c r="VE228" s="32"/>
      <c r="VF228" s="32"/>
      <c r="VG228" s="32"/>
      <c r="VH228" s="32"/>
      <c r="VI228" s="32"/>
      <c r="VJ228" s="32"/>
      <c r="VK228" s="32"/>
      <c r="VL228" s="32"/>
      <c r="VM228" s="32"/>
      <c r="VN228" s="32"/>
      <c r="VO228" s="32"/>
      <c r="VP228" s="32"/>
      <c r="VQ228" s="32"/>
      <c r="VR228" s="32"/>
      <c r="VS228" s="32"/>
      <c r="VT228" s="32"/>
      <c r="VU228" s="32"/>
      <c r="VV228" s="32"/>
      <c r="VW228" s="32"/>
      <c r="VX228" s="32"/>
      <c r="VY228" s="32"/>
      <c r="VZ228" s="32"/>
      <c r="WA228" s="32"/>
      <c r="WB228" s="32"/>
      <c r="WC228" s="32"/>
      <c r="WD228" s="32"/>
      <c r="WE228" s="32"/>
      <c r="WF228" s="32"/>
      <c r="WG228" s="32"/>
      <c r="WH228" s="32"/>
      <c r="WI228" s="32"/>
      <c r="WJ228" s="32"/>
      <c r="WK228" s="32"/>
      <c r="WL228" s="32"/>
      <c r="WM228" s="32"/>
      <c r="WN228" s="32"/>
      <c r="WO228" s="32"/>
      <c r="WP228" s="32"/>
      <c r="WQ228" s="32"/>
      <c r="WR228" s="32"/>
      <c r="WS228" s="32"/>
      <c r="WT228" s="32"/>
      <c r="WU228" s="32"/>
      <c r="WV228" s="32"/>
      <c r="WW228" s="32"/>
      <c r="WX228" s="32"/>
      <c r="WY228" s="32"/>
      <c r="WZ228" s="32"/>
      <c r="XA228" s="32"/>
      <c r="XB228" s="32"/>
      <c r="XC228" s="32"/>
      <c r="XD228" s="32"/>
      <c r="XE228" s="32"/>
      <c r="XF228" s="32"/>
      <c r="XG228" s="32"/>
      <c r="XH228" s="32"/>
      <c r="XI228" s="32"/>
      <c r="XJ228" s="32"/>
      <c r="XK228" s="32"/>
      <c r="XL228" s="32"/>
      <c r="XM228" s="32"/>
      <c r="XN228" s="32"/>
      <c r="XO228" s="32"/>
      <c r="XP228" s="32"/>
      <c r="XQ228" s="32"/>
      <c r="XR228" s="32"/>
      <c r="XS228" s="32"/>
      <c r="XT228" s="32"/>
      <c r="XU228" s="32"/>
      <c r="XV228" s="32"/>
      <c r="XW228" s="32"/>
      <c r="XX228" s="32"/>
      <c r="XY228" s="32"/>
      <c r="XZ228" s="32"/>
      <c r="YA228" s="32"/>
      <c r="YB228" s="32"/>
      <c r="YC228" s="32"/>
      <c r="YD228" s="32"/>
      <c r="YE228" s="32"/>
      <c r="YF228" s="32"/>
      <c r="YG228" s="32"/>
      <c r="YH228" s="32"/>
      <c r="YI228" s="32"/>
      <c r="YJ228" s="32"/>
      <c r="YK228" s="32"/>
      <c r="YL228" s="32"/>
      <c r="YM228" s="32"/>
      <c r="YN228" s="32"/>
      <c r="YO228" s="32"/>
      <c r="YP228" s="32"/>
      <c r="YQ228" s="32"/>
      <c r="YR228" s="32"/>
      <c r="YS228" s="32"/>
    </row>
    <row r="229" spans="1:669" s="12" customFormat="1" ht="15.75" x14ac:dyDescent="0.25">
      <c r="A229" s="21" t="s">
        <v>211</v>
      </c>
      <c r="B229" s="152" t="s">
        <v>16</v>
      </c>
      <c r="C229" s="55" t="s">
        <v>66</v>
      </c>
      <c r="D229" s="55" t="s">
        <v>197</v>
      </c>
      <c r="E229" s="57">
        <v>44593</v>
      </c>
      <c r="F229" s="8" t="s">
        <v>99</v>
      </c>
      <c r="G229" s="95">
        <v>35000</v>
      </c>
      <c r="H229" s="95">
        <v>1004.5</v>
      </c>
      <c r="I229" s="138">
        <v>0</v>
      </c>
      <c r="J229" s="95">
        <v>1064</v>
      </c>
      <c r="K229" s="95">
        <v>25</v>
      </c>
      <c r="L229" s="95">
        <v>2093.5</v>
      </c>
      <c r="M229" s="138">
        <f t="shared" ref="M229:M235" si="45">G229-L229</f>
        <v>32906.5</v>
      </c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/>
      <c r="CM229" s="32"/>
      <c r="CN229" s="32"/>
      <c r="CO229" s="32"/>
      <c r="CP229" s="32"/>
      <c r="CQ229" s="32"/>
      <c r="CR229" s="32"/>
      <c r="CS229" s="32"/>
      <c r="CT229" s="32"/>
      <c r="CU229" s="32"/>
      <c r="CV229" s="32"/>
      <c r="CW229" s="32"/>
      <c r="CX229" s="32"/>
      <c r="CY229" s="32"/>
      <c r="CZ229" s="32"/>
      <c r="DA229" s="32"/>
      <c r="DB229" s="32"/>
      <c r="DC229" s="32"/>
      <c r="DD229" s="32"/>
      <c r="DE229" s="32"/>
      <c r="DF229" s="32"/>
      <c r="DG229" s="32"/>
      <c r="DH229" s="32"/>
      <c r="DI229" s="32"/>
      <c r="DJ229" s="32"/>
      <c r="DK229" s="32"/>
      <c r="DL229" s="32"/>
      <c r="DM229" s="32"/>
      <c r="DN229" s="32"/>
      <c r="DO229" s="32"/>
      <c r="DP229" s="32"/>
      <c r="DQ229" s="32"/>
      <c r="DR229" s="32"/>
      <c r="DS229" s="32"/>
      <c r="DT229" s="32"/>
      <c r="DU229" s="32"/>
      <c r="DV229" s="32"/>
      <c r="DW229" s="32"/>
      <c r="DX229" s="32"/>
      <c r="DY229" s="32"/>
      <c r="DZ229" s="32"/>
      <c r="EA229" s="32"/>
      <c r="EB229" s="32"/>
      <c r="EC229" s="32"/>
      <c r="ED229" s="32"/>
      <c r="EE229" s="32"/>
      <c r="EF229" s="32"/>
      <c r="EG229" s="32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 s="32"/>
      <c r="NC229" s="32"/>
      <c r="ND229" s="32"/>
      <c r="NE229" s="32"/>
      <c r="NF229" s="32"/>
      <c r="NG229" s="32"/>
      <c r="NH229" s="32"/>
      <c r="NI229" s="32"/>
      <c r="NJ229" s="32"/>
      <c r="NK229" s="32"/>
      <c r="NL229" s="32"/>
      <c r="NM229" s="32"/>
      <c r="NN229" s="32"/>
      <c r="NO229" s="32"/>
      <c r="NP229" s="32"/>
      <c r="NQ229" s="32"/>
      <c r="NR229" s="32"/>
      <c r="NS229" s="32"/>
      <c r="NT229" s="32"/>
      <c r="NU229" s="32"/>
      <c r="NV229" s="32"/>
      <c r="NW229" s="32"/>
      <c r="NX229" s="32"/>
      <c r="NY229" s="32"/>
      <c r="NZ229" s="32"/>
      <c r="OA229" s="32"/>
      <c r="OB229" s="32"/>
      <c r="OC229" s="32"/>
      <c r="OD229" s="32"/>
      <c r="OE229" s="32"/>
      <c r="OF229" s="32"/>
      <c r="OG229" s="32"/>
      <c r="OH229" s="32"/>
      <c r="OI229" s="32"/>
      <c r="OJ229" s="32"/>
      <c r="OK229" s="32"/>
      <c r="OL229" s="32"/>
      <c r="OM229" s="32"/>
      <c r="ON229" s="32"/>
      <c r="OO229" s="32"/>
      <c r="OP229" s="32"/>
      <c r="OQ229" s="32"/>
      <c r="OR229" s="32"/>
      <c r="OS229" s="32"/>
      <c r="OT229" s="32"/>
      <c r="OU229" s="32"/>
      <c r="OV229" s="32"/>
      <c r="OW229" s="32"/>
      <c r="OX229" s="32"/>
      <c r="OY229" s="32"/>
      <c r="OZ229" s="32"/>
      <c r="PA229" s="32"/>
      <c r="PB229" s="32"/>
      <c r="PC229" s="32"/>
      <c r="PD229" s="32"/>
      <c r="PE229" s="32"/>
      <c r="PF229" s="32"/>
      <c r="PG229" s="32"/>
      <c r="PH229" s="32"/>
      <c r="PI229" s="32"/>
      <c r="PJ229" s="32"/>
      <c r="PK229" s="32"/>
      <c r="PL229" s="32"/>
      <c r="PM229" s="32"/>
      <c r="PN229" s="32"/>
      <c r="PO229" s="32"/>
      <c r="PP229" s="32"/>
      <c r="PQ229" s="32"/>
      <c r="PR229" s="32"/>
      <c r="PS229" s="32"/>
      <c r="PT229" s="32"/>
      <c r="PU229" s="32"/>
      <c r="PV229" s="32"/>
      <c r="PW229" s="32"/>
      <c r="PX229" s="32"/>
      <c r="PY229" s="32"/>
      <c r="PZ229" s="32"/>
      <c r="QA229" s="32"/>
      <c r="QB229" s="32"/>
      <c r="QC229" s="32"/>
      <c r="QD229" s="32"/>
      <c r="QE229" s="32"/>
      <c r="QF229" s="32"/>
      <c r="QG229" s="32"/>
      <c r="QH229" s="32"/>
      <c r="QI229" s="32"/>
      <c r="QJ229" s="32"/>
      <c r="QK229" s="32"/>
      <c r="QL229" s="32"/>
      <c r="QM229" s="32"/>
      <c r="QN229" s="32"/>
      <c r="QO229" s="32"/>
      <c r="QP229" s="32"/>
      <c r="QQ229" s="32"/>
      <c r="QR229" s="32"/>
      <c r="QS229" s="32"/>
      <c r="QT229" s="32"/>
      <c r="QU229" s="32"/>
      <c r="QV229" s="32"/>
      <c r="QW229" s="32"/>
      <c r="QX229" s="32"/>
      <c r="QY229" s="32"/>
      <c r="QZ229" s="32"/>
      <c r="RA229" s="32"/>
      <c r="RB229" s="32"/>
      <c r="RC229" s="32"/>
      <c r="RD229" s="32"/>
      <c r="RE229" s="32"/>
      <c r="RF229" s="32"/>
      <c r="RG229" s="32"/>
      <c r="RH229" s="32"/>
      <c r="RI229" s="32"/>
      <c r="RJ229" s="32"/>
      <c r="RK229" s="32"/>
      <c r="RL229" s="32"/>
      <c r="RM229" s="32"/>
      <c r="RN229" s="32"/>
      <c r="RO229" s="32"/>
      <c r="RP229" s="32"/>
      <c r="RQ229" s="32"/>
      <c r="RR229" s="32"/>
      <c r="RS229" s="32"/>
      <c r="RT229" s="32"/>
      <c r="RU229" s="32"/>
      <c r="RV229" s="32"/>
      <c r="RW229" s="32"/>
      <c r="RX229" s="32"/>
      <c r="RY229" s="32"/>
      <c r="RZ229" s="32"/>
      <c r="SA229" s="32"/>
      <c r="SB229" s="32"/>
      <c r="SC229" s="32"/>
      <c r="SD229" s="32"/>
      <c r="SE229" s="32"/>
      <c r="SF229" s="32"/>
      <c r="SG229" s="32"/>
      <c r="SH229" s="32"/>
      <c r="SI229" s="32"/>
      <c r="SJ229" s="32"/>
      <c r="SK229" s="32"/>
      <c r="SL229" s="32"/>
      <c r="SM229" s="32"/>
      <c r="SN229" s="32"/>
      <c r="SO229" s="32"/>
      <c r="SP229" s="32"/>
      <c r="SQ229" s="32"/>
      <c r="SR229" s="32"/>
      <c r="SS229" s="32"/>
      <c r="ST229" s="32"/>
      <c r="SU229" s="32"/>
      <c r="SV229" s="32"/>
      <c r="SW229" s="32"/>
      <c r="SX229" s="32"/>
      <c r="SY229" s="32"/>
      <c r="SZ229" s="32"/>
      <c r="TA229" s="32"/>
      <c r="TB229" s="32"/>
      <c r="TC229" s="32"/>
      <c r="TD229" s="32"/>
      <c r="TE229" s="32"/>
      <c r="TF229" s="32"/>
      <c r="TG229" s="32"/>
      <c r="TH229" s="32"/>
      <c r="TI229" s="32"/>
      <c r="TJ229" s="32"/>
      <c r="TK229" s="32"/>
      <c r="TL229" s="32"/>
      <c r="TM229" s="32"/>
      <c r="TN229" s="32"/>
      <c r="TO229" s="32"/>
      <c r="TP229" s="32"/>
      <c r="TQ229" s="32"/>
      <c r="TR229" s="32"/>
      <c r="TS229" s="32"/>
      <c r="TT229" s="32"/>
      <c r="TU229" s="32"/>
      <c r="TV229" s="32"/>
      <c r="TW229" s="32"/>
      <c r="TX229" s="32"/>
      <c r="TY229" s="32"/>
      <c r="TZ229" s="32"/>
      <c r="UA229" s="32"/>
      <c r="UB229" s="32"/>
      <c r="UC229" s="32"/>
      <c r="UD229" s="32"/>
      <c r="UE229" s="32"/>
      <c r="UF229" s="32"/>
      <c r="UG229" s="32"/>
      <c r="UH229" s="32"/>
      <c r="UI229" s="32"/>
      <c r="UJ229" s="32"/>
      <c r="UK229" s="32"/>
      <c r="UL229" s="32"/>
      <c r="UM229" s="32"/>
      <c r="UN229" s="32"/>
      <c r="UO229" s="32"/>
      <c r="UP229" s="32"/>
      <c r="UQ229" s="32"/>
      <c r="UR229" s="32"/>
      <c r="US229" s="32"/>
      <c r="UT229" s="32"/>
      <c r="UU229" s="32"/>
      <c r="UV229" s="32"/>
      <c r="UW229" s="32"/>
      <c r="UX229" s="32"/>
      <c r="UY229" s="32"/>
      <c r="UZ229" s="32"/>
      <c r="VA229" s="32"/>
      <c r="VB229" s="32"/>
      <c r="VC229" s="32"/>
      <c r="VD229" s="32"/>
      <c r="VE229" s="32"/>
      <c r="VF229" s="32"/>
      <c r="VG229" s="32"/>
      <c r="VH229" s="32"/>
      <c r="VI229" s="32"/>
      <c r="VJ229" s="32"/>
      <c r="VK229" s="32"/>
      <c r="VL229" s="32"/>
      <c r="VM229" s="32"/>
      <c r="VN229" s="32"/>
      <c r="VO229" s="32"/>
      <c r="VP229" s="32"/>
      <c r="VQ229" s="32"/>
      <c r="VR229" s="32"/>
      <c r="VS229" s="32"/>
      <c r="VT229" s="32"/>
      <c r="VU229" s="32"/>
      <c r="VV229" s="32"/>
      <c r="VW229" s="32"/>
      <c r="VX229" s="32"/>
      <c r="VY229" s="32"/>
      <c r="VZ229" s="32"/>
      <c r="WA229" s="32"/>
      <c r="WB229" s="32"/>
      <c r="WC229" s="32"/>
      <c r="WD229" s="32"/>
      <c r="WE229" s="32"/>
      <c r="WF229" s="32"/>
      <c r="WG229" s="32"/>
      <c r="WH229" s="32"/>
      <c r="WI229" s="32"/>
      <c r="WJ229" s="32"/>
      <c r="WK229" s="32"/>
      <c r="WL229" s="32"/>
      <c r="WM229" s="32"/>
      <c r="WN229" s="32"/>
      <c r="WO229" s="32"/>
      <c r="WP229" s="32"/>
      <c r="WQ229" s="32"/>
      <c r="WR229" s="32"/>
      <c r="WS229" s="32"/>
      <c r="WT229" s="32"/>
      <c r="WU229" s="32"/>
      <c r="WV229" s="32"/>
      <c r="WW229" s="32"/>
      <c r="WX229" s="32"/>
      <c r="WY229" s="32"/>
      <c r="WZ229" s="32"/>
      <c r="XA229" s="32"/>
      <c r="XB229" s="32"/>
      <c r="XC229" s="32"/>
      <c r="XD229" s="32"/>
      <c r="XE229" s="32"/>
      <c r="XF229" s="32"/>
      <c r="XG229" s="32"/>
      <c r="XH229" s="32"/>
      <c r="XI229" s="32"/>
      <c r="XJ229" s="32"/>
      <c r="XK229" s="32"/>
      <c r="XL229" s="32"/>
      <c r="XM229" s="32"/>
      <c r="XN229" s="32"/>
      <c r="XO229" s="32"/>
      <c r="XP229" s="32"/>
      <c r="XQ229" s="32"/>
      <c r="XR229" s="32"/>
      <c r="XS229" s="32"/>
      <c r="XT229" s="32"/>
      <c r="XU229" s="32"/>
      <c r="XV229" s="32"/>
      <c r="XW229" s="32"/>
      <c r="XX229" s="32"/>
      <c r="XY229" s="32"/>
      <c r="XZ229" s="32"/>
      <c r="YA229" s="32"/>
      <c r="YB229" s="32"/>
      <c r="YC229" s="32"/>
      <c r="YD229" s="32"/>
      <c r="YE229" s="32"/>
      <c r="YF229" s="32"/>
      <c r="YG229" s="32"/>
      <c r="YH229" s="32"/>
      <c r="YI229" s="32"/>
      <c r="YJ229" s="32"/>
      <c r="YK229" s="32"/>
      <c r="YL229" s="32"/>
      <c r="YM229" s="32"/>
      <c r="YN229" s="32"/>
      <c r="YO229" s="32"/>
      <c r="YP229" s="32"/>
      <c r="YQ229" s="32"/>
      <c r="YR229" s="32"/>
      <c r="YS229" s="32"/>
    </row>
    <row r="230" spans="1:669" s="58" customFormat="1" ht="15.75" x14ac:dyDescent="0.25">
      <c r="A230" s="21" t="s">
        <v>137</v>
      </c>
      <c r="B230" s="152" t="s">
        <v>15</v>
      </c>
      <c r="C230" s="55" t="s">
        <v>66</v>
      </c>
      <c r="D230" s="55" t="s">
        <v>197</v>
      </c>
      <c r="E230" s="57">
        <v>44593</v>
      </c>
      <c r="F230" s="8" t="s">
        <v>99</v>
      </c>
      <c r="G230" s="95">
        <v>50000</v>
      </c>
      <c r="H230" s="95">
        <v>1435</v>
      </c>
      <c r="I230" s="138">
        <v>1854</v>
      </c>
      <c r="J230" s="95">
        <v>1520</v>
      </c>
      <c r="K230" s="95">
        <v>25</v>
      </c>
      <c r="L230" s="95">
        <v>4834</v>
      </c>
      <c r="M230" s="138">
        <f t="shared" si="45"/>
        <v>45166</v>
      </c>
      <c r="N230" s="12"/>
      <c r="O230" s="12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32"/>
      <c r="CM230" s="32"/>
      <c r="CN230" s="32"/>
      <c r="CO230" s="32"/>
      <c r="CP230" s="32"/>
      <c r="CQ230" s="32"/>
      <c r="CR230" s="32"/>
      <c r="CS230" s="32"/>
      <c r="CT230" s="32"/>
      <c r="CU230" s="32"/>
      <c r="CV230" s="32"/>
      <c r="CW230" s="32"/>
      <c r="CX230" s="32"/>
      <c r="CY230" s="32"/>
      <c r="CZ230" s="32"/>
      <c r="DA230" s="32"/>
      <c r="DB230" s="32"/>
      <c r="DC230" s="32"/>
      <c r="DD230" s="32"/>
      <c r="DE230" s="32"/>
      <c r="DF230" s="32"/>
      <c r="DG230" s="32"/>
      <c r="DH230" s="32"/>
      <c r="DI230" s="32"/>
      <c r="DJ230" s="32"/>
      <c r="DK230" s="32"/>
      <c r="DL230" s="32"/>
      <c r="DM230" s="32"/>
      <c r="DN230" s="32"/>
      <c r="DO230" s="32"/>
      <c r="DP230" s="32"/>
      <c r="DQ230" s="32"/>
      <c r="DR230" s="32"/>
      <c r="DS230" s="32"/>
      <c r="DT230" s="32"/>
      <c r="DU230" s="32"/>
      <c r="DV230" s="32"/>
      <c r="DW230" s="32"/>
      <c r="DX230" s="32"/>
      <c r="DY230" s="32"/>
      <c r="DZ230" s="32"/>
      <c r="EA230" s="32"/>
      <c r="EB230" s="32"/>
      <c r="EC230" s="32"/>
      <c r="ED230" s="32"/>
      <c r="EE230" s="32"/>
      <c r="EF230" s="32"/>
      <c r="EG230" s="32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 s="52"/>
      <c r="NC230" s="52"/>
      <c r="ND230" s="52"/>
      <c r="NE230" s="52"/>
      <c r="NF230" s="52"/>
      <c r="NG230" s="52"/>
      <c r="NH230" s="52"/>
      <c r="NI230" s="52"/>
      <c r="NJ230" s="52"/>
      <c r="NK230" s="52"/>
      <c r="NL230" s="52"/>
      <c r="NM230" s="52"/>
      <c r="NN230" s="52"/>
      <c r="NO230" s="52"/>
      <c r="NP230" s="52"/>
      <c r="NQ230" s="52"/>
      <c r="NR230" s="52"/>
      <c r="NS230" s="52"/>
      <c r="NT230" s="52"/>
      <c r="NU230" s="52"/>
      <c r="NV230" s="52"/>
      <c r="NW230" s="52"/>
      <c r="NX230" s="52"/>
      <c r="NY230" s="52"/>
      <c r="NZ230" s="52"/>
      <c r="OA230" s="52"/>
      <c r="OB230" s="52"/>
      <c r="OC230" s="52"/>
      <c r="OD230" s="52"/>
      <c r="OE230" s="52"/>
      <c r="OF230" s="52"/>
      <c r="OG230" s="52"/>
      <c r="OH230" s="52"/>
      <c r="OI230" s="52"/>
      <c r="OJ230" s="52"/>
      <c r="OK230" s="52"/>
      <c r="OL230" s="52"/>
      <c r="OM230" s="52"/>
      <c r="ON230" s="52"/>
      <c r="OO230" s="52"/>
      <c r="OP230" s="52"/>
      <c r="OQ230" s="52"/>
      <c r="OR230" s="52"/>
      <c r="OS230" s="52"/>
      <c r="OT230" s="52"/>
      <c r="OU230" s="52"/>
      <c r="OV230" s="52"/>
      <c r="OW230" s="52"/>
      <c r="OX230" s="52"/>
      <c r="OY230" s="52"/>
      <c r="OZ230" s="52"/>
      <c r="PA230" s="52"/>
      <c r="PB230" s="52"/>
      <c r="PC230" s="52"/>
      <c r="PD230" s="52"/>
      <c r="PE230" s="52"/>
      <c r="PF230" s="52"/>
      <c r="PG230" s="52"/>
      <c r="PH230" s="52"/>
      <c r="PI230" s="52"/>
      <c r="PJ230" s="52"/>
      <c r="PK230" s="52"/>
      <c r="PL230" s="52"/>
      <c r="PM230" s="52"/>
      <c r="PN230" s="52"/>
      <c r="PO230" s="52"/>
      <c r="PP230" s="52"/>
      <c r="PQ230" s="52"/>
      <c r="PR230" s="52"/>
      <c r="PS230" s="52"/>
      <c r="PT230" s="52"/>
      <c r="PU230" s="52"/>
      <c r="PV230" s="52"/>
      <c r="PW230" s="52"/>
      <c r="PX230" s="52"/>
      <c r="PY230" s="52"/>
      <c r="PZ230" s="52"/>
      <c r="QA230" s="52"/>
      <c r="QB230" s="52"/>
      <c r="QC230" s="52"/>
      <c r="QD230" s="52"/>
      <c r="QE230" s="52"/>
      <c r="QF230" s="52"/>
      <c r="QG230" s="52"/>
      <c r="QH230" s="52"/>
      <c r="QI230" s="52"/>
      <c r="QJ230" s="52"/>
      <c r="QK230" s="52"/>
      <c r="QL230" s="52"/>
      <c r="QM230" s="52"/>
      <c r="QN230" s="52"/>
      <c r="QO230" s="52"/>
      <c r="QP230" s="52"/>
      <c r="QQ230" s="52"/>
      <c r="QR230" s="52"/>
      <c r="QS230" s="52"/>
      <c r="QT230" s="52"/>
      <c r="QU230" s="52"/>
      <c r="QV230" s="52"/>
      <c r="QW230" s="52"/>
      <c r="QX230" s="52"/>
      <c r="QY230" s="52"/>
      <c r="QZ230" s="52"/>
      <c r="RA230" s="52"/>
      <c r="RB230" s="52"/>
      <c r="RC230" s="52"/>
      <c r="RD230" s="52"/>
      <c r="RE230" s="52"/>
      <c r="RF230" s="52"/>
      <c r="RG230" s="52"/>
      <c r="RH230" s="52"/>
      <c r="RI230" s="52"/>
      <c r="RJ230" s="52"/>
      <c r="RK230" s="52"/>
      <c r="RL230" s="52"/>
      <c r="RM230" s="52"/>
      <c r="RN230" s="52"/>
      <c r="RO230" s="52"/>
      <c r="RP230" s="52"/>
      <c r="RQ230" s="52"/>
      <c r="RR230" s="52"/>
      <c r="RS230" s="52"/>
      <c r="RT230" s="52"/>
      <c r="RU230" s="52"/>
      <c r="RV230" s="52"/>
      <c r="RW230" s="52"/>
      <c r="RX230" s="52"/>
      <c r="RY230" s="52"/>
      <c r="RZ230" s="52"/>
      <c r="SA230" s="52"/>
      <c r="SB230" s="52"/>
      <c r="SC230" s="52"/>
      <c r="SD230" s="52"/>
      <c r="SE230" s="52"/>
      <c r="SF230" s="52"/>
      <c r="SG230" s="52"/>
      <c r="SH230" s="52"/>
      <c r="SI230" s="52"/>
      <c r="SJ230" s="52"/>
      <c r="SK230" s="52"/>
      <c r="SL230" s="52"/>
      <c r="SM230" s="52"/>
      <c r="SN230" s="52"/>
      <c r="SO230" s="52"/>
      <c r="SP230" s="52"/>
      <c r="SQ230" s="52"/>
      <c r="SR230" s="52"/>
      <c r="SS230" s="52"/>
      <c r="ST230" s="52"/>
      <c r="SU230" s="52"/>
      <c r="SV230" s="52"/>
      <c r="SW230" s="52"/>
      <c r="SX230" s="52"/>
      <c r="SY230" s="52"/>
      <c r="SZ230" s="52"/>
      <c r="TA230" s="52"/>
      <c r="TB230" s="52"/>
      <c r="TC230" s="52"/>
      <c r="TD230" s="52"/>
      <c r="TE230" s="52"/>
      <c r="TF230" s="52"/>
      <c r="TG230" s="52"/>
      <c r="TH230" s="52"/>
      <c r="TI230" s="52"/>
      <c r="TJ230" s="52"/>
      <c r="TK230" s="52"/>
      <c r="TL230" s="52"/>
      <c r="TM230" s="52"/>
      <c r="TN230" s="52"/>
      <c r="TO230" s="52"/>
      <c r="TP230" s="52"/>
      <c r="TQ230" s="52"/>
      <c r="TR230" s="52"/>
      <c r="TS230" s="52"/>
      <c r="TT230" s="52"/>
      <c r="TU230" s="52"/>
      <c r="TV230" s="52"/>
      <c r="TW230" s="52"/>
      <c r="TX230" s="52"/>
      <c r="TY230" s="52"/>
      <c r="TZ230" s="52"/>
      <c r="UA230" s="52"/>
      <c r="UB230" s="52"/>
      <c r="UC230" s="52"/>
      <c r="UD230" s="52"/>
      <c r="UE230" s="52"/>
      <c r="UF230" s="52"/>
      <c r="UG230" s="52"/>
      <c r="UH230" s="52"/>
      <c r="UI230" s="52"/>
      <c r="UJ230" s="52"/>
      <c r="UK230" s="52"/>
      <c r="UL230" s="52"/>
      <c r="UM230" s="52"/>
      <c r="UN230" s="52"/>
      <c r="UO230" s="52"/>
      <c r="UP230" s="52"/>
      <c r="UQ230" s="52"/>
      <c r="UR230" s="52"/>
      <c r="US230" s="52"/>
      <c r="UT230" s="52"/>
      <c r="UU230" s="52"/>
      <c r="UV230" s="52"/>
      <c r="UW230" s="52"/>
      <c r="UX230" s="52"/>
      <c r="UY230" s="52"/>
      <c r="UZ230" s="52"/>
      <c r="VA230" s="52"/>
      <c r="VB230" s="52"/>
      <c r="VC230" s="52"/>
      <c r="VD230" s="52"/>
      <c r="VE230" s="52"/>
      <c r="VF230" s="52"/>
      <c r="VG230" s="52"/>
      <c r="VH230" s="52"/>
      <c r="VI230" s="52"/>
      <c r="VJ230" s="52"/>
      <c r="VK230" s="52"/>
      <c r="VL230" s="52"/>
      <c r="VM230" s="52"/>
      <c r="VN230" s="52"/>
      <c r="VO230" s="52"/>
      <c r="VP230" s="52"/>
      <c r="VQ230" s="52"/>
      <c r="VR230" s="52"/>
      <c r="VS230" s="52"/>
      <c r="VT230" s="52"/>
      <c r="VU230" s="52"/>
      <c r="VV230" s="52"/>
      <c r="VW230" s="52"/>
      <c r="VX230" s="52"/>
      <c r="VY230" s="52"/>
      <c r="VZ230" s="52"/>
      <c r="WA230" s="52"/>
      <c r="WB230" s="52"/>
      <c r="WC230" s="52"/>
      <c r="WD230" s="52"/>
      <c r="WE230" s="52"/>
      <c r="WF230" s="52"/>
      <c r="WG230" s="52"/>
      <c r="WH230" s="52"/>
      <c r="WI230" s="52"/>
      <c r="WJ230" s="52"/>
      <c r="WK230" s="52"/>
      <c r="WL230" s="52"/>
      <c r="WM230" s="52"/>
      <c r="WN230" s="52"/>
      <c r="WO230" s="52"/>
      <c r="WP230" s="52"/>
      <c r="WQ230" s="52"/>
      <c r="WR230" s="52"/>
      <c r="WS230" s="52"/>
      <c r="WT230" s="52"/>
      <c r="WU230" s="52"/>
      <c r="WV230" s="52"/>
      <c r="WW230" s="52"/>
      <c r="WX230" s="52"/>
      <c r="WY230" s="52"/>
      <c r="WZ230" s="52"/>
      <c r="XA230" s="52"/>
      <c r="XB230" s="52"/>
      <c r="XC230" s="52"/>
      <c r="XD230" s="52"/>
      <c r="XE230" s="52"/>
      <c r="XF230" s="52"/>
      <c r="XG230" s="52"/>
      <c r="XH230" s="52"/>
      <c r="XI230" s="52"/>
      <c r="XJ230" s="52"/>
      <c r="XK230" s="52"/>
      <c r="XL230" s="52"/>
      <c r="XM230" s="52"/>
      <c r="XN230" s="52"/>
      <c r="XO230" s="52"/>
      <c r="XP230" s="52"/>
      <c r="XQ230" s="52"/>
      <c r="XR230" s="52"/>
      <c r="XS230" s="52"/>
      <c r="XT230" s="52"/>
      <c r="XU230" s="52"/>
      <c r="XV230" s="52"/>
      <c r="XW230" s="52"/>
      <c r="XX230" s="52"/>
      <c r="XY230" s="52"/>
      <c r="XZ230" s="52"/>
      <c r="YA230" s="52"/>
      <c r="YB230" s="52"/>
      <c r="YC230" s="52"/>
      <c r="YD230" s="52"/>
      <c r="YE230" s="52"/>
      <c r="YF230" s="52"/>
      <c r="YG230" s="52"/>
      <c r="YH230" s="52"/>
      <c r="YI230" s="52"/>
      <c r="YJ230" s="52"/>
      <c r="YK230" s="52"/>
      <c r="YL230" s="52"/>
      <c r="YM230" s="52"/>
      <c r="YN230" s="52"/>
      <c r="YO230" s="52"/>
      <c r="YP230" s="52"/>
      <c r="YQ230" s="52"/>
      <c r="YR230" s="52"/>
      <c r="YS230" s="52"/>
    </row>
    <row r="231" spans="1:669" s="3" customFormat="1" ht="15.75" x14ac:dyDescent="0.25">
      <c r="A231" s="21" t="s">
        <v>138</v>
      </c>
      <c r="B231" s="152" t="s">
        <v>16</v>
      </c>
      <c r="C231" s="55" t="s">
        <v>67</v>
      </c>
      <c r="D231" s="55" t="s">
        <v>197</v>
      </c>
      <c r="E231" s="57">
        <v>44593</v>
      </c>
      <c r="F231" s="8" t="s">
        <v>99</v>
      </c>
      <c r="G231" s="95">
        <v>35000</v>
      </c>
      <c r="H231" s="95">
        <v>1004.5</v>
      </c>
      <c r="I231" s="138">
        <v>0</v>
      </c>
      <c r="J231" s="95">
        <v>1064</v>
      </c>
      <c r="K231" s="95">
        <v>25</v>
      </c>
      <c r="L231" s="95">
        <v>2093.5</v>
      </c>
      <c r="M231" s="138">
        <f t="shared" si="45"/>
        <v>32906.5</v>
      </c>
      <c r="O231" s="12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  <c r="BZ231" s="32"/>
      <c r="CA231" s="32"/>
      <c r="CB231" s="32"/>
      <c r="CC231" s="32"/>
      <c r="CD231" s="32"/>
      <c r="CE231" s="32"/>
      <c r="CF231" s="32"/>
      <c r="CG231" s="32"/>
      <c r="CH231" s="32"/>
      <c r="CI231" s="32"/>
      <c r="CJ231" s="32"/>
      <c r="CK231" s="32"/>
      <c r="CL231" s="32"/>
      <c r="CM231" s="32"/>
      <c r="CN231" s="32"/>
      <c r="CO231" s="32"/>
      <c r="CP231" s="32"/>
      <c r="CQ231" s="32"/>
      <c r="CR231" s="32"/>
      <c r="CS231" s="32"/>
      <c r="CT231" s="32"/>
      <c r="CU231" s="32"/>
      <c r="CV231" s="32"/>
      <c r="CW231" s="32"/>
      <c r="CX231" s="32"/>
      <c r="CY231" s="32"/>
      <c r="CZ231" s="32"/>
      <c r="DA231" s="32"/>
      <c r="DB231" s="32"/>
      <c r="DC231" s="32"/>
      <c r="DD231" s="32"/>
      <c r="DE231" s="32"/>
      <c r="DF231" s="32"/>
      <c r="DG231" s="32"/>
      <c r="DH231" s="32"/>
      <c r="DI231" s="32"/>
      <c r="DJ231" s="32"/>
      <c r="DK231" s="32"/>
      <c r="DL231" s="32"/>
      <c r="DM231" s="32"/>
      <c r="DN231" s="32"/>
      <c r="DO231" s="32"/>
      <c r="DP231" s="32"/>
      <c r="DQ231" s="32"/>
      <c r="DR231" s="32"/>
      <c r="DS231" s="32"/>
      <c r="DT231" s="32"/>
      <c r="DU231" s="32"/>
      <c r="DV231" s="32"/>
      <c r="DW231" s="32"/>
      <c r="DX231" s="32"/>
      <c r="DY231" s="32"/>
      <c r="DZ231" s="32"/>
      <c r="EA231" s="32"/>
      <c r="EB231" s="32"/>
      <c r="EC231" s="32"/>
      <c r="ED231" s="32"/>
      <c r="EE231" s="32"/>
      <c r="EF231" s="32"/>
      <c r="EG231" s="32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  <c r="QC231"/>
      <c r="QD231"/>
      <c r="QE231"/>
      <c r="QF231"/>
      <c r="QG231"/>
      <c r="QH231"/>
      <c r="QI231"/>
      <c r="QJ231"/>
      <c r="QK231"/>
      <c r="QL231"/>
      <c r="QM231"/>
      <c r="QN231"/>
      <c r="QO231"/>
      <c r="QP231"/>
      <c r="QQ231"/>
      <c r="QR231"/>
      <c r="QS231"/>
      <c r="QT231"/>
      <c r="QU231"/>
      <c r="QV231"/>
      <c r="QW231"/>
      <c r="QX231"/>
      <c r="QY231"/>
      <c r="QZ231"/>
      <c r="RA231"/>
      <c r="RB231"/>
      <c r="RC231"/>
      <c r="RD231"/>
      <c r="RE231"/>
      <c r="RF231"/>
      <c r="RG231"/>
      <c r="RH231"/>
      <c r="RI231"/>
      <c r="RJ231"/>
      <c r="RK231"/>
      <c r="RL231"/>
      <c r="RM231"/>
      <c r="RN231"/>
      <c r="RO231"/>
      <c r="RP231"/>
      <c r="RQ231"/>
      <c r="RR231"/>
      <c r="RS231"/>
      <c r="RT231"/>
      <c r="RU231"/>
      <c r="RV231"/>
      <c r="RW231"/>
      <c r="RX231"/>
      <c r="RY231"/>
      <c r="RZ231"/>
      <c r="SA231"/>
      <c r="SB231"/>
      <c r="SC231"/>
      <c r="SD231"/>
      <c r="SE231"/>
      <c r="SF231"/>
      <c r="SG231"/>
      <c r="SH231"/>
      <c r="SI231"/>
      <c r="SJ231"/>
      <c r="SK231"/>
      <c r="SL231"/>
      <c r="SM231"/>
      <c r="SN231"/>
      <c r="SO231"/>
      <c r="SP231"/>
      <c r="SQ231"/>
      <c r="SR231"/>
      <c r="SS231"/>
      <c r="ST231"/>
      <c r="SU231"/>
      <c r="SV231"/>
      <c r="SW231"/>
      <c r="SX231"/>
      <c r="SY231"/>
      <c r="SZ231"/>
      <c r="TA231"/>
      <c r="TB231"/>
      <c r="TC231"/>
      <c r="TD231"/>
      <c r="TE231"/>
      <c r="TF231"/>
      <c r="TG231"/>
      <c r="TH231"/>
      <c r="TI231"/>
      <c r="TJ231"/>
      <c r="TK231"/>
      <c r="TL231"/>
      <c r="TM231"/>
      <c r="TN231"/>
      <c r="TO231"/>
      <c r="TP231"/>
      <c r="TQ231"/>
      <c r="TR231"/>
      <c r="TS231"/>
      <c r="TT231"/>
      <c r="TU231"/>
      <c r="TV231"/>
      <c r="TW231"/>
      <c r="TX231"/>
      <c r="TY231"/>
      <c r="TZ231"/>
      <c r="UA231"/>
      <c r="UB231"/>
      <c r="UC231"/>
      <c r="UD231"/>
      <c r="UE231"/>
      <c r="UF231"/>
      <c r="UG231"/>
      <c r="UH231"/>
      <c r="UI231"/>
      <c r="UJ231"/>
      <c r="UK231"/>
      <c r="UL231"/>
      <c r="UM231"/>
      <c r="UN231"/>
      <c r="UO231"/>
      <c r="UP231"/>
      <c r="UQ231"/>
      <c r="UR231"/>
      <c r="US231"/>
      <c r="UT231"/>
      <c r="UU231"/>
      <c r="UV231"/>
      <c r="UW231"/>
      <c r="UX231"/>
      <c r="UY231"/>
      <c r="UZ231"/>
      <c r="VA231"/>
      <c r="VB231"/>
      <c r="VC231"/>
      <c r="VD231"/>
      <c r="VE231"/>
      <c r="VF231"/>
      <c r="VG231"/>
      <c r="VH231"/>
      <c r="VI231"/>
      <c r="VJ231"/>
      <c r="VK231"/>
      <c r="VL231"/>
      <c r="VM231"/>
      <c r="VN231"/>
      <c r="VO231"/>
      <c r="VP231"/>
      <c r="VQ231"/>
      <c r="VR231"/>
      <c r="VS231"/>
      <c r="VT231"/>
      <c r="VU231"/>
      <c r="VV231"/>
      <c r="VW231"/>
      <c r="VX231"/>
      <c r="VY231"/>
      <c r="VZ231"/>
      <c r="WA231"/>
      <c r="WB231"/>
      <c r="WC231"/>
      <c r="WD231"/>
      <c r="WE231"/>
      <c r="WF231"/>
      <c r="WG231"/>
      <c r="WH231"/>
      <c r="WI231"/>
      <c r="WJ231"/>
      <c r="WK231"/>
      <c r="WL231"/>
      <c r="WM231"/>
      <c r="WN231"/>
      <c r="WO231"/>
      <c r="WP231"/>
      <c r="WQ231"/>
      <c r="WR231"/>
      <c r="WS231"/>
      <c r="WT231"/>
      <c r="WU231"/>
      <c r="WV231"/>
      <c r="WW231"/>
      <c r="WX231"/>
      <c r="WY231"/>
      <c r="WZ231"/>
      <c r="XA231"/>
      <c r="XB231"/>
      <c r="XC231"/>
      <c r="XD231"/>
      <c r="XE231"/>
      <c r="XF231"/>
      <c r="XG231"/>
      <c r="XH231"/>
      <c r="XI231"/>
      <c r="XJ231"/>
      <c r="XK231"/>
      <c r="XL231"/>
      <c r="XM231"/>
      <c r="XN231"/>
      <c r="XO231"/>
      <c r="XP231"/>
      <c r="XQ231"/>
      <c r="XR231"/>
      <c r="XS231"/>
      <c r="XT231"/>
      <c r="XU231"/>
      <c r="XV231"/>
      <c r="XW231"/>
      <c r="XX231"/>
      <c r="XY231"/>
      <c r="XZ231"/>
      <c r="YA231"/>
      <c r="YB231"/>
      <c r="YC231"/>
      <c r="YD231"/>
      <c r="YE231"/>
      <c r="YF231"/>
      <c r="YG231"/>
      <c r="YH231"/>
      <c r="YI231"/>
      <c r="YJ231"/>
      <c r="YK231"/>
      <c r="YL231"/>
      <c r="YM231"/>
      <c r="YN231"/>
      <c r="YO231"/>
      <c r="YP231"/>
      <c r="YQ231"/>
      <c r="YR231"/>
      <c r="YS231"/>
    </row>
    <row r="232" spans="1:669" ht="15.75" x14ac:dyDescent="0.25">
      <c r="A232" s="21" t="s">
        <v>139</v>
      </c>
      <c r="B232" s="152" t="s">
        <v>140</v>
      </c>
      <c r="C232" s="55" t="s">
        <v>66</v>
      </c>
      <c r="D232" s="55" t="s">
        <v>197</v>
      </c>
      <c r="E232" s="57">
        <v>44593</v>
      </c>
      <c r="F232" s="8" t="s">
        <v>99</v>
      </c>
      <c r="G232" s="95">
        <v>35000</v>
      </c>
      <c r="H232" s="95">
        <v>1004.5</v>
      </c>
      <c r="I232" s="138">
        <v>0</v>
      </c>
      <c r="J232" s="95">
        <v>1064</v>
      </c>
      <c r="K232" s="95">
        <v>25</v>
      </c>
      <c r="L232" s="95">
        <v>2093.5</v>
      </c>
      <c r="M232" s="138">
        <f>G232-L232</f>
        <v>32906.5</v>
      </c>
      <c r="O232" s="32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/>
      <c r="CI232" s="32"/>
      <c r="CJ232" s="32"/>
      <c r="CK232" s="32"/>
      <c r="CL232" s="32"/>
      <c r="CM232" s="32"/>
      <c r="CN232" s="32"/>
      <c r="CO232" s="32"/>
      <c r="CP232" s="32"/>
      <c r="CQ232" s="32"/>
      <c r="CR232" s="32"/>
      <c r="CS232" s="32"/>
      <c r="CT232" s="32"/>
      <c r="CU232" s="32"/>
      <c r="CV232" s="32"/>
      <c r="CW232" s="32"/>
      <c r="CX232" s="32"/>
      <c r="CY232" s="32"/>
      <c r="CZ232" s="32"/>
      <c r="DA232" s="32"/>
      <c r="DB232" s="32"/>
      <c r="DC232" s="32"/>
      <c r="DD232" s="32"/>
      <c r="DE232" s="32"/>
      <c r="DF232" s="32"/>
      <c r="DG232" s="32"/>
      <c r="DH232" s="32"/>
      <c r="DI232" s="32"/>
      <c r="DJ232" s="32"/>
      <c r="DK232" s="32"/>
      <c r="DL232" s="32"/>
      <c r="DM232" s="32"/>
      <c r="DN232" s="32"/>
      <c r="DO232" s="32"/>
      <c r="DP232" s="32"/>
      <c r="DQ232" s="32"/>
      <c r="DR232" s="32"/>
      <c r="DS232" s="32"/>
      <c r="DT232" s="32"/>
      <c r="DU232" s="32"/>
      <c r="DV232" s="32"/>
      <c r="DW232" s="32"/>
      <c r="DX232" s="32"/>
      <c r="DY232" s="32"/>
      <c r="DZ232" s="32"/>
      <c r="EA232" s="32"/>
      <c r="EB232" s="32"/>
      <c r="EC232" s="32"/>
      <c r="ED232" s="32"/>
      <c r="EE232" s="32"/>
      <c r="EF232" s="32"/>
      <c r="EG232" s="32"/>
    </row>
    <row r="233" spans="1:669" ht="15.75" x14ac:dyDescent="0.25">
      <c r="A233" s="21" t="s">
        <v>166</v>
      </c>
      <c r="B233" s="152" t="s">
        <v>140</v>
      </c>
      <c r="C233" s="55" t="s">
        <v>66</v>
      </c>
      <c r="D233" s="55" t="s">
        <v>197</v>
      </c>
      <c r="E233" s="57">
        <v>44627</v>
      </c>
      <c r="F233" s="8" t="s">
        <v>99</v>
      </c>
      <c r="G233" s="95">
        <v>35000</v>
      </c>
      <c r="H233" s="95">
        <v>1004.5</v>
      </c>
      <c r="I233" s="138">
        <v>0</v>
      </c>
      <c r="J233" s="95">
        <v>1064</v>
      </c>
      <c r="K233" s="95">
        <v>25</v>
      </c>
      <c r="L233" s="95">
        <v>2093.5</v>
      </c>
      <c r="M233" s="138">
        <f t="shared" si="45"/>
        <v>32906.5</v>
      </c>
      <c r="O233" s="32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/>
      <c r="CI233" s="32"/>
      <c r="CJ233" s="32"/>
      <c r="CK233" s="32"/>
      <c r="CL233" s="32"/>
      <c r="CM233" s="32"/>
      <c r="CN233" s="32"/>
      <c r="CO233" s="32"/>
      <c r="CP233" s="32"/>
      <c r="CQ233" s="32"/>
      <c r="CR233" s="32"/>
      <c r="CS233" s="32"/>
      <c r="CT233" s="32"/>
      <c r="CU233" s="32"/>
      <c r="CV233" s="32"/>
      <c r="CW233" s="32"/>
      <c r="CX233" s="32"/>
      <c r="CY233" s="32"/>
      <c r="CZ233" s="32"/>
      <c r="DA233" s="32"/>
      <c r="DB233" s="32"/>
      <c r="DC233" s="32"/>
      <c r="DD233" s="32"/>
      <c r="DE233" s="32"/>
      <c r="DF233" s="32"/>
      <c r="DG233" s="32"/>
      <c r="DH233" s="32"/>
      <c r="DI233" s="32"/>
      <c r="DJ233" s="32"/>
      <c r="DK233" s="32"/>
      <c r="DL233" s="32"/>
      <c r="DM233" s="32"/>
      <c r="DN233" s="32"/>
      <c r="DO233" s="32"/>
      <c r="DP233" s="32"/>
      <c r="DQ233" s="32"/>
      <c r="DR233" s="32"/>
      <c r="DS233" s="32"/>
      <c r="DT233" s="32"/>
      <c r="DU233" s="32"/>
      <c r="DV233" s="32"/>
      <c r="DW233" s="32"/>
      <c r="DX233" s="32"/>
      <c r="DY233" s="32"/>
      <c r="DZ233" s="32"/>
      <c r="EA233" s="32"/>
      <c r="EB233" s="32"/>
      <c r="EC233" s="32"/>
      <c r="ED233" s="32"/>
      <c r="EE233" s="32"/>
      <c r="EF233" s="32"/>
      <c r="EG233" s="32"/>
    </row>
    <row r="234" spans="1:669" ht="15.75" x14ac:dyDescent="0.25">
      <c r="A234" s="21" t="s">
        <v>167</v>
      </c>
      <c r="B234" s="152" t="s">
        <v>140</v>
      </c>
      <c r="C234" s="55" t="s">
        <v>67</v>
      </c>
      <c r="D234" s="55" t="s">
        <v>197</v>
      </c>
      <c r="E234" s="57">
        <v>44627</v>
      </c>
      <c r="F234" s="8" t="s">
        <v>99</v>
      </c>
      <c r="G234" s="95">
        <v>35000</v>
      </c>
      <c r="H234" s="95">
        <v>1004.5</v>
      </c>
      <c r="I234" s="138">
        <v>0</v>
      </c>
      <c r="J234" s="95">
        <v>1064</v>
      </c>
      <c r="K234" s="95">
        <v>25</v>
      </c>
      <c r="L234" s="95">
        <v>2093.5</v>
      </c>
      <c r="M234" s="138">
        <f t="shared" si="45"/>
        <v>32906.5</v>
      </c>
      <c r="O234" s="32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32"/>
      <c r="BV234" s="32"/>
      <c r="BW234" s="32"/>
      <c r="BX234" s="32"/>
      <c r="BY234" s="32"/>
      <c r="BZ234" s="32"/>
      <c r="CA234" s="32"/>
      <c r="CB234" s="32"/>
      <c r="CC234" s="32"/>
      <c r="CD234" s="32"/>
      <c r="CE234" s="32"/>
      <c r="CF234" s="32"/>
      <c r="CG234" s="32"/>
      <c r="CH234" s="32"/>
      <c r="CI234" s="32"/>
      <c r="CJ234" s="32"/>
      <c r="CK234" s="32"/>
      <c r="CL234" s="32"/>
      <c r="CM234" s="32"/>
      <c r="CN234" s="32"/>
      <c r="CO234" s="32"/>
      <c r="CP234" s="32"/>
      <c r="CQ234" s="32"/>
      <c r="CR234" s="32"/>
      <c r="CS234" s="32"/>
      <c r="CT234" s="32"/>
      <c r="CU234" s="32"/>
      <c r="CV234" s="32"/>
      <c r="CW234" s="32"/>
      <c r="CX234" s="32"/>
      <c r="CY234" s="32"/>
      <c r="CZ234" s="32"/>
      <c r="DA234" s="32"/>
      <c r="DB234" s="32"/>
      <c r="DC234" s="32"/>
      <c r="DD234" s="32"/>
      <c r="DE234" s="32"/>
      <c r="DF234" s="32"/>
      <c r="DG234" s="32"/>
      <c r="DH234" s="32"/>
      <c r="DI234" s="32"/>
      <c r="DJ234" s="32"/>
      <c r="DK234" s="32"/>
      <c r="DL234" s="32"/>
      <c r="DM234" s="32"/>
      <c r="DN234" s="32"/>
      <c r="DO234" s="32"/>
      <c r="DP234" s="32"/>
      <c r="DQ234" s="32"/>
      <c r="DR234" s="32"/>
      <c r="DS234" s="32"/>
      <c r="DT234" s="32"/>
      <c r="DU234" s="32"/>
      <c r="DV234" s="32"/>
      <c r="DW234" s="32"/>
      <c r="DX234" s="32"/>
      <c r="DY234" s="32"/>
      <c r="DZ234" s="32"/>
      <c r="EA234" s="32"/>
      <c r="EB234" s="32"/>
      <c r="EC234" s="32"/>
      <c r="ED234" s="32"/>
      <c r="EE234" s="32"/>
      <c r="EF234" s="32"/>
      <c r="EG234" s="32"/>
    </row>
    <row r="235" spans="1:669" x14ac:dyDescent="0.25">
      <c r="A235" s="21" t="s">
        <v>168</v>
      </c>
      <c r="B235" s="152" t="s">
        <v>140</v>
      </c>
      <c r="C235" s="55" t="s">
        <v>67</v>
      </c>
      <c r="D235" s="55" t="s">
        <v>197</v>
      </c>
      <c r="E235" s="57">
        <v>44652</v>
      </c>
      <c r="F235" s="8" t="s">
        <v>99</v>
      </c>
      <c r="G235" s="95">
        <v>35000</v>
      </c>
      <c r="H235" s="95">
        <v>1004.5</v>
      </c>
      <c r="I235" s="138">
        <v>0</v>
      </c>
      <c r="J235" s="95">
        <v>1064</v>
      </c>
      <c r="K235" s="95">
        <v>25</v>
      </c>
      <c r="L235" s="95">
        <v>2093.5</v>
      </c>
      <c r="M235" s="138">
        <f t="shared" si="45"/>
        <v>32906.5</v>
      </c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/>
      <c r="BY235" s="32"/>
      <c r="BZ235" s="32"/>
      <c r="CA235" s="32"/>
      <c r="CB235" s="32"/>
      <c r="CC235" s="32"/>
      <c r="CD235" s="32"/>
      <c r="CE235" s="32"/>
      <c r="CF235" s="32"/>
      <c r="CG235" s="32"/>
      <c r="CH235" s="32"/>
      <c r="CI235" s="32"/>
      <c r="CJ235" s="32"/>
      <c r="CK235" s="32"/>
      <c r="CL235" s="32"/>
      <c r="CM235" s="32"/>
      <c r="CN235" s="32"/>
      <c r="CO235" s="32"/>
      <c r="CP235" s="32"/>
      <c r="CQ235" s="32"/>
      <c r="CR235" s="32"/>
      <c r="CS235" s="32"/>
      <c r="CT235" s="32"/>
      <c r="CU235" s="32"/>
      <c r="CV235" s="32"/>
      <c r="CW235" s="32"/>
      <c r="CX235" s="32"/>
      <c r="CY235" s="32"/>
      <c r="CZ235" s="32"/>
      <c r="DA235" s="32"/>
      <c r="DB235" s="32"/>
      <c r="DC235" s="32"/>
      <c r="DD235" s="32"/>
      <c r="DE235" s="32"/>
      <c r="DF235" s="32"/>
      <c r="DG235" s="32"/>
      <c r="DH235" s="32"/>
      <c r="DI235" s="32"/>
      <c r="DJ235" s="32"/>
      <c r="DK235" s="32"/>
      <c r="DL235" s="32"/>
      <c r="DM235" s="32"/>
      <c r="DN235" s="32"/>
      <c r="DO235" s="32"/>
      <c r="DP235" s="32"/>
      <c r="DQ235" s="32"/>
      <c r="DR235" s="32"/>
      <c r="DS235" s="32"/>
      <c r="DT235" s="32"/>
      <c r="DU235" s="32"/>
      <c r="DV235" s="32"/>
      <c r="DW235" s="32"/>
      <c r="DX235" s="32"/>
      <c r="DY235" s="32"/>
      <c r="DZ235" s="32"/>
      <c r="EA235" s="32"/>
      <c r="EB235" s="32"/>
      <c r="EC235" s="32"/>
      <c r="ED235" s="32"/>
      <c r="EE235" s="32"/>
      <c r="EF235" s="32"/>
      <c r="EG235" s="32"/>
    </row>
    <row r="236" spans="1:669" x14ac:dyDescent="0.25">
      <c r="A236" s="72" t="s">
        <v>13</v>
      </c>
      <c r="B236" s="26">
        <v>8</v>
      </c>
      <c r="C236" s="43"/>
      <c r="D236" s="43"/>
      <c r="E236" s="59"/>
      <c r="F236" s="60"/>
      <c r="G236" s="108">
        <f t="shared" ref="G236:M236" si="46">SUM(G228:G235)</f>
        <v>349500</v>
      </c>
      <c r="H236" s="108">
        <f t="shared" si="46"/>
        <v>10030.65</v>
      </c>
      <c r="I236" s="108">
        <f t="shared" si="46"/>
        <v>11489.51</v>
      </c>
      <c r="J236" s="108">
        <f t="shared" si="46"/>
        <v>10624.8</v>
      </c>
      <c r="K236" s="108">
        <f t="shared" si="46"/>
        <v>200</v>
      </c>
      <c r="L236" s="108">
        <f t="shared" si="46"/>
        <v>32344.959999999999</v>
      </c>
      <c r="M236" s="108">
        <f t="shared" si="46"/>
        <v>317155.04000000004</v>
      </c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/>
      <c r="CI236" s="32"/>
      <c r="CJ236" s="32"/>
      <c r="CK236" s="32"/>
      <c r="CL236" s="32"/>
      <c r="CM236" s="32"/>
      <c r="CN236" s="32"/>
      <c r="CO236" s="32"/>
      <c r="CP236" s="32"/>
      <c r="CQ236" s="32"/>
      <c r="CR236" s="32"/>
      <c r="CS236" s="32"/>
      <c r="CT236" s="32"/>
      <c r="CU236" s="32"/>
      <c r="CV236" s="32"/>
      <c r="CW236" s="32"/>
      <c r="CX236" s="32"/>
      <c r="CY236" s="32"/>
      <c r="CZ236" s="32"/>
      <c r="DA236" s="32"/>
      <c r="DB236" s="32"/>
      <c r="DC236" s="32"/>
      <c r="DD236" s="32"/>
      <c r="DE236" s="32"/>
      <c r="DF236" s="32"/>
      <c r="DG236" s="32"/>
      <c r="DH236" s="32"/>
      <c r="DI236" s="32"/>
      <c r="DJ236" s="32"/>
      <c r="DK236" s="32"/>
      <c r="DL236" s="32"/>
      <c r="DM236" s="32"/>
      <c r="DN236" s="32"/>
      <c r="DO236" s="32"/>
      <c r="DP236" s="32"/>
      <c r="DQ236" s="32"/>
      <c r="DR236" s="32"/>
      <c r="DS236" s="32"/>
      <c r="DT236" s="32"/>
      <c r="DU236" s="32"/>
      <c r="DV236" s="32"/>
      <c r="DW236" s="32"/>
      <c r="DX236" s="32"/>
      <c r="DY236" s="32"/>
      <c r="DZ236" s="32"/>
      <c r="EA236" s="32"/>
      <c r="EB236" s="32"/>
      <c r="EC236" s="32"/>
      <c r="ED236" s="32"/>
      <c r="EE236" s="32"/>
      <c r="EF236" s="32"/>
      <c r="EG236" s="32"/>
    </row>
    <row r="237" spans="1:669" x14ac:dyDescent="0.25">
      <c r="A237" s="118"/>
      <c r="B237" s="119"/>
      <c r="C237" s="75"/>
      <c r="D237" s="75"/>
      <c r="E237" s="76"/>
      <c r="F237" s="120"/>
      <c r="G237" s="121"/>
      <c r="H237" s="121"/>
      <c r="I237" s="121"/>
      <c r="J237" s="121"/>
      <c r="K237" s="121"/>
      <c r="L237" s="121"/>
      <c r="M237" s="121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/>
      <c r="BY237" s="32"/>
      <c r="BZ237" s="32"/>
      <c r="CA237" s="32"/>
      <c r="CB237" s="32"/>
      <c r="CC237" s="32"/>
      <c r="CD237" s="32"/>
      <c r="CE237" s="32"/>
      <c r="CF237" s="32"/>
      <c r="CG237" s="32"/>
      <c r="CH237" s="32"/>
      <c r="CI237" s="32"/>
      <c r="CJ237" s="32"/>
      <c r="CK237" s="32"/>
      <c r="CL237" s="32"/>
      <c r="CM237" s="32"/>
      <c r="CN237" s="32"/>
      <c r="CO237" s="32"/>
      <c r="CP237" s="32"/>
      <c r="CQ237" s="32"/>
      <c r="CR237" s="32"/>
      <c r="CS237" s="32"/>
      <c r="CT237" s="32"/>
      <c r="CU237" s="32"/>
      <c r="CV237" s="32"/>
      <c r="CW237" s="32"/>
      <c r="CX237" s="32"/>
      <c r="CY237" s="32"/>
      <c r="CZ237" s="32"/>
      <c r="DA237" s="32"/>
      <c r="DB237" s="32"/>
      <c r="DC237" s="32"/>
      <c r="DD237" s="32"/>
      <c r="DE237" s="32"/>
      <c r="DF237" s="32"/>
      <c r="DG237" s="32"/>
      <c r="DH237" s="32"/>
      <c r="DI237" s="32"/>
      <c r="DJ237" s="32"/>
      <c r="DK237" s="32"/>
      <c r="DL237" s="32"/>
      <c r="DM237" s="32"/>
      <c r="DN237" s="32"/>
      <c r="DO237" s="32"/>
      <c r="DP237" s="32"/>
      <c r="DQ237" s="32"/>
      <c r="DR237" s="32"/>
      <c r="DS237" s="32"/>
      <c r="DT237" s="32"/>
      <c r="DU237" s="32"/>
      <c r="DV237" s="32"/>
      <c r="DW237" s="32"/>
      <c r="DX237" s="32"/>
      <c r="DY237" s="32"/>
      <c r="DZ237" s="32"/>
      <c r="EA237" s="32"/>
      <c r="EB237" s="32"/>
      <c r="EC237" s="32"/>
      <c r="ED237" s="32"/>
      <c r="EE237" s="32"/>
      <c r="EF237" s="32"/>
      <c r="EG237" s="32"/>
    </row>
    <row r="238" spans="1:669" x14ac:dyDescent="0.25">
      <c r="A238" s="118" t="s">
        <v>198</v>
      </c>
      <c r="B238" s="119"/>
      <c r="C238" s="75"/>
      <c r="D238" s="75"/>
      <c r="E238" s="76"/>
      <c r="F238" s="120"/>
      <c r="G238" s="121"/>
      <c r="H238" s="121"/>
      <c r="I238" s="121"/>
      <c r="J238" s="121"/>
      <c r="K238" s="121"/>
      <c r="L238" s="121"/>
      <c r="M238" s="121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  <c r="BZ238" s="32"/>
      <c r="CA238" s="32"/>
      <c r="CB238" s="32"/>
      <c r="CC238" s="32"/>
      <c r="CD238" s="32"/>
      <c r="CE238" s="32"/>
      <c r="CF238" s="32"/>
      <c r="CG238" s="32"/>
      <c r="CH238" s="32"/>
      <c r="CI238" s="32"/>
      <c r="CJ238" s="32"/>
      <c r="CK238" s="32"/>
      <c r="CL238" s="32"/>
      <c r="CM238" s="32"/>
      <c r="CN238" s="32"/>
      <c r="CO238" s="32"/>
      <c r="CP238" s="32"/>
      <c r="CQ238" s="32"/>
      <c r="CR238" s="32"/>
      <c r="CS238" s="32"/>
      <c r="CT238" s="32"/>
      <c r="CU238" s="32"/>
      <c r="CV238" s="32"/>
      <c r="CW238" s="32"/>
      <c r="CX238" s="32"/>
      <c r="CY238" s="32"/>
      <c r="CZ238" s="32"/>
      <c r="DA238" s="32"/>
      <c r="DB238" s="32"/>
      <c r="DC238" s="32"/>
      <c r="DD238" s="32"/>
      <c r="DE238" s="32"/>
      <c r="DF238" s="32"/>
      <c r="DG238" s="32"/>
      <c r="DH238" s="32"/>
      <c r="DI238" s="32"/>
      <c r="DJ238" s="32"/>
      <c r="DK238" s="32"/>
      <c r="DL238" s="32"/>
      <c r="DM238" s="32"/>
      <c r="DN238" s="32"/>
      <c r="DO238" s="32"/>
      <c r="DP238" s="32"/>
      <c r="DQ238" s="32"/>
      <c r="DR238" s="32"/>
      <c r="DS238" s="32"/>
      <c r="DT238" s="32"/>
      <c r="DU238" s="32"/>
      <c r="DV238" s="32"/>
      <c r="DW238" s="32"/>
      <c r="DX238" s="32"/>
      <c r="DY238" s="32"/>
      <c r="DZ238" s="32"/>
      <c r="EA238" s="32"/>
      <c r="EB238" s="32"/>
      <c r="EC238" s="32"/>
      <c r="ED238" s="32"/>
      <c r="EE238" s="32"/>
      <c r="EF238" s="32"/>
      <c r="EG238" s="32"/>
    </row>
    <row r="239" spans="1:669" x14ac:dyDescent="0.25">
      <c r="A239" s="131" t="s">
        <v>214</v>
      </c>
      <c r="B239" s="151" t="s">
        <v>158</v>
      </c>
      <c r="C239" s="75" t="s">
        <v>66</v>
      </c>
      <c r="D239" s="75" t="s">
        <v>197</v>
      </c>
      <c r="E239" s="130">
        <v>44819</v>
      </c>
      <c r="F239" s="132" t="s">
        <v>99</v>
      </c>
      <c r="G239" s="96">
        <v>50000</v>
      </c>
      <c r="H239" s="96">
        <v>1435</v>
      </c>
      <c r="I239" s="96">
        <v>1854</v>
      </c>
      <c r="J239" s="96">
        <v>1520</v>
      </c>
      <c r="K239" s="96">
        <v>25</v>
      </c>
      <c r="L239" s="96">
        <v>4834</v>
      </c>
      <c r="M239" s="31">
        <f>G239-L239</f>
        <v>45166</v>
      </c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/>
      <c r="CG239" s="32"/>
      <c r="CH239" s="32"/>
      <c r="CI239" s="32"/>
      <c r="CJ239" s="32"/>
      <c r="CK239" s="32"/>
      <c r="CL239" s="32"/>
      <c r="CM239" s="32"/>
      <c r="CN239" s="32"/>
      <c r="CO239" s="32"/>
      <c r="CP239" s="32"/>
      <c r="CQ239" s="32"/>
      <c r="CR239" s="32"/>
      <c r="CS239" s="32"/>
      <c r="CT239" s="32"/>
      <c r="CU239" s="32"/>
      <c r="CV239" s="32"/>
      <c r="CW239" s="32"/>
      <c r="CX239" s="32"/>
      <c r="CY239" s="32"/>
      <c r="CZ239" s="32"/>
      <c r="DA239" s="32"/>
      <c r="DB239" s="32"/>
      <c r="DC239" s="32"/>
      <c r="DD239" s="32"/>
      <c r="DE239" s="32"/>
      <c r="DF239" s="32"/>
      <c r="DG239" s="32"/>
      <c r="DH239" s="32"/>
      <c r="DI239" s="32"/>
      <c r="DJ239" s="32"/>
      <c r="DK239" s="32"/>
      <c r="DL239" s="32"/>
      <c r="DM239" s="32"/>
      <c r="DN239" s="32"/>
      <c r="DO239" s="32"/>
      <c r="DP239" s="32"/>
      <c r="DQ239" s="32"/>
      <c r="DR239" s="32"/>
      <c r="DS239" s="32"/>
      <c r="DT239" s="32"/>
      <c r="DU239" s="32"/>
      <c r="DV239" s="32"/>
      <c r="DW239" s="32"/>
      <c r="DX239" s="32"/>
      <c r="DY239" s="32"/>
      <c r="DZ239" s="32"/>
      <c r="EA239" s="32"/>
      <c r="EB239" s="32"/>
      <c r="EC239" s="32"/>
      <c r="ED239" s="32"/>
      <c r="EE239" s="32"/>
      <c r="EF239" s="32"/>
      <c r="EG239" s="32"/>
    </row>
    <row r="240" spans="1:669" x14ac:dyDescent="0.25">
      <c r="A240" s="131" t="s">
        <v>194</v>
      </c>
      <c r="B240" s="151" t="s">
        <v>50</v>
      </c>
      <c r="C240" s="75" t="s">
        <v>66</v>
      </c>
      <c r="D240" s="75" t="s">
        <v>197</v>
      </c>
      <c r="E240" s="76">
        <v>44719</v>
      </c>
      <c r="F240" s="77" t="s">
        <v>99</v>
      </c>
      <c r="G240" s="96">
        <v>89500</v>
      </c>
      <c r="H240" s="96">
        <v>2568.65</v>
      </c>
      <c r="I240" s="96">
        <v>9635.51</v>
      </c>
      <c r="J240" s="96">
        <v>2720.8</v>
      </c>
      <c r="K240" s="96">
        <v>25</v>
      </c>
      <c r="L240" s="96">
        <v>14949.96</v>
      </c>
      <c r="M240" s="31">
        <f>G240-L240</f>
        <v>74550.040000000008</v>
      </c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/>
      <c r="BY240" s="32"/>
      <c r="BZ240" s="32"/>
      <c r="CA240" s="32"/>
      <c r="CB240" s="32"/>
      <c r="CC240" s="32"/>
      <c r="CD240" s="32"/>
      <c r="CE240" s="32"/>
      <c r="CF240" s="32"/>
      <c r="CG240" s="32"/>
      <c r="CH240" s="32"/>
      <c r="CI240" s="32"/>
      <c r="CJ240" s="32"/>
      <c r="CK240" s="32"/>
      <c r="CL240" s="32"/>
      <c r="CM240" s="32"/>
      <c r="CN240" s="32"/>
      <c r="CO240" s="32"/>
      <c r="CP240" s="32"/>
      <c r="CQ240" s="32"/>
      <c r="CR240" s="32"/>
      <c r="CS240" s="32"/>
      <c r="CT240" s="32"/>
      <c r="CU240" s="32"/>
      <c r="CV240" s="32"/>
      <c r="CW240" s="32"/>
      <c r="CX240" s="32"/>
      <c r="CY240" s="32"/>
      <c r="CZ240" s="32"/>
      <c r="DA240" s="32"/>
      <c r="DB240" s="32"/>
      <c r="DC240" s="32"/>
      <c r="DD240" s="32"/>
      <c r="DE240" s="32"/>
      <c r="DF240" s="32"/>
      <c r="DG240" s="32"/>
      <c r="DH240" s="32"/>
      <c r="DI240" s="32"/>
      <c r="DJ240" s="32"/>
      <c r="DK240" s="32"/>
      <c r="DL240" s="32"/>
      <c r="DM240" s="32"/>
      <c r="DN240" s="32"/>
      <c r="DO240" s="32"/>
      <c r="DP240" s="32"/>
      <c r="DQ240" s="32"/>
      <c r="DR240" s="32"/>
      <c r="DS240" s="32"/>
      <c r="DT240" s="32"/>
      <c r="DU240" s="32"/>
      <c r="DV240" s="32"/>
      <c r="DW240" s="32"/>
      <c r="DX240" s="32"/>
      <c r="DY240" s="32"/>
      <c r="DZ240" s="32"/>
      <c r="EA240" s="32"/>
      <c r="EB240" s="32"/>
      <c r="EC240" s="32"/>
      <c r="ED240" s="32"/>
      <c r="EE240" s="32"/>
      <c r="EF240" s="32"/>
      <c r="EG240" s="32"/>
    </row>
    <row r="241" spans="1:669" x14ac:dyDescent="0.25">
      <c r="A241" s="30" t="s">
        <v>13</v>
      </c>
      <c r="B241" s="26">
        <v>2</v>
      </c>
      <c r="C241" s="43"/>
      <c r="D241" s="43"/>
      <c r="E241" s="43"/>
      <c r="F241" s="122"/>
      <c r="G241" s="108">
        <f t="shared" ref="G241:M241" si="47">SUM(G239:G240)</f>
        <v>139500</v>
      </c>
      <c r="H241" s="108">
        <f t="shared" si="47"/>
        <v>4003.65</v>
      </c>
      <c r="I241" s="108">
        <f t="shared" si="47"/>
        <v>11489.51</v>
      </c>
      <c r="J241" s="108">
        <f t="shared" si="47"/>
        <v>4240.8</v>
      </c>
      <c r="K241" s="108">
        <f>SUM(K239:K240)</f>
        <v>50</v>
      </c>
      <c r="L241" s="108">
        <f t="shared" si="47"/>
        <v>19783.96</v>
      </c>
      <c r="M241" s="108">
        <f t="shared" si="47"/>
        <v>119716.04000000001</v>
      </c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  <c r="BZ241" s="32"/>
      <c r="CA241" s="32"/>
      <c r="CB241" s="32"/>
      <c r="CC241" s="32"/>
      <c r="CD241" s="32"/>
      <c r="CE241" s="32"/>
      <c r="CF241" s="32"/>
      <c r="CG241" s="32"/>
      <c r="CH241" s="32"/>
      <c r="CI241" s="32"/>
      <c r="CJ241" s="32"/>
      <c r="CK241" s="32"/>
      <c r="CL241" s="32"/>
      <c r="CM241" s="32"/>
      <c r="CN241" s="32"/>
      <c r="CO241" s="32"/>
      <c r="CP241" s="32"/>
      <c r="CQ241" s="32"/>
      <c r="CR241" s="32"/>
      <c r="CS241" s="32"/>
      <c r="CT241" s="32"/>
      <c r="CU241" s="32"/>
      <c r="CV241" s="32"/>
      <c r="CW241" s="32"/>
      <c r="CX241" s="32"/>
      <c r="CY241" s="32"/>
      <c r="CZ241" s="32"/>
      <c r="DA241" s="32"/>
      <c r="DB241" s="32"/>
      <c r="DC241" s="32"/>
      <c r="DD241" s="32"/>
      <c r="DE241" s="32"/>
      <c r="DF241" s="32"/>
      <c r="DG241" s="32"/>
      <c r="DH241" s="32"/>
      <c r="DI241" s="32"/>
      <c r="DJ241" s="32"/>
      <c r="DK241" s="32"/>
      <c r="DL241" s="32"/>
      <c r="DM241" s="32"/>
      <c r="DN241" s="32"/>
      <c r="DO241" s="32"/>
      <c r="DP241" s="32"/>
      <c r="DQ241" s="32"/>
      <c r="DR241" s="32"/>
      <c r="DS241" s="32"/>
      <c r="DT241" s="32"/>
      <c r="DU241" s="32"/>
      <c r="DV241" s="32"/>
      <c r="DW241" s="32"/>
      <c r="DX241" s="32"/>
      <c r="DY241" s="32"/>
      <c r="DZ241" s="32"/>
      <c r="EA241" s="32"/>
      <c r="EB241" s="32"/>
      <c r="EC241" s="32"/>
      <c r="ED241" s="32"/>
      <c r="EE241" s="32"/>
      <c r="EF241" s="32"/>
      <c r="EG241" s="32"/>
    </row>
    <row r="242" spans="1:669" x14ac:dyDescent="0.25">
      <c r="A242" s="29"/>
      <c r="B242" s="119"/>
      <c r="C242" s="75"/>
      <c r="D242" s="75"/>
      <c r="E242" s="75"/>
      <c r="F242" s="129"/>
      <c r="G242" s="121"/>
      <c r="H242" s="121"/>
      <c r="I242" s="121"/>
      <c r="J242" s="121"/>
      <c r="K242" s="121"/>
      <c r="L242" s="121"/>
      <c r="M242" s="121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/>
      <c r="BZ242" s="32"/>
      <c r="CA242" s="32"/>
      <c r="CB242" s="32"/>
      <c r="CC242" s="32"/>
      <c r="CD242" s="32"/>
      <c r="CE242" s="32"/>
      <c r="CF242" s="32"/>
      <c r="CG242" s="32"/>
      <c r="CH242" s="32"/>
      <c r="CI242" s="32"/>
      <c r="CJ242" s="32"/>
      <c r="CK242" s="32"/>
      <c r="CL242" s="32"/>
      <c r="CM242" s="32"/>
      <c r="CN242" s="32"/>
      <c r="CO242" s="32"/>
      <c r="CP242" s="32"/>
      <c r="CQ242" s="32"/>
      <c r="CR242" s="32"/>
      <c r="CS242" s="32"/>
      <c r="CT242" s="32"/>
      <c r="CU242" s="32"/>
      <c r="CV242" s="32"/>
      <c r="CW242" s="32"/>
      <c r="CX242" s="32"/>
      <c r="CY242" s="32"/>
      <c r="CZ242" s="32"/>
      <c r="DA242" s="32"/>
      <c r="DB242" s="32"/>
      <c r="DC242" s="32"/>
      <c r="DD242" s="32"/>
      <c r="DE242" s="32"/>
      <c r="DF242" s="32"/>
      <c r="DG242" s="32"/>
      <c r="DH242" s="32"/>
      <c r="DI242" s="32"/>
      <c r="DJ242" s="32"/>
      <c r="DK242" s="32"/>
      <c r="DL242" s="32"/>
      <c r="DM242" s="32"/>
      <c r="DN242" s="32"/>
      <c r="DO242" s="32"/>
      <c r="DP242" s="32"/>
      <c r="DQ242" s="32"/>
      <c r="DR242" s="32"/>
      <c r="DS242" s="32"/>
      <c r="DT242" s="32"/>
      <c r="DU242" s="32"/>
      <c r="DV242" s="32"/>
      <c r="DW242" s="32"/>
      <c r="DX242" s="32"/>
      <c r="DY242" s="32"/>
      <c r="DZ242" s="32"/>
      <c r="EA242" s="32"/>
      <c r="EB242" s="32"/>
      <c r="EC242" s="32"/>
      <c r="ED242" s="32"/>
      <c r="EE242" s="32"/>
      <c r="EF242" s="32"/>
      <c r="EG242" s="32"/>
    </row>
    <row r="243" spans="1:669" x14ac:dyDescent="0.25">
      <c r="A243" s="56" t="s">
        <v>79</v>
      </c>
      <c r="B243" s="54"/>
      <c r="C243" s="55"/>
      <c r="D243" s="55"/>
      <c r="E243" s="55"/>
      <c r="F243" s="40"/>
      <c r="G243" s="99"/>
      <c r="H243" s="99"/>
      <c r="I243" s="99"/>
      <c r="J243" s="99"/>
      <c r="K243" s="99"/>
      <c r="L243" s="99"/>
      <c r="M243" s="99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/>
      <c r="BZ243" s="32"/>
      <c r="CA243" s="32"/>
      <c r="CB243" s="32"/>
      <c r="CC243" s="32"/>
      <c r="CD243" s="32"/>
      <c r="CE243" s="32"/>
      <c r="CF243" s="32"/>
      <c r="CG243" s="32"/>
      <c r="CH243" s="32"/>
      <c r="CI243" s="32"/>
      <c r="CJ243" s="32"/>
      <c r="CK243" s="32"/>
      <c r="CL243" s="32"/>
      <c r="CM243" s="32"/>
      <c r="CN243" s="32"/>
      <c r="CO243" s="32"/>
      <c r="CP243" s="32"/>
      <c r="CQ243" s="32"/>
      <c r="CR243" s="32"/>
      <c r="CS243" s="32"/>
      <c r="CT243" s="32"/>
      <c r="CU243" s="32"/>
      <c r="CV243" s="32"/>
      <c r="CW243" s="32"/>
      <c r="CX243" s="32"/>
      <c r="CY243" s="32"/>
      <c r="CZ243" s="32"/>
      <c r="DA243" s="32"/>
      <c r="DB243" s="32"/>
      <c r="DC243" s="32"/>
      <c r="DD243" s="32"/>
      <c r="DE243" s="32"/>
      <c r="DF243" s="32"/>
      <c r="DG243" s="32"/>
      <c r="DH243" s="32"/>
      <c r="DI243" s="32"/>
      <c r="DJ243" s="32"/>
      <c r="DK243" s="32"/>
      <c r="DL243" s="32"/>
      <c r="DM243" s="32"/>
      <c r="DN243" s="32"/>
      <c r="DO243" s="32"/>
      <c r="DP243" s="32"/>
      <c r="DQ243" s="32"/>
      <c r="DR243" s="32"/>
      <c r="DS243" s="32"/>
      <c r="DT243" s="32"/>
      <c r="DU243" s="32"/>
      <c r="DV243" s="32"/>
      <c r="DW243" s="32"/>
      <c r="DX243" s="32"/>
      <c r="DY243" s="32"/>
      <c r="DZ243" s="32"/>
      <c r="EA243" s="32"/>
      <c r="EB243" s="32"/>
      <c r="EC243" s="32"/>
      <c r="ED243" s="32"/>
      <c r="EE243" s="32"/>
      <c r="EF243" s="32"/>
      <c r="EG243" s="32"/>
    </row>
    <row r="244" spans="1:669" x14ac:dyDescent="0.25">
      <c r="A244" s="74" t="s">
        <v>98</v>
      </c>
      <c r="B244" s="151" t="s">
        <v>50</v>
      </c>
      <c r="C244" s="75" t="s">
        <v>67</v>
      </c>
      <c r="D244" s="75" t="s">
        <v>197</v>
      </c>
      <c r="E244" s="76">
        <v>44470</v>
      </c>
      <c r="F244" s="77" t="s">
        <v>99</v>
      </c>
      <c r="G244" s="138">
        <v>89500</v>
      </c>
      <c r="H244" s="138">
        <v>2568.65</v>
      </c>
      <c r="I244" s="138">
        <v>9635.51</v>
      </c>
      <c r="J244" s="138">
        <v>2720.8</v>
      </c>
      <c r="K244" s="96">
        <v>25</v>
      </c>
      <c r="L244" s="138">
        <v>14949.96</v>
      </c>
      <c r="M244" s="31">
        <f>G244-L244</f>
        <v>74550.040000000008</v>
      </c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  <c r="BT244" s="32"/>
      <c r="BU244" s="32"/>
      <c r="BV244" s="32"/>
      <c r="BW244" s="32"/>
      <c r="BX244" s="32"/>
      <c r="BY244" s="32"/>
      <c r="BZ244" s="32"/>
      <c r="CA244" s="32"/>
      <c r="CB244" s="32"/>
      <c r="CC244" s="32"/>
      <c r="CD244" s="32"/>
      <c r="CE244" s="32"/>
      <c r="CF244" s="32"/>
      <c r="CG244" s="32"/>
      <c r="CH244" s="32"/>
      <c r="CI244" s="32"/>
      <c r="CJ244" s="32"/>
      <c r="CK244" s="32"/>
      <c r="CL244" s="32"/>
      <c r="CM244" s="32"/>
      <c r="CN244" s="32"/>
      <c r="CO244" s="32"/>
      <c r="CP244" s="32"/>
      <c r="CQ244" s="32"/>
      <c r="CR244" s="32"/>
      <c r="CS244" s="32"/>
      <c r="CT244" s="32"/>
      <c r="CU244" s="32"/>
      <c r="CV244" s="32"/>
      <c r="CW244" s="32"/>
      <c r="CX244" s="32"/>
      <c r="CY244" s="32"/>
      <c r="CZ244" s="32"/>
      <c r="DA244" s="32"/>
      <c r="DB244" s="32"/>
      <c r="DC244" s="32"/>
      <c r="DD244" s="32"/>
      <c r="DE244" s="32"/>
      <c r="DF244" s="32"/>
      <c r="DG244" s="32"/>
      <c r="DH244" s="32"/>
      <c r="DI244" s="32"/>
      <c r="DJ244" s="32"/>
      <c r="DK244" s="32"/>
      <c r="DL244" s="32"/>
      <c r="DM244" s="32"/>
      <c r="DN244" s="32"/>
      <c r="DO244" s="32"/>
      <c r="DP244" s="32"/>
      <c r="DQ244" s="32"/>
      <c r="DR244" s="32"/>
      <c r="DS244" s="32"/>
      <c r="DT244" s="32"/>
      <c r="DU244" s="32"/>
      <c r="DV244" s="32"/>
      <c r="DW244" s="32"/>
      <c r="DX244" s="32"/>
      <c r="DY244" s="32"/>
      <c r="DZ244" s="32"/>
      <c r="EA244" s="32"/>
      <c r="EB244" s="32"/>
      <c r="EC244" s="32"/>
      <c r="ED244" s="32"/>
      <c r="EE244" s="32"/>
      <c r="EF244" s="32"/>
      <c r="EG244" s="32"/>
    </row>
    <row r="245" spans="1:669" x14ac:dyDescent="0.25">
      <c r="A245" s="74" t="s">
        <v>141</v>
      </c>
      <c r="B245" s="151" t="s">
        <v>15</v>
      </c>
      <c r="C245" s="75" t="s">
        <v>67</v>
      </c>
      <c r="D245" s="75" t="s">
        <v>197</v>
      </c>
      <c r="E245" s="76">
        <v>44593</v>
      </c>
      <c r="F245" s="77" t="s">
        <v>99</v>
      </c>
      <c r="G245" s="138">
        <v>50000</v>
      </c>
      <c r="H245" s="138">
        <v>1435</v>
      </c>
      <c r="I245" s="138">
        <v>1854</v>
      </c>
      <c r="J245" s="138">
        <v>1520</v>
      </c>
      <c r="K245" s="96">
        <v>25</v>
      </c>
      <c r="L245" s="138">
        <v>4834</v>
      </c>
      <c r="M245" s="31">
        <f>G245-L245</f>
        <v>45166</v>
      </c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  <c r="BZ245" s="32"/>
      <c r="CA245" s="32"/>
      <c r="CB245" s="32"/>
      <c r="CC245" s="32"/>
      <c r="CD245" s="32"/>
      <c r="CE245" s="32"/>
      <c r="CF245" s="32"/>
      <c r="CG245" s="32"/>
      <c r="CH245" s="32"/>
      <c r="CI245" s="32"/>
      <c r="CJ245" s="32"/>
      <c r="CK245" s="32"/>
      <c r="CL245" s="32"/>
      <c r="CM245" s="32"/>
      <c r="CN245" s="32"/>
      <c r="CO245" s="32"/>
      <c r="CP245" s="32"/>
      <c r="CQ245" s="32"/>
      <c r="CR245" s="32"/>
      <c r="CS245" s="32"/>
      <c r="CT245" s="32"/>
      <c r="CU245" s="32"/>
      <c r="CV245" s="32"/>
      <c r="CW245" s="32"/>
      <c r="CX245" s="32"/>
      <c r="CY245" s="32"/>
      <c r="CZ245" s="32"/>
      <c r="DA245" s="32"/>
      <c r="DB245" s="32"/>
      <c r="DC245" s="32"/>
      <c r="DD245" s="32"/>
      <c r="DE245" s="32"/>
      <c r="DF245" s="32"/>
      <c r="DG245" s="32"/>
      <c r="DH245" s="32"/>
      <c r="DI245" s="32"/>
      <c r="DJ245" s="32"/>
      <c r="DK245" s="32"/>
      <c r="DL245" s="32"/>
      <c r="DM245" s="32"/>
      <c r="DN245" s="32"/>
      <c r="DO245" s="32"/>
      <c r="DP245" s="32"/>
      <c r="DQ245" s="32"/>
      <c r="DR245" s="32"/>
      <c r="DS245" s="32"/>
      <c r="DT245" s="32"/>
      <c r="DU245" s="32"/>
      <c r="DV245" s="32"/>
      <c r="DW245" s="32"/>
      <c r="DX245" s="32"/>
      <c r="DY245" s="32"/>
      <c r="DZ245" s="32"/>
      <c r="EA245" s="32"/>
      <c r="EB245" s="32"/>
      <c r="EC245" s="32"/>
      <c r="ED245" s="32"/>
      <c r="EE245" s="32"/>
      <c r="EF245" s="32"/>
      <c r="EG245" s="32"/>
    </row>
    <row r="246" spans="1:669" x14ac:dyDescent="0.25">
      <c r="A246" s="72" t="s">
        <v>13</v>
      </c>
      <c r="B246" s="26">
        <v>2</v>
      </c>
      <c r="C246" s="46"/>
      <c r="D246" s="46"/>
      <c r="E246" s="46"/>
      <c r="F246" s="73"/>
      <c r="G246" s="108">
        <f>SUM(G244:G245)</f>
        <v>139500</v>
      </c>
      <c r="H246" s="108">
        <f t="shared" ref="H246:M246" si="48">SUM(H244:H245)</f>
        <v>4003.65</v>
      </c>
      <c r="I246" s="108">
        <f>SUM(I244:I245)</f>
        <v>11489.51</v>
      </c>
      <c r="J246" s="108">
        <f t="shared" si="48"/>
        <v>4240.8</v>
      </c>
      <c r="K246" s="108">
        <f>SUM(K244:K245)</f>
        <v>50</v>
      </c>
      <c r="L246" s="108">
        <f t="shared" si="48"/>
        <v>19783.96</v>
      </c>
      <c r="M246" s="108">
        <f t="shared" si="48"/>
        <v>119716.04000000001</v>
      </c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  <c r="BZ246" s="32"/>
      <c r="CA246" s="32"/>
      <c r="CB246" s="32"/>
      <c r="CC246" s="32"/>
      <c r="CD246" s="32"/>
      <c r="CE246" s="32"/>
      <c r="CF246" s="32"/>
      <c r="CG246" s="32"/>
      <c r="CH246" s="32"/>
      <c r="CI246" s="32"/>
      <c r="CJ246" s="32"/>
      <c r="CK246" s="32"/>
      <c r="CL246" s="32"/>
      <c r="CM246" s="32"/>
      <c r="CN246" s="32"/>
      <c r="CO246" s="32"/>
      <c r="CP246" s="32"/>
      <c r="CQ246" s="32"/>
      <c r="CR246" s="32"/>
      <c r="CS246" s="32"/>
      <c r="CT246" s="32"/>
      <c r="CU246" s="32"/>
      <c r="CV246" s="32"/>
      <c r="CW246" s="32"/>
      <c r="CX246" s="32"/>
      <c r="CY246" s="32"/>
      <c r="CZ246" s="32"/>
      <c r="DA246" s="32"/>
      <c r="DB246" s="32"/>
      <c r="DC246" s="32"/>
      <c r="DD246" s="32"/>
      <c r="DE246" s="32"/>
      <c r="DF246" s="32"/>
      <c r="DG246" s="32"/>
      <c r="DH246" s="32"/>
      <c r="DI246" s="32"/>
      <c r="DJ246" s="32"/>
      <c r="DK246" s="32"/>
      <c r="DL246" s="32"/>
      <c r="DM246" s="32"/>
      <c r="DN246" s="32"/>
      <c r="DO246" s="32"/>
      <c r="DP246" s="32"/>
      <c r="DQ246" s="32"/>
      <c r="DR246" s="32"/>
      <c r="DS246" s="32"/>
      <c r="DT246" s="32"/>
      <c r="DU246" s="32"/>
      <c r="DV246" s="32"/>
      <c r="DW246" s="32"/>
      <c r="DX246" s="32"/>
      <c r="DY246" s="32"/>
      <c r="DZ246" s="32"/>
      <c r="EA246" s="32"/>
      <c r="EB246" s="32"/>
      <c r="EC246" s="32"/>
      <c r="ED246" s="32"/>
      <c r="EE246" s="32"/>
      <c r="EF246" s="32"/>
      <c r="EG246" s="32"/>
    </row>
    <row r="247" spans="1:669" x14ac:dyDescent="0.25">
      <c r="A247" s="56"/>
      <c r="B247" s="135"/>
      <c r="C247" s="136"/>
      <c r="D247" s="136"/>
      <c r="E247" s="136"/>
      <c r="F247" s="137"/>
      <c r="G247" s="99"/>
      <c r="H247" s="99"/>
      <c r="I247" s="99"/>
      <c r="J247" s="99"/>
      <c r="K247" s="99"/>
      <c r="L247" s="99"/>
      <c r="M247" s="114"/>
    </row>
    <row r="248" spans="1:669" ht="12.75" customHeight="1" x14ac:dyDescent="0.25">
      <c r="A248" s="27" t="s">
        <v>189</v>
      </c>
      <c r="B248" s="61"/>
      <c r="C248" s="9"/>
      <c r="D248" s="9"/>
      <c r="E248" s="28"/>
      <c r="F248" s="28"/>
      <c r="G248" s="115"/>
      <c r="H248" s="114"/>
      <c r="I248" s="115"/>
      <c r="J248" s="115"/>
      <c r="K248" s="115"/>
      <c r="L248" s="115"/>
      <c r="M248" s="114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  <c r="BT248" s="32"/>
      <c r="BU248" s="32"/>
      <c r="BV248" s="32"/>
      <c r="BW248" s="32"/>
      <c r="BX248" s="32"/>
      <c r="BY248" s="32"/>
      <c r="BZ248" s="32"/>
      <c r="CA248" s="32"/>
      <c r="CB248" s="32"/>
      <c r="CC248" s="32"/>
      <c r="CD248" s="32"/>
      <c r="CE248" s="32"/>
      <c r="CF248" s="32"/>
      <c r="CG248" s="32"/>
      <c r="CH248" s="32"/>
      <c r="CI248" s="32"/>
      <c r="CJ248" s="32"/>
      <c r="CK248" s="32"/>
      <c r="CL248" s="32"/>
      <c r="CM248" s="32"/>
      <c r="CN248" s="32"/>
      <c r="CO248" s="32"/>
      <c r="CP248" s="32"/>
      <c r="CQ248" s="32"/>
      <c r="CR248" s="32"/>
      <c r="CS248" s="32"/>
      <c r="CT248" s="32"/>
      <c r="CU248" s="32"/>
      <c r="CV248" s="32"/>
      <c r="CW248" s="32"/>
      <c r="CX248" s="32"/>
      <c r="CY248" s="32"/>
      <c r="CZ248" s="32"/>
      <c r="DA248" s="32"/>
      <c r="DB248" s="32"/>
      <c r="DC248" s="32"/>
      <c r="DD248" s="32"/>
      <c r="DE248" s="32"/>
      <c r="DF248" s="32"/>
      <c r="DG248" s="32"/>
      <c r="DH248" s="32"/>
      <c r="DI248" s="32"/>
      <c r="DJ248" s="32"/>
      <c r="DK248" s="32"/>
      <c r="DL248" s="32"/>
      <c r="DM248" s="32"/>
      <c r="DN248" s="32"/>
      <c r="DO248" s="32"/>
      <c r="DP248" s="32"/>
      <c r="DQ248" s="32"/>
      <c r="DR248" s="32"/>
      <c r="DS248" s="32"/>
      <c r="DT248" s="32"/>
      <c r="DU248" s="32"/>
      <c r="DV248" s="32"/>
      <c r="DW248" s="32"/>
      <c r="DX248" s="32"/>
      <c r="DY248" s="32"/>
      <c r="DZ248" s="32"/>
      <c r="EA248" s="32"/>
      <c r="EB248" s="32"/>
      <c r="EC248" s="32"/>
      <c r="ED248" s="32"/>
      <c r="EE248" s="32"/>
      <c r="EF248" s="32"/>
      <c r="EG248" s="32"/>
      <c r="EH248" s="32"/>
      <c r="EI248" s="32"/>
      <c r="EJ248" s="32"/>
      <c r="EK248" s="32"/>
      <c r="EL248" s="32"/>
      <c r="EM248" s="32"/>
      <c r="EN248" s="32"/>
      <c r="EO248" s="32"/>
      <c r="EP248" s="32"/>
      <c r="EQ248" s="32"/>
      <c r="ER248" s="32"/>
      <c r="ES248" s="32"/>
      <c r="ET248" s="32"/>
      <c r="EU248" s="32"/>
      <c r="EV248" s="32"/>
      <c r="EW248" s="32"/>
      <c r="EX248" s="32"/>
      <c r="EY248" s="32"/>
      <c r="EZ248" s="32"/>
      <c r="FA248" s="32"/>
      <c r="FB248" s="32"/>
      <c r="FC248" s="32"/>
      <c r="FD248" s="32"/>
      <c r="FE248" s="32"/>
      <c r="FF248" s="32"/>
      <c r="FG248" s="32"/>
      <c r="FH248" s="32"/>
      <c r="FI248" s="32"/>
      <c r="FJ248" s="32"/>
      <c r="FK248" s="32"/>
      <c r="FL248" s="32"/>
      <c r="FM248" s="32"/>
      <c r="FN248" s="32"/>
      <c r="FO248" s="32"/>
      <c r="FP248" s="32"/>
      <c r="FQ248" s="32"/>
      <c r="FR248" s="32"/>
      <c r="FS248" s="32"/>
    </row>
    <row r="249" spans="1:669" ht="12.75" customHeight="1" x14ac:dyDescent="0.25">
      <c r="A249" s="4" t="s">
        <v>37</v>
      </c>
      <c r="B249" s="4" t="s">
        <v>50</v>
      </c>
      <c r="C249" s="5" t="s">
        <v>67</v>
      </c>
      <c r="D249" s="5" t="s">
        <v>197</v>
      </c>
      <c r="E249" s="7">
        <v>44276</v>
      </c>
      <c r="F249" s="8" t="s">
        <v>99</v>
      </c>
      <c r="G249" s="138">
        <v>89500</v>
      </c>
      <c r="H249" s="138">
        <v>2568.65</v>
      </c>
      <c r="I249" s="138">
        <v>9635.51</v>
      </c>
      <c r="J249" s="138">
        <v>2720.8</v>
      </c>
      <c r="K249" s="138">
        <v>565</v>
      </c>
      <c r="L249" s="138">
        <v>15489.96</v>
      </c>
      <c r="M249" s="138">
        <f>G249-L249</f>
        <v>74010.040000000008</v>
      </c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2"/>
      <c r="BY249" s="32"/>
      <c r="BZ249" s="32"/>
      <c r="CA249" s="32"/>
      <c r="CB249" s="32"/>
      <c r="CC249" s="32"/>
      <c r="CD249" s="32"/>
      <c r="CE249" s="32"/>
      <c r="CF249" s="32"/>
      <c r="CG249" s="32"/>
      <c r="CH249" s="32"/>
      <c r="CI249" s="32"/>
      <c r="CJ249" s="32"/>
      <c r="CK249" s="32"/>
      <c r="CL249" s="32"/>
      <c r="CM249" s="32"/>
      <c r="CN249" s="32"/>
      <c r="CO249" s="32"/>
      <c r="CP249" s="32"/>
      <c r="CQ249" s="32"/>
      <c r="CR249" s="32"/>
      <c r="CS249" s="32"/>
      <c r="CT249" s="32"/>
      <c r="CU249" s="32"/>
      <c r="CV249" s="32"/>
      <c r="CW249" s="32"/>
      <c r="CX249" s="32"/>
      <c r="CY249" s="32"/>
      <c r="CZ249" s="32"/>
      <c r="DA249" s="32"/>
      <c r="DB249" s="32"/>
      <c r="DC249" s="32"/>
      <c r="DD249" s="32"/>
      <c r="DE249" s="32"/>
      <c r="DF249" s="32"/>
      <c r="DG249" s="32"/>
      <c r="DH249" s="32"/>
      <c r="DI249" s="32"/>
      <c r="DJ249" s="32"/>
      <c r="DK249" s="32"/>
      <c r="DL249" s="32"/>
      <c r="DM249" s="32"/>
      <c r="DN249" s="32"/>
      <c r="DO249" s="32"/>
      <c r="DP249" s="32"/>
      <c r="DQ249" s="32"/>
      <c r="DR249" s="32"/>
      <c r="DS249" s="32"/>
      <c r="DT249" s="32"/>
      <c r="DU249" s="32"/>
      <c r="DV249" s="32"/>
      <c r="DW249" s="32"/>
      <c r="DX249" s="32"/>
      <c r="DY249" s="32"/>
      <c r="DZ249" s="32"/>
      <c r="EA249" s="32"/>
      <c r="EB249" s="32"/>
      <c r="EC249" s="32"/>
      <c r="ED249" s="32"/>
      <c r="EE249" s="32"/>
      <c r="EF249" s="32"/>
      <c r="EG249" s="32"/>
      <c r="EH249" s="32"/>
      <c r="EI249" s="32"/>
      <c r="EJ249" s="32"/>
      <c r="EK249" s="32"/>
      <c r="EL249" s="32"/>
      <c r="EM249" s="32"/>
      <c r="EN249" s="32"/>
      <c r="EO249" s="32"/>
      <c r="EP249" s="32"/>
      <c r="EQ249" s="32"/>
      <c r="ER249" s="32"/>
      <c r="ES249" s="32"/>
      <c r="ET249" s="32"/>
      <c r="EU249" s="32"/>
      <c r="EV249" s="32"/>
      <c r="EW249" s="32"/>
      <c r="EX249" s="32"/>
      <c r="EY249" s="32"/>
      <c r="EZ249" s="32"/>
      <c r="FA249" s="32"/>
      <c r="FB249" s="32"/>
      <c r="FC249" s="32"/>
      <c r="FD249" s="32"/>
      <c r="FE249" s="32"/>
      <c r="FF249" s="32"/>
      <c r="FG249" s="32"/>
      <c r="FH249" s="32"/>
      <c r="FI249" s="32"/>
      <c r="FJ249" s="32"/>
      <c r="FK249" s="32"/>
      <c r="FL249" s="32"/>
      <c r="FM249" s="32"/>
      <c r="FN249" s="32"/>
      <c r="FO249" s="32"/>
      <c r="FP249" s="32"/>
      <c r="FQ249" s="32"/>
      <c r="FR249" s="32"/>
      <c r="FS249" s="32"/>
    </row>
    <row r="250" spans="1:669" ht="12.75" customHeight="1" x14ac:dyDescent="0.25">
      <c r="A250" s="4" t="s">
        <v>216</v>
      </c>
      <c r="B250" s="153" t="s">
        <v>217</v>
      </c>
      <c r="C250" s="5" t="s">
        <v>67</v>
      </c>
      <c r="D250" s="5" t="s">
        <v>197</v>
      </c>
      <c r="E250" s="8">
        <v>44593</v>
      </c>
      <c r="F250" s="3" t="s">
        <v>99</v>
      </c>
      <c r="G250" s="138">
        <v>26700</v>
      </c>
      <c r="H250" s="138">
        <v>766.29</v>
      </c>
      <c r="I250" s="138">
        <v>0</v>
      </c>
      <c r="J250" s="138">
        <v>811.68</v>
      </c>
      <c r="K250" s="138">
        <v>25</v>
      </c>
      <c r="L250" s="138">
        <v>1602.97</v>
      </c>
      <c r="M250" s="138">
        <f>G250-L250</f>
        <v>25097.03</v>
      </c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  <c r="BV250" s="32"/>
      <c r="BW250" s="32"/>
      <c r="BX250" s="32"/>
      <c r="BY250" s="32"/>
      <c r="BZ250" s="32"/>
      <c r="CA250" s="32"/>
      <c r="CB250" s="32"/>
      <c r="CC250" s="32"/>
      <c r="CD250" s="32"/>
      <c r="CE250" s="32"/>
      <c r="CF250" s="32"/>
      <c r="CG250" s="32"/>
      <c r="CH250" s="32"/>
      <c r="CI250" s="32"/>
      <c r="CJ250" s="32"/>
      <c r="CK250" s="32"/>
      <c r="CL250" s="32"/>
      <c r="CM250" s="32"/>
      <c r="CN250" s="32"/>
      <c r="CO250" s="32"/>
      <c r="CP250" s="32"/>
      <c r="CQ250" s="32"/>
      <c r="CR250" s="32"/>
      <c r="CS250" s="32"/>
      <c r="CT250" s="32"/>
      <c r="CU250" s="32"/>
      <c r="CV250" s="32"/>
      <c r="CW250" s="32"/>
      <c r="CX250" s="32"/>
      <c r="CY250" s="32"/>
      <c r="CZ250" s="32"/>
      <c r="DA250" s="32"/>
      <c r="DB250" s="32"/>
      <c r="DC250" s="32"/>
      <c r="DD250" s="32"/>
      <c r="DE250" s="32"/>
      <c r="DF250" s="32"/>
      <c r="DG250" s="32"/>
      <c r="DH250" s="32"/>
      <c r="DI250" s="32"/>
      <c r="DJ250" s="32"/>
      <c r="DK250" s="32"/>
      <c r="DL250" s="32"/>
      <c r="DM250" s="32"/>
      <c r="DN250" s="32"/>
      <c r="DO250" s="32"/>
      <c r="DP250" s="32"/>
      <c r="DQ250" s="32"/>
      <c r="DR250" s="32"/>
      <c r="DS250" s="32"/>
      <c r="DT250" s="32"/>
      <c r="DU250" s="32"/>
      <c r="DV250" s="32"/>
      <c r="DW250" s="32"/>
      <c r="DX250" s="32"/>
      <c r="DY250" s="32"/>
      <c r="DZ250" s="32"/>
      <c r="EA250" s="32"/>
      <c r="EB250" s="32"/>
      <c r="EC250" s="32"/>
      <c r="ED250" s="32"/>
      <c r="EE250" s="32"/>
      <c r="EF250" s="32"/>
      <c r="EG250" s="32"/>
      <c r="EH250" s="32"/>
      <c r="EI250" s="32"/>
      <c r="EJ250" s="32"/>
      <c r="EK250" s="32"/>
      <c r="EL250" s="32"/>
      <c r="EM250" s="32"/>
      <c r="EN250" s="32"/>
      <c r="EO250" s="32"/>
      <c r="EP250" s="32"/>
      <c r="EQ250" s="32"/>
      <c r="ER250" s="32"/>
      <c r="ES250" s="32"/>
      <c r="ET250" s="32"/>
      <c r="EU250" s="32"/>
      <c r="EV250" s="32"/>
      <c r="EW250" s="32"/>
      <c r="EX250" s="32"/>
      <c r="EY250" s="32"/>
      <c r="EZ250" s="32"/>
      <c r="FA250" s="32"/>
      <c r="FB250" s="32"/>
      <c r="FC250" s="32"/>
      <c r="FD250" s="32"/>
      <c r="FE250" s="32"/>
      <c r="FF250" s="32"/>
      <c r="FG250" s="32"/>
      <c r="FH250" s="32"/>
      <c r="FI250" s="32"/>
      <c r="FJ250" s="32"/>
      <c r="FK250" s="32"/>
      <c r="FL250" s="32"/>
      <c r="FM250" s="32"/>
      <c r="FN250" s="32"/>
      <c r="FO250" s="32"/>
      <c r="FP250" s="32"/>
      <c r="FQ250" s="32"/>
      <c r="FR250" s="32"/>
      <c r="FS250" s="32"/>
    </row>
    <row r="251" spans="1:669" ht="18" customHeight="1" x14ac:dyDescent="0.25">
      <c r="A251" s="30" t="s">
        <v>13</v>
      </c>
      <c r="B251" s="17">
        <v>2</v>
      </c>
      <c r="C251" s="6"/>
      <c r="D251" s="6"/>
      <c r="E251" s="30"/>
      <c r="F251" s="30"/>
      <c r="G251" s="145">
        <f t="shared" ref="G251:L251" si="49">SUM(G249:G250)</f>
        <v>116200</v>
      </c>
      <c r="H251" s="108">
        <f t="shared" si="49"/>
        <v>3334.94</v>
      </c>
      <c r="I251" s="145">
        <f t="shared" si="49"/>
        <v>9635.51</v>
      </c>
      <c r="J251" s="145">
        <f t="shared" si="49"/>
        <v>3532.48</v>
      </c>
      <c r="K251" s="145">
        <f>SUM(K249:K250)</f>
        <v>590</v>
      </c>
      <c r="L251" s="145">
        <f t="shared" si="49"/>
        <v>17092.93</v>
      </c>
      <c r="M251" s="108">
        <f>SUM(M249:M250)</f>
        <v>99107.07</v>
      </c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32"/>
      <c r="BV251" s="32"/>
      <c r="BW251" s="32"/>
      <c r="BX251" s="32"/>
      <c r="BY251" s="32"/>
      <c r="BZ251" s="32"/>
      <c r="CA251" s="32"/>
      <c r="CB251" s="32"/>
      <c r="CC251" s="32"/>
      <c r="CD251" s="32"/>
      <c r="CE251" s="32"/>
      <c r="CF251" s="32"/>
      <c r="CG251" s="32"/>
      <c r="CH251" s="32"/>
      <c r="CI251" s="32"/>
      <c r="CJ251" s="32"/>
      <c r="CK251" s="32"/>
      <c r="CL251" s="32"/>
      <c r="CM251" s="32"/>
      <c r="CN251" s="32"/>
      <c r="CO251" s="32"/>
      <c r="CP251" s="32"/>
      <c r="CQ251" s="32"/>
      <c r="CR251" s="32"/>
      <c r="CS251" s="32"/>
      <c r="CT251" s="32"/>
      <c r="CU251" s="32"/>
      <c r="CV251" s="32"/>
      <c r="CW251" s="32"/>
      <c r="CX251" s="32"/>
      <c r="CY251" s="32"/>
      <c r="CZ251" s="32"/>
      <c r="DA251" s="32"/>
      <c r="DB251" s="32"/>
      <c r="DC251" s="32"/>
      <c r="DD251" s="32"/>
      <c r="DE251" s="32"/>
      <c r="DF251" s="32"/>
      <c r="DG251" s="32"/>
      <c r="DH251" s="32"/>
      <c r="DI251" s="32"/>
      <c r="DJ251" s="32"/>
      <c r="DK251" s="32"/>
      <c r="DL251" s="32"/>
      <c r="DM251" s="32"/>
      <c r="DN251" s="32"/>
      <c r="DO251" s="32"/>
      <c r="DP251" s="32"/>
      <c r="DQ251" s="32"/>
      <c r="DR251" s="32"/>
      <c r="DS251" s="32"/>
      <c r="DT251" s="32"/>
      <c r="DU251" s="32"/>
      <c r="DV251" s="32"/>
      <c r="DW251" s="32"/>
      <c r="DX251" s="32"/>
      <c r="DY251" s="32"/>
      <c r="DZ251" s="32"/>
      <c r="EA251" s="32"/>
      <c r="EB251" s="32"/>
      <c r="EC251" s="32"/>
      <c r="ED251" s="32"/>
      <c r="EE251" s="32"/>
      <c r="EF251" s="32"/>
      <c r="EG251" s="32"/>
      <c r="EH251" s="32"/>
      <c r="EI251" s="32"/>
      <c r="EJ251" s="32"/>
      <c r="EK251" s="32"/>
      <c r="EL251" s="32"/>
      <c r="EM251" s="32"/>
      <c r="EN251" s="32"/>
      <c r="EO251" s="32"/>
      <c r="EP251" s="32"/>
      <c r="EQ251" s="32"/>
      <c r="ER251" s="32"/>
      <c r="ES251" s="32"/>
      <c r="ET251" s="32"/>
      <c r="EU251" s="32"/>
      <c r="EV251" s="32"/>
      <c r="EW251" s="32"/>
      <c r="EX251" s="32"/>
      <c r="EY251" s="32"/>
      <c r="EZ251" s="32"/>
      <c r="FA251" s="32"/>
      <c r="FB251" s="32"/>
      <c r="FC251" s="32"/>
      <c r="FD251" s="32"/>
      <c r="FE251" s="32"/>
      <c r="FF251" s="32"/>
      <c r="FG251" s="32"/>
      <c r="FH251" s="32"/>
      <c r="FI251" s="32"/>
      <c r="FJ251" s="32"/>
      <c r="FK251" s="32"/>
      <c r="FL251" s="32"/>
      <c r="FM251" s="32"/>
      <c r="FN251" s="32"/>
      <c r="FO251" s="32"/>
      <c r="FP251" s="32"/>
      <c r="FQ251" s="32"/>
      <c r="FR251" s="32"/>
      <c r="FS251" s="32"/>
    </row>
    <row r="252" spans="1:669" s="28" customFormat="1" x14ac:dyDescent="0.25">
      <c r="A252" s="29"/>
      <c r="B252" s="13"/>
      <c r="C252" s="14"/>
      <c r="D252" s="14"/>
      <c r="E252" s="16"/>
      <c r="F252" s="16"/>
      <c r="G252" s="142"/>
      <c r="H252" s="121"/>
      <c r="I252" s="142"/>
      <c r="J252" s="142"/>
      <c r="K252" s="142"/>
      <c r="L252" s="142"/>
      <c r="M252" s="121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  <c r="DL252" s="29"/>
      <c r="DM252" s="29"/>
      <c r="DN252" s="29"/>
      <c r="DO252" s="29"/>
      <c r="DP252" s="29"/>
      <c r="DQ252" s="29"/>
      <c r="DR252" s="29"/>
      <c r="DS252" s="29"/>
      <c r="DT252" s="29"/>
      <c r="DU252" s="29"/>
      <c r="DV252" s="29"/>
      <c r="DW252" s="29"/>
      <c r="DX252" s="29"/>
      <c r="DY252" s="29"/>
      <c r="DZ252" s="29"/>
      <c r="EA252" s="29"/>
      <c r="EB252" s="29"/>
      <c r="EC252" s="29"/>
      <c r="ED252" s="29"/>
      <c r="EE252" s="29"/>
      <c r="EF252" s="29"/>
      <c r="EG252" s="29"/>
      <c r="EH252" s="29"/>
      <c r="EI252" s="29"/>
      <c r="EJ252" s="29"/>
      <c r="EK252" s="29"/>
      <c r="EL252" s="29"/>
      <c r="EM252" s="29"/>
      <c r="EN252" s="29"/>
      <c r="EO252" s="29"/>
      <c r="EP252" s="29"/>
      <c r="EQ252" s="29"/>
      <c r="ER252" s="29"/>
      <c r="ES252" s="29"/>
      <c r="ET252" s="29"/>
      <c r="EU252" s="29"/>
      <c r="EV252" s="29"/>
      <c r="EW252" s="29"/>
      <c r="EX252" s="29"/>
      <c r="EY252" s="29"/>
      <c r="EZ252" s="29"/>
      <c r="FA252" s="29"/>
      <c r="FB252" s="29"/>
      <c r="FC252" s="29"/>
      <c r="FD252" s="29"/>
      <c r="FE252" s="29"/>
      <c r="FF252" s="29"/>
      <c r="FG252" s="29"/>
      <c r="FH252" s="29"/>
      <c r="FI252" s="29"/>
      <c r="FJ252" s="29"/>
      <c r="FK252" s="29"/>
      <c r="FL252" s="29"/>
      <c r="FM252" s="29"/>
      <c r="FN252" s="29"/>
      <c r="FO252" s="29"/>
      <c r="FP252" s="29"/>
      <c r="FQ252" s="29"/>
      <c r="FR252" s="29"/>
      <c r="FS252" s="29"/>
    </row>
    <row r="253" spans="1:669" s="28" customFormat="1" x14ac:dyDescent="0.25">
      <c r="A253" s="27" t="s">
        <v>53</v>
      </c>
      <c r="B253" s="27"/>
      <c r="C253" s="27"/>
      <c r="D253" s="27"/>
      <c r="E253" s="27"/>
      <c r="F253" s="27"/>
      <c r="G253" s="115"/>
      <c r="H253" s="114"/>
      <c r="I253" s="115"/>
      <c r="J253" s="115"/>
      <c r="K253" s="115"/>
      <c r="L253" s="115"/>
      <c r="M253" s="114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29"/>
      <c r="DO253" s="29"/>
      <c r="DP253" s="29"/>
      <c r="DQ253" s="29"/>
      <c r="DR253" s="29"/>
      <c r="DS253" s="29"/>
      <c r="DT253" s="29"/>
      <c r="DU253" s="29"/>
      <c r="DV253" s="29"/>
      <c r="DW253" s="29"/>
      <c r="DX253" s="29"/>
      <c r="DY253" s="29"/>
      <c r="DZ253" s="29"/>
      <c r="EA253" s="29"/>
      <c r="EB253" s="29"/>
      <c r="EC253" s="29"/>
      <c r="ED253" s="29"/>
      <c r="EE253" s="29"/>
      <c r="EF253" s="29"/>
      <c r="EG253" s="29"/>
      <c r="EH253" s="29"/>
      <c r="EI253" s="29"/>
      <c r="EJ253" s="29"/>
      <c r="EK253" s="29"/>
      <c r="EL253" s="29"/>
      <c r="EM253" s="29"/>
      <c r="EN253" s="29"/>
      <c r="EO253" s="29"/>
      <c r="EP253" s="29"/>
      <c r="EQ253" s="29"/>
      <c r="ER253" s="29"/>
      <c r="ES253" s="29"/>
      <c r="ET253" s="29"/>
      <c r="EU253" s="29"/>
      <c r="EV253" s="29"/>
      <c r="EW253" s="29"/>
      <c r="EX253" s="29"/>
      <c r="EY253" s="29"/>
      <c r="EZ253" s="29"/>
      <c r="FA253" s="29"/>
      <c r="FB253" s="29"/>
      <c r="FC253" s="29"/>
      <c r="FD253" s="29"/>
      <c r="FE253" s="29"/>
      <c r="FF253" s="29"/>
      <c r="FG253" s="29"/>
      <c r="FH253" s="29"/>
      <c r="FI253" s="29"/>
      <c r="FJ253" s="29"/>
      <c r="FK253" s="29"/>
      <c r="FL253" s="29"/>
      <c r="FM253" s="29"/>
      <c r="FN253" s="29"/>
      <c r="FO253" s="29"/>
      <c r="FP253" s="29"/>
      <c r="FQ253" s="29"/>
      <c r="FR253" s="29"/>
      <c r="FS253" s="29"/>
    </row>
    <row r="254" spans="1:669" ht="15" customHeight="1" x14ac:dyDescent="0.25">
      <c r="A254" s="4" t="s">
        <v>25</v>
      </c>
      <c r="B254" s="4" t="s">
        <v>50</v>
      </c>
      <c r="C254" s="5" t="s">
        <v>67</v>
      </c>
      <c r="D254" s="5" t="s">
        <v>197</v>
      </c>
      <c r="E254" s="8">
        <v>44279</v>
      </c>
      <c r="F254" s="8" t="s">
        <v>99</v>
      </c>
      <c r="G254" s="138">
        <v>133000</v>
      </c>
      <c r="H254" s="138">
        <v>3817.1</v>
      </c>
      <c r="I254" s="138">
        <v>19867.79</v>
      </c>
      <c r="J254" s="138">
        <v>4043.2</v>
      </c>
      <c r="K254" s="138">
        <v>1570.8</v>
      </c>
      <c r="L254" s="138">
        <f>SUM(H254:K254)</f>
        <v>29298.89</v>
      </c>
      <c r="M254" s="31">
        <f>G254-L254</f>
        <v>103701.11</v>
      </c>
      <c r="N254" s="32"/>
      <c r="O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  <c r="BX254" s="32"/>
      <c r="BY254" s="32"/>
      <c r="BZ254" s="32"/>
      <c r="CA254" s="32"/>
      <c r="CB254" s="32"/>
      <c r="CC254" s="32"/>
      <c r="CD254" s="32"/>
      <c r="CE254" s="32"/>
      <c r="CF254" s="32"/>
      <c r="CG254" s="32"/>
      <c r="CH254" s="32"/>
      <c r="CI254" s="32"/>
      <c r="CJ254" s="32"/>
      <c r="CK254" s="32"/>
      <c r="CL254" s="32"/>
      <c r="CM254" s="32"/>
      <c r="CN254" s="32"/>
      <c r="CO254" s="32"/>
      <c r="CP254" s="32"/>
      <c r="CQ254" s="32"/>
      <c r="CR254" s="32"/>
      <c r="CS254" s="32"/>
      <c r="CT254" s="32"/>
      <c r="CU254" s="32"/>
      <c r="CV254" s="32"/>
      <c r="CW254" s="32"/>
      <c r="CX254" s="32"/>
      <c r="CY254" s="32"/>
      <c r="CZ254" s="32"/>
      <c r="DA254" s="32"/>
      <c r="DB254" s="32"/>
      <c r="DC254" s="32"/>
      <c r="DD254" s="32"/>
      <c r="DE254" s="32"/>
      <c r="DF254" s="32"/>
      <c r="DG254" s="32"/>
      <c r="DH254" s="32"/>
      <c r="DI254" s="32"/>
      <c r="DJ254" s="32"/>
      <c r="DK254" s="32"/>
      <c r="DL254" s="32"/>
      <c r="DM254" s="32"/>
      <c r="DN254" s="32"/>
      <c r="DO254" s="32"/>
      <c r="DP254" s="32"/>
      <c r="DQ254" s="32"/>
      <c r="DR254" s="32"/>
      <c r="DS254" s="32"/>
      <c r="DT254" s="32"/>
      <c r="DU254" s="32"/>
      <c r="DV254" s="32"/>
      <c r="DW254" s="32"/>
      <c r="DX254" s="32"/>
      <c r="DY254" s="32"/>
      <c r="DZ254" s="32"/>
      <c r="EA254" s="32"/>
      <c r="EB254" s="32"/>
      <c r="EC254" s="32"/>
      <c r="ED254" s="32"/>
      <c r="EE254" s="32"/>
      <c r="EF254" s="32"/>
      <c r="EG254" s="32"/>
      <c r="EH254" s="32"/>
      <c r="EI254" s="32"/>
      <c r="EJ254" s="32"/>
      <c r="EK254" s="32"/>
      <c r="EL254" s="32"/>
      <c r="EM254" s="32"/>
      <c r="EN254" s="32"/>
      <c r="EO254" s="32"/>
      <c r="EP254" s="32"/>
      <c r="EQ254" s="32"/>
      <c r="ER254" s="32"/>
      <c r="ES254" s="32"/>
      <c r="ET254" s="32"/>
      <c r="EU254" s="32"/>
      <c r="EV254" s="32"/>
      <c r="EW254" s="32"/>
      <c r="EX254" s="32"/>
      <c r="EY254" s="32"/>
      <c r="EZ254" s="32"/>
      <c r="FA254" s="32"/>
      <c r="FB254" s="32"/>
      <c r="FC254" s="32"/>
      <c r="FD254" s="32"/>
      <c r="FE254" s="32"/>
      <c r="FF254" s="32"/>
      <c r="FG254" s="32"/>
      <c r="FH254" s="32"/>
      <c r="FI254" s="32"/>
      <c r="FJ254" s="32"/>
      <c r="FK254" s="32"/>
      <c r="FL254" s="32"/>
      <c r="FM254" s="32"/>
      <c r="FN254" s="32"/>
      <c r="FO254" s="32"/>
      <c r="FP254" s="32"/>
      <c r="FQ254" s="32"/>
      <c r="FR254" s="32"/>
      <c r="FS254" s="32"/>
    </row>
    <row r="255" spans="1:669" x14ac:dyDescent="0.25">
      <c r="A255" s="4" t="s">
        <v>119</v>
      </c>
      <c r="B255" s="4" t="s">
        <v>115</v>
      </c>
      <c r="C255" s="5" t="s">
        <v>67</v>
      </c>
      <c r="D255" s="5" t="s">
        <v>197</v>
      </c>
      <c r="E255" s="8">
        <v>44593</v>
      </c>
      <c r="F255" s="8" t="s">
        <v>99</v>
      </c>
      <c r="G255" s="138">
        <v>85000</v>
      </c>
      <c r="H255" s="138">
        <v>2439.5</v>
      </c>
      <c r="I255" s="138">
        <v>8576.99</v>
      </c>
      <c r="J255" s="138">
        <v>2584</v>
      </c>
      <c r="K255" s="138">
        <v>25</v>
      </c>
      <c r="L255" s="138">
        <v>13625.49</v>
      </c>
      <c r="M255" s="31">
        <f>G255-L255</f>
        <v>71374.509999999995</v>
      </c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  <c r="CA255" s="32"/>
      <c r="CB255" s="32"/>
      <c r="CC255" s="32"/>
      <c r="CD255" s="32"/>
      <c r="CE255" s="32"/>
      <c r="CF255" s="32"/>
      <c r="CG255" s="32"/>
      <c r="CH255" s="32"/>
      <c r="CI255" s="32"/>
      <c r="CJ255" s="32"/>
      <c r="CK255" s="32"/>
      <c r="CL255" s="32"/>
      <c r="CM255" s="32"/>
      <c r="CN255" s="32"/>
      <c r="CO255" s="32"/>
      <c r="CP255" s="32"/>
      <c r="CQ255" s="32"/>
      <c r="CR255" s="32"/>
      <c r="CS255" s="32"/>
      <c r="CT255" s="32"/>
      <c r="CU255" s="32"/>
      <c r="CV255" s="32"/>
      <c r="CW255" s="32"/>
      <c r="CX255" s="32"/>
      <c r="CY255" s="32"/>
      <c r="CZ255" s="32"/>
      <c r="DA255" s="32"/>
      <c r="DB255" s="32"/>
      <c r="DC255" s="32"/>
      <c r="DD255" s="32"/>
      <c r="DE255" s="32"/>
      <c r="DF255" s="32"/>
      <c r="DG255" s="32"/>
      <c r="DH255" s="32"/>
      <c r="DI255" s="32"/>
      <c r="DJ255" s="32"/>
      <c r="DK255" s="32"/>
      <c r="DL255" s="32"/>
      <c r="DM255" s="32"/>
      <c r="DN255" s="32"/>
      <c r="DO255" s="32"/>
      <c r="DP255" s="32"/>
      <c r="DQ255" s="32"/>
      <c r="DR255" s="32"/>
      <c r="DS255" s="32"/>
      <c r="DT255" s="32"/>
      <c r="DU255" s="32"/>
      <c r="DV255" s="32"/>
      <c r="DW255" s="32"/>
      <c r="DX255" s="32"/>
      <c r="DY255" s="32"/>
      <c r="DZ255" s="32"/>
      <c r="EA255" s="32"/>
      <c r="EB255" s="32"/>
      <c r="EC255" s="32"/>
      <c r="ED255" s="32"/>
      <c r="EE255" s="32"/>
      <c r="EF255" s="32"/>
      <c r="EG255" s="32"/>
      <c r="EH255" s="32"/>
      <c r="EI255" s="32"/>
      <c r="EJ255" s="32"/>
      <c r="EK255" s="32"/>
      <c r="EL255" s="32"/>
      <c r="EM255" s="32"/>
      <c r="EN255" s="32"/>
      <c r="EO255" s="32"/>
      <c r="EP255" s="32"/>
      <c r="EQ255" s="32"/>
      <c r="ER255" s="32"/>
      <c r="ES255" s="32"/>
      <c r="ET255" s="32"/>
      <c r="EU255" s="32"/>
      <c r="EV255" s="32"/>
      <c r="EW255" s="32"/>
      <c r="EX255" s="32"/>
      <c r="EY255" s="32"/>
      <c r="EZ255" s="32"/>
      <c r="FA255" s="32"/>
      <c r="FB255" s="32"/>
      <c r="FC255" s="32"/>
      <c r="FD255" s="32"/>
      <c r="FE255" s="32"/>
      <c r="FF255" s="32"/>
      <c r="FG255" s="32"/>
      <c r="FH255" s="32"/>
      <c r="FI255" s="32"/>
      <c r="FJ255" s="32"/>
      <c r="FK255" s="32"/>
      <c r="FL255" s="32"/>
      <c r="FM255" s="32"/>
      <c r="FN255" s="32"/>
      <c r="FO255" s="32"/>
      <c r="FP255" s="32"/>
      <c r="FQ255" s="32"/>
      <c r="FR255" s="32"/>
      <c r="FS255" s="32"/>
    </row>
    <row r="256" spans="1:669" s="28" customFormat="1" x14ac:dyDescent="0.25">
      <c r="A256" s="4" t="s">
        <v>120</v>
      </c>
      <c r="B256" s="4" t="s">
        <v>15</v>
      </c>
      <c r="C256" s="5" t="s">
        <v>67</v>
      </c>
      <c r="D256" s="5" t="s">
        <v>197</v>
      </c>
      <c r="E256" s="8">
        <v>44594</v>
      </c>
      <c r="F256" s="8" t="s">
        <v>99</v>
      </c>
      <c r="G256" s="138">
        <v>60000</v>
      </c>
      <c r="H256" s="138">
        <v>1722</v>
      </c>
      <c r="I256" s="138">
        <v>3486.68</v>
      </c>
      <c r="J256" s="138">
        <v>1824</v>
      </c>
      <c r="K256" s="138">
        <v>25</v>
      </c>
      <c r="L256" s="138">
        <v>7057.68</v>
      </c>
      <c r="M256" s="31">
        <f>G256-L256</f>
        <v>52942.32</v>
      </c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32"/>
      <c r="BV256" s="32"/>
      <c r="BW256" s="32"/>
      <c r="BX256" s="32"/>
      <c r="BY256" s="32"/>
      <c r="BZ256" s="32"/>
      <c r="CA256" s="32"/>
      <c r="CB256" s="32"/>
      <c r="CC256" s="32"/>
      <c r="CD256" s="32"/>
      <c r="CE256" s="32"/>
      <c r="CF256" s="32"/>
      <c r="CG256" s="32"/>
      <c r="CH256" s="32"/>
      <c r="CI256" s="32"/>
      <c r="CJ256" s="32"/>
      <c r="CK256" s="32"/>
      <c r="CL256" s="32"/>
      <c r="CM256" s="32"/>
      <c r="CN256" s="32"/>
      <c r="CO256" s="32"/>
      <c r="CP256" s="32"/>
      <c r="CQ256" s="32"/>
      <c r="CR256" s="32"/>
      <c r="CS256" s="32"/>
      <c r="CT256" s="32"/>
      <c r="CU256" s="32"/>
      <c r="CV256" s="32"/>
      <c r="CW256" s="32"/>
      <c r="CX256" s="32"/>
      <c r="CY256" s="32"/>
      <c r="CZ256" s="32"/>
      <c r="DA256" s="32"/>
      <c r="DB256" s="32"/>
      <c r="DC256" s="32"/>
      <c r="DD256" s="32"/>
      <c r="DE256" s="32"/>
      <c r="DF256" s="32"/>
      <c r="DG256" s="32"/>
      <c r="DH256" s="32"/>
      <c r="DI256" s="32"/>
      <c r="DJ256" s="32"/>
      <c r="DK256" s="32"/>
      <c r="DL256" s="32"/>
      <c r="DM256" s="32"/>
      <c r="DN256" s="32"/>
      <c r="DO256" s="32"/>
      <c r="DP256" s="32"/>
      <c r="DQ256" s="32"/>
      <c r="DR256" s="32"/>
      <c r="DS256" s="32"/>
      <c r="DT256" s="32"/>
      <c r="DU256" s="32"/>
      <c r="DV256" s="32"/>
      <c r="DW256" s="32"/>
      <c r="DX256" s="32"/>
      <c r="DY256" s="32"/>
      <c r="DZ256" s="32"/>
      <c r="EA256" s="32"/>
      <c r="EB256" s="32"/>
      <c r="EC256" s="32"/>
      <c r="ED256" s="32"/>
      <c r="EE256" s="32"/>
      <c r="EF256" s="32"/>
      <c r="EG256" s="32"/>
      <c r="EH256" s="32"/>
      <c r="EI256" s="32"/>
      <c r="EJ256" s="32"/>
      <c r="EK256" s="32"/>
      <c r="EL256" s="32"/>
      <c r="EM256" s="32"/>
      <c r="EN256" s="32"/>
      <c r="EO256" s="32"/>
      <c r="EP256" s="32"/>
      <c r="EQ256" s="32"/>
      <c r="ER256" s="32"/>
      <c r="ES256" s="32"/>
      <c r="ET256" s="32"/>
      <c r="EU256" s="32"/>
      <c r="EV256" s="32"/>
      <c r="EW256" s="32"/>
      <c r="EX256" s="32"/>
      <c r="EY256" s="32"/>
      <c r="EZ256" s="32"/>
      <c r="FA256" s="32"/>
      <c r="FB256" s="32"/>
      <c r="FC256" s="32"/>
      <c r="FD256" s="32"/>
      <c r="FE256" s="32"/>
      <c r="FF256" s="32"/>
      <c r="FG256" s="32"/>
      <c r="FH256" s="32"/>
      <c r="FI256" s="32"/>
      <c r="FJ256" s="32"/>
      <c r="FK256" s="32"/>
      <c r="FL256" s="32"/>
      <c r="FM256" s="32"/>
      <c r="FN256" s="32"/>
      <c r="FO256" s="32"/>
      <c r="FP256" s="32"/>
      <c r="FQ256" s="32"/>
      <c r="FR256" s="32"/>
      <c r="FS256" s="32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  <c r="QC256"/>
      <c r="QD256"/>
      <c r="QE256"/>
      <c r="QF256"/>
      <c r="QG256"/>
      <c r="QH256"/>
      <c r="QI256"/>
      <c r="QJ256"/>
      <c r="QK256"/>
      <c r="QL256"/>
      <c r="QM256"/>
      <c r="QN256"/>
      <c r="QO256"/>
      <c r="QP256"/>
      <c r="QQ256"/>
      <c r="QR256"/>
      <c r="QS256"/>
      <c r="QT256"/>
      <c r="QU256"/>
      <c r="QV256"/>
      <c r="QW256"/>
      <c r="QX256"/>
      <c r="QY256"/>
      <c r="QZ256"/>
      <c r="RA256"/>
      <c r="RB256"/>
      <c r="RC256"/>
      <c r="RD256"/>
      <c r="RE256"/>
      <c r="RF256"/>
      <c r="RG256"/>
      <c r="RH256"/>
      <c r="RI256"/>
      <c r="RJ256"/>
      <c r="RK256"/>
      <c r="RL256"/>
      <c r="RM256"/>
      <c r="RN256"/>
      <c r="RO256"/>
      <c r="RP256"/>
      <c r="RQ256"/>
      <c r="RR256"/>
      <c r="RS256"/>
      <c r="RT256"/>
      <c r="RU256"/>
      <c r="RV256"/>
      <c r="RW256"/>
      <c r="RX256"/>
      <c r="RY256"/>
      <c r="RZ256"/>
      <c r="SA256"/>
      <c r="SB256"/>
      <c r="SC256"/>
      <c r="SD256"/>
      <c r="SE256"/>
      <c r="SF256"/>
      <c r="SG256"/>
      <c r="SH256"/>
      <c r="SI256"/>
      <c r="SJ256"/>
      <c r="SK256"/>
      <c r="SL256"/>
      <c r="SM256"/>
      <c r="SN256"/>
      <c r="SO256"/>
      <c r="SP256"/>
      <c r="SQ256"/>
      <c r="SR256"/>
      <c r="SS256"/>
      <c r="ST256"/>
      <c r="SU256"/>
      <c r="SV256"/>
      <c r="SW256"/>
      <c r="SX256"/>
      <c r="SY256"/>
      <c r="SZ256"/>
      <c r="TA256"/>
      <c r="TB256"/>
      <c r="TC256"/>
      <c r="TD256"/>
      <c r="TE256"/>
      <c r="TF256"/>
      <c r="TG256"/>
      <c r="TH256"/>
      <c r="TI256"/>
      <c r="TJ256"/>
      <c r="TK256"/>
      <c r="TL256"/>
      <c r="TM256"/>
      <c r="TN256"/>
      <c r="TO256"/>
      <c r="TP256"/>
      <c r="TQ256"/>
      <c r="TR256"/>
      <c r="TS256"/>
      <c r="TT256"/>
      <c r="TU256"/>
      <c r="TV256"/>
      <c r="TW256"/>
      <c r="TX256"/>
      <c r="TY256"/>
      <c r="TZ256"/>
      <c r="UA256"/>
      <c r="UB256"/>
      <c r="UC256"/>
      <c r="UD256"/>
      <c r="UE256"/>
      <c r="UF256"/>
      <c r="UG256"/>
      <c r="UH256"/>
      <c r="UI256"/>
      <c r="UJ256"/>
      <c r="UK256"/>
      <c r="UL256"/>
      <c r="UM256"/>
      <c r="UN256"/>
      <c r="UO256"/>
      <c r="UP256"/>
      <c r="UQ256"/>
      <c r="UR256"/>
      <c r="US256"/>
      <c r="UT256"/>
      <c r="UU256"/>
      <c r="UV256"/>
      <c r="UW256"/>
      <c r="UX256"/>
      <c r="UY256"/>
      <c r="UZ256"/>
      <c r="VA256"/>
      <c r="VB256"/>
      <c r="VC256"/>
      <c r="VD256"/>
      <c r="VE256"/>
      <c r="VF256"/>
      <c r="VG256"/>
      <c r="VH256"/>
      <c r="VI256"/>
      <c r="VJ256"/>
      <c r="VK256"/>
      <c r="VL256"/>
      <c r="VM256"/>
      <c r="VN256"/>
      <c r="VO256"/>
      <c r="VP256"/>
      <c r="VQ256"/>
      <c r="VR256"/>
      <c r="VS256"/>
      <c r="VT256"/>
      <c r="VU256"/>
      <c r="VV256"/>
      <c r="VW256"/>
      <c r="VX256"/>
      <c r="VY256"/>
      <c r="VZ256"/>
      <c r="WA256"/>
      <c r="WB256"/>
      <c r="WC256"/>
      <c r="WD256"/>
      <c r="WE256"/>
      <c r="WF256"/>
      <c r="WG256"/>
      <c r="WH256"/>
      <c r="WI256"/>
      <c r="WJ256"/>
      <c r="WK256"/>
      <c r="WL256"/>
      <c r="WM256"/>
      <c r="WN256"/>
      <c r="WO256"/>
      <c r="WP256"/>
      <c r="WQ256"/>
      <c r="WR256"/>
      <c r="WS256"/>
      <c r="WT256"/>
      <c r="WU256"/>
      <c r="WV256"/>
      <c r="WW256"/>
      <c r="WX256"/>
      <c r="WY256"/>
      <c r="WZ256"/>
      <c r="XA256"/>
      <c r="XB256"/>
      <c r="XC256"/>
      <c r="XD256"/>
      <c r="XE256"/>
      <c r="XF256"/>
      <c r="XG256"/>
      <c r="XH256"/>
      <c r="XI256"/>
      <c r="XJ256"/>
      <c r="XK256"/>
      <c r="XL256"/>
      <c r="XM256"/>
      <c r="XN256"/>
      <c r="XO256"/>
      <c r="XP256"/>
      <c r="XQ256"/>
      <c r="XR256"/>
      <c r="XS256"/>
      <c r="XT256"/>
      <c r="XU256"/>
      <c r="XV256"/>
      <c r="XW256"/>
      <c r="XX256"/>
      <c r="XY256"/>
      <c r="XZ256"/>
      <c r="YA256"/>
      <c r="YB256"/>
      <c r="YC256"/>
      <c r="YD256"/>
      <c r="YE256"/>
      <c r="YF256"/>
      <c r="YG256"/>
      <c r="YH256"/>
      <c r="YI256"/>
      <c r="YJ256"/>
      <c r="YK256"/>
      <c r="YL256"/>
      <c r="YM256"/>
      <c r="YN256"/>
      <c r="YO256"/>
      <c r="YP256"/>
      <c r="YQ256"/>
      <c r="YR256"/>
      <c r="YS256"/>
    </row>
    <row r="257" spans="1:669" ht="12.75" customHeight="1" x14ac:dyDescent="0.25">
      <c r="A257" s="30" t="s">
        <v>13</v>
      </c>
      <c r="B257" s="70">
        <v>3</v>
      </c>
      <c r="C257" s="50"/>
      <c r="D257" s="50"/>
      <c r="E257" s="51"/>
      <c r="F257" s="51"/>
      <c r="G257" s="145">
        <f t="shared" ref="G257:M257" si="50">SUM(G254:G256)</f>
        <v>278000</v>
      </c>
      <c r="H257" s="108">
        <f t="shared" si="50"/>
        <v>7978.6</v>
      </c>
      <c r="I257" s="145">
        <f t="shared" si="50"/>
        <v>31931.46</v>
      </c>
      <c r="J257" s="145">
        <f t="shared" si="50"/>
        <v>8451.2000000000007</v>
      </c>
      <c r="K257" s="145">
        <f t="shared" si="50"/>
        <v>1620.8</v>
      </c>
      <c r="L257" s="145">
        <f t="shared" si="50"/>
        <v>49982.06</v>
      </c>
      <c r="M257" s="108">
        <f t="shared" si="50"/>
        <v>228017.94</v>
      </c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  <c r="BZ257" s="32"/>
      <c r="CA257" s="32"/>
      <c r="CB257" s="32"/>
      <c r="CC257" s="32"/>
      <c r="CD257" s="32"/>
      <c r="CE257" s="32"/>
      <c r="CF257" s="32"/>
      <c r="CG257" s="32"/>
      <c r="CH257" s="32"/>
      <c r="CI257" s="32"/>
      <c r="CJ257" s="32"/>
      <c r="CK257" s="32"/>
      <c r="CL257" s="32"/>
      <c r="CM257" s="32"/>
      <c r="CN257" s="32"/>
      <c r="CO257" s="32"/>
      <c r="CP257" s="32"/>
      <c r="CQ257" s="32"/>
      <c r="CR257" s="32"/>
      <c r="CS257" s="32"/>
      <c r="CT257" s="32"/>
      <c r="CU257" s="32"/>
      <c r="CV257" s="32"/>
      <c r="CW257" s="32"/>
      <c r="CX257" s="32"/>
      <c r="CY257" s="32"/>
      <c r="CZ257" s="32"/>
      <c r="DA257" s="32"/>
      <c r="DB257" s="32"/>
      <c r="DC257" s="32"/>
      <c r="DD257" s="32"/>
      <c r="DE257" s="32"/>
      <c r="DF257" s="32"/>
      <c r="DG257" s="32"/>
      <c r="DH257" s="32"/>
      <c r="DI257" s="32"/>
      <c r="DJ257" s="32"/>
      <c r="DK257" s="32"/>
      <c r="DL257" s="32"/>
      <c r="DM257" s="32"/>
      <c r="DN257" s="32"/>
      <c r="DO257" s="32"/>
      <c r="DP257" s="32"/>
      <c r="DQ257" s="32"/>
      <c r="DR257" s="32"/>
      <c r="DS257" s="32"/>
      <c r="DT257" s="32"/>
      <c r="DU257" s="32"/>
      <c r="DV257" s="32"/>
      <c r="DW257" s="32"/>
      <c r="DX257" s="32"/>
      <c r="DY257" s="32"/>
      <c r="DZ257" s="32"/>
      <c r="EA257" s="32"/>
      <c r="EB257" s="32"/>
      <c r="EC257" s="32"/>
      <c r="ED257" s="32"/>
      <c r="EE257" s="32"/>
      <c r="EF257" s="32"/>
      <c r="EG257" s="32"/>
      <c r="EH257" s="32"/>
      <c r="EI257" s="32"/>
      <c r="EJ257" s="32"/>
      <c r="EK257" s="32"/>
      <c r="EL257" s="32"/>
      <c r="EM257" s="32"/>
      <c r="EN257" s="32"/>
      <c r="EO257" s="32"/>
      <c r="EP257" s="32"/>
      <c r="EQ257" s="32"/>
      <c r="ER257" s="32"/>
      <c r="ES257" s="32"/>
      <c r="ET257" s="32"/>
      <c r="EU257" s="32"/>
      <c r="EV257" s="32"/>
      <c r="EW257" s="32"/>
      <c r="EX257" s="32"/>
      <c r="EY257" s="32"/>
      <c r="EZ257" s="32"/>
      <c r="FA257" s="32"/>
      <c r="FB257" s="32"/>
      <c r="FC257" s="32"/>
      <c r="FD257" s="32"/>
      <c r="FE257" s="32"/>
      <c r="FF257" s="32"/>
      <c r="FG257" s="32"/>
      <c r="FH257" s="32"/>
      <c r="FI257" s="32"/>
      <c r="FJ257" s="32"/>
      <c r="FK257" s="32"/>
      <c r="FL257" s="32"/>
      <c r="FM257" s="32"/>
      <c r="FN257" s="32"/>
      <c r="FO257" s="32"/>
      <c r="FP257" s="32"/>
      <c r="FQ257" s="32"/>
      <c r="FR257" s="32"/>
      <c r="FS257" s="32"/>
    </row>
    <row r="258" spans="1:669" ht="18" customHeight="1" x14ac:dyDescent="0.25">
      <c r="A258" s="29"/>
      <c r="B258" s="13"/>
      <c r="C258" s="14"/>
      <c r="D258" s="14"/>
      <c r="E258" s="29"/>
      <c r="F258" s="29"/>
      <c r="G258" s="142"/>
      <c r="H258" s="121"/>
      <c r="I258" s="142"/>
      <c r="J258" s="142"/>
      <c r="K258" s="142"/>
      <c r="L258" s="142"/>
      <c r="M258" s="121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/>
      <c r="BX258" s="32"/>
      <c r="BY258" s="32"/>
      <c r="BZ258" s="32"/>
      <c r="CA258" s="32"/>
      <c r="CB258" s="32"/>
      <c r="CC258" s="32"/>
      <c r="CD258" s="32"/>
      <c r="CE258" s="32"/>
      <c r="CF258" s="32"/>
      <c r="CG258" s="32"/>
      <c r="CH258" s="32"/>
      <c r="CI258" s="32"/>
      <c r="CJ258" s="32"/>
      <c r="CK258" s="32"/>
      <c r="CL258" s="32"/>
      <c r="CM258" s="32"/>
      <c r="CN258" s="32"/>
      <c r="CO258" s="32"/>
      <c r="CP258" s="32"/>
      <c r="CQ258" s="32"/>
      <c r="CR258" s="32"/>
      <c r="CS258" s="32"/>
      <c r="CT258" s="32"/>
      <c r="CU258" s="32"/>
      <c r="CV258" s="32"/>
      <c r="CW258" s="32"/>
      <c r="CX258" s="32"/>
      <c r="CY258" s="32"/>
      <c r="CZ258" s="32"/>
      <c r="DA258" s="32"/>
      <c r="DB258" s="32"/>
      <c r="DC258" s="32"/>
      <c r="DD258" s="32"/>
      <c r="DE258" s="32"/>
      <c r="DF258" s="32"/>
      <c r="DG258" s="32"/>
      <c r="DH258" s="32"/>
      <c r="DI258" s="32"/>
      <c r="DJ258" s="32"/>
      <c r="DK258" s="32"/>
      <c r="DL258" s="32"/>
      <c r="DM258" s="32"/>
      <c r="DN258" s="32"/>
      <c r="DO258" s="32"/>
      <c r="DP258" s="32"/>
      <c r="DQ258" s="32"/>
      <c r="DR258" s="32"/>
      <c r="DS258" s="32"/>
      <c r="DT258" s="32"/>
      <c r="DU258" s="32"/>
      <c r="DV258" s="32"/>
      <c r="DW258" s="32"/>
      <c r="DX258" s="32"/>
      <c r="DY258" s="32"/>
      <c r="DZ258" s="32"/>
      <c r="EA258" s="32"/>
      <c r="EB258" s="32"/>
      <c r="EC258" s="32"/>
      <c r="ED258" s="32"/>
      <c r="EE258" s="32"/>
      <c r="EF258" s="32"/>
      <c r="EG258" s="32"/>
      <c r="EH258" s="32"/>
      <c r="EI258" s="32"/>
      <c r="EJ258" s="32"/>
      <c r="EK258" s="32"/>
      <c r="EL258" s="32"/>
      <c r="EM258" s="32"/>
      <c r="EN258" s="32"/>
      <c r="EO258" s="32"/>
      <c r="EP258" s="32"/>
      <c r="EQ258" s="32"/>
      <c r="ER258" s="32"/>
      <c r="ES258" s="32"/>
      <c r="ET258" s="32"/>
      <c r="EU258" s="32"/>
      <c r="EV258" s="32"/>
      <c r="EW258" s="32"/>
      <c r="EX258" s="32"/>
      <c r="EY258" s="32"/>
      <c r="EZ258" s="32"/>
      <c r="FA258" s="32"/>
      <c r="FB258" s="32"/>
      <c r="FC258" s="32"/>
      <c r="FD258" s="32"/>
      <c r="FE258" s="32"/>
      <c r="FF258" s="32"/>
      <c r="FG258" s="32"/>
      <c r="FH258" s="32"/>
      <c r="FI258" s="32"/>
      <c r="FJ258" s="32"/>
      <c r="FK258" s="32"/>
      <c r="FL258" s="32"/>
      <c r="FM258" s="32"/>
      <c r="FN258" s="32"/>
      <c r="FO258" s="32"/>
      <c r="FP258" s="32"/>
      <c r="FQ258" s="32"/>
      <c r="FR258" s="32"/>
      <c r="FS258" s="32"/>
    </row>
    <row r="259" spans="1:669" x14ac:dyDescent="0.25">
      <c r="A259" s="3"/>
      <c r="B259" s="18"/>
      <c r="C259" s="18"/>
      <c r="D259" s="18"/>
      <c r="E259" s="18"/>
      <c r="F259" s="18"/>
      <c r="G259" s="104"/>
      <c r="H259" s="114"/>
      <c r="I259" s="114"/>
      <c r="J259" s="114"/>
      <c r="K259" s="114"/>
      <c r="L259" s="115"/>
      <c r="M259" s="104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  <c r="BX259" s="32"/>
      <c r="BY259" s="32"/>
      <c r="BZ259" s="32"/>
      <c r="CA259" s="32"/>
      <c r="CB259" s="32"/>
      <c r="CC259" s="32"/>
      <c r="CD259" s="32"/>
      <c r="CE259" s="32"/>
      <c r="CF259" s="32"/>
      <c r="CG259" s="32"/>
      <c r="CH259" s="32"/>
      <c r="CI259" s="32"/>
      <c r="CJ259" s="32"/>
      <c r="CK259" s="32"/>
      <c r="CL259" s="32"/>
      <c r="CM259" s="32"/>
      <c r="CN259" s="32"/>
      <c r="CO259" s="32"/>
      <c r="CP259" s="32"/>
      <c r="CQ259" s="32"/>
      <c r="CR259" s="32"/>
      <c r="CS259" s="32"/>
      <c r="CT259" s="32"/>
      <c r="CU259" s="32"/>
      <c r="CV259" s="32"/>
      <c r="CW259" s="32"/>
      <c r="CX259" s="32"/>
      <c r="CY259" s="32"/>
      <c r="CZ259" s="32"/>
      <c r="DA259" s="32"/>
      <c r="DB259" s="32"/>
      <c r="DC259" s="32"/>
      <c r="DD259" s="32"/>
      <c r="DE259" s="32"/>
      <c r="DF259" s="32"/>
      <c r="DG259" s="32"/>
      <c r="DH259" s="32"/>
      <c r="DI259" s="32"/>
      <c r="DJ259" s="32"/>
      <c r="DK259" s="32"/>
      <c r="DL259" s="32"/>
      <c r="DM259" s="32"/>
      <c r="DN259" s="32"/>
      <c r="DO259" s="32"/>
      <c r="DP259" s="32"/>
      <c r="DQ259" s="32"/>
      <c r="DR259" s="32"/>
      <c r="DS259" s="32"/>
      <c r="DT259" s="32"/>
      <c r="DU259" s="32"/>
      <c r="DV259" s="32"/>
      <c r="DW259" s="32"/>
      <c r="DX259" s="32"/>
      <c r="DY259" s="32"/>
      <c r="DZ259" s="32"/>
      <c r="EA259" s="32"/>
      <c r="EB259" s="32"/>
      <c r="EC259" s="32"/>
      <c r="ED259" s="32"/>
      <c r="EE259" s="32"/>
      <c r="EF259" s="32"/>
      <c r="EG259" s="32"/>
    </row>
    <row r="260" spans="1:669" ht="15.75" x14ac:dyDescent="0.25">
      <c r="A260" s="83" t="s">
        <v>14</v>
      </c>
      <c r="B260" s="84">
        <f>+B246+B236+B225+B219+B211+B195+B176+B170+B165+B161+B157+B149+B142+B135+B125+B105+B97+B93+B86+B82+B77+B51+B47+B43+B39+B33+B21+B17+B11+B200+B129+B241+B101+B73+B29+B25+B257+B251+B114+B109+B68+B64+B55+B60+B183+B206+B121</f>
        <v>110</v>
      </c>
      <c r="C260" s="19"/>
      <c r="D260" s="19"/>
      <c r="E260" s="19"/>
      <c r="F260" s="19"/>
      <c r="G260" s="109">
        <f>G246+G236+G225+G219+G211+G200+G195+G176+G170+G165+G161+G157+G149+G142+G135+G125+G105+G97+G93+G86+G82+G77+G51+G47+G43+G39+G33+G21+G17+G11+++G129+G241+G73+G101+G29+G25+G251+G257+G114+G109+G68+G64+G60+G55+G206+G183+G121</f>
        <v>7195200</v>
      </c>
      <c r="H260" s="109">
        <f>H246+H241+H225+H219+H211+H200+H176+H195+H170+H165+H161+H157+H142++H149+H125+H129+H135+H105+H101+H93+H97+H86+H82+H73+H77+H51+H43+H47+H39+H33+H29+H21+H25+H17+H11+H236+H257+H251+H114+H109+H68+H64+H60+H55+H206+H183+H121</f>
        <v>206502.24000000005</v>
      </c>
      <c r="I260" s="109">
        <f>I246+I241+I225+I219+I211+I236+I200+I195+I176+I170+I161+I157+I149+I142+I135+I129+I125+I105+I101+I97+I93+I86+I82+I77+I73+I51++I47+I43+I39+I33+I29+I25+I17+I21+I11+I165+I257+I251+I114+I109+I68+I64+I60+I55+I206+I183+I121</f>
        <v>575776.56000000006</v>
      </c>
      <c r="J260" s="109">
        <f>J246+J241+J225+J236+J211+J219+J200++J195+J176+J170+J165+J161+J157+J149+J142+J135+J129+J125+J105+J101+J97+J93+J86+J82+J77+J73+J51+J47+J43+J39+J33+J29+J25+J21+J17++J11+J257+J251+J114+J109+J68+J64+J60+J55+J206+J183+J121</f>
        <v>218734.08000000005</v>
      </c>
      <c r="K260" s="109">
        <f>K257+K251+K241+K246+K236+K225+K219+K211+K200+K206+K195+K176+K170+K165+K183+K161+K149+K157+K142+K135+K129+K125+K121+K114+K109+K105+K101+K97+K93+K86+K82+K77+K68+K73+K64+K60+K55+K51+K47+K43+K39+K33+K29+K25+K21+K17+K11</f>
        <v>187294.78000000003</v>
      </c>
      <c r="L260" s="109">
        <f>L257+L251+L246+L241+L236+L225+L219+L211+L206+L200+L195+L183+L176+L170+L165+L161+L157+L149+L135+L129+L125+L121+L114+L109+L105+L101+L97+L86+L93+L82+L77+L73+L68+L64+L60+L55+L51+L47+L43+L39+L33+L29+L25+L21+L17+L11+L142</f>
        <v>1188307.6599999999</v>
      </c>
      <c r="M260" s="109">
        <f>M246+M241+M236+M219+M225+M211+M200+M195+M170+M176+M165+M161+M149+M142+M135+M157++M125+M129++M105+M101+M97+M86+M93+M82+M77+M73+M51+M47+M43+M39+M33+M29+M25+M21+M17+M11+M257+M251+M114+M109+M68+M64+M60+M55+M183+M206+M121</f>
        <v>6006892.3399999999</v>
      </c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/>
      <c r="BY260" s="32"/>
      <c r="BZ260" s="32"/>
      <c r="CA260" s="32"/>
      <c r="CB260" s="32"/>
      <c r="CC260" s="32"/>
      <c r="CD260" s="32"/>
      <c r="CE260" s="32"/>
      <c r="CF260" s="32"/>
      <c r="CG260" s="32"/>
      <c r="CH260" s="32"/>
      <c r="CI260" s="32"/>
      <c r="CJ260" s="32"/>
      <c r="CK260" s="32"/>
      <c r="CL260" s="32"/>
      <c r="CM260" s="32"/>
      <c r="CN260" s="32"/>
      <c r="CO260" s="32"/>
      <c r="CP260" s="32"/>
      <c r="CQ260" s="32"/>
      <c r="CR260" s="32"/>
      <c r="CS260" s="32"/>
      <c r="CT260" s="32"/>
      <c r="CU260" s="32"/>
      <c r="CV260" s="32"/>
      <c r="CW260" s="32"/>
      <c r="CX260" s="32"/>
      <c r="CY260" s="32"/>
      <c r="CZ260" s="32"/>
      <c r="DA260" s="32"/>
      <c r="DB260" s="32"/>
      <c r="DC260" s="32"/>
      <c r="DD260" s="32"/>
      <c r="DE260" s="32"/>
      <c r="DF260" s="32"/>
      <c r="DG260" s="32"/>
      <c r="DH260" s="32"/>
      <c r="DI260" s="32"/>
      <c r="DJ260" s="32"/>
      <c r="DK260" s="32"/>
      <c r="DL260" s="32"/>
      <c r="DM260" s="32"/>
      <c r="DN260" s="32"/>
      <c r="DO260" s="32"/>
      <c r="DP260" s="32"/>
      <c r="DQ260" s="32"/>
      <c r="DR260" s="32"/>
      <c r="DS260" s="32"/>
      <c r="DT260" s="32"/>
      <c r="DU260" s="32"/>
      <c r="DV260" s="32"/>
      <c r="DW260" s="32"/>
      <c r="DX260" s="32"/>
      <c r="DY260" s="32"/>
      <c r="DZ260" s="32"/>
      <c r="EA260" s="32"/>
      <c r="EB260" s="32"/>
      <c r="EC260" s="32"/>
      <c r="ED260" s="32"/>
      <c r="EE260" s="32"/>
      <c r="EF260" s="32"/>
      <c r="EG260" s="32"/>
    </row>
    <row r="261" spans="1:669" ht="33.75" x14ac:dyDescent="0.5">
      <c r="A261" s="21"/>
      <c r="B261" s="20"/>
      <c r="C261" s="20"/>
      <c r="D261" s="20"/>
      <c r="E261" s="20"/>
      <c r="F261" s="20"/>
      <c r="G261" s="100"/>
      <c r="H261" s="111"/>
      <c r="I261" s="100"/>
      <c r="J261" s="100"/>
      <c r="K261" s="100"/>
      <c r="L261" s="100"/>
      <c r="M261" s="111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  <c r="BZ261" s="32"/>
      <c r="CA261" s="32"/>
      <c r="CB261" s="32"/>
      <c r="CC261" s="32"/>
      <c r="CD261" s="32"/>
      <c r="CE261" s="32"/>
      <c r="CF261" s="32"/>
      <c r="CG261" s="32"/>
      <c r="CH261" s="32"/>
      <c r="CI261" s="32"/>
      <c r="CJ261" s="32"/>
      <c r="CK261" s="32"/>
      <c r="CL261" s="32"/>
      <c r="CM261" s="32"/>
      <c r="CN261" s="32"/>
      <c r="CO261" s="32"/>
      <c r="CP261" s="32"/>
      <c r="CQ261" s="32"/>
      <c r="CR261" s="32"/>
      <c r="CS261" s="32"/>
      <c r="CT261" s="32"/>
      <c r="CU261" s="32"/>
      <c r="CV261" s="32"/>
      <c r="CW261" s="32"/>
      <c r="CX261" s="32"/>
      <c r="CY261" s="32"/>
      <c r="CZ261" s="32"/>
      <c r="DA261" s="32"/>
      <c r="DB261" s="32"/>
      <c r="DC261" s="32"/>
      <c r="DD261" s="32"/>
      <c r="DE261" s="32"/>
      <c r="DF261" s="32"/>
      <c r="DG261" s="32"/>
      <c r="DH261" s="32"/>
      <c r="DI261" s="32"/>
      <c r="DJ261" s="32"/>
      <c r="DK261" s="32"/>
      <c r="DL261" s="32"/>
      <c r="DM261" s="32"/>
      <c r="DN261" s="32"/>
      <c r="DO261" s="32"/>
      <c r="DP261" s="32"/>
      <c r="DQ261" s="32"/>
      <c r="DR261" s="32"/>
      <c r="DS261" s="32"/>
      <c r="DT261" s="32"/>
      <c r="DU261" s="32"/>
      <c r="DV261" s="32"/>
      <c r="DW261" s="32"/>
      <c r="DX261" s="32"/>
      <c r="DY261" s="32"/>
      <c r="DZ261" s="32"/>
      <c r="EA261" s="32"/>
      <c r="EB261" s="32"/>
      <c r="EC261" s="32"/>
      <c r="ED261" s="32"/>
      <c r="EE261" s="32"/>
      <c r="EF261" s="32"/>
      <c r="EG261" s="32"/>
    </row>
    <row r="262" spans="1:669" x14ac:dyDescent="0.25">
      <c r="B262" s="21"/>
      <c r="C262" s="21"/>
      <c r="D262" s="21"/>
      <c r="E262" s="21"/>
      <c r="F262" s="21"/>
      <c r="G262" s="101"/>
      <c r="H262" s="112"/>
      <c r="I262" s="101"/>
      <c r="J262" s="101"/>
      <c r="K262" s="101" t="s">
        <v>227</v>
      </c>
      <c r="L262" s="101"/>
      <c r="M262" s="11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/>
      <c r="BZ262" s="32"/>
      <c r="CA262" s="32"/>
      <c r="CB262" s="32"/>
      <c r="CC262" s="32"/>
      <c r="CD262" s="32"/>
      <c r="CE262" s="32"/>
      <c r="CF262" s="32"/>
      <c r="CG262" s="32"/>
      <c r="CH262" s="32"/>
      <c r="CI262" s="32"/>
      <c r="CJ262" s="32"/>
      <c r="CK262" s="32"/>
      <c r="CL262" s="32"/>
      <c r="CM262" s="32"/>
      <c r="CN262" s="32"/>
      <c r="CO262" s="32"/>
      <c r="CP262" s="32"/>
      <c r="CQ262" s="32"/>
      <c r="CR262" s="32"/>
      <c r="CS262" s="32"/>
      <c r="CT262" s="32"/>
      <c r="CU262" s="32"/>
      <c r="CV262" s="32"/>
      <c r="CW262" s="32"/>
      <c r="CX262" s="32"/>
      <c r="CY262" s="32"/>
      <c r="CZ262" s="32"/>
      <c r="DA262" s="32"/>
      <c r="DB262" s="32"/>
      <c r="DC262" s="32"/>
      <c r="DD262" s="32"/>
      <c r="DE262" s="32"/>
      <c r="DF262" s="32"/>
      <c r="DG262" s="32"/>
      <c r="DH262" s="32"/>
      <c r="DI262" s="32"/>
      <c r="DJ262" s="32"/>
      <c r="DK262" s="32"/>
      <c r="DL262" s="32"/>
      <c r="DM262" s="32"/>
      <c r="DN262" s="32"/>
      <c r="DO262" s="32"/>
      <c r="DP262" s="32"/>
      <c r="DQ262" s="32"/>
      <c r="DR262" s="32"/>
      <c r="DS262" s="32"/>
      <c r="DT262" s="32"/>
      <c r="DU262" s="32"/>
      <c r="DV262" s="32"/>
      <c r="DW262" s="32"/>
      <c r="DX262" s="32"/>
      <c r="DY262" s="32"/>
      <c r="DZ262" s="32"/>
      <c r="EA262" s="32"/>
      <c r="EB262" s="32"/>
      <c r="EC262" s="32"/>
      <c r="ED262" s="32"/>
      <c r="EE262" s="32"/>
      <c r="EF262" s="32"/>
      <c r="EG262" s="32"/>
    </row>
    <row r="263" spans="1:669" x14ac:dyDescent="0.25">
      <c r="G263" s="90" t="s">
        <v>228</v>
      </c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/>
      <c r="BY263" s="32"/>
      <c r="BZ263" s="32"/>
      <c r="CA263" s="32"/>
      <c r="CB263" s="32"/>
      <c r="CC263" s="32"/>
      <c r="CD263" s="32"/>
      <c r="CE263" s="32"/>
      <c r="CF263" s="32"/>
      <c r="CG263" s="32"/>
      <c r="CH263" s="32"/>
      <c r="CI263" s="32"/>
      <c r="CJ263" s="32"/>
      <c r="CK263" s="32"/>
      <c r="CL263" s="32"/>
      <c r="CM263" s="32"/>
      <c r="CN263" s="32"/>
      <c r="CO263" s="32"/>
      <c r="CP263" s="32"/>
      <c r="CQ263" s="32"/>
      <c r="CR263" s="32"/>
      <c r="CS263" s="32"/>
      <c r="CT263" s="32"/>
      <c r="CU263" s="32"/>
      <c r="CV263" s="32"/>
      <c r="CW263" s="32"/>
      <c r="CX263" s="32"/>
      <c r="CY263" s="32"/>
      <c r="CZ263" s="32"/>
      <c r="DA263" s="32"/>
      <c r="DB263" s="32"/>
      <c r="DC263" s="32"/>
      <c r="DD263" s="32"/>
      <c r="DE263" s="32"/>
      <c r="DF263" s="32"/>
      <c r="DG263" s="32"/>
      <c r="DH263" s="32"/>
      <c r="DI263" s="32"/>
      <c r="DJ263" s="32"/>
      <c r="DK263" s="32"/>
      <c r="DL263" s="32"/>
      <c r="DM263" s="32"/>
      <c r="DN263" s="32"/>
      <c r="DO263" s="32"/>
      <c r="DP263" s="32"/>
      <c r="DQ263" s="32"/>
      <c r="DR263" s="32"/>
      <c r="DS263" s="32"/>
      <c r="DT263" s="32"/>
      <c r="DU263" s="32"/>
      <c r="DV263" s="32"/>
      <c r="DW263" s="32"/>
      <c r="DX263" s="32"/>
      <c r="DY263" s="32"/>
      <c r="DZ263" s="32"/>
      <c r="EA263" s="32"/>
      <c r="EB263" s="32"/>
      <c r="EC263" s="32"/>
      <c r="ED263" s="32"/>
      <c r="EE263" s="32"/>
      <c r="EF263" s="32"/>
      <c r="EG263" s="32"/>
    </row>
    <row r="264" spans="1:669" x14ac:dyDescent="0.25">
      <c r="A264" s="27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  <c r="BZ264" s="32"/>
      <c r="CA264" s="32"/>
      <c r="CB264" s="32"/>
      <c r="CC264" s="32"/>
      <c r="CD264" s="32"/>
      <c r="CE264" s="32"/>
      <c r="CF264" s="32"/>
      <c r="CG264" s="32"/>
      <c r="CH264" s="32"/>
      <c r="CI264" s="32"/>
      <c r="CJ264" s="32"/>
      <c r="CK264" s="32"/>
      <c r="CL264" s="32"/>
      <c r="CM264" s="32"/>
      <c r="CN264" s="32"/>
      <c r="CO264" s="32"/>
      <c r="CP264" s="32"/>
      <c r="CQ264" s="32"/>
      <c r="CR264" s="32"/>
      <c r="CS264" s="32"/>
      <c r="CT264" s="32"/>
      <c r="CU264" s="32"/>
      <c r="CV264" s="32"/>
      <c r="CW264" s="32"/>
      <c r="CX264" s="32"/>
      <c r="CY264" s="32"/>
      <c r="CZ264" s="32"/>
      <c r="DA264" s="32"/>
      <c r="DB264" s="32"/>
      <c r="DC264" s="32"/>
      <c r="DD264" s="32"/>
      <c r="DE264" s="32"/>
      <c r="DF264" s="32"/>
      <c r="DG264" s="32"/>
      <c r="DH264" s="32"/>
      <c r="DI264" s="32"/>
      <c r="DJ264" s="32"/>
      <c r="DK264" s="32"/>
      <c r="DL264" s="32"/>
      <c r="DM264" s="32"/>
      <c r="DN264" s="32"/>
      <c r="DO264" s="32"/>
      <c r="DP264" s="32"/>
      <c r="DQ264" s="32"/>
      <c r="DR264" s="32"/>
      <c r="DS264" s="32"/>
      <c r="DT264" s="32"/>
      <c r="DU264" s="32"/>
      <c r="DV264" s="32"/>
      <c r="DW264" s="32"/>
      <c r="DX264" s="32"/>
      <c r="DY264" s="32"/>
      <c r="DZ264" s="32"/>
      <c r="EA264" s="32"/>
      <c r="EB264" s="32"/>
      <c r="EC264" s="32"/>
      <c r="ED264" s="32"/>
      <c r="EE264" s="32"/>
      <c r="EF264" s="32"/>
      <c r="EG264" s="32"/>
    </row>
    <row r="265" spans="1:669" s="35" customFormat="1" ht="24.95" customHeight="1" x14ac:dyDescent="0.25">
      <c r="A265"/>
      <c r="B265" s="27"/>
      <c r="C265" s="27"/>
      <c r="D265" s="27"/>
      <c r="E265" s="27"/>
      <c r="F265" s="27"/>
      <c r="G265" s="98"/>
      <c r="H265" s="106"/>
      <c r="I265" s="98"/>
      <c r="J265" s="98"/>
      <c r="K265" s="98"/>
      <c r="L265" s="98"/>
      <c r="M265" s="98"/>
      <c r="O265" s="64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  <c r="CC265" s="32"/>
      <c r="CD265" s="32"/>
      <c r="CE265" s="32"/>
      <c r="CF265" s="32"/>
      <c r="CG265" s="32"/>
      <c r="CH265" s="32"/>
      <c r="CI265" s="32"/>
      <c r="CJ265" s="32"/>
      <c r="CK265" s="32"/>
      <c r="CL265" s="32"/>
      <c r="CM265" s="32"/>
      <c r="CN265" s="32"/>
      <c r="CO265" s="32"/>
      <c r="CP265" s="32"/>
      <c r="CQ265" s="32"/>
      <c r="CR265" s="32"/>
      <c r="CS265" s="32"/>
      <c r="CT265" s="32"/>
      <c r="CU265" s="32"/>
      <c r="CV265" s="32"/>
      <c r="CW265" s="32"/>
      <c r="CX265" s="32"/>
      <c r="CY265" s="32"/>
      <c r="CZ265" s="32"/>
      <c r="DA265" s="32"/>
      <c r="DB265" s="32"/>
      <c r="DC265" s="32"/>
      <c r="DD265" s="32"/>
      <c r="DE265" s="32"/>
      <c r="DF265" s="32"/>
      <c r="DG265" s="32"/>
      <c r="DH265" s="32"/>
      <c r="DI265" s="32"/>
      <c r="DJ265" s="32"/>
      <c r="DK265" s="32"/>
      <c r="DL265" s="32"/>
      <c r="DM265" s="32"/>
      <c r="DN265" s="32"/>
      <c r="DO265" s="32"/>
      <c r="DP265" s="32"/>
      <c r="DQ265" s="32"/>
      <c r="DR265" s="32"/>
      <c r="DS265" s="32"/>
      <c r="DT265" s="32"/>
      <c r="DU265" s="32"/>
      <c r="DV265" s="32"/>
      <c r="DW265" s="32"/>
      <c r="DX265" s="32"/>
      <c r="DY265" s="32"/>
      <c r="DZ265" s="32"/>
      <c r="EA265" s="32"/>
      <c r="EB265" s="32"/>
      <c r="EC265" s="32"/>
      <c r="ED265" s="32"/>
      <c r="EE265" s="32"/>
      <c r="EF265" s="32"/>
      <c r="EG265" s="32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  <c r="PZ265"/>
      <c r="QA265"/>
      <c r="QB265"/>
      <c r="QC265"/>
      <c r="QD265"/>
      <c r="QE265"/>
      <c r="QF265"/>
      <c r="QG265"/>
      <c r="QH265"/>
      <c r="QI265"/>
      <c r="QJ265"/>
      <c r="QK265"/>
      <c r="QL265"/>
      <c r="QM265"/>
      <c r="QN265"/>
      <c r="QO265"/>
      <c r="QP265"/>
      <c r="QQ265"/>
      <c r="QR265"/>
      <c r="QS265"/>
      <c r="QT265"/>
      <c r="QU265"/>
      <c r="QV265"/>
      <c r="QW265"/>
      <c r="QX265"/>
      <c r="QY265"/>
      <c r="QZ265"/>
      <c r="RA265"/>
      <c r="RB265"/>
      <c r="RC265"/>
      <c r="RD265"/>
      <c r="RE265"/>
      <c r="RF265"/>
      <c r="RG265"/>
      <c r="RH265"/>
      <c r="RI265"/>
      <c r="RJ265"/>
      <c r="RK265"/>
      <c r="RL265"/>
      <c r="RM265"/>
      <c r="RN265"/>
      <c r="RO265"/>
      <c r="RP265"/>
      <c r="RQ265"/>
      <c r="RR265"/>
      <c r="RS265"/>
      <c r="RT265"/>
      <c r="RU265"/>
      <c r="RV265"/>
      <c r="RW265"/>
      <c r="RX265"/>
      <c r="RY265"/>
      <c r="RZ265"/>
      <c r="SA265"/>
      <c r="SB265"/>
      <c r="SC265"/>
      <c r="SD265"/>
      <c r="SE265"/>
      <c r="SF265"/>
      <c r="SG265"/>
      <c r="SH265"/>
      <c r="SI265"/>
      <c r="SJ265"/>
      <c r="SK265"/>
      <c r="SL265"/>
      <c r="SM265"/>
      <c r="SN265"/>
      <c r="SO265"/>
      <c r="SP265"/>
      <c r="SQ265"/>
      <c r="SR265"/>
      <c r="SS265"/>
      <c r="ST265"/>
      <c r="SU265"/>
      <c r="SV265"/>
      <c r="SW265"/>
      <c r="SX265"/>
      <c r="SY265"/>
      <c r="SZ265"/>
      <c r="TA265"/>
      <c r="TB265"/>
      <c r="TC265"/>
      <c r="TD265"/>
      <c r="TE265"/>
      <c r="TF265"/>
      <c r="TG265"/>
      <c r="TH265"/>
      <c r="TI265"/>
      <c r="TJ265"/>
      <c r="TK265"/>
      <c r="TL265"/>
      <c r="TM265"/>
      <c r="TN265"/>
      <c r="TO265"/>
      <c r="TP265"/>
      <c r="TQ265"/>
      <c r="TR265"/>
      <c r="TS265"/>
      <c r="TT265"/>
      <c r="TU265"/>
      <c r="TV265"/>
      <c r="TW265"/>
      <c r="TX265"/>
      <c r="TY265"/>
      <c r="TZ265"/>
      <c r="UA265"/>
      <c r="UB265"/>
      <c r="UC265"/>
      <c r="UD265"/>
      <c r="UE265"/>
      <c r="UF265"/>
      <c r="UG265"/>
      <c r="UH265"/>
      <c r="UI265"/>
      <c r="UJ265"/>
      <c r="UK265"/>
      <c r="UL265"/>
      <c r="UM265"/>
      <c r="UN265"/>
      <c r="UO265"/>
      <c r="UP265"/>
      <c r="UQ265"/>
      <c r="UR265"/>
      <c r="US265"/>
      <c r="UT265"/>
      <c r="UU265"/>
      <c r="UV265"/>
      <c r="UW265"/>
      <c r="UX265"/>
      <c r="UY265"/>
      <c r="UZ265"/>
      <c r="VA265"/>
      <c r="VB265"/>
      <c r="VC265"/>
      <c r="VD265"/>
      <c r="VE265"/>
      <c r="VF265"/>
      <c r="VG265"/>
      <c r="VH265"/>
      <c r="VI265"/>
      <c r="VJ265"/>
      <c r="VK265"/>
      <c r="VL265"/>
      <c r="VM265"/>
      <c r="VN265"/>
      <c r="VO265"/>
      <c r="VP265"/>
      <c r="VQ265"/>
      <c r="VR265"/>
      <c r="VS265"/>
      <c r="VT265"/>
      <c r="VU265"/>
      <c r="VV265"/>
      <c r="VW265"/>
      <c r="VX265"/>
      <c r="VY265"/>
      <c r="VZ265"/>
      <c r="WA265"/>
      <c r="WB265"/>
      <c r="WC265"/>
      <c r="WD265"/>
      <c r="WE265"/>
      <c r="WF265"/>
      <c r="WG265"/>
      <c r="WH265"/>
      <c r="WI265"/>
      <c r="WJ265"/>
      <c r="WK265"/>
      <c r="WL265"/>
      <c r="WM265"/>
      <c r="WN265"/>
      <c r="WO265"/>
      <c r="WP265"/>
      <c r="WQ265"/>
      <c r="WR265"/>
      <c r="WS265"/>
      <c r="WT265"/>
      <c r="WU265"/>
      <c r="WV265"/>
      <c r="WW265"/>
      <c r="WX265"/>
      <c r="WY265"/>
      <c r="WZ265"/>
      <c r="XA265"/>
      <c r="XB265"/>
      <c r="XC265"/>
      <c r="XD265"/>
      <c r="XE265"/>
      <c r="XF265"/>
      <c r="XG265"/>
      <c r="XH265"/>
      <c r="XI265"/>
      <c r="XJ265"/>
      <c r="XK265"/>
      <c r="XL265"/>
      <c r="XM265"/>
      <c r="XN265"/>
      <c r="XO265"/>
      <c r="XP265"/>
      <c r="XQ265"/>
      <c r="XR265"/>
      <c r="XS265"/>
      <c r="XT265"/>
      <c r="XU265"/>
      <c r="XV265"/>
      <c r="XW265"/>
      <c r="XX265"/>
      <c r="XY265"/>
      <c r="XZ265"/>
      <c r="YA265"/>
      <c r="YB265"/>
      <c r="YC265"/>
      <c r="YD265"/>
      <c r="YE265"/>
      <c r="YF265"/>
      <c r="YG265"/>
      <c r="YH265"/>
      <c r="YI265"/>
      <c r="YJ265"/>
      <c r="YK265"/>
      <c r="YL265"/>
      <c r="YM265"/>
      <c r="YN265"/>
      <c r="YO265"/>
      <c r="YP265"/>
      <c r="YQ265"/>
      <c r="YR265"/>
      <c r="YS265"/>
    </row>
    <row r="266" spans="1:669" s="35" customFormat="1" ht="15.75" x14ac:dyDescent="0.25">
      <c r="A266" s="28"/>
      <c r="B266" s="3"/>
      <c r="C266" s="3"/>
      <c r="D266" s="3"/>
      <c r="E266" s="37"/>
      <c r="F266" s="37"/>
      <c r="G266" s="90"/>
      <c r="H266" s="91"/>
      <c r="I266" s="90"/>
      <c r="J266" s="90"/>
      <c r="K266" s="90"/>
      <c r="L266" s="90"/>
      <c r="M266" s="91"/>
      <c r="O266" s="64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  <c r="BX266" s="32"/>
      <c r="BY266" s="32"/>
      <c r="BZ266" s="32"/>
      <c r="CA266" s="32"/>
      <c r="CB266" s="32"/>
      <c r="CC266" s="32"/>
      <c r="CD266" s="32"/>
      <c r="CE266" s="32"/>
      <c r="CF266" s="32"/>
      <c r="CG266" s="32"/>
      <c r="CH266" s="32"/>
      <c r="CI266" s="32"/>
      <c r="CJ266" s="32"/>
      <c r="CK266" s="32"/>
      <c r="CL266" s="32"/>
      <c r="CM266" s="32"/>
      <c r="CN266" s="32"/>
      <c r="CO266" s="32"/>
      <c r="CP266" s="32"/>
      <c r="CQ266" s="32"/>
      <c r="CR266" s="32"/>
      <c r="CS266" s="32"/>
      <c r="CT266" s="32"/>
      <c r="CU266" s="32"/>
      <c r="CV266" s="32"/>
      <c r="CW266" s="32"/>
      <c r="CX266" s="32"/>
      <c r="CY266" s="32"/>
      <c r="CZ266" s="32"/>
      <c r="DA266" s="32"/>
      <c r="DB266" s="32"/>
      <c r="DC266" s="32"/>
      <c r="DD266" s="32"/>
      <c r="DE266" s="32"/>
      <c r="DF266" s="32"/>
      <c r="DG266" s="32"/>
      <c r="DH266" s="32"/>
      <c r="DI266" s="32"/>
      <c r="DJ266" s="32"/>
      <c r="DK266" s="32"/>
      <c r="DL266" s="32"/>
      <c r="DM266" s="32"/>
      <c r="DN266" s="32"/>
      <c r="DO266" s="32"/>
      <c r="DP266" s="32"/>
      <c r="DQ266" s="32"/>
      <c r="DR266" s="32"/>
      <c r="DS266" s="32"/>
      <c r="DT266" s="32"/>
      <c r="DU266" s="32"/>
      <c r="DV266" s="32"/>
      <c r="DW266" s="32"/>
      <c r="DX266" s="32"/>
      <c r="DY266" s="32"/>
      <c r="DZ266" s="32"/>
      <c r="EA266" s="32"/>
      <c r="EB266" s="32"/>
      <c r="EC266" s="32"/>
      <c r="ED266" s="32"/>
      <c r="EE266" s="32"/>
      <c r="EF266" s="32"/>
      <c r="EG266" s="32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  <c r="LK266"/>
      <c r="LL266"/>
      <c r="LM266"/>
      <c r="LN266"/>
      <c r="LO266"/>
      <c r="LP266"/>
      <c r="LQ266"/>
      <c r="LR266"/>
      <c r="LS266"/>
      <c r="LT266"/>
      <c r="LU266"/>
      <c r="LV266"/>
      <c r="LW266"/>
      <c r="LX266"/>
      <c r="LY266"/>
      <c r="LZ266"/>
      <c r="MA266"/>
      <c r="MB266"/>
      <c r="MC266"/>
      <c r="MD266"/>
      <c r="ME266"/>
      <c r="MF266"/>
      <c r="MG266"/>
      <c r="MH266"/>
      <c r="MI266"/>
      <c r="MJ266"/>
      <c r="MK266"/>
      <c r="ML266"/>
      <c r="MM266"/>
      <c r="MN266"/>
      <c r="MO266"/>
      <c r="MP266"/>
      <c r="MQ266"/>
      <c r="MR266"/>
      <c r="MS266"/>
      <c r="MT266"/>
      <c r="MU266"/>
      <c r="MV266"/>
      <c r="MW266"/>
      <c r="MX266"/>
      <c r="MY266"/>
      <c r="MZ266"/>
      <c r="NA266"/>
      <c r="NB266"/>
      <c r="NC266"/>
      <c r="ND266"/>
      <c r="NE266"/>
      <c r="NF266"/>
      <c r="NG266"/>
      <c r="NH266"/>
      <c r="NI266"/>
      <c r="NJ266"/>
      <c r="NK266"/>
      <c r="NL266"/>
      <c r="NM266"/>
      <c r="NN266"/>
      <c r="NO266"/>
      <c r="NP266"/>
      <c r="NQ266"/>
      <c r="NR266"/>
      <c r="NS266"/>
      <c r="NT266"/>
      <c r="NU266"/>
      <c r="NV266"/>
      <c r="NW266"/>
      <c r="NX266"/>
      <c r="NY266"/>
      <c r="NZ266"/>
      <c r="OA266"/>
      <c r="OB266"/>
      <c r="OC266"/>
      <c r="OD266"/>
      <c r="OE266"/>
      <c r="OF266"/>
      <c r="OG266"/>
      <c r="OH266"/>
      <c r="OI266"/>
      <c r="OJ266"/>
      <c r="OK266"/>
      <c r="OL266"/>
      <c r="OM266"/>
      <c r="ON266"/>
      <c r="OO266"/>
      <c r="OP266"/>
      <c r="OQ266"/>
      <c r="OR266"/>
      <c r="OS266"/>
      <c r="OT266"/>
      <c r="OU266"/>
      <c r="OV266"/>
      <c r="OW266"/>
      <c r="OX266"/>
      <c r="OY266"/>
      <c r="OZ266"/>
      <c r="PA266"/>
      <c r="PB266"/>
      <c r="PC266"/>
      <c r="PD266"/>
      <c r="PE266"/>
      <c r="PF266"/>
      <c r="PG266"/>
      <c r="PH266"/>
      <c r="PI266"/>
      <c r="PJ266"/>
      <c r="PK266"/>
      <c r="PL266"/>
      <c r="PM266"/>
      <c r="PN266"/>
      <c r="PO266"/>
      <c r="PP266"/>
      <c r="PQ266"/>
      <c r="PR266"/>
      <c r="PS266"/>
      <c r="PT266"/>
      <c r="PU266"/>
      <c r="PV266"/>
      <c r="PW266"/>
      <c r="PX266"/>
      <c r="PY266"/>
      <c r="PZ266"/>
      <c r="QA266"/>
      <c r="QB266"/>
      <c r="QC266"/>
      <c r="QD266"/>
      <c r="QE266"/>
      <c r="QF266"/>
      <c r="QG266"/>
      <c r="QH266"/>
      <c r="QI266"/>
      <c r="QJ266"/>
      <c r="QK266"/>
      <c r="QL266"/>
      <c r="QM266"/>
      <c r="QN266"/>
      <c r="QO266"/>
      <c r="QP266"/>
      <c r="QQ266"/>
      <c r="QR266"/>
      <c r="QS266"/>
      <c r="QT266"/>
      <c r="QU266"/>
      <c r="QV266"/>
      <c r="QW266"/>
      <c r="QX266"/>
      <c r="QY266"/>
      <c r="QZ266"/>
      <c r="RA266"/>
      <c r="RB266"/>
      <c r="RC266"/>
      <c r="RD266"/>
      <c r="RE266"/>
      <c r="RF266"/>
      <c r="RG266"/>
      <c r="RH266"/>
      <c r="RI266"/>
      <c r="RJ266"/>
      <c r="RK266"/>
      <c r="RL266"/>
      <c r="RM266"/>
      <c r="RN266"/>
      <c r="RO266"/>
      <c r="RP266"/>
      <c r="RQ266"/>
      <c r="RR266"/>
      <c r="RS266"/>
      <c r="RT266"/>
      <c r="RU266"/>
      <c r="RV266"/>
      <c r="RW266"/>
      <c r="RX266"/>
      <c r="RY266"/>
      <c r="RZ266"/>
      <c r="SA266"/>
      <c r="SB266"/>
      <c r="SC266"/>
      <c r="SD266"/>
      <c r="SE266"/>
      <c r="SF266"/>
      <c r="SG266"/>
      <c r="SH266"/>
      <c r="SI266"/>
      <c r="SJ266"/>
      <c r="SK266"/>
      <c r="SL266"/>
      <c r="SM266"/>
      <c r="SN266"/>
      <c r="SO266"/>
      <c r="SP266"/>
      <c r="SQ266"/>
      <c r="SR266"/>
      <c r="SS266"/>
      <c r="ST266"/>
      <c r="SU266"/>
      <c r="SV266"/>
      <c r="SW266"/>
      <c r="SX266"/>
      <c r="SY266"/>
      <c r="SZ266"/>
      <c r="TA266"/>
      <c r="TB266"/>
      <c r="TC266"/>
      <c r="TD266"/>
      <c r="TE266"/>
      <c r="TF266"/>
      <c r="TG266"/>
      <c r="TH266"/>
      <c r="TI266"/>
      <c r="TJ266"/>
      <c r="TK266"/>
      <c r="TL266"/>
      <c r="TM266"/>
      <c r="TN266"/>
      <c r="TO266"/>
      <c r="TP266"/>
      <c r="TQ266"/>
      <c r="TR266"/>
      <c r="TS266"/>
      <c r="TT266"/>
      <c r="TU266"/>
      <c r="TV266"/>
      <c r="TW266"/>
      <c r="TX266"/>
      <c r="TY266"/>
      <c r="TZ266"/>
      <c r="UA266"/>
      <c r="UB266"/>
      <c r="UC266"/>
      <c r="UD266"/>
      <c r="UE266"/>
      <c r="UF266"/>
      <c r="UG266"/>
      <c r="UH266"/>
      <c r="UI266"/>
      <c r="UJ266"/>
      <c r="UK266"/>
      <c r="UL266"/>
      <c r="UM266"/>
      <c r="UN266"/>
      <c r="UO266"/>
      <c r="UP266"/>
      <c r="UQ266"/>
      <c r="UR266"/>
      <c r="US266"/>
      <c r="UT266"/>
      <c r="UU266"/>
      <c r="UV266"/>
      <c r="UW266"/>
      <c r="UX266"/>
      <c r="UY266"/>
      <c r="UZ266"/>
      <c r="VA266"/>
      <c r="VB266"/>
      <c r="VC266"/>
      <c r="VD266"/>
      <c r="VE266"/>
      <c r="VF266"/>
      <c r="VG266"/>
      <c r="VH266"/>
      <c r="VI266"/>
      <c r="VJ266"/>
      <c r="VK266"/>
      <c r="VL266"/>
      <c r="VM266"/>
      <c r="VN266"/>
      <c r="VO266"/>
      <c r="VP266"/>
      <c r="VQ266"/>
      <c r="VR266"/>
      <c r="VS266"/>
      <c r="VT266"/>
      <c r="VU266"/>
      <c r="VV266"/>
      <c r="VW266"/>
      <c r="VX266"/>
      <c r="VY266"/>
      <c r="VZ266"/>
      <c r="WA266"/>
      <c r="WB266"/>
      <c r="WC266"/>
      <c r="WD266"/>
      <c r="WE266"/>
      <c r="WF266"/>
      <c r="WG266"/>
      <c r="WH266"/>
      <c r="WI266"/>
      <c r="WJ266"/>
      <c r="WK266"/>
      <c r="WL266"/>
      <c r="WM266"/>
      <c r="WN266"/>
      <c r="WO266"/>
      <c r="WP266"/>
      <c r="WQ266"/>
      <c r="WR266"/>
      <c r="WS266"/>
      <c r="WT266"/>
      <c r="WU266"/>
      <c r="WV266"/>
      <c r="WW266"/>
      <c r="WX266"/>
      <c r="WY266"/>
      <c r="WZ266"/>
      <c r="XA266"/>
      <c r="XB266"/>
      <c r="XC266"/>
      <c r="XD266"/>
      <c r="XE266"/>
      <c r="XF266"/>
      <c r="XG266"/>
      <c r="XH266"/>
      <c r="XI266"/>
      <c r="XJ266"/>
      <c r="XK266"/>
      <c r="XL266"/>
      <c r="XM266"/>
      <c r="XN266"/>
      <c r="XO266"/>
      <c r="XP266"/>
      <c r="XQ266"/>
      <c r="XR266"/>
      <c r="XS266"/>
      <c r="XT266"/>
      <c r="XU266"/>
      <c r="XV266"/>
      <c r="XW266"/>
      <c r="XX266"/>
      <c r="XY266"/>
      <c r="XZ266"/>
      <c r="YA266"/>
      <c r="YB266"/>
      <c r="YC266"/>
      <c r="YD266"/>
      <c r="YE266"/>
      <c r="YF266"/>
      <c r="YG266"/>
      <c r="YH266"/>
      <c r="YI266"/>
      <c r="YJ266"/>
      <c r="YK266"/>
      <c r="YL266"/>
      <c r="YM266"/>
      <c r="YN266"/>
      <c r="YO266"/>
      <c r="YP266"/>
      <c r="YQ266"/>
      <c r="YR266"/>
      <c r="YS266"/>
    </row>
    <row r="267" spans="1:669" s="35" customFormat="1" ht="15.75" x14ac:dyDescent="0.25">
      <c r="A267"/>
      <c r="B267" s="11"/>
      <c r="C267" s="11"/>
      <c r="D267" s="11"/>
      <c r="E267" s="28"/>
      <c r="F267" s="28"/>
      <c r="G267" s="102"/>
      <c r="H267" s="107"/>
      <c r="I267" s="102"/>
      <c r="J267" s="102"/>
      <c r="K267" s="102"/>
      <c r="L267" s="102"/>
      <c r="M267" s="107"/>
      <c r="O267" s="64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/>
      <c r="CB267" s="32"/>
      <c r="CC267" s="32"/>
      <c r="CD267" s="32"/>
      <c r="CE267" s="32"/>
      <c r="CF267" s="32"/>
      <c r="CG267" s="32"/>
      <c r="CH267" s="32"/>
      <c r="CI267" s="32"/>
      <c r="CJ267" s="32"/>
      <c r="CK267" s="32"/>
      <c r="CL267" s="32"/>
      <c r="CM267" s="32"/>
      <c r="CN267" s="32"/>
      <c r="CO267" s="32"/>
      <c r="CP267" s="32"/>
      <c r="CQ267" s="32"/>
      <c r="CR267" s="32"/>
      <c r="CS267" s="32"/>
      <c r="CT267" s="32"/>
      <c r="CU267" s="32"/>
      <c r="CV267" s="32"/>
      <c r="CW267" s="32"/>
      <c r="CX267" s="32"/>
      <c r="CY267" s="32"/>
      <c r="CZ267" s="32"/>
      <c r="DA267" s="32"/>
      <c r="DB267" s="32"/>
      <c r="DC267" s="32"/>
      <c r="DD267" s="32"/>
      <c r="DE267" s="32"/>
      <c r="DF267" s="32"/>
      <c r="DG267" s="32"/>
      <c r="DH267" s="32"/>
      <c r="DI267" s="32"/>
      <c r="DJ267" s="32"/>
      <c r="DK267" s="32"/>
      <c r="DL267" s="32"/>
      <c r="DM267" s="32"/>
      <c r="DN267" s="32"/>
      <c r="DO267" s="32"/>
      <c r="DP267" s="32"/>
      <c r="DQ267" s="32"/>
      <c r="DR267" s="32"/>
      <c r="DS267" s="32"/>
      <c r="DT267" s="32"/>
      <c r="DU267" s="32"/>
      <c r="DV267" s="32"/>
      <c r="DW267" s="32"/>
      <c r="DX267" s="32"/>
      <c r="DY267" s="32"/>
      <c r="DZ267" s="32"/>
      <c r="EA267" s="32"/>
      <c r="EB267" s="32"/>
      <c r="EC267" s="32"/>
      <c r="ED267" s="32"/>
      <c r="EE267" s="32"/>
      <c r="EF267" s="32"/>
      <c r="EG267" s="32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  <c r="RR267"/>
      <c r="RS267"/>
      <c r="RT267"/>
      <c r="RU267"/>
      <c r="RV267"/>
      <c r="RW267"/>
      <c r="RX267"/>
      <c r="RY267"/>
      <c r="RZ267"/>
      <c r="SA267"/>
      <c r="SB267"/>
      <c r="SC267"/>
      <c r="SD267"/>
      <c r="SE267"/>
      <c r="SF267"/>
      <c r="SG267"/>
      <c r="SH267"/>
      <c r="SI267"/>
      <c r="SJ267"/>
      <c r="SK267"/>
      <c r="SL267"/>
      <c r="SM267"/>
      <c r="SN267"/>
      <c r="SO267"/>
      <c r="SP267"/>
      <c r="SQ267"/>
      <c r="SR267"/>
      <c r="SS267"/>
      <c r="ST267"/>
      <c r="SU267"/>
      <c r="SV267"/>
      <c r="SW267"/>
      <c r="SX267"/>
      <c r="SY267"/>
      <c r="SZ267"/>
      <c r="TA267"/>
      <c r="TB267"/>
      <c r="TC267"/>
      <c r="TD267"/>
      <c r="TE267"/>
      <c r="TF267"/>
      <c r="TG267"/>
      <c r="TH267"/>
      <c r="TI267"/>
      <c r="TJ267"/>
      <c r="TK267"/>
      <c r="TL267"/>
      <c r="TM267"/>
      <c r="TN267"/>
      <c r="TO267"/>
      <c r="TP267"/>
      <c r="TQ267"/>
      <c r="TR267"/>
      <c r="TS267"/>
      <c r="TT267"/>
      <c r="TU267"/>
      <c r="TV267"/>
      <c r="TW267"/>
      <c r="TX267"/>
      <c r="TY267"/>
      <c r="TZ267"/>
      <c r="UA267"/>
      <c r="UB267"/>
      <c r="UC267"/>
      <c r="UD267"/>
      <c r="UE267"/>
      <c r="UF267"/>
      <c r="UG267"/>
      <c r="UH267"/>
      <c r="UI267"/>
      <c r="UJ267"/>
      <c r="UK267"/>
      <c r="UL267"/>
      <c r="UM267"/>
      <c r="UN267"/>
      <c r="UO267"/>
      <c r="UP267"/>
      <c r="UQ267"/>
      <c r="UR267"/>
      <c r="US267"/>
      <c r="UT267"/>
      <c r="UU267"/>
      <c r="UV267"/>
      <c r="UW267"/>
      <c r="UX267"/>
      <c r="UY267"/>
      <c r="UZ267"/>
      <c r="VA267"/>
      <c r="VB267"/>
      <c r="VC267"/>
      <c r="VD267"/>
      <c r="VE267"/>
      <c r="VF267"/>
      <c r="VG267"/>
      <c r="VH267"/>
      <c r="VI267"/>
      <c r="VJ267"/>
      <c r="VK267"/>
      <c r="VL267"/>
      <c r="VM267"/>
      <c r="VN267"/>
      <c r="VO267"/>
      <c r="VP267"/>
      <c r="VQ267"/>
      <c r="VR267"/>
      <c r="VS267"/>
      <c r="VT267"/>
      <c r="VU267"/>
      <c r="VV267"/>
      <c r="VW267"/>
      <c r="VX267"/>
      <c r="VY267"/>
      <c r="VZ267"/>
      <c r="WA267"/>
      <c r="WB267"/>
      <c r="WC267"/>
      <c r="WD267"/>
      <c r="WE267"/>
      <c r="WF267"/>
      <c r="WG267"/>
      <c r="WH267"/>
      <c r="WI267"/>
      <c r="WJ267"/>
      <c r="WK267"/>
      <c r="WL267"/>
      <c r="WM267"/>
      <c r="WN267"/>
      <c r="WO267"/>
      <c r="WP267"/>
      <c r="WQ267"/>
      <c r="WR267"/>
      <c r="WS267"/>
      <c r="WT267"/>
      <c r="WU267"/>
      <c r="WV267"/>
      <c r="WW267"/>
      <c r="WX267"/>
      <c r="WY267"/>
      <c r="WZ267"/>
      <c r="XA267"/>
      <c r="XB267"/>
      <c r="XC267"/>
      <c r="XD267"/>
      <c r="XE267"/>
      <c r="XF267"/>
      <c r="XG267"/>
      <c r="XH267"/>
      <c r="XI267"/>
      <c r="XJ267"/>
      <c r="XK267"/>
      <c r="XL267"/>
      <c r="XM267"/>
      <c r="XN267"/>
      <c r="XO267"/>
      <c r="XP267"/>
      <c r="XQ267"/>
      <c r="XR267"/>
      <c r="XS267"/>
      <c r="XT267"/>
      <c r="XU267"/>
      <c r="XV267"/>
      <c r="XW267"/>
      <c r="XX267"/>
      <c r="XY267"/>
      <c r="XZ267"/>
      <c r="YA267"/>
      <c r="YB267"/>
      <c r="YC267"/>
      <c r="YD267"/>
      <c r="YE267"/>
      <c r="YF267"/>
      <c r="YG267"/>
      <c r="YH267"/>
      <c r="YI267"/>
      <c r="YJ267"/>
      <c r="YK267"/>
      <c r="YL267"/>
      <c r="YM267"/>
      <c r="YN267"/>
      <c r="YO267"/>
      <c r="YP267"/>
      <c r="YQ267"/>
      <c r="YR267"/>
      <c r="YS267"/>
    </row>
    <row r="268" spans="1:669" s="35" customFormat="1" ht="15.75" x14ac:dyDescent="0.25">
      <c r="A268" s="27"/>
      <c r="B268" s="3"/>
      <c r="C268" s="3"/>
      <c r="D268" s="3"/>
      <c r="E268"/>
      <c r="F268"/>
      <c r="G268" s="90"/>
      <c r="H268" s="91"/>
      <c r="I268" s="90"/>
      <c r="J268" s="90"/>
      <c r="K268" s="90"/>
      <c r="L268" s="90"/>
      <c r="M268" s="91"/>
      <c r="O268" s="64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/>
      <c r="CD268" s="32"/>
      <c r="CE268" s="32"/>
      <c r="CF268" s="32"/>
      <c r="CG268" s="32"/>
      <c r="CH268" s="32"/>
      <c r="CI268" s="32"/>
      <c r="CJ268" s="32"/>
      <c r="CK268" s="32"/>
      <c r="CL268" s="32"/>
      <c r="CM268" s="32"/>
      <c r="CN268" s="32"/>
      <c r="CO268" s="32"/>
      <c r="CP268" s="32"/>
      <c r="CQ268" s="32"/>
      <c r="CR268" s="32"/>
      <c r="CS268" s="32"/>
      <c r="CT268" s="32"/>
      <c r="CU268" s="32"/>
      <c r="CV268" s="32"/>
      <c r="CW268" s="32"/>
      <c r="CX268" s="32"/>
      <c r="CY268" s="32"/>
      <c r="CZ268" s="32"/>
      <c r="DA268" s="32"/>
      <c r="DB268" s="32"/>
      <c r="DC268" s="32"/>
      <c r="DD268" s="32"/>
      <c r="DE268" s="32"/>
      <c r="DF268" s="32"/>
      <c r="DG268" s="32"/>
      <c r="DH268" s="32"/>
      <c r="DI268" s="32"/>
      <c r="DJ268" s="32"/>
      <c r="DK268" s="32"/>
      <c r="DL268" s="32"/>
      <c r="DM268" s="32"/>
      <c r="DN268" s="32"/>
      <c r="DO268" s="32"/>
      <c r="DP268" s="32"/>
      <c r="DQ268" s="32"/>
      <c r="DR268" s="32"/>
      <c r="DS268" s="32"/>
      <c r="DT268" s="32"/>
      <c r="DU268" s="32"/>
      <c r="DV268" s="32"/>
      <c r="DW268" s="32"/>
      <c r="DX268" s="32"/>
      <c r="DY268" s="32"/>
      <c r="DZ268" s="32"/>
      <c r="EA268" s="32"/>
      <c r="EB268" s="32"/>
      <c r="EC268" s="32"/>
      <c r="ED268" s="32"/>
      <c r="EE268" s="32"/>
      <c r="EF268" s="32"/>
      <c r="EG268" s="32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</row>
    <row r="269" spans="1:669" s="35" customFormat="1" ht="15.75" x14ac:dyDescent="0.25">
      <c r="A269"/>
      <c r="B269" s="27"/>
      <c r="C269" s="27"/>
      <c r="D269" s="27"/>
      <c r="E269" s="27"/>
      <c r="F269" s="27"/>
      <c r="G269" s="98"/>
      <c r="H269" s="106"/>
      <c r="I269" s="98"/>
      <c r="J269" s="98"/>
      <c r="K269" s="98"/>
      <c r="L269" s="98"/>
      <c r="M269" s="98"/>
      <c r="O269" s="64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  <c r="CA269" s="32"/>
      <c r="CB269" s="32"/>
      <c r="CC269" s="32"/>
      <c r="CD269" s="32"/>
      <c r="CE269" s="32"/>
      <c r="CF269" s="32"/>
      <c r="CG269" s="32"/>
      <c r="CH269" s="32"/>
      <c r="CI269" s="32"/>
      <c r="CJ269" s="32"/>
      <c r="CK269" s="32"/>
      <c r="CL269" s="32"/>
      <c r="CM269" s="32"/>
      <c r="CN269" s="32"/>
      <c r="CO269" s="32"/>
      <c r="CP269" s="32"/>
      <c r="CQ269" s="32"/>
      <c r="CR269" s="32"/>
      <c r="CS269" s="32"/>
      <c r="CT269" s="32"/>
      <c r="CU269" s="32"/>
      <c r="CV269" s="32"/>
      <c r="CW269" s="32"/>
      <c r="CX269" s="32"/>
      <c r="CY269" s="32"/>
      <c r="CZ269" s="32"/>
      <c r="DA269" s="32"/>
      <c r="DB269" s="32"/>
      <c r="DC269" s="32"/>
      <c r="DD269" s="32"/>
      <c r="DE269" s="32"/>
      <c r="DF269" s="32"/>
      <c r="DG269" s="32"/>
      <c r="DH269" s="32"/>
      <c r="DI269" s="32"/>
      <c r="DJ269" s="32"/>
      <c r="DK269" s="32"/>
      <c r="DL269" s="32"/>
      <c r="DM269" s="32"/>
      <c r="DN269" s="32"/>
      <c r="DO269" s="32"/>
      <c r="DP269" s="32"/>
      <c r="DQ269" s="32"/>
      <c r="DR269" s="32"/>
      <c r="DS269" s="32"/>
      <c r="DT269" s="32"/>
      <c r="DU269" s="32"/>
      <c r="DV269" s="32"/>
      <c r="DW269" s="32"/>
      <c r="DX269" s="32"/>
      <c r="DY269" s="32"/>
      <c r="DZ269" s="32"/>
      <c r="EA269" s="32"/>
      <c r="EB269" s="32"/>
      <c r="EC269" s="32"/>
      <c r="ED269" s="32"/>
      <c r="EE269" s="32"/>
      <c r="EF269" s="32"/>
      <c r="EG269" s="32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  <c r="RR269"/>
      <c r="RS269"/>
      <c r="RT269"/>
      <c r="RU269"/>
      <c r="RV269"/>
      <c r="RW269"/>
      <c r="RX269"/>
      <c r="RY269"/>
      <c r="RZ269"/>
      <c r="SA269"/>
      <c r="SB269"/>
      <c r="SC269"/>
      <c r="SD269"/>
      <c r="SE269"/>
      <c r="SF269"/>
      <c r="SG269"/>
      <c r="SH269"/>
      <c r="SI269"/>
      <c r="SJ269"/>
      <c r="SK269"/>
      <c r="SL269"/>
      <c r="SM269"/>
      <c r="SN269"/>
      <c r="SO269"/>
      <c r="SP269"/>
      <c r="SQ269"/>
      <c r="SR269"/>
      <c r="SS269"/>
      <c r="ST269"/>
      <c r="SU269"/>
      <c r="SV269"/>
      <c r="SW269"/>
      <c r="SX269"/>
      <c r="SY269"/>
      <c r="SZ269"/>
      <c r="TA269"/>
      <c r="TB269"/>
      <c r="TC269"/>
      <c r="TD269"/>
      <c r="TE269"/>
      <c r="TF269"/>
      <c r="TG269"/>
      <c r="TH269"/>
      <c r="TI269"/>
      <c r="TJ269"/>
      <c r="TK269"/>
      <c r="TL269"/>
      <c r="TM269"/>
      <c r="TN269"/>
      <c r="TO269"/>
      <c r="TP269"/>
      <c r="TQ269"/>
      <c r="TR269"/>
      <c r="TS269"/>
      <c r="TT269"/>
      <c r="TU269"/>
      <c r="TV269"/>
      <c r="TW269"/>
      <c r="TX269"/>
      <c r="TY269"/>
      <c r="TZ269"/>
      <c r="UA269"/>
      <c r="UB269"/>
      <c r="UC269"/>
      <c r="UD269"/>
      <c r="UE269"/>
      <c r="UF269"/>
      <c r="UG269"/>
      <c r="UH269"/>
      <c r="UI269"/>
      <c r="UJ269"/>
      <c r="UK269"/>
      <c r="UL269"/>
      <c r="UM269"/>
      <c r="UN269"/>
      <c r="UO269"/>
      <c r="UP269"/>
      <c r="UQ269"/>
      <c r="UR269"/>
      <c r="US269"/>
      <c r="UT269"/>
      <c r="UU269"/>
      <c r="UV269"/>
      <c r="UW269"/>
      <c r="UX269"/>
      <c r="UY269"/>
      <c r="UZ269"/>
      <c r="VA269"/>
      <c r="VB269"/>
      <c r="VC269"/>
      <c r="VD269"/>
      <c r="VE269"/>
      <c r="VF269"/>
      <c r="VG269"/>
      <c r="VH269"/>
      <c r="VI269"/>
      <c r="VJ269"/>
      <c r="VK269"/>
      <c r="VL269"/>
      <c r="VM269"/>
      <c r="VN269"/>
      <c r="VO269"/>
      <c r="VP269"/>
      <c r="VQ269"/>
      <c r="VR269"/>
      <c r="VS269"/>
      <c r="VT269"/>
      <c r="VU269"/>
      <c r="VV269"/>
      <c r="VW269"/>
      <c r="VX269"/>
      <c r="VY269"/>
      <c r="VZ269"/>
      <c r="WA269"/>
      <c r="WB269"/>
      <c r="WC269"/>
      <c r="WD269"/>
      <c r="WE269"/>
      <c r="WF269"/>
      <c r="WG269"/>
      <c r="WH269"/>
      <c r="WI269"/>
      <c r="WJ269"/>
      <c r="WK269"/>
      <c r="WL269"/>
      <c r="WM269"/>
      <c r="WN269"/>
      <c r="WO269"/>
      <c r="WP269"/>
      <c r="WQ269"/>
      <c r="WR269"/>
      <c r="WS269"/>
      <c r="WT269"/>
      <c r="WU269"/>
      <c r="WV269"/>
      <c r="WW269"/>
      <c r="WX269"/>
      <c r="WY269"/>
      <c r="WZ269"/>
      <c r="XA269"/>
      <c r="XB269"/>
      <c r="XC269"/>
      <c r="XD269"/>
      <c r="XE269"/>
      <c r="XF269"/>
      <c r="XG269"/>
      <c r="XH269"/>
      <c r="XI269"/>
      <c r="XJ269"/>
      <c r="XK269"/>
      <c r="XL269"/>
      <c r="XM269"/>
      <c r="XN269"/>
      <c r="XO269"/>
      <c r="XP269"/>
      <c r="XQ269"/>
      <c r="XR269"/>
      <c r="XS269"/>
      <c r="XT269"/>
      <c r="XU269"/>
      <c r="XV269"/>
      <c r="XW269"/>
      <c r="XX269"/>
      <c r="XY269"/>
      <c r="XZ269"/>
      <c r="YA269"/>
      <c r="YB269"/>
      <c r="YC269"/>
      <c r="YD269"/>
      <c r="YE269"/>
      <c r="YF269"/>
      <c r="YG269"/>
      <c r="YH269"/>
      <c r="YI269"/>
      <c r="YJ269"/>
      <c r="YK269"/>
      <c r="YL269"/>
      <c r="YM269"/>
      <c r="YN269"/>
      <c r="YO269"/>
      <c r="YP269"/>
      <c r="YQ269"/>
      <c r="YR269"/>
      <c r="YS269"/>
    </row>
    <row r="270" spans="1:669" s="35" customFormat="1" ht="15.75" x14ac:dyDescent="0.25">
      <c r="A270" s="28"/>
      <c r="B270" s="3"/>
      <c r="C270" s="3"/>
      <c r="D270" s="3"/>
      <c r="E270" s="37"/>
      <c r="F270" s="37"/>
      <c r="G270" s="90"/>
      <c r="H270" s="91"/>
      <c r="I270" s="90"/>
      <c r="J270" s="90"/>
      <c r="K270" s="90"/>
      <c r="L270" s="90"/>
      <c r="M270" s="91"/>
      <c r="O270" s="64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  <c r="BZ270" s="32"/>
      <c r="CA270" s="32"/>
      <c r="CB270" s="32"/>
      <c r="CC270" s="32"/>
      <c r="CD270" s="32"/>
      <c r="CE270" s="32"/>
      <c r="CF270" s="32"/>
      <c r="CG270" s="32"/>
      <c r="CH270" s="32"/>
      <c r="CI270" s="32"/>
      <c r="CJ270" s="32"/>
      <c r="CK270" s="32"/>
      <c r="CL270" s="32"/>
      <c r="CM270" s="32"/>
      <c r="CN270" s="32"/>
      <c r="CO270" s="32"/>
      <c r="CP270" s="32"/>
      <c r="CQ270" s="32"/>
      <c r="CR270" s="32"/>
      <c r="CS270" s="32"/>
      <c r="CT270" s="32"/>
      <c r="CU270" s="32"/>
      <c r="CV270" s="32"/>
      <c r="CW270" s="32"/>
      <c r="CX270" s="32"/>
      <c r="CY270" s="32"/>
      <c r="CZ270" s="32"/>
      <c r="DA270" s="32"/>
      <c r="DB270" s="32"/>
      <c r="DC270" s="32"/>
      <c r="DD270" s="32"/>
      <c r="DE270" s="32"/>
      <c r="DF270" s="32"/>
      <c r="DG270" s="32"/>
      <c r="DH270" s="32"/>
      <c r="DI270" s="32"/>
      <c r="DJ270" s="32"/>
      <c r="DK270" s="32"/>
      <c r="DL270" s="32"/>
      <c r="DM270" s="32"/>
      <c r="DN270" s="32"/>
      <c r="DO270" s="32"/>
      <c r="DP270" s="32"/>
      <c r="DQ270" s="32"/>
      <c r="DR270" s="32"/>
      <c r="DS270" s="32"/>
      <c r="DT270" s="32"/>
      <c r="DU270" s="32"/>
      <c r="DV270" s="32"/>
      <c r="DW270" s="32"/>
      <c r="DX270" s="32"/>
      <c r="DY270" s="32"/>
      <c r="DZ270" s="32"/>
      <c r="EA270" s="32"/>
      <c r="EB270" s="32"/>
      <c r="EC270" s="32"/>
      <c r="ED270" s="32"/>
      <c r="EE270" s="32"/>
      <c r="EF270" s="32"/>
      <c r="EG270" s="32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  <c r="QN270"/>
      <c r="QO270"/>
      <c r="QP270"/>
      <c r="QQ270"/>
      <c r="QR270"/>
      <c r="QS270"/>
      <c r="QT270"/>
      <c r="QU270"/>
      <c r="QV270"/>
      <c r="QW270"/>
      <c r="QX270"/>
      <c r="QY270"/>
      <c r="QZ270"/>
      <c r="RA270"/>
      <c r="RB270"/>
      <c r="RC270"/>
      <c r="RD270"/>
      <c r="RE270"/>
      <c r="RF270"/>
      <c r="RG270"/>
      <c r="RH270"/>
      <c r="RI270"/>
      <c r="RJ270"/>
      <c r="RK270"/>
      <c r="RL270"/>
      <c r="RM270"/>
      <c r="RN270"/>
      <c r="RO270"/>
      <c r="RP270"/>
      <c r="RQ270"/>
      <c r="RR270"/>
      <c r="RS270"/>
      <c r="RT270"/>
      <c r="RU270"/>
      <c r="RV270"/>
      <c r="RW270"/>
      <c r="RX270"/>
      <c r="RY270"/>
      <c r="RZ270"/>
      <c r="SA270"/>
      <c r="SB270"/>
      <c r="SC270"/>
      <c r="SD270"/>
      <c r="SE270"/>
      <c r="SF270"/>
      <c r="SG270"/>
      <c r="SH270"/>
      <c r="SI270"/>
      <c r="SJ270"/>
      <c r="SK270"/>
      <c r="SL270"/>
      <c r="SM270"/>
      <c r="SN270"/>
      <c r="SO270"/>
      <c r="SP270"/>
      <c r="SQ270"/>
      <c r="SR270"/>
      <c r="SS270"/>
      <c r="ST270"/>
      <c r="SU270"/>
      <c r="SV270"/>
      <c r="SW270"/>
      <c r="SX270"/>
      <c r="SY270"/>
      <c r="SZ270"/>
      <c r="TA270"/>
      <c r="TB270"/>
      <c r="TC270"/>
      <c r="TD270"/>
      <c r="TE270"/>
      <c r="TF270"/>
      <c r="TG270"/>
      <c r="TH270"/>
      <c r="TI270"/>
      <c r="TJ270"/>
      <c r="TK270"/>
      <c r="TL270"/>
      <c r="TM270"/>
      <c r="TN270"/>
      <c r="TO270"/>
      <c r="TP270"/>
      <c r="TQ270"/>
      <c r="TR270"/>
      <c r="TS270"/>
      <c r="TT270"/>
      <c r="TU270"/>
      <c r="TV270"/>
      <c r="TW270"/>
      <c r="TX270"/>
      <c r="TY270"/>
      <c r="TZ270"/>
      <c r="UA270"/>
      <c r="UB270"/>
      <c r="UC270"/>
      <c r="UD270"/>
      <c r="UE270"/>
      <c r="UF270"/>
      <c r="UG270"/>
      <c r="UH270"/>
      <c r="UI270"/>
      <c r="UJ270"/>
      <c r="UK270"/>
      <c r="UL270"/>
      <c r="UM270"/>
      <c r="UN270"/>
      <c r="UO270"/>
      <c r="UP270"/>
      <c r="UQ270"/>
      <c r="UR270"/>
      <c r="US270"/>
      <c r="UT270"/>
      <c r="UU270"/>
      <c r="UV270"/>
      <c r="UW270"/>
      <c r="UX270"/>
      <c r="UY270"/>
      <c r="UZ270"/>
      <c r="VA270"/>
      <c r="VB270"/>
      <c r="VC270"/>
      <c r="VD270"/>
      <c r="VE270"/>
      <c r="VF270"/>
      <c r="VG270"/>
      <c r="VH270"/>
      <c r="VI270"/>
      <c r="VJ270"/>
      <c r="VK270"/>
      <c r="VL270"/>
      <c r="VM270"/>
      <c r="VN270"/>
      <c r="VO270"/>
      <c r="VP270"/>
      <c r="VQ270"/>
      <c r="VR270"/>
      <c r="VS270"/>
      <c r="VT270"/>
      <c r="VU270"/>
      <c r="VV270"/>
      <c r="VW270"/>
      <c r="VX270"/>
      <c r="VY270"/>
      <c r="VZ270"/>
      <c r="WA270"/>
      <c r="WB270"/>
      <c r="WC270"/>
      <c r="WD270"/>
      <c r="WE270"/>
      <c r="WF270"/>
      <c r="WG270"/>
      <c r="WH270"/>
      <c r="WI270"/>
      <c r="WJ270"/>
      <c r="WK270"/>
      <c r="WL270"/>
      <c r="WM270"/>
      <c r="WN270"/>
      <c r="WO270"/>
      <c r="WP270"/>
      <c r="WQ270"/>
      <c r="WR270"/>
      <c r="WS270"/>
      <c r="WT270"/>
      <c r="WU270"/>
      <c r="WV270"/>
      <c r="WW270"/>
      <c r="WX270"/>
      <c r="WY270"/>
      <c r="WZ270"/>
      <c r="XA270"/>
      <c r="XB270"/>
      <c r="XC270"/>
      <c r="XD270"/>
      <c r="XE270"/>
      <c r="XF270"/>
      <c r="XG270"/>
      <c r="XH270"/>
      <c r="XI270"/>
      <c r="XJ270"/>
      <c r="XK270"/>
      <c r="XL270"/>
      <c r="XM270"/>
      <c r="XN270"/>
      <c r="XO270"/>
      <c r="XP270"/>
      <c r="XQ270"/>
      <c r="XR270"/>
      <c r="XS270"/>
      <c r="XT270"/>
      <c r="XU270"/>
      <c r="XV270"/>
      <c r="XW270"/>
      <c r="XX270"/>
      <c r="XY270"/>
      <c r="XZ270"/>
      <c r="YA270"/>
      <c r="YB270"/>
      <c r="YC270"/>
      <c r="YD270"/>
      <c r="YE270"/>
      <c r="YF270"/>
      <c r="YG270"/>
      <c r="YH270"/>
      <c r="YI270"/>
      <c r="YJ270"/>
      <c r="YK270"/>
      <c r="YL270"/>
      <c r="YM270"/>
      <c r="YN270"/>
      <c r="YO270"/>
      <c r="YP270"/>
      <c r="YQ270"/>
      <c r="YR270"/>
      <c r="YS270"/>
    </row>
    <row r="271" spans="1:669" s="35" customFormat="1" ht="15.75" x14ac:dyDescent="0.25">
      <c r="A271"/>
      <c r="B271" s="11"/>
      <c r="C271" s="11"/>
      <c r="D271" s="11"/>
      <c r="E271" s="28"/>
      <c r="F271" s="28"/>
      <c r="G271" s="102"/>
      <c r="H271" s="107"/>
      <c r="I271" s="102"/>
      <c r="J271" s="102"/>
      <c r="K271" s="102"/>
      <c r="L271" s="102"/>
      <c r="M271" s="107"/>
      <c r="O271" s="64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/>
      <c r="CG271" s="32"/>
      <c r="CH271" s="32"/>
      <c r="CI271" s="32"/>
      <c r="CJ271" s="32"/>
      <c r="CK271" s="32"/>
      <c r="CL271" s="32"/>
      <c r="CM271" s="32"/>
      <c r="CN271" s="32"/>
      <c r="CO271" s="32"/>
      <c r="CP271" s="32"/>
      <c r="CQ271" s="32"/>
      <c r="CR271" s="32"/>
      <c r="CS271" s="32"/>
      <c r="CT271" s="32"/>
      <c r="CU271" s="32"/>
      <c r="CV271" s="32"/>
      <c r="CW271" s="32"/>
      <c r="CX271" s="32"/>
      <c r="CY271" s="32"/>
      <c r="CZ271" s="32"/>
      <c r="DA271" s="32"/>
      <c r="DB271" s="32"/>
      <c r="DC271" s="32"/>
      <c r="DD271" s="32"/>
      <c r="DE271" s="32"/>
      <c r="DF271" s="32"/>
      <c r="DG271" s="32"/>
      <c r="DH271" s="32"/>
      <c r="DI271" s="32"/>
      <c r="DJ271" s="32"/>
      <c r="DK271" s="32"/>
      <c r="DL271" s="32"/>
      <c r="DM271" s="32"/>
      <c r="DN271" s="32"/>
      <c r="DO271" s="32"/>
      <c r="DP271" s="32"/>
      <c r="DQ271" s="32"/>
      <c r="DR271" s="32"/>
      <c r="DS271" s="32"/>
      <c r="DT271" s="32"/>
      <c r="DU271" s="32"/>
      <c r="DV271" s="32"/>
      <c r="DW271" s="32"/>
      <c r="DX271" s="32"/>
      <c r="DY271" s="32"/>
      <c r="DZ271" s="32"/>
      <c r="EA271" s="32"/>
      <c r="EB271" s="32"/>
      <c r="EC271" s="32"/>
      <c r="ED271" s="32"/>
      <c r="EE271" s="32"/>
      <c r="EF271" s="32"/>
      <c r="EG271" s="32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  <c r="RR271"/>
      <c r="RS271"/>
      <c r="RT271"/>
      <c r="RU271"/>
      <c r="RV271"/>
      <c r="RW271"/>
      <c r="RX271"/>
      <c r="RY271"/>
      <c r="RZ271"/>
      <c r="SA271"/>
      <c r="SB271"/>
      <c r="SC271"/>
      <c r="SD271"/>
      <c r="SE271"/>
      <c r="SF271"/>
      <c r="SG271"/>
      <c r="SH271"/>
      <c r="SI271"/>
      <c r="SJ271"/>
      <c r="SK271"/>
      <c r="SL271"/>
      <c r="SM271"/>
      <c r="SN271"/>
      <c r="SO271"/>
      <c r="SP271"/>
      <c r="SQ271"/>
      <c r="SR271"/>
      <c r="SS271"/>
      <c r="ST271"/>
      <c r="SU271"/>
      <c r="SV271"/>
      <c r="SW271"/>
      <c r="SX271"/>
      <c r="SY271"/>
      <c r="SZ271"/>
      <c r="TA271"/>
      <c r="TB271"/>
      <c r="TC271"/>
      <c r="TD271"/>
      <c r="TE271"/>
      <c r="TF271"/>
      <c r="TG271"/>
      <c r="TH271"/>
      <c r="TI271"/>
      <c r="TJ271"/>
      <c r="TK271"/>
      <c r="TL271"/>
      <c r="TM271"/>
      <c r="TN271"/>
      <c r="TO271"/>
      <c r="TP271"/>
      <c r="TQ271"/>
      <c r="TR271"/>
      <c r="TS271"/>
      <c r="TT271"/>
      <c r="TU271"/>
      <c r="TV271"/>
      <c r="TW271"/>
      <c r="TX271"/>
      <c r="TY271"/>
      <c r="TZ271"/>
      <c r="UA271"/>
      <c r="UB271"/>
      <c r="UC271"/>
      <c r="UD271"/>
      <c r="UE271"/>
      <c r="UF271"/>
      <c r="UG271"/>
      <c r="UH271"/>
      <c r="UI271"/>
      <c r="UJ271"/>
      <c r="UK271"/>
      <c r="UL271"/>
      <c r="UM271"/>
      <c r="UN271"/>
      <c r="UO271"/>
      <c r="UP271"/>
      <c r="UQ271"/>
      <c r="UR271"/>
      <c r="US271"/>
      <c r="UT271"/>
      <c r="UU271"/>
      <c r="UV271"/>
      <c r="UW271"/>
      <c r="UX271"/>
      <c r="UY271"/>
      <c r="UZ271"/>
      <c r="VA271"/>
      <c r="VB271"/>
      <c r="VC271"/>
      <c r="VD271"/>
      <c r="VE271"/>
      <c r="VF271"/>
      <c r="VG271"/>
      <c r="VH271"/>
      <c r="VI271"/>
      <c r="VJ271"/>
      <c r="VK271"/>
      <c r="VL271"/>
      <c r="VM271"/>
      <c r="VN271"/>
      <c r="VO271"/>
      <c r="VP271"/>
      <c r="VQ271"/>
      <c r="VR271"/>
      <c r="VS271"/>
      <c r="VT271"/>
      <c r="VU271"/>
      <c r="VV271"/>
      <c r="VW271"/>
      <c r="VX271"/>
      <c r="VY271"/>
      <c r="VZ271"/>
      <c r="WA271"/>
      <c r="WB271"/>
      <c r="WC271"/>
      <c r="WD271"/>
      <c r="WE271"/>
      <c r="WF271"/>
      <c r="WG271"/>
      <c r="WH271"/>
      <c r="WI271"/>
      <c r="WJ271"/>
      <c r="WK271"/>
      <c r="WL271"/>
      <c r="WM271"/>
      <c r="WN271"/>
      <c r="WO271"/>
      <c r="WP271"/>
      <c r="WQ271"/>
      <c r="WR271"/>
      <c r="WS271"/>
      <c r="WT271"/>
      <c r="WU271"/>
      <c r="WV271"/>
      <c r="WW271"/>
      <c r="WX271"/>
      <c r="WY271"/>
      <c r="WZ271"/>
      <c r="XA271"/>
      <c r="XB271"/>
      <c r="XC271"/>
      <c r="XD271"/>
      <c r="XE271"/>
      <c r="XF271"/>
      <c r="XG271"/>
      <c r="XH271"/>
      <c r="XI271"/>
      <c r="XJ271"/>
      <c r="XK271"/>
      <c r="XL271"/>
      <c r="XM271"/>
      <c r="XN271"/>
      <c r="XO271"/>
      <c r="XP271"/>
      <c r="XQ271"/>
      <c r="XR271"/>
      <c r="XS271"/>
      <c r="XT271"/>
      <c r="XU271"/>
      <c r="XV271"/>
      <c r="XW271"/>
      <c r="XX271"/>
      <c r="XY271"/>
      <c r="XZ271"/>
      <c r="YA271"/>
      <c r="YB271"/>
      <c r="YC271"/>
      <c r="YD271"/>
      <c r="YE271"/>
      <c r="YF271"/>
      <c r="YG271"/>
      <c r="YH271"/>
      <c r="YI271"/>
      <c r="YJ271"/>
      <c r="YK271"/>
      <c r="YL271"/>
      <c r="YM271"/>
      <c r="YN271"/>
      <c r="YO271"/>
      <c r="YP271"/>
      <c r="YQ271"/>
      <c r="YR271"/>
      <c r="YS271"/>
    </row>
    <row r="272" spans="1:669" s="35" customFormat="1" ht="15.75" x14ac:dyDescent="0.25">
      <c r="A272" s="27"/>
      <c r="B272" s="3"/>
      <c r="C272" s="3"/>
      <c r="D272" s="3"/>
      <c r="E272"/>
      <c r="F272"/>
      <c r="G272" s="90"/>
      <c r="H272" s="91"/>
      <c r="I272" s="90"/>
      <c r="J272" s="90"/>
      <c r="K272" s="90"/>
      <c r="L272" s="90"/>
      <c r="M272" s="91"/>
      <c r="N272" s="38"/>
      <c r="O272" s="64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  <c r="CO272" s="32"/>
      <c r="CP272" s="32"/>
      <c r="CQ272" s="32"/>
      <c r="CR272" s="32"/>
      <c r="CS272" s="32"/>
      <c r="CT272" s="32"/>
      <c r="CU272" s="32"/>
      <c r="CV272" s="32"/>
      <c r="CW272" s="32"/>
      <c r="CX272" s="32"/>
      <c r="CY272" s="32"/>
      <c r="CZ272" s="32"/>
      <c r="DA272" s="32"/>
      <c r="DB272" s="32"/>
      <c r="DC272" s="32"/>
      <c r="DD272" s="32"/>
      <c r="DE272" s="32"/>
      <c r="DF272" s="32"/>
      <c r="DG272" s="32"/>
      <c r="DH272" s="32"/>
      <c r="DI272" s="32"/>
      <c r="DJ272" s="32"/>
      <c r="DK272" s="32"/>
      <c r="DL272" s="32"/>
      <c r="DM272" s="32"/>
      <c r="DN272" s="32"/>
      <c r="DO272" s="32"/>
      <c r="DP272" s="32"/>
      <c r="DQ272" s="32"/>
      <c r="DR272" s="32"/>
      <c r="DS272" s="32"/>
      <c r="DT272" s="32"/>
      <c r="DU272" s="32"/>
      <c r="DV272" s="32"/>
      <c r="DW272" s="32"/>
      <c r="DX272" s="32"/>
      <c r="DY272" s="32"/>
      <c r="DZ272" s="32"/>
      <c r="EA272" s="32"/>
      <c r="EB272" s="32"/>
      <c r="EC272" s="32"/>
      <c r="ED272" s="32"/>
      <c r="EE272" s="32"/>
      <c r="EF272" s="32"/>
      <c r="EG272" s="3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  <c r="RR272"/>
      <c r="RS272"/>
      <c r="RT272"/>
      <c r="RU272"/>
      <c r="RV272"/>
      <c r="RW272"/>
      <c r="RX272"/>
      <c r="RY272"/>
      <c r="RZ272"/>
      <c r="SA272"/>
      <c r="SB272"/>
      <c r="SC272"/>
      <c r="SD272"/>
      <c r="SE272"/>
      <c r="SF272"/>
      <c r="SG272"/>
      <c r="SH272"/>
      <c r="SI272"/>
      <c r="SJ272"/>
      <c r="SK272"/>
      <c r="SL272"/>
      <c r="SM272"/>
      <c r="SN272"/>
      <c r="SO272"/>
      <c r="SP272"/>
      <c r="SQ272"/>
      <c r="SR272"/>
      <c r="SS272"/>
      <c r="ST272"/>
      <c r="SU272"/>
      <c r="SV272"/>
      <c r="SW272"/>
      <c r="SX272"/>
      <c r="SY272"/>
      <c r="SZ272"/>
      <c r="TA272"/>
      <c r="TB272"/>
      <c r="TC272"/>
      <c r="TD272"/>
      <c r="TE272"/>
      <c r="TF272"/>
      <c r="TG272"/>
      <c r="TH272"/>
      <c r="TI272"/>
      <c r="TJ272"/>
      <c r="TK272"/>
      <c r="TL272"/>
      <c r="TM272"/>
      <c r="TN272"/>
      <c r="TO272"/>
      <c r="TP272"/>
      <c r="TQ272"/>
      <c r="TR272"/>
      <c r="TS272"/>
      <c r="TT272"/>
      <c r="TU272"/>
      <c r="TV272"/>
      <c r="TW272"/>
      <c r="TX272"/>
      <c r="TY272"/>
      <c r="TZ272"/>
      <c r="UA272"/>
      <c r="UB272"/>
      <c r="UC272"/>
      <c r="UD272"/>
      <c r="UE272"/>
      <c r="UF272"/>
      <c r="UG272"/>
      <c r="UH272"/>
      <c r="UI272"/>
      <c r="UJ272"/>
      <c r="UK272"/>
      <c r="UL272"/>
      <c r="UM272"/>
      <c r="UN272"/>
      <c r="UO272"/>
      <c r="UP272"/>
      <c r="UQ272"/>
      <c r="UR272"/>
      <c r="US272"/>
      <c r="UT272"/>
      <c r="UU272"/>
      <c r="UV272"/>
      <c r="UW272"/>
      <c r="UX272"/>
      <c r="UY272"/>
      <c r="UZ272"/>
      <c r="VA272"/>
      <c r="VB272"/>
      <c r="VC272"/>
      <c r="VD272"/>
      <c r="VE272"/>
      <c r="VF272"/>
      <c r="VG272"/>
      <c r="VH272"/>
      <c r="VI272"/>
      <c r="VJ272"/>
      <c r="VK272"/>
      <c r="VL272"/>
      <c r="VM272"/>
      <c r="VN272"/>
      <c r="VO272"/>
      <c r="VP272"/>
      <c r="VQ272"/>
      <c r="VR272"/>
      <c r="VS272"/>
      <c r="VT272"/>
      <c r="VU272"/>
      <c r="VV272"/>
      <c r="VW272"/>
      <c r="VX272"/>
      <c r="VY272"/>
      <c r="VZ272"/>
      <c r="WA272"/>
      <c r="WB272"/>
      <c r="WC272"/>
      <c r="WD272"/>
      <c r="WE272"/>
      <c r="WF272"/>
      <c r="WG272"/>
      <c r="WH272"/>
      <c r="WI272"/>
      <c r="WJ272"/>
      <c r="WK272"/>
      <c r="WL272"/>
      <c r="WM272"/>
      <c r="WN272"/>
      <c r="WO272"/>
      <c r="WP272"/>
      <c r="WQ272"/>
      <c r="WR272"/>
      <c r="WS272"/>
      <c r="WT272"/>
      <c r="WU272"/>
      <c r="WV272"/>
      <c r="WW272"/>
      <c r="WX272"/>
      <c r="WY272"/>
      <c r="WZ272"/>
      <c r="XA272"/>
      <c r="XB272"/>
      <c r="XC272"/>
      <c r="XD272"/>
      <c r="XE272"/>
      <c r="XF272"/>
      <c r="XG272"/>
      <c r="XH272"/>
      <c r="XI272"/>
      <c r="XJ272"/>
      <c r="XK272"/>
      <c r="XL272"/>
      <c r="XM272"/>
      <c r="XN272"/>
      <c r="XO272"/>
      <c r="XP272"/>
      <c r="XQ272"/>
      <c r="XR272"/>
      <c r="XS272"/>
      <c r="XT272"/>
      <c r="XU272"/>
      <c r="XV272"/>
      <c r="XW272"/>
      <c r="XX272"/>
      <c r="XY272"/>
      <c r="XZ272"/>
      <c r="YA272"/>
      <c r="YB272"/>
      <c r="YC272"/>
      <c r="YD272"/>
      <c r="YE272"/>
      <c r="YF272"/>
      <c r="YG272"/>
      <c r="YH272"/>
      <c r="YI272"/>
      <c r="YJ272"/>
      <c r="YK272"/>
      <c r="YL272"/>
      <c r="YM272"/>
      <c r="YN272"/>
      <c r="YO272"/>
      <c r="YP272"/>
      <c r="YQ272"/>
      <c r="YR272"/>
      <c r="YS272"/>
    </row>
    <row r="273" spans="1:669" s="35" customFormat="1" ht="15.75" x14ac:dyDescent="0.25">
      <c r="A273"/>
      <c r="B273" s="27"/>
      <c r="C273" s="27"/>
      <c r="D273" s="27"/>
      <c r="E273" s="27"/>
      <c r="F273" s="27"/>
      <c r="G273" s="98"/>
      <c r="H273" s="106"/>
      <c r="I273" s="98"/>
      <c r="J273" s="98"/>
      <c r="K273" s="98"/>
      <c r="L273" s="98"/>
      <c r="M273" s="98"/>
      <c r="O273" s="64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/>
      <c r="CG273" s="32"/>
      <c r="CH273" s="32"/>
      <c r="CI273" s="32"/>
      <c r="CJ273" s="32"/>
      <c r="CK273" s="32"/>
      <c r="CL273" s="32"/>
      <c r="CM273" s="32"/>
      <c r="CN273" s="32"/>
      <c r="CO273" s="32"/>
      <c r="CP273" s="32"/>
      <c r="CQ273" s="32"/>
      <c r="CR273" s="32"/>
      <c r="CS273" s="32"/>
      <c r="CT273" s="32"/>
      <c r="CU273" s="32"/>
      <c r="CV273" s="32"/>
      <c r="CW273" s="32"/>
      <c r="CX273" s="32"/>
      <c r="CY273" s="32"/>
      <c r="CZ273" s="32"/>
      <c r="DA273" s="32"/>
      <c r="DB273" s="32"/>
      <c r="DC273" s="32"/>
      <c r="DD273" s="32"/>
      <c r="DE273" s="32"/>
      <c r="DF273" s="32"/>
      <c r="DG273" s="32"/>
      <c r="DH273" s="32"/>
      <c r="DI273" s="32"/>
      <c r="DJ273" s="32"/>
      <c r="DK273" s="32"/>
      <c r="DL273" s="32"/>
      <c r="DM273" s="32"/>
      <c r="DN273" s="32"/>
      <c r="DO273" s="32"/>
      <c r="DP273" s="32"/>
      <c r="DQ273" s="32"/>
      <c r="DR273" s="32"/>
      <c r="DS273" s="32"/>
      <c r="DT273" s="32"/>
      <c r="DU273" s="32"/>
      <c r="DV273" s="32"/>
      <c r="DW273" s="32"/>
      <c r="DX273" s="32"/>
      <c r="DY273" s="32"/>
      <c r="DZ273" s="32"/>
      <c r="EA273" s="32"/>
      <c r="EB273" s="32"/>
      <c r="EC273" s="32"/>
      <c r="ED273" s="32"/>
      <c r="EE273" s="32"/>
      <c r="EF273" s="32"/>
      <c r="EG273" s="32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  <c r="QC273"/>
      <c r="QD273"/>
      <c r="QE273"/>
      <c r="QF273"/>
      <c r="QG273"/>
      <c r="QH273"/>
      <c r="QI273"/>
      <c r="QJ273"/>
      <c r="QK273"/>
      <c r="QL273"/>
      <c r="QM273"/>
      <c r="QN273"/>
      <c r="QO273"/>
      <c r="QP273"/>
      <c r="QQ273"/>
      <c r="QR273"/>
      <c r="QS273"/>
      <c r="QT273"/>
      <c r="QU273"/>
      <c r="QV273"/>
      <c r="QW273"/>
      <c r="QX273"/>
      <c r="QY273"/>
      <c r="QZ273"/>
      <c r="RA273"/>
      <c r="RB273"/>
      <c r="RC273"/>
      <c r="RD273"/>
      <c r="RE273"/>
      <c r="RF273"/>
      <c r="RG273"/>
      <c r="RH273"/>
      <c r="RI273"/>
      <c r="RJ273"/>
      <c r="RK273"/>
      <c r="RL273"/>
      <c r="RM273"/>
      <c r="RN273"/>
      <c r="RO273"/>
      <c r="RP273"/>
      <c r="RQ273"/>
      <c r="RR273"/>
      <c r="RS273"/>
      <c r="RT273"/>
      <c r="RU273"/>
      <c r="RV273"/>
      <c r="RW273"/>
      <c r="RX273"/>
      <c r="RY273"/>
      <c r="RZ273"/>
      <c r="SA273"/>
      <c r="SB273"/>
      <c r="SC273"/>
      <c r="SD273"/>
      <c r="SE273"/>
      <c r="SF273"/>
      <c r="SG273"/>
      <c r="SH273"/>
      <c r="SI273"/>
      <c r="SJ273"/>
      <c r="SK273"/>
      <c r="SL273"/>
      <c r="SM273"/>
      <c r="SN273"/>
      <c r="SO273"/>
      <c r="SP273"/>
      <c r="SQ273"/>
      <c r="SR273"/>
      <c r="SS273"/>
      <c r="ST273"/>
      <c r="SU273"/>
      <c r="SV273"/>
      <c r="SW273"/>
      <c r="SX273"/>
      <c r="SY273"/>
      <c r="SZ273"/>
      <c r="TA273"/>
      <c r="TB273"/>
      <c r="TC273"/>
      <c r="TD273"/>
      <c r="TE273"/>
      <c r="TF273"/>
      <c r="TG273"/>
      <c r="TH273"/>
      <c r="TI273"/>
      <c r="TJ273"/>
      <c r="TK273"/>
      <c r="TL273"/>
      <c r="TM273"/>
      <c r="TN273"/>
      <c r="TO273"/>
      <c r="TP273"/>
      <c r="TQ273"/>
      <c r="TR273"/>
      <c r="TS273"/>
      <c r="TT273"/>
      <c r="TU273"/>
      <c r="TV273"/>
      <c r="TW273"/>
      <c r="TX273"/>
      <c r="TY273"/>
      <c r="TZ273"/>
      <c r="UA273"/>
      <c r="UB273"/>
      <c r="UC273"/>
      <c r="UD273"/>
      <c r="UE273"/>
      <c r="UF273"/>
      <c r="UG273"/>
      <c r="UH273"/>
      <c r="UI273"/>
      <c r="UJ273"/>
      <c r="UK273"/>
      <c r="UL273"/>
      <c r="UM273"/>
      <c r="UN273"/>
      <c r="UO273"/>
      <c r="UP273"/>
      <c r="UQ273"/>
      <c r="UR273"/>
      <c r="US273"/>
      <c r="UT273"/>
      <c r="UU273"/>
      <c r="UV273"/>
      <c r="UW273"/>
      <c r="UX273"/>
      <c r="UY273"/>
      <c r="UZ273"/>
      <c r="VA273"/>
      <c r="VB273"/>
      <c r="VC273"/>
      <c r="VD273"/>
      <c r="VE273"/>
      <c r="VF273"/>
      <c r="VG273"/>
      <c r="VH273"/>
      <c r="VI273"/>
      <c r="VJ273"/>
      <c r="VK273"/>
      <c r="VL273"/>
      <c r="VM273"/>
      <c r="VN273"/>
      <c r="VO273"/>
      <c r="VP273"/>
      <c r="VQ273"/>
      <c r="VR273"/>
      <c r="VS273"/>
      <c r="VT273"/>
      <c r="VU273"/>
      <c r="VV273"/>
      <c r="VW273"/>
      <c r="VX273"/>
      <c r="VY273"/>
      <c r="VZ273"/>
      <c r="WA273"/>
      <c r="WB273"/>
      <c r="WC273"/>
      <c r="WD273"/>
      <c r="WE273"/>
      <c r="WF273"/>
      <c r="WG273"/>
      <c r="WH273"/>
      <c r="WI273"/>
      <c r="WJ273"/>
      <c r="WK273"/>
      <c r="WL273"/>
      <c r="WM273"/>
      <c r="WN273"/>
      <c r="WO273"/>
      <c r="WP273"/>
      <c r="WQ273"/>
      <c r="WR273"/>
      <c r="WS273"/>
      <c r="WT273"/>
      <c r="WU273"/>
      <c r="WV273"/>
      <c r="WW273"/>
      <c r="WX273"/>
      <c r="WY273"/>
      <c r="WZ273"/>
      <c r="XA273"/>
      <c r="XB273"/>
      <c r="XC273"/>
      <c r="XD273"/>
      <c r="XE273"/>
      <c r="XF273"/>
      <c r="XG273"/>
      <c r="XH273"/>
      <c r="XI273"/>
      <c r="XJ273"/>
      <c r="XK273"/>
      <c r="XL273"/>
      <c r="XM273"/>
      <c r="XN273"/>
      <c r="XO273"/>
      <c r="XP273"/>
      <c r="XQ273"/>
      <c r="XR273"/>
      <c r="XS273"/>
      <c r="XT273"/>
      <c r="XU273"/>
      <c r="XV273"/>
      <c r="XW273"/>
      <c r="XX273"/>
      <c r="XY273"/>
      <c r="XZ273"/>
      <c r="YA273"/>
      <c r="YB273"/>
      <c r="YC273"/>
      <c r="YD273"/>
      <c r="YE273"/>
      <c r="YF273"/>
      <c r="YG273"/>
      <c r="YH273"/>
      <c r="YI273"/>
      <c r="YJ273"/>
      <c r="YK273"/>
      <c r="YL273"/>
      <c r="YM273"/>
      <c r="YN273"/>
      <c r="YO273"/>
      <c r="YP273"/>
      <c r="YQ273"/>
      <c r="YR273"/>
      <c r="YS273"/>
    </row>
    <row r="274" spans="1:669" s="35" customFormat="1" ht="15.75" x14ac:dyDescent="0.25">
      <c r="A274" s="28"/>
      <c r="B274" s="3"/>
      <c r="C274" s="3"/>
      <c r="D274" s="3"/>
      <c r="E274" s="37"/>
      <c r="F274" s="37"/>
      <c r="G274" s="90"/>
      <c r="H274" s="91"/>
      <c r="I274" s="90"/>
      <c r="J274" s="90"/>
      <c r="K274" s="90"/>
      <c r="L274" s="90"/>
      <c r="M274" s="91"/>
      <c r="O274" s="64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  <c r="CO274" s="32"/>
      <c r="CP274" s="32"/>
      <c r="CQ274" s="32"/>
      <c r="CR274" s="32"/>
      <c r="CS274" s="32"/>
      <c r="CT274" s="32"/>
      <c r="CU274" s="32"/>
      <c r="CV274" s="32"/>
      <c r="CW274" s="32"/>
      <c r="CX274" s="32"/>
      <c r="CY274" s="32"/>
      <c r="CZ274" s="32"/>
      <c r="DA274" s="32"/>
      <c r="DB274" s="32"/>
      <c r="DC274" s="32"/>
      <c r="DD274" s="32"/>
      <c r="DE274" s="32"/>
      <c r="DF274" s="32"/>
      <c r="DG274" s="32"/>
      <c r="DH274" s="32"/>
      <c r="DI274" s="32"/>
      <c r="DJ274" s="32"/>
      <c r="DK274" s="32"/>
      <c r="DL274" s="32"/>
      <c r="DM274" s="32"/>
      <c r="DN274" s="32"/>
      <c r="DO274" s="32"/>
      <c r="DP274" s="32"/>
      <c r="DQ274" s="32"/>
      <c r="DR274" s="32"/>
      <c r="DS274" s="32"/>
      <c r="DT274" s="32"/>
      <c r="DU274" s="32"/>
      <c r="DV274" s="32"/>
      <c r="DW274" s="32"/>
      <c r="DX274" s="32"/>
      <c r="DY274" s="32"/>
      <c r="DZ274" s="32"/>
      <c r="EA274" s="32"/>
      <c r="EB274" s="32"/>
      <c r="EC274" s="32"/>
      <c r="ED274" s="32"/>
      <c r="EE274" s="32"/>
      <c r="EF274" s="32"/>
      <c r="EG274" s="32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  <c r="QC274"/>
      <c r="QD274"/>
      <c r="QE274"/>
      <c r="QF274"/>
      <c r="QG274"/>
      <c r="QH274"/>
      <c r="QI274"/>
      <c r="QJ274"/>
      <c r="QK274"/>
      <c r="QL274"/>
      <c r="QM274"/>
      <c r="QN274"/>
      <c r="QO274"/>
      <c r="QP274"/>
      <c r="QQ274"/>
      <c r="QR274"/>
      <c r="QS274"/>
      <c r="QT274"/>
      <c r="QU274"/>
      <c r="QV274"/>
      <c r="QW274"/>
      <c r="QX274"/>
      <c r="QY274"/>
      <c r="QZ274"/>
      <c r="RA274"/>
      <c r="RB274"/>
      <c r="RC274"/>
      <c r="RD274"/>
      <c r="RE274"/>
      <c r="RF274"/>
      <c r="RG274"/>
      <c r="RH274"/>
      <c r="RI274"/>
      <c r="RJ274"/>
      <c r="RK274"/>
      <c r="RL274"/>
      <c r="RM274"/>
      <c r="RN274"/>
      <c r="RO274"/>
      <c r="RP274"/>
      <c r="RQ274"/>
      <c r="RR274"/>
      <c r="RS274"/>
      <c r="RT274"/>
      <c r="RU274"/>
      <c r="RV274"/>
      <c r="RW274"/>
      <c r="RX274"/>
      <c r="RY274"/>
      <c r="RZ274"/>
      <c r="SA274"/>
      <c r="SB274"/>
      <c r="SC274"/>
      <c r="SD274"/>
      <c r="SE274"/>
      <c r="SF274"/>
      <c r="SG274"/>
      <c r="SH274"/>
      <c r="SI274"/>
      <c r="SJ274"/>
      <c r="SK274"/>
      <c r="SL274"/>
      <c r="SM274"/>
      <c r="SN274"/>
      <c r="SO274"/>
      <c r="SP274"/>
      <c r="SQ274"/>
      <c r="SR274"/>
      <c r="SS274"/>
      <c r="ST274"/>
      <c r="SU274"/>
      <c r="SV274"/>
      <c r="SW274"/>
      <c r="SX274"/>
      <c r="SY274"/>
      <c r="SZ274"/>
      <c r="TA274"/>
      <c r="TB274"/>
      <c r="TC274"/>
      <c r="TD274"/>
      <c r="TE274"/>
      <c r="TF274"/>
      <c r="TG274"/>
      <c r="TH274"/>
      <c r="TI274"/>
      <c r="TJ274"/>
      <c r="TK274"/>
      <c r="TL274"/>
      <c r="TM274"/>
      <c r="TN274"/>
      <c r="TO274"/>
      <c r="TP274"/>
      <c r="TQ274"/>
      <c r="TR274"/>
      <c r="TS274"/>
      <c r="TT274"/>
      <c r="TU274"/>
      <c r="TV274"/>
      <c r="TW274"/>
      <c r="TX274"/>
      <c r="TY274"/>
      <c r="TZ274"/>
      <c r="UA274"/>
      <c r="UB274"/>
      <c r="UC274"/>
      <c r="UD274"/>
      <c r="UE274"/>
      <c r="UF274"/>
      <c r="UG274"/>
      <c r="UH274"/>
      <c r="UI274"/>
      <c r="UJ274"/>
      <c r="UK274"/>
      <c r="UL274"/>
      <c r="UM274"/>
      <c r="UN274"/>
      <c r="UO274"/>
      <c r="UP274"/>
      <c r="UQ274"/>
      <c r="UR274"/>
      <c r="US274"/>
      <c r="UT274"/>
      <c r="UU274"/>
      <c r="UV274"/>
      <c r="UW274"/>
      <c r="UX274"/>
      <c r="UY274"/>
      <c r="UZ274"/>
      <c r="VA274"/>
      <c r="VB274"/>
      <c r="VC274"/>
      <c r="VD274"/>
      <c r="VE274"/>
      <c r="VF274"/>
      <c r="VG274"/>
      <c r="VH274"/>
      <c r="VI274"/>
      <c r="VJ274"/>
      <c r="VK274"/>
      <c r="VL274"/>
      <c r="VM274"/>
      <c r="VN274"/>
      <c r="VO274"/>
      <c r="VP274"/>
      <c r="VQ274"/>
      <c r="VR274"/>
      <c r="VS274"/>
      <c r="VT274"/>
      <c r="VU274"/>
      <c r="VV274"/>
      <c r="VW274"/>
      <c r="VX274"/>
      <c r="VY274"/>
      <c r="VZ274"/>
      <c r="WA274"/>
      <c r="WB274"/>
      <c r="WC274"/>
      <c r="WD274"/>
      <c r="WE274"/>
      <c r="WF274"/>
      <c r="WG274"/>
      <c r="WH274"/>
      <c r="WI274"/>
      <c r="WJ274"/>
      <c r="WK274"/>
      <c r="WL274"/>
      <c r="WM274"/>
      <c r="WN274"/>
      <c r="WO274"/>
      <c r="WP274"/>
      <c r="WQ274"/>
      <c r="WR274"/>
      <c r="WS274"/>
      <c r="WT274"/>
      <c r="WU274"/>
      <c r="WV274"/>
      <c r="WW274"/>
      <c r="WX274"/>
      <c r="WY274"/>
      <c r="WZ274"/>
      <c r="XA274"/>
      <c r="XB274"/>
      <c r="XC274"/>
      <c r="XD274"/>
      <c r="XE274"/>
      <c r="XF274"/>
      <c r="XG274"/>
      <c r="XH274"/>
      <c r="XI274"/>
      <c r="XJ274"/>
      <c r="XK274"/>
      <c r="XL274"/>
      <c r="XM274"/>
      <c r="XN274"/>
      <c r="XO274"/>
      <c r="XP274"/>
      <c r="XQ274"/>
      <c r="XR274"/>
      <c r="XS274"/>
      <c r="XT274"/>
      <c r="XU274"/>
      <c r="XV274"/>
      <c r="XW274"/>
      <c r="XX274"/>
      <c r="XY274"/>
      <c r="XZ274"/>
      <c r="YA274"/>
      <c r="YB274"/>
      <c r="YC274"/>
      <c r="YD274"/>
      <c r="YE274"/>
      <c r="YF274"/>
      <c r="YG274"/>
      <c r="YH274"/>
      <c r="YI274"/>
      <c r="YJ274"/>
      <c r="YK274"/>
      <c r="YL274"/>
      <c r="YM274"/>
      <c r="YN274"/>
      <c r="YO274"/>
      <c r="YP274"/>
      <c r="YQ274"/>
      <c r="YR274"/>
      <c r="YS274"/>
    </row>
    <row r="275" spans="1:669" s="35" customFormat="1" ht="15.75" x14ac:dyDescent="0.25">
      <c r="A275"/>
      <c r="B275" s="11"/>
      <c r="C275" s="11"/>
      <c r="D275" s="11"/>
      <c r="E275" s="28"/>
      <c r="F275" s="28"/>
      <c r="G275" s="102"/>
      <c r="H275" s="107"/>
      <c r="I275" s="102"/>
      <c r="J275" s="102"/>
      <c r="K275" s="102"/>
      <c r="L275" s="102"/>
      <c r="M275" s="107"/>
      <c r="O275" s="64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  <c r="CU275" s="32"/>
      <c r="CV275" s="32"/>
      <c r="CW275" s="32"/>
      <c r="CX275" s="32"/>
      <c r="CY275" s="32"/>
      <c r="CZ275" s="32"/>
      <c r="DA275" s="32"/>
      <c r="DB275" s="32"/>
      <c r="DC275" s="32"/>
      <c r="DD275" s="32"/>
      <c r="DE275" s="32"/>
      <c r="DF275" s="32"/>
      <c r="DG275" s="32"/>
      <c r="DH275" s="32"/>
      <c r="DI275" s="32"/>
      <c r="DJ275" s="32"/>
      <c r="DK275" s="32"/>
      <c r="DL275" s="32"/>
      <c r="DM275" s="32"/>
      <c r="DN275" s="32"/>
      <c r="DO275" s="32"/>
      <c r="DP275" s="32"/>
      <c r="DQ275" s="32"/>
      <c r="DR275" s="32"/>
      <c r="DS275" s="32"/>
      <c r="DT275" s="32"/>
      <c r="DU275" s="32"/>
      <c r="DV275" s="32"/>
      <c r="DW275" s="32"/>
      <c r="DX275" s="32"/>
      <c r="DY275" s="32"/>
      <c r="DZ275" s="32"/>
      <c r="EA275" s="32"/>
      <c r="EB275" s="32"/>
      <c r="EC275" s="32"/>
      <c r="ED275" s="32"/>
      <c r="EE275" s="32"/>
      <c r="EF275" s="32"/>
      <c r="EG275" s="32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  <c r="PZ275"/>
      <c r="QA275"/>
      <c r="QB275"/>
      <c r="QC275"/>
      <c r="QD275"/>
      <c r="QE275"/>
      <c r="QF275"/>
      <c r="QG275"/>
      <c r="QH275"/>
      <c r="QI275"/>
      <c r="QJ275"/>
      <c r="QK275"/>
      <c r="QL275"/>
      <c r="QM275"/>
      <c r="QN275"/>
      <c r="QO275"/>
      <c r="QP275"/>
      <c r="QQ275"/>
      <c r="QR275"/>
      <c r="QS275"/>
      <c r="QT275"/>
      <c r="QU275"/>
      <c r="QV275"/>
      <c r="QW275"/>
      <c r="QX275"/>
      <c r="QY275"/>
      <c r="QZ275"/>
      <c r="RA275"/>
      <c r="RB275"/>
      <c r="RC275"/>
      <c r="RD275"/>
      <c r="RE275"/>
      <c r="RF275"/>
      <c r="RG275"/>
      <c r="RH275"/>
      <c r="RI275"/>
      <c r="RJ275"/>
      <c r="RK275"/>
      <c r="RL275"/>
      <c r="RM275"/>
      <c r="RN275"/>
      <c r="RO275"/>
      <c r="RP275"/>
      <c r="RQ275"/>
      <c r="RR275"/>
      <c r="RS275"/>
      <c r="RT275"/>
      <c r="RU275"/>
      <c r="RV275"/>
      <c r="RW275"/>
      <c r="RX275"/>
      <c r="RY275"/>
      <c r="RZ275"/>
      <c r="SA275"/>
      <c r="SB275"/>
      <c r="SC275"/>
      <c r="SD275"/>
      <c r="SE275"/>
      <c r="SF275"/>
      <c r="SG275"/>
      <c r="SH275"/>
      <c r="SI275"/>
      <c r="SJ275"/>
      <c r="SK275"/>
      <c r="SL275"/>
      <c r="SM275"/>
      <c r="SN275"/>
      <c r="SO275"/>
      <c r="SP275"/>
      <c r="SQ275"/>
      <c r="SR275"/>
      <c r="SS275"/>
      <c r="ST275"/>
      <c r="SU275"/>
      <c r="SV275"/>
      <c r="SW275"/>
      <c r="SX275"/>
      <c r="SY275"/>
      <c r="SZ275"/>
      <c r="TA275"/>
      <c r="TB275"/>
      <c r="TC275"/>
      <c r="TD275"/>
      <c r="TE275"/>
      <c r="TF275"/>
      <c r="TG275"/>
      <c r="TH275"/>
      <c r="TI275"/>
      <c r="TJ275"/>
      <c r="TK275"/>
      <c r="TL275"/>
      <c r="TM275"/>
      <c r="TN275"/>
      <c r="TO275"/>
      <c r="TP275"/>
      <c r="TQ275"/>
      <c r="TR275"/>
      <c r="TS275"/>
      <c r="TT275"/>
      <c r="TU275"/>
      <c r="TV275"/>
      <c r="TW275"/>
      <c r="TX275"/>
      <c r="TY275"/>
      <c r="TZ275"/>
      <c r="UA275"/>
      <c r="UB275"/>
      <c r="UC275"/>
      <c r="UD275"/>
      <c r="UE275"/>
      <c r="UF275"/>
      <c r="UG275"/>
      <c r="UH275"/>
      <c r="UI275"/>
      <c r="UJ275"/>
      <c r="UK275"/>
      <c r="UL275"/>
      <c r="UM275"/>
      <c r="UN275"/>
      <c r="UO275"/>
      <c r="UP275"/>
      <c r="UQ275"/>
      <c r="UR275"/>
      <c r="US275"/>
      <c r="UT275"/>
      <c r="UU275"/>
      <c r="UV275"/>
      <c r="UW275"/>
      <c r="UX275"/>
      <c r="UY275"/>
      <c r="UZ275"/>
      <c r="VA275"/>
      <c r="VB275"/>
      <c r="VC275"/>
      <c r="VD275"/>
      <c r="VE275"/>
      <c r="VF275"/>
      <c r="VG275"/>
      <c r="VH275"/>
      <c r="VI275"/>
      <c r="VJ275"/>
      <c r="VK275"/>
      <c r="VL275"/>
      <c r="VM275"/>
      <c r="VN275"/>
      <c r="VO275"/>
      <c r="VP275"/>
      <c r="VQ275"/>
      <c r="VR275"/>
      <c r="VS275"/>
      <c r="VT275"/>
      <c r="VU275"/>
      <c r="VV275"/>
      <c r="VW275"/>
      <c r="VX275"/>
      <c r="VY275"/>
      <c r="VZ275"/>
      <c r="WA275"/>
      <c r="WB275"/>
      <c r="WC275"/>
      <c r="WD275"/>
      <c r="WE275"/>
      <c r="WF275"/>
      <c r="WG275"/>
      <c r="WH275"/>
      <c r="WI275"/>
      <c r="WJ275"/>
      <c r="WK275"/>
      <c r="WL275"/>
      <c r="WM275"/>
      <c r="WN275"/>
      <c r="WO275"/>
      <c r="WP275"/>
      <c r="WQ275"/>
      <c r="WR275"/>
      <c r="WS275"/>
      <c r="WT275"/>
      <c r="WU275"/>
      <c r="WV275"/>
      <c r="WW275"/>
      <c r="WX275"/>
      <c r="WY275"/>
      <c r="WZ275"/>
      <c r="XA275"/>
      <c r="XB275"/>
      <c r="XC275"/>
      <c r="XD275"/>
      <c r="XE275"/>
      <c r="XF275"/>
      <c r="XG275"/>
      <c r="XH275"/>
      <c r="XI275"/>
      <c r="XJ275"/>
      <c r="XK275"/>
      <c r="XL275"/>
      <c r="XM275"/>
      <c r="XN275"/>
      <c r="XO275"/>
      <c r="XP275"/>
      <c r="XQ275"/>
      <c r="XR275"/>
      <c r="XS275"/>
      <c r="XT275"/>
      <c r="XU275"/>
      <c r="XV275"/>
      <c r="XW275"/>
      <c r="XX275"/>
      <c r="XY275"/>
      <c r="XZ275"/>
      <c r="YA275"/>
      <c r="YB275"/>
      <c r="YC275"/>
      <c r="YD275"/>
      <c r="YE275"/>
      <c r="YF275"/>
      <c r="YG275"/>
      <c r="YH275"/>
      <c r="YI275"/>
      <c r="YJ275"/>
      <c r="YK275"/>
      <c r="YL275"/>
      <c r="YM275"/>
      <c r="YN275"/>
      <c r="YO275"/>
      <c r="YP275"/>
      <c r="YQ275"/>
      <c r="YR275"/>
      <c r="YS275"/>
    </row>
    <row r="276" spans="1:669" s="35" customFormat="1" ht="15.75" x14ac:dyDescent="0.25">
      <c r="A276" s="27"/>
      <c r="B276" s="3"/>
      <c r="C276" s="3"/>
      <c r="D276" s="3"/>
      <c r="E276"/>
      <c r="F276"/>
      <c r="G276" s="90"/>
      <c r="H276" s="91"/>
      <c r="I276" s="90"/>
      <c r="J276" s="90"/>
      <c r="K276" s="90"/>
      <c r="L276" s="90"/>
      <c r="M276" s="91"/>
      <c r="O276" s="64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CC276" s="32"/>
      <c r="CD276" s="32"/>
      <c r="CE276" s="32"/>
      <c r="CF276" s="32"/>
      <c r="CG276" s="32"/>
      <c r="CH276" s="32"/>
      <c r="CI276" s="32"/>
      <c r="CJ276" s="32"/>
      <c r="CK276" s="32"/>
      <c r="CL276" s="32"/>
      <c r="CM276" s="32"/>
      <c r="CN276" s="32"/>
      <c r="CO276" s="32"/>
      <c r="CP276" s="32"/>
      <c r="CQ276" s="32"/>
      <c r="CR276" s="32"/>
      <c r="CS276" s="32"/>
      <c r="CT276" s="32"/>
      <c r="CU276" s="32"/>
      <c r="CV276" s="32"/>
      <c r="CW276" s="32"/>
      <c r="CX276" s="32"/>
      <c r="CY276" s="32"/>
      <c r="CZ276" s="32"/>
      <c r="DA276" s="32"/>
      <c r="DB276" s="32"/>
      <c r="DC276" s="32"/>
      <c r="DD276" s="32"/>
      <c r="DE276" s="32"/>
      <c r="DF276" s="32"/>
      <c r="DG276" s="32"/>
      <c r="DH276" s="32"/>
      <c r="DI276" s="32"/>
      <c r="DJ276" s="32"/>
      <c r="DK276" s="32"/>
      <c r="DL276" s="32"/>
      <c r="DM276" s="32"/>
      <c r="DN276" s="32"/>
      <c r="DO276" s="32"/>
      <c r="DP276" s="32"/>
      <c r="DQ276" s="32"/>
      <c r="DR276" s="32"/>
      <c r="DS276" s="32"/>
      <c r="DT276" s="32"/>
      <c r="DU276" s="32"/>
      <c r="DV276" s="32"/>
      <c r="DW276" s="32"/>
      <c r="DX276" s="32"/>
      <c r="DY276" s="32"/>
      <c r="DZ276" s="32"/>
      <c r="EA276" s="32"/>
      <c r="EB276" s="32"/>
      <c r="EC276" s="32"/>
      <c r="ED276" s="32"/>
      <c r="EE276" s="32"/>
      <c r="EF276" s="32"/>
      <c r="EG276" s="32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  <c r="RR276"/>
      <c r="RS276"/>
      <c r="RT276"/>
      <c r="RU276"/>
      <c r="RV276"/>
      <c r="RW276"/>
      <c r="RX276"/>
      <c r="RY276"/>
      <c r="RZ276"/>
      <c r="SA276"/>
      <c r="SB276"/>
      <c r="SC276"/>
      <c r="SD276"/>
      <c r="SE276"/>
      <c r="SF276"/>
      <c r="SG276"/>
      <c r="SH276"/>
      <c r="SI276"/>
      <c r="SJ276"/>
      <c r="SK276"/>
      <c r="SL276"/>
      <c r="SM276"/>
      <c r="SN276"/>
      <c r="SO276"/>
      <c r="SP276"/>
      <c r="SQ276"/>
      <c r="SR276"/>
      <c r="SS276"/>
      <c r="ST276"/>
      <c r="SU276"/>
      <c r="SV276"/>
      <c r="SW276"/>
      <c r="SX276"/>
      <c r="SY276"/>
      <c r="SZ276"/>
      <c r="TA276"/>
      <c r="TB276"/>
      <c r="TC276"/>
      <c r="TD276"/>
      <c r="TE276"/>
      <c r="TF276"/>
      <c r="TG276"/>
      <c r="TH276"/>
      <c r="TI276"/>
      <c r="TJ276"/>
      <c r="TK276"/>
      <c r="TL276"/>
      <c r="TM276"/>
      <c r="TN276"/>
      <c r="TO276"/>
      <c r="TP276"/>
      <c r="TQ276"/>
      <c r="TR276"/>
      <c r="TS276"/>
      <c r="TT276"/>
      <c r="TU276"/>
      <c r="TV276"/>
      <c r="TW276"/>
      <c r="TX276"/>
      <c r="TY276"/>
      <c r="TZ276"/>
      <c r="UA276"/>
      <c r="UB276"/>
      <c r="UC276"/>
      <c r="UD276"/>
      <c r="UE276"/>
      <c r="UF276"/>
      <c r="UG276"/>
      <c r="UH276"/>
      <c r="UI276"/>
      <c r="UJ276"/>
      <c r="UK276"/>
      <c r="UL276"/>
      <c r="UM276"/>
      <c r="UN276"/>
      <c r="UO276"/>
      <c r="UP276"/>
      <c r="UQ276"/>
      <c r="UR276"/>
      <c r="US276"/>
      <c r="UT276"/>
      <c r="UU276"/>
      <c r="UV276"/>
      <c r="UW276"/>
      <c r="UX276"/>
      <c r="UY276"/>
      <c r="UZ276"/>
      <c r="VA276"/>
      <c r="VB276"/>
      <c r="VC276"/>
      <c r="VD276"/>
      <c r="VE276"/>
      <c r="VF276"/>
      <c r="VG276"/>
      <c r="VH276"/>
      <c r="VI276"/>
      <c r="VJ276"/>
      <c r="VK276"/>
      <c r="VL276"/>
      <c r="VM276"/>
      <c r="VN276"/>
      <c r="VO276"/>
      <c r="VP276"/>
      <c r="VQ276"/>
      <c r="VR276"/>
      <c r="VS276"/>
      <c r="VT276"/>
      <c r="VU276"/>
      <c r="VV276"/>
      <c r="VW276"/>
      <c r="VX276"/>
      <c r="VY276"/>
      <c r="VZ276"/>
      <c r="WA276"/>
      <c r="WB276"/>
      <c r="WC276"/>
      <c r="WD276"/>
      <c r="WE276"/>
      <c r="WF276"/>
      <c r="WG276"/>
      <c r="WH276"/>
      <c r="WI276"/>
      <c r="WJ276"/>
      <c r="WK276"/>
      <c r="WL276"/>
      <c r="WM276"/>
      <c r="WN276"/>
      <c r="WO276"/>
      <c r="WP276"/>
      <c r="WQ276"/>
      <c r="WR276"/>
      <c r="WS276"/>
      <c r="WT276"/>
      <c r="WU276"/>
      <c r="WV276"/>
      <c r="WW276"/>
      <c r="WX276"/>
      <c r="WY276"/>
      <c r="WZ276"/>
      <c r="XA276"/>
      <c r="XB276"/>
      <c r="XC276"/>
      <c r="XD276"/>
      <c r="XE276"/>
      <c r="XF276"/>
      <c r="XG276"/>
      <c r="XH276"/>
      <c r="XI276"/>
      <c r="XJ276"/>
      <c r="XK276"/>
      <c r="XL276"/>
      <c r="XM276"/>
      <c r="XN276"/>
      <c r="XO276"/>
      <c r="XP276"/>
      <c r="XQ276"/>
      <c r="XR276"/>
      <c r="XS276"/>
      <c r="XT276"/>
      <c r="XU276"/>
      <c r="XV276"/>
      <c r="XW276"/>
      <c r="XX276"/>
      <c r="XY276"/>
      <c r="XZ276"/>
      <c r="YA276"/>
      <c r="YB276"/>
      <c r="YC276"/>
      <c r="YD276"/>
      <c r="YE276"/>
      <c r="YF276"/>
      <c r="YG276"/>
      <c r="YH276"/>
      <c r="YI276"/>
      <c r="YJ276"/>
      <c r="YK276"/>
      <c r="YL276"/>
      <c r="YM276"/>
      <c r="YN276"/>
      <c r="YO276"/>
      <c r="YP276"/>
      <c r="YQ276"/>
      <c r="YR276"/>
      <c r="YS276"/>
    </row>
    <row r="277" spans="1:669" s="35" customFormat="1" ht="15.75" x14ac:dyDescent="0.25">
      <c r="A277"/>
      <c r="B277" s="27"/>
      <c r="C277" s="27"/>
      <c r="D277" s="27"/>
      <c r="E277" s="27"/>
      <c r="F277" s="27"/>
      <c r="G277" s="98"/>
      <c r="H277" s="106"/>
      <c r="I277" s="98"/>
      <c r="J277" s="98"/>
      <c r="K277" s="98"/>
      <c r="L277" s="98"/>
      <c r="M277" s="98"/>
      <c r="O277" s="64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/>
      <c r="BY277" s="32"/>
      <c r="BZ277" s="32"/>
      <c r="CA277" s="32"/>
      <c r="CB277" s="32"/>
      <c r="CC277" s="32"/>
      <c r="CD277" s="32"/>
      <c r="CE277" s="32"/>
      <c r="CF277" s="32"/>
      <c r="CG277" s="32"/>
      <c r="CH277" s="32"/>
      <c r="CI277" s="32"/>
      <c r="CJ277" s="32"/>
      <c r="CK277" s="32"/>
      <c r="CL277" s="32"/>
      <c r="CM277" s="32"/>
      <c r="CN277" s="32"/>
      <c r="CO277" s="32"/>
      <c r="CP277" s="32"/>
      <c r="CQ277" s="32"/>
      <c r="CR277" s="32"/>
      <c r="CS277" s="32"/>
      <c r="CT277" s="32"/>
      <c r="CU277" s="32"/>
      <c r="CV277" s="32"/>
      <c r="CW277" s="32"/>
      <c r="CX277" s="32"/>
      <c r="CY277" s="32"/>
      <c r="CZ277" s="32"/>
      <c r="DA277" s="32"/>
      <c r="DB277" s="32"/>
      <c r="DC277" s="32"/>
      <c r="DD277" s="32"/>
      <c r="DE277" s="32"/>
      <c r="DF277" s="32"/>
      <c r="DG277" s="32"/>
      <c r="DH277" s="32"/>
      <c r="DI277" s="32"/>
      <c r="DJ277" s="32"/>
      <c r="DK277" s="32"/>
      <c r="DL277" s="32"/>
      <c r="DM277" s="32"/>
      <c r="DN277" s="32"/>
      <c r="DO277" s="32"/>
      <c r="DP277" s="32"/>
      <c r="DQ277" s="32"/>
      <c r="DR277" s="32"/>
      <c r="DS277" s="32"/>
      <c r="DT277" s="32"/>
      <c r="DU277" s="32"/>
      <c r="DV277" s="32"/>
      <c r="DW277" s="32"/>
      <c r="DX277" s="32"/>
      <c r="DY277" s="32"/>
      <c r="DZ277" s="32"/>
      <c r="EA277" s="32"/>
      <c r="EB277" s="32"/>
      <c r="EC277" s="32"/>
      <c r="ED277" s="32"/>
      <c r="EE277" s="32"/>
      <c r="EF277" s="32"/>
      <c r="EG277" s="32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  <c r="JU277"/>
      <c r="JV277"/>
      <c r="JW277"/>
      <c r="JX277"/>
      <c r="JY277"/>
      <c r="JZ277"/>
      <c r="KA277"/>
      <c r="KB277"/>
      <c r="KC277"/>
      <c r="KD277"/>
      <c r="KE277"/>
      <c r="KF277"/>
      <c r="KG277"/>
      <c r="KH277"/>
      <c r="KI277"/>
      <c r="KJ277"/>
      <c r="KK277"/>
      <c r="KL277"/>
      <c r="KM277"/>
      <c r="KN277"/>
      <c r="KO277"/>
      <c r="KP277"/>
      <c r="KQ277"/>
      <c r="KR277"/>
      <c r="KS277"/>
      <c r="KT277"/>
      <c r="KU277"/>
      <c r="KV277"/>
      <c r="KW277"/>
      <c r="KX277"/>
      <c r="KY277"/>
      <c r="KZ277"/>
      <c r="LA277"/>
      <c r="LB277"/>
      <c r="LC277"/>
      <c r="LD277"/>
      <c r="LE277"/>
      <c r="LF277"/>
      <c r="LG277"/>
      <c r="LH277"/>
      <c r="LI277"/>
      <c r="LJ277"/>
      <c r="LK277"/>
      <c r="LL277"/>
      <c r="LM277"/>
      <c r="LN277"/>
      <c r="LO277"/>
      <c r="LP277"/>
      <c r="LQ277"/>
      <c r="LR277"/>
      <c r="LS277"/>
      <c r="LT277"/>
      <c r="LU277"/>
      <c r="LV277"/>
      <c r="LW277"/>
      <c r="LX277"/>
      <c r="LY277"/>
      <c r="LZ277"/>
      <c r="MA277"/>
      <c r="MB277"/>
      <c r="MC277"/>
      <c r="MD277"/>
      <c r="ME277"/>
      <c r="MF277"/>
      <c r="MG277"/>
      <c r="MH277"/>
      <c r="MI277"/>
      <c r="MJ277"/>
      <c r="MK277"/>
      <c r="ML277"/>
      <c r="MM277"/>
      <c r="MN277"/>
      <c r="MO277"/>
      <c r="MP277"/>
      <c r="MQ277"/>
      <c r="MR277"/>
      <c r="MS277"/>
      <c r="MT277"/>
      <c r="MU277"/>
      <c r="MV277"/>
      <c r="MW277"/>
      <c r="MX277"/>
      <c r="MY277"/>
      <c r="MZ277"/>
      <c r="NA277"/>
      <c r="NB277"/>
      <c r="NC277"/>
      <c r="ND277"/>
      <c r="NE277"/>
      <c r="NF277"/>
      <c r="NG277"/>
      <c r="NH277"/>
      <c r="NI277"/>
      <c r="NJ277"/>
      <c r="NK277"/>
      <c r="NL277"/>
      <c r="NM277"/>
      <c r="NN277"/>
      <c r="NO277"/>
      <c r="NP277"/>
      <c r="NQ277"/>
      <c r="NR277"/>
      <c r="NS277"/>
      <c r="NT277"/>
      <c r="NU277"/>
      <c r="NV277"/>
      <c r="NW277"/>
      <c r="NX277"/>
      <c r="NY277"/>
      <c r="NZ277"/>
      <c r="OA277"/>
      <c r="OB277"/>
      <c r="OC277"/>
      <c r="OD277"/>
      <c r="OE277"/>
      <c r="OF277"/>
      <c r="OG277"/>
      <c r="OH277"/>
      <c r="OI277"/>
      <c r="OJ277"/>
      <c r="OK277"/>
      <c r="OL277"/>
      <c r="OM277"/>
      <c r="ON277"/>
      <c r="OO277"/>
      <c r="OP277"/>
      <c r="OQ277"/>
      <c r="OR277"/>
      <c r="OS277"/>
      <c r="OT277"/>
      <c r="OU277"/>
      <c r="OV277"/>
      <c r="OW277"/>
      <c r="OX277"/>
      <c r="OY277"/>
      <c r="OZ277"/>
      <c r="PA277"/>
      <c r="PB277"/>
      <c r="PC277"/>
      <c r="PD277"/>
      <c r="PE277"/>
      <c r="PF277"/>
      <c r="PG277"/>
      <c r="PH277"/>
      <c r="PI277"/>
      <c r="PJ277"/>
      <c r="PK277"/>
      <c r="PL277"/>
      <c r="PM277"/>
      <c r="PN277"/>
      <c r="PO277"/>
      <c r="PP277"/>
      <c r="PQ277"/>
      <c r="PR277"/>
      <c r="PS277"/>
      <c r="PT277"/>
      <c r="PU277"/>
      <c r="PV277"/>
      <c r="PW277"/>
      <c r="PX277"/>
      <c r="PY277"/>
      <c r="PZ277"/>
      <c r="QA277"/>
      <c r="QB277"/>
      <c r="QC277"/>
      <c r="QD277"/>
      <c r="QE277"/>
      <c r="QF277"/>
      <c r="QG277"/>
      <c r="QH277"/>
      <c r="QI277"/>
      <c r="QJ277"/>
      <c r="QK277"/>
      <c r="QL277"/>
      <c r="QM277"/>
      <c r="QN277"/>
      <c r="QO277"/>
      <c r="QP277"/>
      <c r="QQ277"/>
      <c r="QR277"/>
      <c r="QS277"/>
      <c r="QT277"/>
      <c r="QU277"/>
      <c r="QV277"/>
      <c r="QW277"/>
      <c r="QX277"/>
      <c r="QY277"/>
      <c r="QZ277"/>
      <c r="RA277"/>
      <c r="RB277"/>
      <c r="RC277"/>
      <c r="RD277"/>
      <c r="RE277"/>
      <c r="RF277"/>
      <c r="RG277"/>
      <c r="RH277"/>
      <c r="RI277"/>
      <c r="RJ277"/>
      <c r="RK277"/>
      <c r="RL277"/>
      <c r="RM277"/>
      <c r="RN277"/>
      <c r="RO277"/>
      <c r="RP277"/>
      <c r="RQ277"/>
      <c r="RR277"/>
      <c r="RS277"/>
      <c r="RT277"/>
      <c r="RU277"/>
      <c r="RV277"/>
      <c r="RW277"/>
      <c r="RX277"/>
      <c r="RY277"/>
      <c r="RZ277"/>
      <c r="SA277"/>
      <c r="SB277"/>
      <c r="SC277"/>
      <c r="SD277"/>
      <c r="SE277"/>
      <c r="SF277"/>
      <c r="SG277"/>
      <c r="SH277"/>
      <c r="SI277"/>
      <c r="SJ277"/>
      <c r="SK277"/>
      <c r="SL277"/>
      <c r="SM277"/>
      <c r="SN277"/>
      <c r="SO277"/>
      <c r="SP277"/>
      <c r="SQ277"/>
      <c r="SR277"/>
      <c r="SS277"/>
      <c r="ST277"/>
      <c r="SU277"/>
      <c r="SV277"/>
      <c r="SW277"/>
      <c r="SX277"/>
      <c r="SY277"/>
      <c r="SZ277"/>
      <c r="TA277"/>
      <c r="TB277"/>
      <c r="TC277"/>
      <c r="TD277"/>
      <c r="TE277"/>
      <c r="TF277"/>
      <c r="TG277"/>
      <c r="TH277"/>
      <c r="TI277"/>
      <c r="TJ277"/>
      <c r="TK277"/>
      <c r="TL277"/>
      <c r="TM277"/>
      <c r="TN277"/>
      <c r="TO277"/>
      <c r="TP277"/>
      <c r="TQ277"/>
      <c r="TR277"/>
      <c r="TS277"/>
      <c r="TT277"/>
      <c r="TU277"/>
      <c r="TV277"/>
      <c r="TW277"/>
      <c r="TX277"/>
      <c r="TY277"/>
      <c r="TZ277"/>
      <c r="UA277"/>
      <c r="UB277"/>
      <c r="UC277"/>
      <c r="UD277"/>
      <c r="UE277"/>
      <c r="UF277"/>
      <c r="UG277"/>
      <c r="UH277"/>
      <c r="UI277"/>
      <c r="UJ277"/>
      <c r="UK277"/>
      <c r="UL277"/>
      <c r="UM277"/>
      <c r="UN277"/>
      <c r="UO277"/>
      <c r="UP277"/>
      <c r="UQ277"/>
      <c r="UR277"/>
      <c r="US277"/>
      <c r="UT277"/>
      <c r="UU277"/>
      <c r="UV277"/>
      <c r="UW277"/>
      <c r="UX277"/>
      <c r="UY277"/>
      <c r="UZ277"/>
      <c r="VA277"/>
      <c r="VB277"/>
      <c r="VC277"/>
      <c r="VD277"/>
      <c r="VE277"/>
      <c r="VF277"/>
      <c r="VG277"/>
      <c r="VH277"/>
      <c r="VI277"/>
      <c r="VJ277"/>
      <c r="VK277"/>
      <c r="VL277"/>
      <c r="VM277"/>
      <c r="VN277"/>
      <c r="VO277"/>
      <c r="VP277"/>
      <c r="VQ277"/>
      <c r="VR277"/>
      <c r="VS277"/>
      <c r="VT277"/>
      <c r="VU277"/>
      <c r="VV277"/>
      <c r="VW277"/>
      <c r="VX277"/>
      <c r="VY277"/>
      <c r="VZ277"/>
      <c r="WA277"/>
      <c r="WB277"/>
      <c r="WC277"/>
      <c r="WD277"/>
      <c r="WE277"/>
      <c r="WF277"/>
      <c r="WG277"/>
      <c r="WH277"/>
      <c r="WI277"/>
      <c r="WJ277"/>
      <c r="WK277"/>
      <c r="WL277"/>
      <c r="WM277"/>
      <c r="WN277"/>
      <c r="WO277"/>
      <c r="WP277"/>
      <c r="WQ277"/>
      <c r="WR277"/>
      <c r="WS277"/>
      <c r="WT277"/>
      <c r="WU277"/>
      <c r="WV277"/>
      <c r="WW277"/>
      <c r="WX277"/>
      <c r="WY277"/>
      <c r="WZ277"/>
      <c r="XA277"/>
      <c r="XB277"/>
      <c r="XC277"/>
      <c r="XD277"/>
      <c r="XE277"/>
      <c r="XF277"/>
      <c r="XG277"/>
      <c r="XH277"/>
      <c r="XI277"/>
      <c r="XJ277"/>
      <c r="XK277"/>
      <c r="XL277"/>
      <c r="XM277"/>
      <c r="XN277"/>
      <c r="XO277"/>
      <c r="XP277"/>
      <c r="XQ277"/>
      <c r="XR277"/>
      <c r="XS277"/>
      <c r="XT277"/>
      <c r="XU277"/>
      <c r="XV277"/>
      <c r="XW277"/>
      <c r="XX277"/>
      <c r="XY277"/>
      <c r="XZ277"/>
      <c r="YA277"/>
      <c r="YB277"/>
      <c r="YC277"/>
      <c r="YD277"/>
      <c r="YE277"/>
      <c r="YF277"/>
      <c r="YG277"/>
      <c r="YH277"/>
      <c r="YI277"/>
      <c r="YJ277"/>
      <c r="YK277"/>
      <c r="YL277"/>
      <c r="YM277"/>
      <c r="YN277"/>
      <c r="YO277"/>
      <c r="YP277"/>
      <c r="YQ277"/>
      <c r="YR277"/>
      <c r="YS277"/>
    </row>
    <row r="278" spans="1:669" s="35" customFormat="1" ht="15.75" x14ac:dyDescent="0.25">
      <c r="A278" s="28"/>
      <c r="B278" s="3"/>
      <c r="C278" s="3"/>
      <c r="D278" s="3"/>
      <c r="E278" s="37"/>
      <c r="F278" s="37"/>
      <c r="G278" s="90"/>
      <c r="H278" s="91"/>
      <c r="I278" s="90"/>
      <c r="J278" s="90"/>
      <c r="K278" s="90"/>
      <c r="L278" s="90"/>
      <c r="M278" s="91"/>
      <c r="O278" s="64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32"/>
      <c r="BV278" s="32"/>
      <c r="BW278" s="32"/>
      <c r="BX278" s="32"/>
      <c r="BY278" s="32"/>
      <c r="BZ278" s="32"/>
      <c r="CA278" s="32"/>
      <c r="CB278" s="32"/>
      <c r="CC278" s="32"/>
      <c r="CD278" s="32"/>
      <c r="CE278" s="32"/>
      <c r="CF278" s="32"/>
      <c r="CG278" s="32"/>
      <c r="CH278" s="32"/>
      <c r="CI278" s="32"/>
      <c r="CJ278" s="32"/>
      <c r="CK278" s="32"/>
      <c r="CL278" s="32"/>
      <c r="CM278" s="32"/>
      <c r="CN278" s="32"/>
      <c r="CO278" s="32"/>
      <c r="CP278" s="32"/>
      <c r="CQ278" s="32"/>
      <c r="CR278" s="32"/>
      <c r="CS278" s="32"/>
      <c r="CT278" s="32"/>
      <c r="CU278" s="32"/>
      <c r="CV278" s="32"/>
      <c r="CW278" s="32"/>
      <c r="CX278" s="32"/>
      <c r="CY278" s="32"/>
      <c r="CZ278" s="32"/>
      <c r="DA278" s="32"/>
      <c r="DB278" s="32"/>
      <c r="DC278" s="32"/>
      <c r="DD278" s="32"/>
      <c r="DE278" s="32"/>
      <c r="DF278" s="32"/>
      <c r="DG278" s="32"/>
      <c r="DH278" s="32"/>
      <c r="DI278" s="32"/>
      <c r="DJ278" s="32"/>
      <c r="DK278" s="32"/>
      <c r="DL278" s="32"/>
      <c r="DM278" s="32"/>
      <c r="DN278" s="32"/>
      <c r="DO278" s="32"/>
      <c r="DP278" s="32"/>
      <c r="DQ278" s="32"/>
      <c r="DR278" s="32"/>
      <c r="DS278" s="32"/>
      <c r="DT278" s="32"/>
      <c r="DU278" s="32"/>
      <c r="DV278" s="32"/>
      <c r="DW278" s="32"/>
      <c r="DX278" s="32"/>
      <c r="DY278" s="32"/>
      <c r="DZ278" s="32"/>
      <c r="EA278" s="32"/>
      <c r="EB278" s="32"/>
      <c r="EC278" s="32"/>
      <c r="ED278" s="32"/>
      <c r="EE278" s="32"/>
      <c r="EF278" s="32"/>
      <c r="EG278" s="32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  <c r="JT278"/>
      <c r="JU278"/>
      <c r="JV278"/>
      <c r="JW278"/>
      <c r="JX278"/>
      <c r="JY278"/>
      <c r="JZ278"/>
      <c r="KA278"/>
      <c r="KB278"/>
      <c r="KC278"/>
      <c r="KD278"/>
      <c r="KE278"/>
      <c r="KF278"/>
      <c r="KG278"/>
      <c r="KH278"/>
      <c r="KI278"/>
      <c r="KJ278"/>
      <c r="KK278"/>
      <c r="KL278"/>
      <c r="KM278"/>
      <c r="KN278"/>
      <c r="KO278"/>
      <c r="KP278"/>
      <c r="KQ278"/>
      <c r="KR278"/>
      <c r="KS278"/>
      <c r="KT278"/>
      <c r="KU278"/>
      <c r="KV278"/>
      <c r="KW278"/>
      <c r="KX278"/>
      <c r="KY278"/>
      <c r="KZ278"/>
      <c r="LA278"/>
      <c r="LB278"/>
      <c r="LC278"/>
      <c r="LD278"/>
      <c r="LE278"/>
      <c r="LF278"/>
      <c r="LG278"/>
      <c r="LH278"/>
      <c r="LI278"/>
      <c r="LJ278"/>
      <c r="LK278"/>
      <c r="LL278"/>
      <c r="LM278"/>
      <c r="LN278"/>
      <c r="LO278"/>
      <c r="LP278"/>
      <c r="LQ278"/>
      <c r="LR278"/>
      <c r="LS278"/>
      <c r="LT278"/>
      <c r="LU278"/>
      <c r="LV278"/>
      <c r="LW278"/>
      <c r="LX278"/>
      <c r="LY278"/>
      <c r="LZ278"/>
      <c r="MA278"/>
      <c r="MB278"/>
      <c r="MC278"/>
      <c r="MD278"/>
      <c r="ME278"/>
      <c r="MF278"/>
      <c r="MG278"/>
      <c r="MH278"/>
      <c r="MI278"/>
      <c r="MJ278"/>
      <c r="MK278"/>
      <c r="ML278"/>
      <c r="MM278"/>
      <c r="MN278"/>
      <c r="MO278"/>
      <c r="MP278"/>
      <c r="MQ278"/>
      <c r="MR278"/>
      <c r="MS278"/>
      <c r="MT278"/>
      <c r="MU278"/>
      <c r="MV278"/>
      <c r="MW278"/>
      <c r="MX278"/>
      <c r="MY278"/>
      <c r="MZ278"/>
      <c r="NA278"/>
      <c r="NB278"/>
      <c r="NC278"/>
      <c r="ND278"/>
      <c r="NE278"/>
      <c r="NF278"/>
      <c r="NG278"/>
      <c r="NH278"/>
      <c r="NI278"/>
      <c r="NJ278"/>
      <c r="NK278"/>
      <c r="NL278"/>
      <c r="NM278"/>
      <c r="NN278"/>
      <c r="NO278"/>
      <c r="NP278"/>
      <c r="NQ278"/>
      <c r="NR278"/>
      <c r="NS278"/>
      <c r="NT278"/>
      <c r="NU278"/>
      <c r="NV278"/>
      <c r="NW278"/>
      <c r="NX278"/>
      <c r="NY278"/>
      <c r="NZ278"/>
      <c r="OA278"/>
      <c r="OB278"/>
      <c r="OC278"/>
      <c r="OD278"/>
      <c r="OE278"/>
      <c r="OF278"/>
      <c r="OG278"/>
      <c r="OH278"/>
      <c r="OI278"/>
      <c r="OJ278"/>
      <c r="OK278"/>
      <c r="OL278"/>
      <c r="OM278"/>
      <c r="ON278"/>
      <c r="OO278"/>
      <c r="OP278"/>
      <c r="OQ278"/>
      <c r="OR278"/>
      <c r="OS278"/>
      <c r="OT278"/>
      <c r="OU278"/>
      <c r="OV278"/>
      <c r="OW278"/>
      <c r="OX278"/>
      <c r="OY278"/>
      <c r="OZ278"/>
      <c r="PA278"/>
      <c r="PB278"/>
      <c r="PC278"/>
      <c r="PD278"/>
      <c r="PE278"/>
      <c r="PF278"/>
      <c r="PG278"/>
      <c r="PH278"/>
      <c r="PI278"/>
      <c r="PJ278"/>
      <c r="PK278"/>
      <c r="PL278"/>
      <c r="PM278"/>
      <c r="PN278"/>
      <c r="PO278"/>
      <c r="PP278"/>
      <c r="PQ278"/>
      <c r="PR278"/>
      <c r="PS278"/>
      <c r="PT278"/>
      <c r="PU278"/>
      <c r="PV278"/>
      <c r="PW278"/>
      <c r="PX278"/>
      <c r="PY278"/>
      <c r="PZ278"/>
      <c r="QA278"/>
      <c r="QB278"/>
      <c r="QC278"/>
      <c r="QD278"/>
      <c r="QE278"/>
      <c r="QF278"/>
      <c r="QG278"/>
      <c r="QH278"/>
      <c r="QI278"/>
      <c r="QJ278"/>
      <c r="QK278"/>
      <c r="QL278"/>
      <c r="QM278"/>
      <c r="QN278"/>
      <c r="QO278"/>
      <c r="QP278"/>
      <c r="QQ278"/>
      <c r="QR278"/>
      <c r="QS278"/>
      <c r="QT278"/>
      <c r="QU278"/>
      <c r="QV278"/>
      <c r="QW278"/>
      <c r="QX278"/>
      <c r="QY278"/>
      <c r="QZ278"/>
      <c r="RA278"/>
      <c r="RB278"/>
      <c r="RC278"/>
      <c r="RD278"/>
      <c r="RE278"/>
      <c r="RF278"/>
      <c r="RG278"/>
      <c r="RH278"/>
      <c r="RI278"/>
      <c r="RJ278"/>
      <c r="RK278"/>
      <c r="RL278"/>
      <c r="RM278"/>
      <c r="RN278"/>
      <c r="RO278"/>
      <c r="RP278"/>
      <c r="RQ278"/>
      <c r="RR278"/>
      <c r="RS278"/>
      <c r="RT278"/>
      <c r="RU278"/>
      <c r="RV278"/>
      <c r="RW278"/>
      <c r="RX278"/>
      <c r="RY278"/>
      <c r="RZ278"/>
      <c r="SA278"/>
      <c r="SB278"/>
      <c r="SC278"/>
      <c r="SD278"/>
      <c r="SE278"/>
      <c r="SF278"/>
      <c r="SG278"/>
      <c r="SH278"/>
      <c r="SI278"/>
      <c r="SJ278"/>
      <c r="SK278"/>
      <c r="SL278"/>
      <c r="SM278"/>
      <c r="SN278"/>
      <c r="SO278"/>
      <c r="SP278"/>
      <c r="SQ278"/>
      <c r="SR278"/>
      <c r="SS278"/>
      <c r="ST278"/>
      <c r="SU278"/>
      <c r="SV278"/>
      <c r="SW278"/>
      <c r="SX278"/>
      <c r="SY278"/>
      <c r="SZ278"/>
      <c r="TA278"/>
      <c r="TB278"/>
      <c r="TC278"/>
      <c r="TD278"/>
      <c r="TE278"/>
      <c r="TF278"/>
      <c r="TG278"/>
      <c r="TH278"/>
      <c r="TI278"/>
      <c r="TJ278"/>
      <c r="TK278"/>
      <c r="TL278"/>
      <c r="TM278"/>
      <c r="TN278"/>
      <c r="TO278"/>
      <c r="TP278"/>
      <c r="TQ278"/>
      <c r="TR278"/>
      <c r="TS278"/>
      <c r="TT278"/>
      <c r="TU278"/>
      <c r="TV278"/>
      <c r="TW278"/>
      <c r="TX278"/>
      <c r="TY278"/>
      <c r="TZ278"/>
      <c r="UA278"/>
      <c r="UB278"/>
      <c r="UC278"/>
      <c r="UD278"/>
      <c r="UE278"/>
      <c r="UF278"/>
      <c r="UG278"/>
      <c r="UH278"/>
      <c r="UI278"/>
      <c r="UJ278"/>
      <c r="UK278"/>
      <c r="UL278"/>
      <c r="UM278"/>
      <c r="UN278"/>
      <c r="UO278"/>
      <c r="UP278"/>
      <c r="UQ278"/>
      <c r="UR278"/>
      <c r="US278"/>
      <c r="UT278"/>
      <c r="UU278"/>
      <c r="UV278"/>
      <c r="UW278"/>
      <c r="UX278"/>
      <c r="UY278"/>
      <c r="UZ278"/>
      <c r="VA278"/>
      <c r="VB278"/>
      <c r="VC278"/>
      <c r="VD278"/>
      <c r="VE278"/>
      <c r="VF278"/>
      <c r="VG278"/>
      <c r="VH278"/>
      <c r="VI278"/>
      <c r="VJ278"/>
      <c r="VK278"/>
      <c r="VL278"/>
      <c r="VM278"/>
      <c r="VN278"/>
      <c r="VO278"/>
      <c r="VP278"/>
      <c r="VQ278"/>
      <c r="VR278"/>
      <c r="VS278"/>
      <c r="VT278"/>
      <c r="VU278"/>
      <c r="VV278"/>
      <c r="VW278"/>
      <c r="VX278"/>
      <c r="VY278"/>
      <c r="VZ278"/>
      <c r="WA278"/>
      <c r="WB278"/>
      <c r="WC278"/>
      <c r="WD278"/>
      <c r="WE278"/>
      <c r="WF278"/>
      <c r="WG278"/>
      <c r="WH278"/>
      <c r="WI278"/>
      <c r="WJ278"/>
      <c r="WK278"/>
      <c r="WL278"/>
      <c r="WM278"/>
      <c r="WN278"/>
      <c r="WO278"/>
      <c r="WP278"/>
      <c r="WQ278"/>
      <c r="WR278"/>
      <c r="WS278"/>
      <c r="WT278"/>
      <c r="WU278"/>
      <c r="WV278"/>
      <c r="WW278"/>
      <c r="WX278"/>
      <c r="WY278"/>
      <c r="WZ278"/>
      <c r="XA278"/>
      <c r="XB278"/>
      <c r="XC278"/>
      <c r="XD278"/>
      <c r="XE278"/>
      <c r="XF278"/>
      <c r="XG278"/>
      <c r="XH278"/>
      <c r="XI278"/>
      <c r="XJ278"/>
      <c r="XK278"/>
      <c r="XL278"/>
      <c r="XM278"/>
      <c r="XN278"/>
      <c r="XO278"/>
      <c r="XP278"/>
      <c r="XQ278"/>
      <c r="XR278"/>
      <c r="XS278"/>
      <c r="XT278"/>
      <c r="XU278"/>
      <c r="XV278"/>
      <c r="XW278"/>
      <c r="XX278"/>
      <c r="XY278"/>
      <c r="XZ278"/>
      <c r="YA278"/>
      <c r="YB278"/>
      <c r="YC278"/>
      <c r="YD278"/>
      <c r="YE278"/>
      <c r="YF278"/>
      <c r="YG278"/>
      <c r="YH278"/>
      <c r="YI278"/>
      <c r="YJ278"/>
      <c r="YK278"/>
      <c r="YL278"/>
      <c r="YM278"/>
      <c r="YN278"/>
      <c r="YO278"/>
      <c r="YP278"/>
      <c r="YQ278"/>
      <c r="YR278"/>
      <c r="YS278"/>
    </row>
    <row r="279" spans="1:669" s="35" customFormat="1" ht="15.75" x14ac:dyDescent="0.25">
      <c r="A279"/>
      <c r="B279" s="11"/>
      <c r="C279" s="11"/>
      <c r="D279" s="11"/>
      <c r="E279" s="28"/>
      <c r="F279" s="28"/>
      <c r="G279" s="102"/>
      <c r="H279" s="107"/>
      <c r="I279" s="102"/>
      <c r="J279" s="102"/>
      <c r="K279" s="102"/>
      <c r="L279" s="102"/>
      <c r="M279" s="107"/>
      <c r="O279" s="64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/>
      <c r="BV279" s="32"/>
      <c r="BW279" s="32"/>
      <c r="BX279" s="32"/>
      <c r="BY279" s="32"/>
      <c r="BZ279" s="32"/>
      <c r="CA279" s="32"/>
      <c r="CB279" s="32"/>
      <c r="CC279" s="32"/>
      <c r="CD279" s="32"/>
      <c r="CE279" s="32"/>
      <c r="CF279" s="32"/>
      <c r="CG279" s="32"/>
      <c r="CH279" s="32"/>
      <c r="CI279" s="32"/>
      <c r="CJ279" s="32"/>
      <c r="CK279" s="32"/>
      <c r="CL279" s="32"/>
      <c r="CM279" s="32"/>
      <c r="CN279" s="32"/>
      <c r="CO279" s="32"/>
      <c r="CP279" s="32"/>
      <c r="CQ279" s="32"/>
      <c r="CR279" s="32"/>
      <c r="CS279" s="32"/>
      <c r="CT279" s="32"/>
      <c r="CU279" s="32"/>
      <c r="CV279" s="32"/>
      <c r="CW279" s="32"/>
      <c r="CX279" s="32"/>
      <c r="CY279" s="32"/>
      <c r="CZ279" s="32"/>
      <c r="DA279" s="32"/>
      <c r="DB279" s="32"/>
      <c r="DC279" s="32"/>
      <c r="DD279" s="32"/>
      <c r="DE279" s="32"/>
      <c r="DF279" s="32"/>
      <c r="DG279" s="32"/>
      <c r="DH279" s="32"/>
      <c r="DI279" s="32"/>
      <c r="DJ279" s="32"/>
      <c r="DK279" s="32"/>
      <c r="DL279" s="32"/>
      <c r="DM279" s="32"/>
      <c r="DN279" s="32"/>
      <c r="DO279" s="32"/>
      <c r="DP279" s="32"/>
      <c r="DQ279" s="32"/>
      <c r="DR279" s="32"/>
      <c r="DS279" s="32"/>
      <c r="DT279" s="32"/>
      <c r="DU279" s="32"/>
      <c r="DV279" s="32"/>
      <c r="DW279" s="32"/>
      <c r="DX279" s="32"/>
      <c r="DY279" s="32"/>
      <c r="DZ279" s="32"/>
      <c r="EA279" s="32"/>
      <c r="EB279" s="32"/>
      <c r="EC279" s="32"/>
      <c r="ED279" s="32"/>
      <c r="EE279" s="32"/>
      <c r="EF279" s="32"/>
      <c r="EG279" s="32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  <c r="JW279"/>
      <c r="JX279"/>
      <c r="JY279"/>
      <c r="JZ279"/>
      <c r="KA279"/>
      <c r="KB279"/>
      <c r="KC279"/>
      <c r="KD279"/>
      <c r="KE279"/>
      <c r="KF279"/>
      <c r="KG279"/>
      <c r="KH279"/>
      <c r="KI279"/>
      <c r="KJ279"/>
      <c r="KK279"/>
      <c r="KL279"/>
      <c r="KM279"/>
      <c r="KN279"/>
      <c r="KO279"/>
      <c r="KP279"/>
      <c r="KQ279"/>
      <c r="KR279"/>
      <c r="KS279"/>
      <c r="KT279"/>
      <c r="KU279"/>
      <c r="KV279"/>
      <c r="KW279"/>
      <c r="KX279"/>
      <c r="KY279"/>
      <c r="KZ279"/>
      <c r="LA279"/>
      <c r="LB279"/>
      <c r="LC279"/>
      <c r="LD279"/>
      <c r="LE279"/>
      <c r="LF279"/>
      <c r="LG279"/>
      <c r="LH279"/>
      <c r="LI279"/>
      <c r="LJ279"/>
      <c r="LK279"/>
      <c r="LL279"/>
      <c r="LM279"/>
      <c r="LN279"/>
      <c r="LO279"/>
      <c r="LP279"/>
      <c r="LQ279"/>
      <c r="LR279"/>
      <c r="LS279"/>
      <c r="LT279"/>
      <c r="LU279"/>
      <c r="LV279"/>
      <c r="LW279"/>
      <c r="LX279"/>
      <c r="LY279"/>
      <c r="LZ279"/>
      <c r="MA279"/>
      <c r="MB279"/>
      <c r="MC279"/>
      <c r="MD279"/>
      <c r="ME279"/>
      <c r="MF279"/>
      <c r="MG279"/>
      <c r="MH279"/>
      <c r="MI279"/>
      <c r="MJ279"/>
      <c r="MK279"/>
      <c r="ML279"/>
      <c r="MM279"/>
      <c r="MN279"/>
      <c r="MO279"/>
      <c r="MP279"/>
      <c r="MQ279"/>
      <c r="MR279"/>
      <c r="MS279"/>
      <c r="MT279"/>
      <c r="MU279"/>
      <c r="MV279"/>
      <c r="MW279"/>
      <c r="MX279"/>
      <c r="MY279"/>
      <c r="MZ279"/>
      <c r="NA279"/>
      <c r="NB279"/>
      <c r="NC279"/>
      <c r="ND279"/>
      <c r="NE279"/>
      <c r="NF279"/>
      <c r="NG279"/>
      <c r="NH279"/>
      <c r="NI279"/>
      <c r="NJ279"/>
      <c r="NK279"/>
      <c r="NL279"/>
      <c r="NM279"/>
      <c r="NN279"/>
      <c r="NO279"/>
      <c r="NP279"/>
      <c r="NQ279"/>
      <c r="NR279"/>
      <c r="NS279"/>
      <c r="NT279"/>
      <c r="NU279"/>
      <c r="NV279"/>
      <c r="NW279"/>
      <c r="NX279"/>
      <c r="NY279"/>
      <c r="NZ279"/>
      <c r="OA279"/>
      <c r="OB279"/>
      <c r="OC279"/>
      <c r="OD279"/>
      <c r="OE279"/>
      <c r="OF279"/>
      <c r="OG279"/>
      <c r="OH279"/>
      <c r="OI279"/>
      <c r="OJ279"/>
      <c r="OK279"/>
      <c r="OL279"/>
      <c r="OM279"/>
      <c r="ON279"/>
      <c r="OO279"/>
      <c r="OP279"/>
      <c r="OQ279"/>
      <c r="OR279"/>
      <c r="OS279"/>
      <c r="OT279"/>
      <c r="OU279"/>
      <c r="OV279"/>
      <c r="OW279"/>
      <c r="OX279"/>
      <c r="OY279"/>
      <c r="OZ279"/>
      <c r="PA279"/>
      <c r="PB279"/>
      <c r="PC279"/>
      <c r="PD279"/>
      <c r="PE279"/>
      <c r="PF279"/>
      <c r="PG279"/>
      <c r="PH279"/>
      <c r="PI279"/>
      <c r="PJ279"/>
      <c r="PK279"/>
      <c r="PL279"/>
      <c r="PM279"/>
      <c r="PN279"/>
      <c r="PO279"/>
      <c r="PP279"/>
      <c r="PQ279"/>
      <c r="PR279"/>
      <c r="PS279"/>
      <c r="PT279"/>
      <c r="PU279"/>
      <c r="PV279"/>
      <c r="PW279"/>
      <c r="PX279"/>
      <c r="PY279"/>
      <c r="PZ279"/>
      <c r="QA279"/>
      <c r="QB279"/>
      <c r="QC279"/>
      <c r="QD279"/>
      <c r="QE279"/>
      <c r="QF279"/>
      <c r="QG279"/>
      <c r="QH279"/>
      <c r="QI279"/>
      <c r="QJ279"/>
      <c r="QK279"/>
      <c r="QL279"/>
      <c r="QM279"/>
      <c r="QN279"/>
      <c r="QO279"/>
      <c r="QP279"/>
      <c r="QQ279"/>
      <c r="QR279"/>
      <c r="QS279"/>
      <c r="QT279"/>
      <c r="QU279"/>
      <c r="QV279"/>
      <c r="QW279"/>
      <c r="QX279"/>
      <c r="QY279"/>
      <c r="QZ279"/>
      <c r="RA279"/>
      <c r="RB279"/>
      <c r="RC279"/>
      <c r="RD279"/>
      <c r="RE279"/>
      <c r="RF279"/>
      <c r="RG279"/>
      <c r="RH279"/>
      <c r="RI279"/>
      <c r="RJ279"/>
      <c r="RK279"/>
      <c r="RL279"/>
      <c r="RM279"/>
      <c r="RN279"/>
      <c r="RO279"/>
      <c r="RP279"/>
      <c r="RQ279"/>
      <c r="RR279"/>
      <c r="RS279"/>
      <c r="RT279"/>
      <c r="RU279"/>
      <c r="RV279"/>
      <c r="RW279"/>
      <c r="RX279"/>
      <c r="RY279"/>
      <c r="RZ279"/>
      <c r="SA279"/>
      <c r="SB279"/>
      <c r="SC279"/>
      <c r="SD279"/>
      <c r="SE279"/>
      <c r="SF279"/>
      <c r="SG279"/>
      <c r="SH279"/>
      <c r="SI279"/>
      <c r="SJ279"/>
      <c r="SK279"/>
      <c r="SL279"/>
      <c r="SM279"/>
      <c r="SN279"/>
      <c r="SO279"/>
      <c r="SP279"/>
      <c r="SQ279"/>
      <c r="SR279"/>
      <c r="SS279"/>
      <c r="ST279"/>
      <c r="SU279"/>
      <c r="SV279"/>
      <c r="SW279"/>
      <c r="SX279"/>
      <c r="SY279"/>
      <c r="SZ279"/>
      <c r="TA279"/>
      <c r="TB279"/>
      <c r="TC279"/>
      <c r="TD279"/>
      <c r="TE279"/>
      <c r="TF279"/>
      <c r="TG279"/>
      <c r="TH279"/>
      <c r="TI279"/>
      <c r="TJ279"/>
      <c r="TK279"/>
      <c r="TL279"/>
      <c r="TM279"/>
      <c r="TN279"/>
      <c r="TO279"/>
      <c r="TP279"/>
      <c r="TQ279"/>
      <c r="TR279"/>
      <c r="TS279"/>
      <c r="TT279"/>
      <c r="TU279"/>
      <c r="TV279"/>
      <c r="TW279"/>
      <c r="TX279"/>
      <c r="TY279"/>
      <c r="TZ279"/>
      <c r="UA279"/>
      <c r="UB279"/>
      <c r="UC279"/>
      <c r="UD279"/>
      <c r="UE279"/>
      <c r="UF279"/>
      <c r="UG279"/>
      <c r="UH279"/>
      <c r="UI279"/>
      <c r="UJ279"/>
      <c r="UK279"/>
      <c r="UL279"/>
      <c r="UM279"/>
      <c r="UN279"/>
      <c r="UO279"/>
      <c r="UP279"/>
      <c r="UQ279"/>
      <c r="UR279"/>
      <c r="US279"/>
      <c r="UT279"/>
      <c r="UU279"/>
      <c r="UV279"/>
      <c r="UW279"/>
      <c r="UX279"/>
      <c r="UY279"/>
      <c r="UZ279"/>
      <c r="VA279"/>
      <c r="VB279"/>
      <c r="VC279"/>
      <c r="VD279"/>
      <c r="VE279"/>
      <c r="VF279"/>
      <c r="VG279"/>
      <c r="VH279"/>
      <c r="VI279"/>
      <c r="VJ279"/>
      <c r="VK279"/>
      <c r="VL279"/>
      <c r="VM279"/>
      <c r="VN279"/>
      <c r="VO279"/>
      <c r="VP279"/>
      <c r="VQ279"/>
      <c r="VR279"/>
      <c r="VS279"/>
      <c r="VT279"/>
      <c r="VU279"/>
      <c r="VV279"/>
      <c r="VW279"/>
      <c r="VX279"/>
      <c r="VY279"/>
      <c r="VZ279"/>
      <c r="WA279"/>
      <c r="WB279"/>
      <c r="WC279"/>
      <c r="WD279"/>
      <c r="WE279"/>
      <c r="WF279"/>
      <c r="WG279"/>
      <c r="WH279"/>
      <c r="WI279"/>
      <c r="WJ279"/>
      <c r="WK279"/>
      <c r="WL279"/>
      <c r="WM279"/>
      <c r="WN279"/>
      <c r="WO279"/>
      <c r="WP279"/>
      <c r="WQ279"/>
      <c r="WR279"/>
      <c r="WS279"/>
      <c r="WT279"/>
      <c r="WU279"/>
      <c r="WV279"/>
      <c r="WW279"/>
      <c r="WX279"/>
      <c r="WY279"/>
      <c r="WZ279"/>
      <c r="XA279"/>
      <c r="XB279"/>
      <c r="XC279"/>
      <c r="XD279"/>
      <c r="XE279"/>
      <c r="XF279"/>
      <c r="XG279"/>
      <c r="XH279"/>
      <c r="XI279"/>
      <c r="XJ279"/>
      <c r="XK279"/>
      <c r="XL279"/>
      <c r="XM279"/>
      <c r="XN279"/>
      <c r="XO279"/>
      <c r="XP279"/>
      <c r="XQ279"/>
      <c r="XR279"/>
      <c r="XS279"/>
      <c r="XT279"/>
      <c r="XU279"/>
      <c r="XV279"/>
      <c r="XW279"/>
      <c r="XX279"/>
      <c r="XY279"/>
      <c r="XZ279"/>
      <c r="YA279"/>
      <c r="YB279"/>
      <c r="YC279"/>
      <c r="YD279"/>
      <c r="YE279"/>
      <c r="YF279"/>
      <c r="YG279"/>
      <c r="YH279"/>
      <c r="YI279"/>
      <c r="YJ279"/>
      <c r="YK279"/>
      <c r="YL279"/>
      <c r="YM279"/>
      <c r="YN279"/>
      <c r="YO279"/>
      <c r="YP279"/>
      <c r="YQ279"/>
      <c r="YR279"/>
      <c r="YS279"/>
    </row>
    <row r="280" spans="1:669" x14ac:dyDescent="0.25"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/>
      <c r="BY280" s="32"/>
      <c r="BZ280" s="32"/>
      <c r="CA280" s="32"/>
      <c r="CB280" s="32"/>
      <c r="CC280" s="32"/>
      <c r="CD280" s="32"/>
      <c r="CE280" s="32"/>
      <c r="CF280" s="32"/>
      <c r="CG280" s="32"/>
      <c r="CH280" s="32"/>
      <c r="CI280" s="32"/>
      <c r="CJ280" s="32"/>
      <c r="CK280" s="32"/>
      <c r="CL280" s="32"/>
      <c r="CM280" s="32"/>
      <c r="CN280" s="32"/>
      <c r="CO280" s="32"/>
      <c r="CP280" s="32"/>
      <c r="CQ280" s="32"/>
      <c r="CR280" s="32"/>
      <c r="CS280" s="32"/>
      <c r="CT280" s="32"/>
      <c r="CU280" s="32"/>
      <c r="CV280" s="32"/>
      <c r="CW280" s="32"/>
      <c r="CX280" s="32"/>
      <c r="CY280" s="32"/>
      <c r="CZ280" s="32"/>
      <c r="DA280" s="32"/>
      <c r="DB280" s="32"/>
      <c r="DC280" s="32"/>
      <c r="DD280" s="32"/>
      <c r="DE280" s="32"/>
      <c r="DF280" s="32"/>
      <c r="DG280" s="32"/>
      <c r="DH280" s="32"/>
      <c r="DI280" s="32"/>
      <c r="DJ280" s="32"/>
      <c r="DK280" s="32"/>
      <c r="DL280" s="32"/>
      <c r="DM280" s="32"/>
      <c r="DN280" s="32"/>
      <c r="DO280" s="32"/>
      <c r="DP280" s="32"/>
      <c r="DQ280" s="32"/>
      <c r="DR280" s="32"/>
      <c r="DS280" s="32"/>
      <c r="DT280" s="32"/>
      <c r="DU280" s="32"/>
      <c r="DV280" s="32"/>
      <c r="DW280" s="32"/>
      <c r="DX280" s="32"/>
      <c r="DY280" s="32"/>
      <c r="DZ280" s="32"/>
      <c r="EA280" s="32"/>
      <c r="EB280" s="32"/>
      <c r="EC280" s="32"/>
      <c r="ED280" s="32"/>
      <c r="EE280" s="32"/>
      <c r="EF280" s="32"/>
      <c r="EG280" s="32"/>
    </row>
    <row r="281" spans="1:669" x14ac:dyDescent="0.25"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/>
      <c r="BV281" s="32"/>
      <c r="BW281" s="32"/>
      <c r="BX281" s="32"/>
      <c r="BY281" s="32"/>
      <c r="BZ281" s="32"/>
      <c r="CA281" s="32"/>
      <c r="CB281" s="32"/>
      <c r="CC281" s="32"/>
      <c r="CD281" s="32"/>
      <c r="CE281" s="32"/>
      <c r="CF281" s="32"/>
      <c r="CG281" s="32"/>
      <c r="CH281" s="32"/>
      <c r="CI281" s="32"/>
      <c r="CJ281" s="32"/>
      <c r="CK281" s="32"/>
      <c r="CL281" s="32"/>
      <c r="CM281" s="32"/>
      <c r="CN281" s="32"/>
      <c r="CO281" s="32"/>
      <c r="CP281" s="32"/>
      <c r="CQ281" s="32"/>
      <c r="CR281" s="32"/>
      <c r="CS281" s="32"/>
      <c r="CT281" s="32"/>
      <c r="CU281" s="32"/>
      <c r="CV281" s="32"/>
      <c r="CW281" s="32"/>
      <c r="CX281" s="32"/>
      <c r="CY281" s="32"/>
      <c r="CZ281" s="32"/>
      <c r="DA281" s="32"/>
      <c r="DB281" s="32"/>
      <c r="DC281" s="32"/>
      <c r="DD281" s="32"/>
      <c r="DE281" s="32"/>
      <c r="DF281" s="32"/>
      <c r="DG281" s="32"/>
      <c r="DH281" s="32"/>
      <c r="DI281" s="32"/>
      <c r="DJ281" s="32"/>
      <c r="DK281" s="32"/>
      <c r="DL281" s="32"/>
      <c r="DM281" s="32"/>
      <c r="DN281" s="32"/>
      <c r="DO281" s="32"/>
      <c r="DP281" s="32"/>
      <c r="DQ281" s="32"/>
      <c r="DR281" s="32"/>
      <c r="DS281" s="32"/>
      <c r="DT281" s="32"/>
      <c r="DU281" s="32"/>
      <c r="DV281" s="32"/>
      <c r="DW281" s="32"/>
      <c r="DX281" s="32"/>
      <c r="DY281" s="32"/>
      <c r="DZ281" s="32"/>
      <c r="EA281" s="32"/>
      <c r="EB281" s="32"/>
      <c r="EC281" s="32"/>
      <c r="ED281" s="32"/>
      <c r="EE281" s="32"/>
      <c r="EF281" s="32"/>
      <c r="EG281" s="32"/>
    </row>
    <row r="282" spans="1:669" x14ac:dyDescent="0.25"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  <c r="CC282" s="32"/>
      <c r="CD282" s="32"/>
      <c r="CE282" s="32"/>
      <c r="CF282" s="32"/>
      <c r="CG282" s="32"/>
      <c r="CH282" s="32"/>
      <c r="CI282" s="32"/>
      <c r="CJ282" s="32"/>
      <c r="CK282" s="32"/>
      <c r="CL282" s="32"/>
      <c r="CM282" s="32"/>
      <c r="CN282" s="32"/>
      <c r="CO282" s="32"/>
      <c r="CP282" s="32"/>
      <c r="CQ282" s="32"/>
      <c r="CR282" s="32"/>
      <c r="CS282" s="32"/>
      <c r="CT282" s="32"/>
      <c r="CU282" s="32"/>
      <c r="CV282" s="32"/>
      <c r="CW282" s="32"/>
      <c r="CX282" s="32"/>
      <c r="CY282" s="32"/>
      <c r="CZ282" s="32"/>
      <c r="DA282" s="32"/>
      <c r="DB282" s="32"/>
      <c r="DC282" s="32"/>
      <c r="DD282" s="32"/>
      <c r="DE282" s="32"/>
      <c r="DF282" s="32"/>
      <c r="DG282" s="32"/>
      <c r="DH282" s="32"/>
      <c r="DI282" s="32"/>
      <c r="DJ282" s="32"/>
      <c r="DK282" s="32"/>
      <c r="DL282" s="32"/>
      <c r="DM282" s="32"/>
      <c r="DN282" s="32"/>
      <c r="DO282" s="32"/>
      <c r="DP282" s="32"/>
      <c r="DQ282" s="32"/>
      <c r="DR282" s="32"/>
      <c r="DS282" s="32"/>
      <c r="DT282" s="32"/>
      <c r="DU282" s="32"/>
      <c r="DV282" s="32"/>
      <c r="DW282" s="32"/>
      <c r="DX282" s="32"/>
      <c r="DY282" s="32"/>
      <c r="DZ282" s="32"/>
      <c r="EA282" s="32"/>
      <c r="EB282" s="32"/>
      <c r="EC282" s="32"/>
      <c r="ED282" s="32"/>
      <c r="EE282" s="32"/>
      <c r="EF282" s="32"/>
      <c r="EG282" s="32"/>
    </row>
    <row r="283" spans="1:669" x14ac:dyDescent="0.25"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  <c r="BZ283" s="32"/>
      <c r="CA283" s="32"/>
      <c r="CB283" s="32"/>
      <c r="CC283" s="32"/>
      <c r="CD283" s="32"/>
      <c r="CE283" s="32"/>
      <c r="CF283" s="32"/>
      <c r="CG283" s="32"/>
      <c r="CH283" s="32"/>
      <c r="CI283" s="32"/>
      <c r="CJ283" s="32"/>
      <c r="CK283" s="32"/>
      <c r="CL283" s="32"/>
      <c r="CM283" s="32"/>
      <c r="CN283" s="32"/>
      <c r="CO283" s="32"/>
      <c r="CP283" s="32"/>
      <c r="CQ283" s="32"/>
      <c r="CR283" s="32"/>
      <c r="CS283" s="32"/>
      <c r="CT283" s="32"/>
      <c r="CU283" s="32"/>
      <c r="CV283" s="32"/>
      <c r="CW283" s="32"/>
      <c r="CX283" s="32"/>
      <c r="CY283" s="32"/>
      <c r="CZ283" s="32"/>
      <c r="DA283" s="32"/>
      <c r="DB283" s="32"/>
      <c r="DC283" s="32"/>
      <c r="DD283" s="32"/>
      <c r="DE283" s="32"/>
      <c r="DF283" s="32"/>
      <c r="DG283" s="32"/>
      <c r="DH283" s="32"/>
      <c r="DI283" s="32"/>
      <c r="DJ283" s="32"/>
      <c r="DK283" s="32"/>
      <c r="DL283" s="32"/>
      <c r="DM283" s="32"/>
      <c r="DN283" s="32"/>
      <c r="DO283" s="32"/>
      <c r="DP283" s="32"/>
      <c r="DQ283" s="32"/>
      <c r="DR283" s="32"/>
      <c r="DS283" s="32"/>
      <c r="DT283" s="32"/>
      <c r="DU283" s="32"/>
      <c r="DV283" s="32"/>
      <c r="DW283" s="32"/>
      <c r="DX283" s="32"/>
      <c r="DY283" s="32"/>
      <c r="DZ283" s="32"/>
      <c r="EA283" s="32"/>
      <c r="EB283" s="32"/>
      <c r="EC283" s="32"/>
      <c r="ED283" s="32"/>
      <c r="EE283" s="32"/>
      <c r="EF283" s="32"/>
      <c r="EG283" s="32"/>
    </row>
    <row r="284" spans="1:669" x14ac:dyDescent="0.25"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  <c r="BX284" s="32"/>
      <c r="BY284" s="32"/>
      <c r="BZ284" s="32"/>
      <c r="CA284" s="32"/>
      <c r="CB284" s="32"/>
      <c r="CC284" s="32"/>
      <c r="CD284" s="32"/>
      <c r="CE284" s="32"/>
      <c r="CF284" s="32"/>
      <c r="CG284" s="32"/>
      <c r="CH284" s="32"/>
      <c r="CI284" s="32"/>
      <c r="CJ284" s="32"/>
      <c r="CK284" s="32"/>
      <c r="CL284" s="32"/>
      <c r="CM284" s="32"/>
      <c r="CN284" s="32"/>
      <c r="CO284" s="32"/>
      <c r="CP284" s="32"/>
      <c r="CQ284" s="32"/>
      <c r="CR284" s="32"/>
      <c r="CS284" s="32"/>
      <c r="CT284" s="32"/>
      <c r="CU284" s="32"/>
      <c r="CV284" s="32"/>
      <c r="CW284" s="32"/>
      <c r="CX284" s="32"/>
      <c r="CY284" s="32"/>
      <c r="CZ284" s="32"/>
      <c r="DA284" s="32"/>
      <c r="DB284" s="32"/>
      <c r="DC284" s="32"/>
      <c r="DD284" s="32"/>
      <c r="DE284" s="32"/>
      <c r="DF284" s="32"/>
      <c r="DG284" s="32"/>
      <c r="DH284" s="32"/>
      <c r="DI284" s="32"/>
      <c r="DJ284" s="32"/>
      <c r="DK284" s="32"/>
      <c r="DL284" s="32"/>
      <c r="DM284" s="32"/>
      <c r="DN284" s="32"/>
      <c r="DO284" s="32"/>
      <c r="DP284" s="32"/>
      <c r="DQ284" s="32"/>
      <c r="DR284" s="32"/>
      <c r="DS284" s="32"/>
      <c r="DT284" s="32"/>
      <c r="DU284" s="32"/>
      <c r="DV284" s="32"/>
      <c r="DW284" s="32"/>
      <c r="DX284" s="32"/>
      <c r="DY284" s="32"/>
      <c r="DZ284" s="32"/>
      <c r="EA284" s="32"/>
      <c r="EB284" s="32"/>
      <c r="EC284" s="32"/>
      <c r="ED284" s="32"/>
      <c r="EE284" s="32"/>
      <c r="EF284" s="32"/>
      <c r="EG284" s="32"/>
    </row>
    <row r="285" spans="1:669" x14ac:dyDescent="0.25"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  <c r="BZ285" s="32"/>
      <c r="CA285" s="32"/>
      <c r="CB285" s="32"/>
      <c r="CC285" s="32"/>
      <c r="CD285" s="32"/>
      <c r="CE285" s="32"/>
      <c r="CF285" s="32"/>
      <c r="CG285" s="32"/>
      <c r="CH285" s="32"/>
      <c r="CI285" s="32"/>
      <c r="CJ285" s="32"/>
      <c r="CK285" s="32"/>
      <c r="CL285" s="32"/>
      <c r="CM285" s="32"/>
      <c r="CN285" s="32"/>
      <c r="CO285" s="32"/>
      <c r="CP285" s="32"/>
      <c r="CQ285" s="32"/>
      <c r="CR285" s="32"/>
      <c r="CS285" s="32"/>
      <c r="CT285" s="32"/>
      <c r="CU285" s="32"/>
      <c r="CV285" s="32"/>
      <c r="CW285" s="32"/>
      <c r="CX285" s="32"/>
      <c r="CY285" s="32"/>
      <c r="CZ285" s="32"/>
      <c r="DA285" s="32"/>
      <c r="DB285" s="32"/>
      <c r="DC285" s="32"/>
      <c r="DD285" s="32"/>
      <c r="DE285" s="32"/>
      <c r="DF285" s="32"/>
      <c r="DG285" s="32"/>
      <c r="DH285" s="32"/>
      <c r="DI285" s="32"/>
      <c r="DJ285" s="32"/>
      <c r="DK285" s="32"/>
      <c r="DL285" s="32"/>
      <c r="DM285" s="32"/>
      <c r="DN285" s="32"/>
      <c r="DO285" s="32"/>
      <c r="DP285" s="32"/>
      <c r="DQ285" s="32"/>
      <c r="DR285" s="32"/>
      <c r="DS285" s="32"/>
      <c r="DT285" s="32"/>
      <c r="DU285" s="32"/>
      <c r="DV285" s="32"/>
      <c r="DW285" s="32"/>
      <c r="DX285" s="32"/>
      <c r="DY285" s="32"/>
      <c r="DZ285" s="32"/>
      <c r="EA285" s="32"/>
      <c r="EB285" s="32"/>
      <c r="EC285" s="32"/>
      <c r="ED285" s="32"/>
      <c r="EE285" s="32"/>
      <c r="EF285" s="32"/>
      <c r="EG285" s="32"/>
    </row>
    <row r="286" spans="1:669" x14ac:dyDescent="0.25"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32"/>
      <c r="BV286" s="32"/>
      <c r="BW286" s="32"/>
      <c r="BX286" s="32"/>
      <c r="BY286" s="32"/>
      <c r="BZ286" s="32"/>
      <c r="CA286" s="32"/>
      <c r="CB286" s="32"/>
      <c r="CC286" s="32"/>
      <c r="CD286" s="32"/>
      <c r="CE286" s="32"/>
      <c r="CF286" s="32"/>
      <c r="CG286" s="32"/>
      <c r="CH286" s="32"/>
      <c r="CI286" s="32"/>
      <c r="CJ286" s="32"/>
      <c r="CK286" s="32"/>
      <c r="CL286" s="32"/>
      <c r="CM286" s="32"/>
      <c r="CN286" s="32"/>
      <c r="CO286" s="32"/>
      <c r="CP286" s="32"/>
      <c r="CQ286" s="32"/>
      <c r="CR286" s="32"/>
      <c r="CS286" s="32"/>
      <c r="CT286" s="32"/>
      <c r="CU286" s="32"/>
      <c r="CV286" s="32"/>
      <c r="CW286" s="32"/>
      <c r="CX286" s="32"/>
      <c r="CY286" s="32"/>
      <c r="CZ286" s="32"/>
      <c r="DA286" s="32"/>
      <c r="DB286" s="32"/>
      <c r="DC286" s="32"/>
      <c r="DD286" s="32"/>
      <c r="DE286" s="32"/>
      <c r="DF286" s="32"/>
      <c r="DG286" s="32"/>
      <c r="DH286" s="32"/>
      <c r="DI286" s="32"/>
      <c r="DJ286" s="32"/>
      <c r="DK286" s="32"/>
      <c r="DL286" s="32"/>
      <c r="DM286" s="32"/>
      <c r="DN286" s="32"/>
      <c r="DO286" s="32"/>
      <c r="DP286" s="32"/>
      <c r="DQ286" s="32"/>
      <c r="DR286" s="32"/>
      <c r="DS286" s="32"/>
      <c r="DT286" s="32"/>
      <c r="DU286" s="32"/>
      <c r="DV286" s="32"/>
      <c r="DW286" s="32"/>
      <c r="DX286" s="32"/>
      <c r="DY286" s="32"/>
      <c r="DZ286" s="32"/>
      <c r="EA286" s="32"/>
      <c r="EB286" s="32"/>
      <c r="EC286" s="32"/>
      <c r="ED286" s="32"/>
      <c r="EE286" s="32"/>
      <c r="EF286" s="32"/>
      <c r="EG286" s="32"/>
    </row>
    <row r="287" spans="1:669" x14ac:dyDescent="0.25">
      <c r="A287" s="27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  <c r="BT287" s="32"/>
      <c r="BU287" s="32"/>
      <c r="BV287" s="32"/>
      <c r="BW287" s="32"/>
      <c r="BX287" s="32"/>
      <c r="BY287" s="32"/>
      <c r="BZ287" s="32"/>
      <c r="CA287" s="32"/>
      <c r="CB287" s="32"/>
      <c r="CC287" s="32"/>
      <c r="CD287" s="32"/>
      <c r="CE287" s="32"/>
      <c r="CF287" s="32"/>
      <c r="CG287" s="32"/>
      <c r="CH287" s="32"/>
      <c r="CI287" s="32"/>
      <c r="CJ287" s="32"/>
      <c r="CK287" s="32"/>
      <c r="CL287" s="32"/>
      <c r="CM287" s="32"/>
      <c r="CN287" s="32"/>
      <c r="CO287" s="32"/>
      <c r="CP287" s="32"/>
      <c r="CQ287" s="32"/>
      <c r="CR287" s="32"/>
      <c r="CS287" s="32"/>
      <c r="CT287" s="32"/>
      <c r="CU287" s="32"/>
      <c r="CV287" s="32"/>
      <c r="CW287" s="32"/>
      <c r="CX287" s="32"/>
      <c r="CY287" s="32"/>
      <c r="CZ287" s="32"/>
      <c r="DA287" s="32"/>
      <c r="DB287" s="32"/>
      <c r="DC287" s="32"/>
      <c r="DD287" s="32"/>
      <c r="DE287" s="32"/>
      <c r="DF287" s="32"/>
      <c r="DG287" s="32"/>
      <c r="DH287" s="32"/>
      <c r="DI287" s="32"/>
      <c r="DJ287" s="32"/>
      <c r="DK287" s="32"/>
      <c r="DL287" s="32"/>
      <c r="DM287" s="32"/>
      <c r="DN287" s="32"/>
      <c r="DO287" s="32"/>
      <c r="DP287" s="32"/>
      <c r="DQ287" s="32"/>
      <c r="DR287" s="32"/>
      <c r="DS287" s="32"/>
      <c r="DT287" s="32"/>
      <c r="DU287" s="32"/>
      <c r="DV287" s="32"/>
      <c r="DW287" s="32"/>
      <c r="DX287" s="32"/>
      <c r="DY287" s="32"/>
      <c r="DZ287" s="32"/>
      <c r="EA287" s="32"/>
      <c r="EB287" s="32"/>
      <c r="EC287" s="32"/>
      <c r="ED287" s="32"/>
      <c r="EE287" s="32"/>
      <c r="EF287" s="32"/>
      <c r="EG287" s="32"/>
    </row>
    <row r="288" spans="1:669" x14ac:dyDescent="0.25">
      <c r="B288" s="27"/>
      <c r="C288" s="27"/>
      <c r="D288" s="27"/>
      <c r="E288" s="27"/>
      <c r="F288" s="27"/>
      <c r="G288" s="98"/>
      <c r="H288" s="106"/>
      <c r="I288" s="98"/>
      <c r="J288" s="98"/>
      <c r="K288" s="98"/>
      <c r="L288" s="98"/>
      <c r="M288" s="98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  <c r="BZ288" s="32"/>
      <c r="CA288" s="32"/>
      <c r="CB288" s="32"/>
      <c r="CC288" s="32"/>
      <c r="CD288" s="32"/>
      <c r="CE288" s="32"/>
      <c r="CF288" s="32"/>
      <c r="CG288" s="32"/>
      <c r="CH288" s="32"/>
      <c r="CI288" s="32"/>
      <c r="CJ288" s="32"/>
      <c r="CK288" s="32"/>
      <c r="CL288" s="32"/>
      <c r="CM288" s="32"/>
      <c r="CN288" s="32"/>
      <c r="CO288" s="32"/>
      <c r="CP288" s="32"/>
      <c r="CQ288" s="32"/>
      <c r="CR288" s="32"/>
      <c r="CS288" s="32"/>
      <c r="CT288" s="32"/>
      <c r="CU288" s="32"/>
      <c r="CV288" s="32"/>
      <c r="CW288" s="32"/>
      <c r="CX288" s="32"/>
      <c r="CY288" s="32"/>
      <c r="CZ288" s="32"/>
      <c r="DA288" s="32"/>
      <c r="DB288" s="32"/>
      <c r="DC288" s="32"/>
      <c r="DD288" s="32"/>
      <c r="DE288" s="32"/>
      <c r="DF288" s="32"/>
      <c r="DG288" s="32"/>
      <c r="DH288" s="32"/>
      <c r="DI288" s="32"/>
      <c r="DJ288" s="32"/>
      <c r="DK288" s="32"/>
      <c r="DL288" s="32"/>
      <c r="DM288" s="32"/>
      <c r="DN288" s="32"/>
      <c r="DO288" s="32"/>
      <c r="DP288" s="32"/>
      <c r="DQ288" s="32"/>
      <c r="DR288" s="32"/>
      <c r="DS288" s="32"/>
      <c r="DT288" s="32"/>
      <c r="DU288" s="32"/>
      <c r="DV288" s="32"/>
      <c r="DW288" s="32"/>
      <c r="DX288" s="32"/>
      <c r="DY288" s="32"/>
      <c r="DZ288" s="32"/>
      <c r="EA288" s="32"/>
      <c r="EB288" s="32"/>
      <c r="EC288" s="32"/>
      <c r="ED288" s="32"/>
      <c r="EE288" s="32"/>
      <c r="EF288" s="32"/>
      <c r="EG288" s="32"/>
    </row>
    <row r="289" spans="2:137" x14ac:dyDescent="0.25">
      <c r="B289" s="2"/>
      <c r="C289" s="2"/>
      <c r="D289" s="2"/>
      <c r="E289" s="1"/>
      <c r="F289" s="1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  <c r="BZ289" s="32"/>
      <c r="CA289" s="32"/>
      <c r="CB289" s="32"/>
      <c r="CC289" s="32"/>
      <c r="CD289" s="32"/>
      <c r="CE289" s="32"/>
      <c r="CF289" s="32"/>
      <c r="CG289" s="32"/>
      <c r="CH289" s="32"/>
      <c r="CI289" s="32"/>
      <c r="CJ289" s="32"/>
      <c r="CK289" s="32"/>
      <c r="CL289" s="32"/>
      <c r="CM289" s="32"/>
      <c r="CN289" s="32"/>
      <c r="CO289" s="32"/>
      <c r="CP289" s="32"/>
      <c r="CQ289" s="32"/>
      <c r="CR289" s="32"/>
      <c r="CS289" s="32"/>
      <c r="CT289" s="32"/>
      <c r="CU289" s="32"/>
      <c r="CV289" s="32"/>
      <c r="CW289" s="32"/>
      <c r="CX289" s="32"/>
      <c r="CY289" s="32"/>
      <c r="CZ289" s="32"/>
      <c r="DA289" s="32"/>
      <c r="DB289" s="32"/>
      <c r="DC289" s="32"/>
      <c r="DD289" s="32"/>
      <c r="DE289" s="32"/>
      <c r="DF289" s="32"/>
      <c r="DG289" s="32"/>
      <c r="DH289" s="32"/>
      <c r="DI289" s="32"/>
      <c r="DJ289" s="32"/>
      <c r="DK289" s="32"/>
      <c r="DL289" s="32"/>
      <c r="DM289" s="32"/>
      <c r="DN289" s="32"/>
      <c r="DO289" s="32"/>
      <c r="DP289" s="32"/>
      <c r="DQ289" s="32"/>
      <c r="DR289" s="32"/>
      <c r="DS289" s="32"/>
      <c r="DT289" s="32"/>
      <c r="DU289" s="32"/>
      <c r="DV289" s="32"/>
      <c r="DW289" s="32"/>
      <c r="DX289" s="32"/>
      <c r="DY289" s="32"/>
      <c r="DZ289" s="32"/>
      <c r="EA289" s="32"/>
      <c r="EB289" s="32"/>
      <c r="EC289" s="32"/>
      <c r="ED289" s="32"/>
      <c r="EE289" s="32"/>
      <c r="EF289" s="32"/>
      <c r="EG289" s="32"/>
    </row>
    <row r="290" spans="2:137" x14ac:dyDescent="0.25">
      <c r="B290" s="2"/>
      <c r="C290" s="2"/>
      <c r="D290" s="2"/>
      <c r="E290" s="1"/>
      <c r="F290" s="1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/>
      <c r="BY290" s="32"/>
      <c r="BZ290" s="32"/>
      <c r="CA290" s="32"/>
      <c r="CB290" s="32"/>
      <c r="CC290" s="32"/>
      <c r="CD290" s="32"/>
      <c r="CE290" s="32"/>
      <c r="CF290" s="32"/>
      <c r="CG290" s="32"/>
      <c r="CH290" s="32"/>
      <c r="CI290" s="32"/>
      <c r="CJ290" s="32"/>
      <c r="CK290" s="32"/>
      <c r="CL290" s="32"/>
      <c r="CM290" s="32"/>
      <c r="CN290" s="32"/>
      <c r="CO290" s="32"/>
      <c r="CP290" s="32"/>
      <c r="CQ290" s="32"/>
      <c r="CR290" s="32"/>
      <c r="CS290" s="32"/>
      <c r="CT290" s="32"/>
      <c r="CU290" s="32"/>
      <c r="CV290" s="32"/>
      <c r="CW290" s="32"/>
      <c r="CX290" s="32"/>
      <c r="CY290" s="32"/>
      <c r="CZ290" s="32"/>
      <c r="DA290" s="32"/>
      <c r="DB290" s="32"/>
      <c r="DC290" s="32"/>
      <c r="DD290" s="32"/>
      <c r="DE290" s="32"/>
      <c r="DF290" s="32"/>
      <c r="DG290" s="32"/>
      <c r="DH290" s="32"/>
      <c r="DI290" s="32"/>
      <c r="DJ290" s="32"/>
      <c r="DK290" s="32"/>
      <c r="DL290" s="32"/>
      <c r="DM290" s="32"/>
      <c r="DN290" s="32"/>
      <c r="DO290" s="32"/>
      <c r="DP290" s="32"/>
      <c r="DQ290" s="32"/>
      <c r="DR290" s="32"/>
      <c r="DS290" s="32"/>
      <c r="DT290" s="32"/>
      <c r="DU290" s="32"/>
      <c r="DV290" s="32"/>
      <c r="DW290" s="32"/>
      <c r="DX290" s="32"/>
      <c r="DY290" s="32"/>
      <c r="DZ290" s="32"/>
      <c r="EA290" s="32"/>
      <c r="EB290" s="32"/>
      <c r="EC290" s="32"/>
      <c r="ED290" s="32"/>
      <c r="EE290" s="32"/>
      <c r="EF290" s="32"/>
      <c r="EG290" s="32"/>
    </row>
    <row r="291" spans="2:137" x14ac:dyDescent="0.25">
      <c r="B291" s="2"/>
      <c r="C291" s="2"/>
      <c r="D291" s="2"/>
      <c r="E291" s="1"/>
      <c r="F291" s="1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  <c r="BZ291" s="32"/>
      <c r="CA291" s="32"/>
      <c r="CB291" s="32"/>
      <c r="CC291" s="32"/>
      <c r="CD291" s="32"/>
      <c r="CE291" s="32"/>
      <c r="CF291" s="32"/>
      <c r="CG291" s="32"/>
      <c r="CH291" s="32"/>
      <c r="CI291" s="32"/>
      <c r="CJ291" s="32"/>
      <c r="CK291" s="32"/>
      <c r="CL291" s="32"/>
      <c r="CM291" s="32"/>
      <c r="CN291" s="32"/>
      <c r="CO291" s="32"/>
      <c r="CP291" s="32"/>
      <c r="CQ291" s="32"/>
      <c r="CR291" s="32"/>
      <c r="CS291" s="32"/>
      <c r="CT291" s="32"/>
      <c r="CU291" s="32"/>
      <c r="CV291" s="32"/>
      <c r="CW291" s="32"/>
      <c r="CX291" s="32"/>
      <c r="CY291" s="32"/>
      <c r="CZ291" s="32"/>
      <c r="DA291" s="32"/>
      <c r="DB291" s="32"/>
      <c r="DC291" s="32"/>
      <c r="DD291" s="32"/>
      <c r="DE291" s="32"/>
      <c r="DF291" s="32"/>
      <c r="DG291" s="32"/>
      <c r="DH291" s="32"/>
      <c r="DI291" s="32"/>
      <c r="DJ291" s="32"/>
      <c r="DK291" s="32"/>
      <c r="DL291" s="32"/>
      <c r="DM291" s="32"/>
      <c r="DN291" s="32"/>
      <c r="DO291" s="32"/>
      <c r="DP291" s="32"/>
      <c r="DQ291" s="32"/>
      <c r="DR291" s="32"/>
      <c r="DS291" s="32"/>
      <c r="DT291" s="32"/>
      <c r="DU291" s="32"/>
      <c r="DV291" s="32"/>
      <c r="DW291" s="32"/>
      <c r="DX291" s="32"/>
      <c r="DY291" s="32"/>
      <c r="DZ291" s="32"/>
      <c r="EA291" s="32"/>
      <c r="EB291" s="32"/>
      <c r="EC291" s="32"/>
      <c r="ED291" s="32"/>
      <c r="EE291" s="32"/>
      <c r="EF291" s="32"/>
      <c r="EG291" s="32"/>
    </row>
    <row r="292" spans="2:137" x14ac:dyDescent="0.25">
      <c r="B292" s="2"/>
      <c r="C292" s="2"/>
      <c r="D292" s="2"/>
      <c r="E292" s="1"/>
      <c r="F292" s="1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  <c r="CC292" s="32"/>
      <c r="CD292" s="32"/>
      <c r="CE292" s="32"/>
      <c r="CF292" s="32"/>
      <c r="CG292" s="32"/>
      <c r="CH292" s="32"/>
      <c r="CI292" s="32"/>
      <c r="CJ292" s="32"/>
      <c r="CK292" s="32"/>
      <c r="CL292" s="32"/>
      <c r="CM292" s="32"/>
      <c r="CN292" s="32"/>
      <c r="CO292" s="32"/>
      <c r="CP292" s="32"/>
      <c r="CQ292" s="32"/>
      <c r="CR292" s="32"/>
      <c r="CS292" s="32"/>
      <c r="CT292" s="32"/>
      <c r="CU292" s="32"/>
      <c r="CV292" s="32"/>
      <c r="CW292" s="32"/>
      <c r="CX292" s="32"/>
      <c r="CY292" s="32"/>
      <c r="CZ292" s="32"/>
      <c r="DA292" s="32"/>
      <c r="DB292" s="32"/>
      <c r="DC292" s="32"/>
      <c r="DD292" s="32"/>
      <c r="DE292" s="32"/>
      <c r="DF292" s="32"/>
      <c r="DG292" s="32"/>
      <c r="DH292" s="32"/>
      <c r="DI292" s="32"/>
      <c r="DJ292" s="32"/>
      <c r="DK292" s="32"/>
      <c r="DL292" s="32"/>
      <c r="DM292" s="32"/>
      <c r="DN292" s="32"/>
      <c r="DO292" s="32"/>
      <c r="DP292" s="32"/>
      <c r="DQ292" s="32"/>
      <c r="DR292" s="32"/>
      <c r="DS292" s="32"/>
      <c r="DT292" s="32"/>
      <c r="DU292" s="32"/>
      <c r="DV292" s="32"/>
      <c r="DW292" s="32"/>
      <c r="DX292" s="32"/>
      <c r="DY292" s="32"/>
      <c r="DZ292" s="32"/>
      <c r="EA292" s="32"/>
      <c r="EB292" s="32"/>
      <c r="EC292" s="32"/>
      <c r="ED292" s="32"/>
      <c r="EE292" s="32"/>
      <c r="EF292" s="32"/>
      <c r="EG292" s="32"/>
    </row>
    <row r="293" spans="2:137" x14ac:dyDescent="0.25">
      <c r="B293" s="2"/>
      <c r="C293" s="2"/>
      <c r="D293" s="2"/>
      <c r="E293" s="1"/>
      <c r="F293" s="1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32"/>
      <c r="BY293" s="32"/>
      <c r="BZ293" s="32"/>
      <c r="CA293" s="32"/>
      <c r="CB293" s="32"/>
      <c r="CC293" s="32"/>
      <c r="CD293" s="32"/>
      <c r="CE293" s="32"/>
      <c r="CF293" s="32"/>
      <c r="CG293" s="32"/>
      <c r="CH293" s="32"/>
      <c r="CI293" s="32"/>
      <c r="CJ293" s="32"/>
      <c r="CK293" s="32"/>
      <c r="CL293" s="32"/>
      <c r="CM293" s="32"/>
      <c r="CN293" s="32"/>
      <c r="CO293" s="32"/>
      <c r="CP293" s="32"/>
      <c r="CQ293" s="32"/>
      <c r="CR293" s="32"/>
      <c r="CS293" s="32"/>
      <c r="CT293" s="32"/>
      <c r="CU293" s="32"/>
      <c r="CV293" s="32"/>
      <c r="CW293" s="32"/>
      <c r="CX293" s="32"/>
      <c r="CY293" s="32"/>
      <c r="CZ293" s="32"/>
      <c r="DA293" s="32"/>
      <c r="DB293" s="32"/>
      <c r="DC293" s="32"/>
      <c r="DD293" s="32"/>
      <c r="DE293" s="32"/>
      <c r="DF293" s="32"/>
      <c r="DG293" s="32"/>
      <c r="DH293" s="32"/>
      <c r="DI293" s="32"/>
      <c r="DJ293" s="32"/>
      <c r="DK293" s="32"/>
      <c r="DL293" s="32"/>
      <c r="DM293" s="32"/>
      <c r="DN293" s="32"/>
      <c r="DO293" s="32"/>
      <c r="DP293" s="32"/>
      <c r="DQ293" s="32"/>
      <c r="DR293" s="32"/>
      <c r="DS293" s="32"/>
      <c r="DT293" s="32"/>
      <c r="DU293" s="32"/>
      <c r="DV293" s="32"/>
      <c r="DW293" s="32"/>
      <c r="DX293" s="32"/>
      <c r="DY293" s="32"/>
      <c r="DZ293" s="32"/>
      <c r="EA293" s="32"/>
      <c r="EB293" s="32"/>
      <c r="EC293" s="32"/>
      <c r="ED293" s="32"/>
      <c r="EE293" s="32"/>
      <c r="EF293" s="32"/>
      <c r="EG293" s="32"/>
    </row>
    <row r="294" spans="2:137" x14ac:dyDescent="0.25">
      <c r="B294" s="2"/>
      <c r="C294" s="2"/>
      <c r="D294" s="2"/>
      <c r="E294" s="1"/>
      <c r="F294" s="1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  <c r="BX294" s="32"/>
      <c r="BY294" s="32"/>
      <c r="BZ294" s="32"/>
      <c r="CA294" s="32"/>
      <c r="CB294" s="32"/>
      <c r="CC294" s="32"/>
      <c r="CD294" s="32"/>
      <c r="CE294" s="32"/>
      <c r="CF294" s="32"/>
      <c r="CG294" s="32"/>
      <c r="CH294" s="32"/>
      <c r="CI294" s="32"/>
      <c r="CJ294" s="32"/>
      <c r="CK294" s="32"/>
      <c r="CL294" s="32"/>
      <c r="CM294" s="32"/>
      <c r="CN294" s="32"/>
      <c r="CO294" s="32"/>
      <c r="CP294" s="32"/>
      <c r="CQ294" s="32"/>
      <c r="CR294" s="32"/>
      <c r="CS294" s="32"/>
      <c r="CT294" s="32"/>
      <c r="CU294" s="32"/>
      <c r="CV294" s="32"/>
      <c r="CW294" s="32"/>
      <c r="CX294" s="32"/>
      <c r="CY294" s="32"/>
      <c r="CZ294" s="32"/>
      <c r="DA294" s="32"/>
      <c r="DB294" s="32"/>
      <c r="DC294" s="32"/>
      <c r="DD294" s="32"/>
      <c r="DE294" s="32"/>
      <c r="DF294" s="32"/>
      <c r="DG294" s="32"/>
      <c r="DH294" s="32"/>
      <c r="DI294" s="32"/>
      <c r="DJ294" s="32"/>
      <c r="DK294" s="32"/>
      <c r="DL294" s="32"/>
      <c r="DM294" s="32"/>
      <c r="DN294" s="32"/>
      <c r="DO294" s="32"/>
      <c r="DP294" s="32"/>
      <c r="DQ294" s="32"/>
      <c r="DR294" s="32"/>
      <c r="DS294" s="32"/>
      <c r="DT294" s="32"/>
      <c r="DU294" s="32"/>
      <c r="DV294" s="32"/>
      <c r="DW294" s="32"/>
      <c r="DX294" s="32"/>
      <c r="DY294" s="32"/>
      <c r="DZ294" s="32"/>
      <c r="EA294" s="32"/>
      <c r="EB294" s="32"/>
      <c r="EC294" s="32"/>
      <c r="ED294" s="32"/>
      <c r="EE294" s="32"/>
      <c r="EF294" s="32"/>
      <c r="EG294" s="32"/>
    </row>
    <row r="295" spans="2:137" x14ac:dyDescent="0.25">
      <c r="B295" s="2"/>
      <c r="C295" s="2"/>
      <c r="D295" s="2"/>
      <c r="E295" s="1"/>
      <c r="F295" s="1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  <c r="BZ295" s="32"/>
      <c r="CA295" s="32"/>
      <c r="CB295" s="32"/>
      <c r="CC295" s="32"/>
      <c r="CD295" s="32"/>
      <c r="CE295" s="32"/>
      <c r="CF295" s="32"/>
      <c r="CG295" s="32"/>
      <c r="CH295" s="32"/>
      <c r="CI295" s="32"/>
      <c r="CJ295" s="32"/>
      <c r="CK295" s="32"/>
      <c r="CL295" s="32"/>
      <c r="CM295" s="32"/>
      <c r="CN295" s="32"/>
      <c r="CO295" s="32"/>
      <c r="CP295" s="32"/>
      <c r="CQ295" s="32"/>
      <c r="CR295" s="32"/>
      <c r="CS295" s="32"/>
      <c r="CT295" s="32"/>
      <c r="CU295" s="32"/>
      <c r="CV295" s="32"/>
      <c r="CW295" s="32"/>
      <c r="CX295" s="32"/>
      <c r="CY295" s="32"/>
      <c r="CZ295" s="32"/>
      <c r="DA295" s="32"/>
      <c r="DB295" s="32"/>
      <c r="DC295" s="32"/>
      <c r="DD295" s="32"/>
      <c r="DE295" s="32"/>
      <c r="DF295" s="32"/>
      <c r="DG295" s="32"/>
      <c r="DH295" s="32"/>
      <c r="DI295" s="32"/>
      <c r="DJ295" s="32"/>
      <c r="DK295" s="32"/>
      <c r="DL295" s="32"/>
      <c r="DM295" s="32"/>
      <c r="DN295" s="32"/>
      <c r="DO295" s="32"/>
      <c r="DP295" s="32"/>
      <c r="DQ295" s="32"/>
      <c r="DR295" s="32"/>
      <c r="DS295" s="32"/>
      <c r="DT295" s="32"/>
      <c r="DU295" s="32"/>
      <c r="DV295" s="32"/>
      <c r="DW295" s="32"/>
      <c r="DX295" s="32"/>
      <c r="DY295" s="32"/>
      <c r="DZ295" s="32"/>
      <c r="EA295" s="32"/>
      <c r="EB295" s="32"/>
      <c r="EC295" s="32"/>
      <c r="ED295" s="32"/>
      <c r="EE295" s="32"/>
      <c r="EF295" s="32"/>
      <c r="EG295" s="32"/>
    </row>
    <row r="296" spans="2:137" x14ac:dyDescent="0.25">
      <c r="B296" s="2"/>
      <c r="C296" s="2"/>
      <c r="D296" s="2"/>
      <c r="E296" s="1"/>
      <c r="F296" s="1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32"/>
      <c r="CM296" s="32"/>
      <c r="CN296" s="32"/>
      <c r="CO296" s="32"/>
      <c r="CP296" s="32"/>
      <c r="CQ296" s="32"/>
      <c r="CR296" s="32"/>
      <c r="CS296" s="32"/>
      <c r="CT296" s="32"/>
      <c r="CU296" s="32"/>
      <c r="CV296" s="32"/>
      <c r="CW296" s="32"/>
      <c r="CX296" s="32"/>
      <c r="CY296" s="32"/>
      <c r="CZ296" s="32"/>
      <c r="DA296" s="32"/>
      <c r="DB296" s="32"/>
      <c r="DC296" s="32"/>
      <c r="DD296" s="32"/>
      <c r="DE296" s="32"/>
      <c r="DF296" s="32"/>
      <c r="DG296" s="32"/>
      <c r="DH296" s="32"/>
      <c r="DI296" s="32"/>
      <c r="DJ296" s="32"/>
      <c r="DK296" s="32"/>
      <c r="DL296" s="32"/>
      <c r="DM296" s="32"/>
      <c r="DN296" s="32"/>
      <c r="DO296" s="32"/>
      <c r="DP296" s="32"/>
      <c r="DQ296" s="32"/>
      <c r="DR296" s="32"/>
      <c r="DS296" s="32"/>
      <c r="DT296" s="32"/>
      <c r="DU296" s="32"/>
      <c r="DV296" s="32"/>
      <c r="DW296" s="32"/>
      <c r="DX296" s="32"/>
      <c r="DY296" s="32"/>
      <c r="DZ296" s="32"/>
      <c r="EA296" s="32"/>
      <c r="EB296" s="32"/>
      <c r="EC296" s="32"/>
      <c r="ED296" s="32"/>
      <c r="EE296" s="32"/>
      <c r="EF296" s="32"/>
      <c r="EG296" s="32"/>
    </row>
    <row r="297" spans="2:137" x14ac:dyDescent="0.25">
      <c r="B297" s="2"/>
      <c r="C297" s="2"/>
      <c r="D297" s="2"/>
      <c r="E297" s="1"/>
      <c r="F297" s="1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32"/>
      <c r="CM297" s="32"/>
      <c r="CN297" s="32"/>
      <c r="CO297" s="32"/>
      <c r="CP297" s="32"/>
      <c r="CQ297" s="32"/>
      <c r="CR297" s="32"/>
      <c r="CS297" s="32"/>
      <c r="CT297" s="32"/>
      <c r="CU297" s="32"/>
      <c r="CV297" s="32"/>
      <c r="CW297" s="32"/>
      <c r="CX297" s="32"/>
      <c r="CY297" s="32"/>
      <c r="CZ297" s="32"/>
      <c r="DA297" s="32"/>
      <c r="DB297" s="32"/>
      <c r="DC297" s="32"/>
      <c r="DD297" s="32"/>
      <c r="DE297" s="32"/>
      <c r="DF297" s="32"/>
      <c r="DG297" s="32"/>
      <c r="DH297" s="32"/>
      <c r="DI297" s="32"/>
      <c r="DJ297" s="32"/>
      <c r="DK297" s="32"/>
      <c r="DL297" s="32"/>
      <c r="DM297" s="32"/>
      <c r="DN297" s="32"/>
      <c r="DO297" s="32"/>
      <c r="DP297" s="32"/>
      <c r="DQ297" s="32"/>
      <c r="DR297" s="32"/>
      <c r="DS297" s="32"/>
      <c r="DT297" s="32"/>
      <c r="DU297" s="32"/>
      <c r="DV297" s="32"/>
      <c r="DW297" s="32"/>
      <c r="DX297" s="32"/>
      <c r="DY297" s="32"/>
      <c r="DZ297" s="32"/>
      <c r="EA297" s="32"/>
      <c r="EB297" s="32"/>
      <c r="EC297" s="32"/>
      <c r="ED297" s="32"/>
      <c r="EE297" s="32"/>
      <c r="EF297" s="32"/>
      <c r="EG297" s="32"/>
    </row>
    <row r="298" spans="2:137" x14ac:dyDescent="0.25">
      <c r="B298" s="2"/>
      <c r="C298" s="2"/>
      <c r="D298" s="2"/>
      <c r="E298" s="1"/>
      <c r="F298" s="1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  <c r="CI298" s="32"/>
      <c r="CJ298" s="32"/>
      <c r="CK298" s="32"/>
      <c r="CL298" s="32"/>
      <c r="CM298" s="32"/>
      <c r="CN298" s="32"/>
      <c r="CO298" s="32"/>
      <c r="CP298" s="32"/>
      <c r="CQ298" s="32"/>
      <c r="CR298" s="32"/>
      <c r="CS298" s="32"/>
      <c r="CT298" s="32"/>
      <c r="CU298" s="32"/>
      <c r="CV298" s="32"/>
      <c r="CW298" s="32"/>
      <c r="CX298" s="32"/>
      <c r="CY298" s="32"/>
      <c r="CZ298" s="32"/>
      <c r="DA298" s="32"/>
      <c r="DB298" s="32"/>
      <c r="DC298" s="32"/>
      <c r="DD298" s="32"/>
      <c r="DE298" s="32"/>
      <c r="DF298" s="32"/>
      <c r="DG298" s="32"/>
      <c r="DH298" s="32"/>
      <c r="DI298" s="32"/>
      <c r="DJ298" s="32"/>
      <c r="DK298" s="32"/>
      <c r="DL298" s="32"/>
      <c r="DM298" s="32"/>
      <c r="DN298" s="32"/>
      <c r="DO298" s="32"/>
      <c r="DP298" s="32"/>
      <c r="DQ298" s="32"/>
      <c r="DR298" s="32"/>
      <c r="DS298" s="32"/>
      <c r="DT298" s="32"/>
      <c r="DU298" s="32"/>
      <c r="DV298" s="32"/>
      <c r="DW298" s="32"/>
      <c r="DX298" s="32"/>
      <c r="DY298" s="32"/>
      <c r="DZ298" s="32"/>
      <c r="EA298" s="32"/>
      <c r="EB298" s="32"/>
      <c r="EC298" s="32"/>
      <c r="ED298" s="32"/>
      <c r="EE298" s="32"/>
      <c r="EF298" s="32"/>
      <c r="EG298" s="32"/>
    </row>
    <row r="299" spans="2:137" x14ac:dyDescent="0.25">
      <c r="B299" s="2"/>
      <c r="C299" s="2"/>
      <c r="D299" s="2"/>
      <c r="E299" s="1"/>
      <c r="F299" s="1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  <c r="CA299" s="32"/>
      <c r="CB299" s="32"/>
      <c r="CC299" s="32"/>
      <c r="CD299" s="32"/>
      <c r="CE299" s="32"/>
      <c r="CF299" s="32"/>
      <c r="CG299" s="32"/>
      <c r="CH299" s="32"/>
      <c r="CI299" s="32"/>
      <c r="CJ299" s="32"/>
      <c r="CK299" s="32"/>
      <c r="CL299" s="32"/>
      <c r="CM299" s="32"/>
      <c r="CN299" s="32"/>
      <c r="CO299" s="32"/>
      <c r="CP299" s="32"/>
      <c r="CQ299" s="32"/>
      <c r="CR299" s="32"/>
      <c r="CS299" s="32"/>
      <c r="CT299" s="32"/>
      <c r="CU299" s="32"/>
      <c r="CV299" s="32"/>
      <c r="CW299" s="32"/>
      <c r="CX299" s="32"/>
      <c r="CY299" s="32"/>
      <c r="CZ299" s="32"/>
      <c r="DA299" s="32"/>
      <c r="DB299" s="32"/>
      <c r="DC299" s="32"/>
      <c r="DD299" s="32"/>
      <c r="DE299" s="32"/>
      <c r="DF299" s="32"/>
      <c r="DG299" s="32"/>
      <c r="DH299" s="32"/>
      <c r="DI299" s="32"/>
      <c r="DJ299" s="32"/>
      <c r="DK299" s="32"/>
      <c r="DL299" s="32"/>
      <c r="DM299" s="32"/>
      <c r="DN299" s="32"/>
      <c r="DO299" s="32"/>
      <c r="DP299" s="32"/>
      <c r="DQ299" s="32"/>
      <c r="DR299" s="32"/>
      <c r="DS299" s="32"/>
      <c r="DT299" s="32"/>
      <c r="DU299" s="32"/>
      <c r="DV299" s="32"/>
      <c r="DW299" s="32"/>
      <c r="DX299" s="32"/>
      <c r="DY299" s="32"/>
      <c r="DZ299" s="32"/>
      <c r="EA299" s="32"/>
      <c r="EB299" s="32"/>
      <c r="EC299" s="32"/>
      <c r="ED299" s="32"/>
      <c r="EE299" s="32"/>
      <c r="EF299" s="32"/>
      <c r="EG299" s="32"/>
    </row>
    <row r="300" spans="2:137" x14ac:dyDescent="0.25">
      <c r="B300" s="2"/>
      <c r="C300" s="2"/>
      <c r="D300" s="2"/>
      <c r="E300" s="1"/>
      <c r="F300" s="1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  <c r="CC300" s="32"/>
      <c r="CD300" s="32"/>
      <c r="CE300" s="32"/>
      <c r="CF300" s="32"/>
      <c r="CG300" s="32"/>
      <c r="CH300" s="32"/>
      <c r="CI300" s="32"/>
      <c r="CJ300" s="32"/>
      <c r="CK300" s="32"/>
      <c r="CL300" s="32"/>
      <c r="CM300" s="32"/>
      <c r="CN300" s="32"/>
      <c r="CO300" s="32"/>
      <c r="CP300" s="32"/>
      <c r="CQ300" s="32"/>
      <c r="CR300" s="32"/>
      <c r="CS300" s="32"/>
      <c r="CT300" s="32"/>
      <c r="CU300" s="32"/>
      <c r="CV300" s="32"/>
      <c r="CW300" s="32"/>
      <c r="CX300" s="32"/>
      <c r="CY300" s="32"/>
      <c r="CZ300" s="32"/>
      <c r="DA300" s="32"/>
      <c r="DB300" s="32"/>
      <c r="DC300" s="32"/>
      <c r="DD300" s="32"/>
      <c r="DE300" s="32"/>
      <c r="DF300" s="32"/>
      <c r="DG300" s="32"/>
      <c r="DH300" s="32"/>
      <c r="DI300" s="32"/>
      <c r="DJ300" s="32"/>
      <c r="DK300" s="32"/>
      <c r="DL300" s="32"/>
      <c r="DM300" s="32"/>
      <c r="DN300" s="32"/>
      <c r="DO300" s="32"/>
      <c r="DP300" s="32"/>
      <c r="DQ300" s="32"/>
      <c r="DR300" s="32"/>
      <c r="DS300" s="32"/>
      <c r="DT300" s="32"/>
      <c r="DU300" s="32"/>
      <c r="DV300" s="32"/>
      <c r="DW300" s="32"/>
      <c r="DX300" s="32"/>
      <c r="DY300" s="32"/>
      <c r="DZ300" s="32"/>
      <c r="EA300" s="32"/>
      <c r="EB300" s="32"/>
      <c r="EC300" s="32"/>
      <c r="ED300" s="32"/>
      <c r="EE300" s="32"/>
      <c r="EF300" s="32"/>
      <c r="EG300" s="32"/>
    </row>
    <row r="301" spans="2:137" x14ac:dyDescent="0.25">
      <c r="B301" s="2"/>
      <c r="C301" s="2"/>
      <c r="D301" s="2"/>
      <c r="E301" s="1"/>
      <c r="F301" s="1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  <c r="BZ301" s="32"/>
      <c r="CA301" s="32"/>
      <c r="CB301" s="32"/>
      <c r="CC301" s="32"/>
      <c r="CD301" s="32"/>
      <c r="CE301" s="32"/>
      <c r="CF301" s="32"/>
      <c r="CG301" s="32"/>
      <c r="CH301" s="32"/>
      <c r="CI301" s="32"/>
      <c r="CJ301" s="32"/>
      <c r="CK301" s="32"/>
      <c r="CL301" s="32"/>
      <c r="CM301" s="32"/>
      <c r="CN301" s="32"/>
      <c r="CO301" s="32"/>
      <c r="CP301" s="32"/>
      <c r="CQ301" s="32"/>
      <c r="CR301" s="32"/>
      <c r="CS301" s="32"/>
      <c r="CT301" s="32"/>
      <c r="CU301" s="32"/>
      <c r="CV301" s="32"/>
      <c r="CW301" s="32"/>
      <c r="CX301" s="32"/>
      <c r="CY301" s="32"/>
      <c r="CZ301" s="32"/>
      <c r="DA301" s="32"/>
      <c r="DB301" s="32"/>
      <c r="DC301" s="32"/>
      <c r="DD301" s="32"/>
      <c r="DE301" s="32"/>
      <c r="DF301" s="32"/>
      <c r="DG301" s="32"/>
      <c r="DH301" s="32"/>
      <c r="DI301" s="32"/>
      <c r="DJ301" s="32"/>
      <c r="DK301" s="32"/>
      <c r="DL301" s="32"/>
      <c r="DM301" s="32"/>
      <c r="DN301" s="32"/>
      <c r="DO301" s="32"/>
      <c r="DP301" s="32"/>
      <c r="DQ301" s="32"/>
      <c r="DR301" s="32"/>
      <c r="DS301" s="32"/>
      <c r="DT301" s="32"/>
      <c r="DU301" s="32"/>
      <c r="DV301" s="32"/>
      <c r="DW301" s="32"/>
      <c r="DX301" s="32"/>
      <c r="DY301" s="32"/>
      <c r="DZ301" s="32"/>
      <c r="EA301" s="32"/>
      <c r="EB301" s="32"/>
      <c r="EC301" s="32"/>
      <c r="ED301" s="32"/>
      <c r="EE301" s="32"/>
      <c r="EF301" s="32"/>
      <c r="EG301" s="32"/>
    </row>
    <row r="302" spans="2:137" x14ac:dyDescent="0.25">
      <c r="B302" s="2"/>
      <c r="C302" s="2"/>
      <c r="D302" s="2"/>
      <c r="E302" s="1"/>
      <c r="F302" s="1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  <c r="BR302" s="32"/>
      <c r="BS302" s="32"/>
      <c r="BT302" s="32"/>
      <c r="BU302" s="32"/>
      <c r="BV302" s="32"/>
      <c r="BW302" s="32"/>
      <c r="BX302" s="32"/>
      <c r="BY302" s="32"/>
      <c r="BZ302" s="32"/>
      <c r="CA302" s="32"/>
      <c r="CB302" s="32"/>
      <c r="CC302" s="32"/>
      <c r="CD302" s="32"/>
      <c r="CE302" s="32"/>
      <c r="CF302" s="32"/>
      <c r="CG302" s="32"/>
      <c r="CH302" s="32"/>
      <c r="CI302" s="32"/>
      <c r="CJ302" s="32"/>
      <c r="CK302" s="32"/>
      <c r="CL302" s="32"/>
      <c r="CM302" s="32"/>
      <c r="CN302" s="32"/>
      <c r="CO302" s="32"/>
      <c r="CP302" s="32"/>
      <c r="CQ302" s="32"/>
      <c r="CR302" s="32"/>
      <c r="CS302" s="32"/>
      <c r="CT302" s="32"/>
      <c r="CU302" s="32"/>
      <c r="CV302" s="32"/>
      <c r="CW302" s="32"/>
      <c r="CX302" s="32"/>
      <c r="CY302" s="32"/>
      <c r="CZ302" s="32"/>
      <c r="DA302" s="32"/>
      <c r="DB302" s="32"/>
      <c r="DC302" s="32"/>
      <c r="DD302" s="32"/>
      <c r="DE302" s="32"/>
      <c r="DF302" s="32"/>
      <c r="DG302" s="32"/>
      <c r="DH302" s="32"/>
      <c r="DI302" s="32"/>
      <c r="DJ302" s="32"/>
      <c r="DK302" s="32"/>
      <c r="DL302" s="32"/>
      <c r="DM302" s="32"/>
      <c r="DN302" s="32"/>
      <c r="DO302" s="32"/>
      <c r="DP302" s="32"/>
      <c r="DQ302" s="32"/>
      <c r="DR302" s="32"/>
      <c r="DS302" s="32"/>
      <c r="DT302" s="32"/>
      <c r="DU302" s="32"/>
      <c r="DV302" s="32"/>
      <c r="DW302" s="32"/>
      <c r="DX302" s="32"/>
      <c r="DY302" s="32"/>
      <c r="DZ302" s="32"/>
      <c r="EA302" s="32"/>
      <c r="EB302" s="32"/>
      <c r="EC302" s="32"/>
      <c r="ED302" s="32"/>
      <c r="EE302" s="32"/>
      <c r="EF302" s="32"/>
      <c r="EG302" s="32"/>
    </row>
    <row r="303" spans="2:137" x14ac:dyDescent="0.25"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  <c r="CA303" s="32"/>
      <c r="CB303" s="32"/>
      <c r="CC303" s="32"/>
      <c r="CD303" s="32"/>
      <c r="CE303" s="32"/>
      <c r="CF303" s="32"/>
      <c r="CG303" s="32"/>
      <c r="CH303" s="32"/>
      <c r="CI303" s="32"/>
      <c r="CJ303" s="32"/>
      <c r="CK303" s="32"/>
      <c r="CL303" s="32"/>
      <c r="CM303" s="32"/>
      <c r="CN303" s="32"/>
      <c r="CO303" s="32"/>
      <c r="CP303" s="32"/>
      <c r="CQ303" s="32"/>
      <c r="CR303" s="32"/>
      <c r="CS303" s="32"/>
      <c r="CT303" s="32"/>
      <c r="CU303" s="32"/>
      <c r="CV303" s="32"/>
      <c r="CW303" s="32"/>
      <c r="CX303" s="32"/>
      <c r="CY303" s="32"/>
      <c r="CZ303" s="32"/>
      <c r="DA303" s="32"/>
      <c r="DB303" s="32"/>
      <c r="DC303" s="32"/>
      <c r="DD303" s="32"/>
      <c r="DE303" s="32"/>
      <c r="DF303" s="32"/>
      <c r="DG303" s="32"/>
      <c r="DH303" s="32"/>
      <c r="DI303" s="32"/>
      <c r="DJ303" s="32"/>
      <c r="DK303" s="32"/>
      <c r="DL303" s="32"/>
      <c r="DM303" s="32"/>
      <c r="DN303" s="32"/>
      <c r="DO303" s="32"/>
      <c r="DP303" s="32"/>
      <c r="DQ303" s="32"/>
      <c r="DR303" s="32"/>
      <c r="DS303" s="32"/>
      <c r="DT303" s="32"/>
      <c r="DU303" s="32"/>
      <c r="DV303" s="32"/>
      <c r="DW303" s="32"/>
      <c r="DX303" s="32"/>
      <c r="DY303" s="32"/>
      <c r="DZ303" s="32"/>
      <c r="EA303" s="32"/>
      <c r="EB303" s="32"/>
      <c r="EC303" s="32"/>
      <c r="ED303" s="32"/>
      <c r="EE303" s="32"/>
      <c r="EF303" s="32"/>
      <c r="EG303" s="32"/>
    </row>
    <row r="304" spans="2:137" x14ac:dyDescent="0.25"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  <c r="CC304" s="32"/>
      <c r="CD304" s="32"/>
      <c r="CE304" s="32"/>
      <c r="CF304" s="32"/>
      <c r="CG304" s="32"/>
      <c r="CH304" s="32"/>
      <c r="CI304" s="32"/>
      <c r="CJ304" s="32"/>
      <c r="CK304" s="32"/>
      <c r="CL304" s="32"/>
      <c r="CM304" s="32"/>
      <c r="CN304" s="32"/>
      <c r="CO304" s="32"/>
      <c r="CP304" s="32"/>
      <c r="CQ304" s="32"/>
      <c r="CR304" s="32"/>
      <c r="CS304" s="32"/>
      <c r="CT304" s="32"/>
      <c r="CU304" s="32"/>
      <c r="CV304" s="32"/>
      <c r="CW304" s="32"/>
      <c r="CX304" s="32"/>
      <c r="CY304" s="32"/>
      <c r="CZ304" s="32"/>
      <c r="DA304" s="32"/>
      <c r="DB304" s="32"/>
      <c r="DC304" s="32"/>
      <c r="DD304" s="32"/>
      <c r="DE304" s="32"/>
      <c r="DF304" s="32"/>
      <c r="DG304" s="32"/>
      <c r="DH304" s="32"/>
      <c r="DI304" s="32"/>
      <c r="DJ304" s="32"/>
      <c r="DK304" s="32"/>
      <c r="DL304" s="32"/>
      <c r="DM304" s="32"/>
      <c r="DN304" s="32"/>
      <c r="DO304" s="32"/>
      <c r="DP304" s="32"/>
      <c r="DQ304" s="32"/>
      <c r="DR304" s="32"/>
      <c r="DS304" s="32"/>
      <c r="DT304" s="32"/>
      <c r="DU304" s="32"/>
      <c r="DV304" s="32"/>
      <c r="DW304" s="32"/>
      <c r="DX304" s="32"/>
      <c r="DY304" s="32"/>
      <c r="DZ304" s="32"/>
      <c r="EA304" s="32"/>
      <c r="EB304" s="32"/>
      <c r="EC304" s="32"/>
      <c r="ED304" s="32"/>
      <c r="EE304" s="32"/>
      <c r="EF304" s="32"/>
      <c r="EG304" s="32"/>
    </row>
    <row r="305" spans="15:137" x14ac:dyDescent="0.25"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/>
      <c r="BY305" s="32"/>
      <c r="BZ305" s="32"/>
      <c r="CA305" s="32"/>
      <c r="CB305" s="32"/>
      <c r="CC305" s="32"/>
      <c r="CD305" s="32"/>
      <c r="CE305" s="32"/>
      <c r="CF305" s="32"/>
      <c r="CG305" s="32"/>
      <c r="CH305" s="32"/>
      <c r="CI305" s="32"/>
      <c r="CJ305" s="32"/>
      <c r="CK305" s="32"/>
      <c r="CL305" s="32"/>
      <c r="CM305" s="32"/>
      <c r="CN305" s="32"/>
      <c r="CO305" s="32"/>
      <c r="CP305" s="32"/>
      <c r="CQ305" s="32"/>
      <c r="CR305" s="32"/>
      <c r="CS305" s="32"/>
      <c r="CT305" s="32"/>
      <c r="CU305" s="32"/>
      <c r="CV305" s="32"/>
      <c r="CW305" s="32"/>
      <c r="CX305" s="32"/>
      <c r="CY305" s="32"/>
      <c r="CZ305" s="32"/>
      <c r="DA305" s="32"/>
      <c r="DB305" s="32"/>
      <c r="DC305" s="32"/>
      <c r="DD305" s="32"/>
      <c r="DE305" s="32"/>
      <c r="DF305" s="32"/>
      <c r="DG305" s="32"/>
      <c r="DH305" s="32"/>
      <c r="DI305" s="32"/>
      <c r="DJ305" s="32"/>
      <c r="DK305" s="32"/>
      <c r="DL305" s="32"/>
      <c r="DM305" s="32"/>
      <c r="DN305" s="32"/>
      <c r="DO305" s="32"/>
      <c r="DP305" s="32"/>
      <c r="DQ305" s="32"/>
      <c r="DR305" s="32"/>
      <c r="DS305" s="32"/>
      <c r="DT305" s="32"/>
      <c r="DU305" s="32"/>
      <c r="DV305" s="32"/>
      <c r="DW305" s="32"/>
      <c r="DX305" s="32"/>
      <c r="DY305" s="32"/>
      <c r="DZ305" s="32"/>
      <c r="EA305" s="32"/>
      <c r="EB305" s="32"/>
      <c r="EC305" s="32"/>
      <c r="ED305" s="32"/>
      <c r="EE305" s="32"/>
      <c r="EF305" s="32"/>
      <c r="EG305" s="32"/>
    </row>
    <row r="306" spans="15:137" x14ac:dyDescent="0.25"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32"/>
      <c r="CM306" s="32"/>
      <c r="CN306" s="32"/>
      <c r="CO306" s="32"/>
      <c r="CP306" s="32"/>
      <c r="CQ306" s="32"/>
      <c r="CR306" s="32"/>
      <c r="CS306" s="32"/>
      <c r="CT306" s="32"/>
      <c r="CU306" s="32"/>
      <c r="CV306" s="32"/>
      <c r="CW306" s="32"/>
      <c r="CX306" s="32"/>
      <c r="CY306" s="32"/>
      <c r="CZ306" s="32"/>
      <c r="DA306" s="32"/>
      <c r="DB306" s="32"/>
      <c r="DC306" s="32"/>
      <c r="DD306" s="32"/>
      <c r="DE306" s="32"/>
      <c r="DF306" s="32"/>
      <c r="DG306" s="32"/>
      <c r="DH306" s="32"/>
      <c r="DI306" s="32"/>
      <c r="DJ306" s="32"/>
      <c r="DK306" s="32"/>
      <c r="DL306" s="32"/>
      <c r="DM306" s="32"/>
      <c r="DN306" s="32"/>
      <c r="DO306" s="32"/>
      <c r="DP306" s="32"/>
      <c r="DQ306" s="32"/>
      <c r="DR306" s="32"/>
      <c r="DS306" s="32"/>
      <c r="DT306" s="32"/>
      <c r="DU306" s="32"/>
      <c r="DV306" s="32"/>
      <c r="DW306" s="32"/>
      <c r="DX306" s="32"/>
      <c r="DY306" s="32"/>
      <c r="DZ306" s="32"/>
      <c r="EA306" s="32"/>
      <c r="EB306" s="32"/>
      <c r="EC306" s="32"/>
      <c r="ED306" s="32"/>
      <c r="EE306" s="32"/>
      <c r="EF306" s="32"/>
      <c r="EG306" s="32"/>
    </row>
    <row r="307" spans="15:137" x14ac:dyDescent="0.25"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  <c r="BV307" s="32"/>
      <c r="BW307" s="32"/>
      <c r="BX307" s="32"/>
      <c r="BY307" s="32"/>
      <c r="BZ307" s="32"/>
      <c r="CA307" s="32"/>
      <c r="CB307" s="32"/>
      <c r="CC307" s="32"/>
      <c r="CD307" s="32"/>
      <c r="CE307" s="32"/>
      <c r="CF307" s="32"/>
      <c r="CG307" s="32"/>
      <c r="CH307" s="32"/>
      <c r="CI307" s="32"/>
      <c r="CJ307" s="32"/>
      <c r="CK307" s="32"/>
      <c r="CL307" s="32"/>
      <c r="CM307" s="32"/>
      <c r="CN307" s="32"/>
      <c r="CO307" s="32"/>
      <c r="CP307" s="32"/>
      <c r="CQ307" s="32"/>
      <c r="CR307" s="32"/>
      <c r="CS307" s="32"/>
      <c r="CT307" s="32"/>
      <c r="CU307" s="32"/>
      <c r="CV307" s="32"/>
      <c r="CW307" s="32"/>
      <c r="CX307" s="32"/>
      <c r="CY307" s="32"/>
      <c r="CZ307" s="32"/>
      <c r="DA307" s="32"/>
      <c r="DB307" s="32"/>
      <c r="DC307" s="32"/>
      <c r="DD307" s="32"/>
      <c r="DE307" s="32"/>
      <c r="DF307" s="32"/>
      <c r="DG307" s="32"/>
      <c r="DH307" s="32"/>
      <c r="DI307" s="32"/>
      <c r="DJ307" s="32"/>
      <c r="DK307" s="32"/>
      <c r="DL307" s="32"/>
      <c r="DM307" s="32"/>
      <c r="DN307" s="32"/>
      <c r="DO307" s="32"/>
      <c r="DP307" s="32"/>
      <c r="DQ307" s="32"/>
      <c r="DR307" s="32"/>
      <c r="DS307" s="32"/>
      <c r="DT307" s="32"/>
      <c r="DU307" s="32"/>
      <c r="DV307" s="32"/>
      <c r="DW307" s="32"/>
      <c r="DX307" s="32"/>
      <c r="DY307" s="32"/>
      <c r="DZ307" s="32"/>
      <c r="EA307" s="32"/>
      <c r="EB307" s="32"/>
      <c r="EC307" s="32"/>
      <c r="ED307" s="32"/>
      <c r="EE307" s="32"/>
      <c r="EF307" s="32"/>
      <c r="EG307" s="32"/>
    </row>
    <row r="308" spans="15:137" x14ac:dyDescent="0.25"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  <c r="BX308" s="32"/>
      <c r="BY308" s="32"/>
      <c r="BZ308" s="32"/>
      <c r="CA308" s="32"/>
      <c r="CB308" s="32"/>
      <c r="CC308" s="32"/>
      <c r="CD308" s="32"/>
      <c r="CE308" s="32"/>
      <c r="CF308" s="32"/>
      <c r="CG308" s="32"/>
      <c r="CH308" s="32"/>
      <c r="CI308" s="32"/>
      <c r="CJ308" s="32"/>
      <c r="CK308" s="32"/>
      <c r="CL308" s="32"/>
      <c r="CM308" s="32"/>
      <c r="CN308" s="32"/>
      <c r="CO308" s="32"/>
      <c r="CP308" s="32"/>
      <c r="CQ308" s="32"/>
      <c r="CR308" s="32"/>
      <c r="CS308" s="32"/>
      <c r="CT308" s="32"/>
      <c r="CU308" s="32"/>
      <c r="CV308" s="32"/>
      <c r="CW308" s="32"/>
      <c r="CX308" s="32"/>
      <c r="CY308" s="32"/>
      <c r="CZ308" s="32"/>
      <c r="DA308" s="32"/>
      <c r="DB308" s="32"/>
      <c r="DC308" s="32"/>
      <c r="DD308" s="32"/>
      <c r="DE308" s="32"/>
      <c r="DF308" s="32"/>
      <c r="DG308" s="32"/>
      <c r="DH308" s="32"/>
      <c r="DI308" s="32"/>
      <c r="DJ308" s="32"/>
      <c r="DK308" s="32"/>
      <c r="DL308" s="32"/>
      <c r="DM308" s="32"/>
      <c r="DN308" s="32"/>
      <c r="DO308" s="32"/>
      <c r="DP308" s="32"/>
      <c r="DQ308" s="32"/>
      <c r="DR308" s="32"/>
      <c r="DS308" s="32"/>
      <c r="DT308" s="32"/>
      <c r="DU308" s="32"/>
      <c r="DV308" s="32"/>
      <c r="DW308" s="32"/>
      <c r="DX308" s="32"/>
      <c r="DY308" s="32"/>
      <c r="DZ308" s="32"/>
      <c r="EA308" s="32"/>
      <c r="EB308" s="32"/>
      <c r="EC308" s="32"/>
      <c r="ED308" s="32"/>
      <c r="EE308" s="32"/>
      <c r="EF308" s="32"/>
      <c r="EG308" s="32"/>
    </row>
    <row r="309" spans="15:137" x14ac:dyDescent="0.25"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  <c r="CC309" s="32"/>
      <c r="CD309" s="32"/>
      <c r="CE309" s="32"/>
      <c r="CF309" s="32"/>
      <c r="CG309" s="32"/>
      <c r="CH309" s="32"/>
      <c r="CI309" s="32"/>
      <c r="CJ309" s="32"/>
      <c r="CK309" s="32"/>
      <c r="CL309" s="32"/>
      <c r="CM309" s="32"/>
      <c r="CN309" s="32"/>
      <c r="CO309" s="32"/>
      <c r="CP309" s="32"/>
      <c r="CQ309" s="32"/>
      <c r="CR309" s="32"/>
      <c r="CS309" s="32"/>
      <c r="CT309" s="32"/>
      <c r="CU309" s="32"/>
      <c r="CV309" s="32"/>
      <c r="CW309" s="32"/>
      <c r="CX309" s="32"/>
      <c r="CY309" s="32"/>
      <c r="CZ309" s="32"/>
      <c r="DA309" s="32"/>
      <c r="DB309" s="32"/>
      <c r="DC309" s="32"/>
      <c r="DD309" s="32"/>
      <c r="DE309" s="32"/>
      <c r="DF309" s="32"/>
      <c r="DG309" s="32"/>
      <c r="DH309" s="32"/>
      <c r="DI309" s="32"/>
      <c r="DJ309" s="32"/>
      <c r="DK309" s="32"/>
      <c r="DL309" s="32"/>
      <c r="DM309" s="32"/>
      <c r="DN309" s="32"/>
      <c r="DO309" s="32"/>
      <c r="DP309" s="32"/>
      <c r="DQ309" s="32"/>
      <c r="DR309" s="32"/>
      <c r="DS309" s="32"/>
      <c r="DT309" s="32"/>
      <c r="DU309" s="32"/>
      <c r="DV309" s="32"/>
      <c r="DW309" s="32"/>
      <c r="DX309" s="32"/>
      <c r="DY309" s="32"/>
      <c r="DZ309" s="32"/>
      <c r="EA309" s="32"/>
      <c r="EB309" s="32"/>
      <c r="EC309" s="32"/>
      <c r="ED309" s="32"/>
      <c r="EE309" s="32"/>
      <c r="EF309" s="32"/>
      <c r="EG309" s="32"/>
    </row>
    <row r="310" spans="15:137" x14ac:dyDescent="0.25"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/>
      <c r="BY310" s="32"/>
      <c r="BZ310" s="32"/>
      <c r="CA310" s="32"/>
      <c r="CB310" s="32"/>
      <c r="CC310" s="32"/>
      <c r="CD310" s="32"/>
      <c r="CE310" s="32"/>
      <c r="CF310" s="32"/>
      <c r="CG310" s="32"/>
      <c r="CH310" s="32"/>
      <c r="CI310" s="32"/>
      <c r="CJ310" s="32"/>
      <c r="CK310" s="32"/>
      <c r="CL310" s="32"/>
      <c r="CM310" s="32"/>
      <c r="CN310" s="32"/>
      <c r="CO310" s="32"/>
      <c r="CP310" s="32"/>
      <c r="CQ310" s="32"/>
      <c r="CR310" s="32"/>
      <c r="CS310" s="32"/>
      <c r="CT310" s="32"/>
      <c r="CU310" s="32"/>
      <c r="CV310" s="32"/>
      <c r="CW310" s="32"/>
      <c r="CX310" s="32"/>
      <c r="CY310" s="32"/>
      <c r="CZ310" s="32"/>
      <c r="DA310" s="32"/>
      <c r="DB310" s="32"/>
      <c r="DC310" s="32"/>
      <c r="DD310" s="32"/>
      <c r="DE310" s="32"/>
      <c r="DF310" s="32"/>
      <c r="DG310" s="32"/>
      <c r="DH310" s="32"/>
      <c r="DI310" s="32"/>
      <c r="DJ310" s="32"/>
      <c r="DK310" s="32"/>
      <c r="DL310" s="32"/>
      <c r="DM310" s="32"/>
      <c r="DN310" s="32"/>
      <c r="DO310" s="32"/>
      <c r="DP310" s="32"/>
      <c r="DQ310" s="32"/>
      <c r="DR310" s="32"/>
      <c r="DS310" s="32"/>
      <c r="DT310" s="32"/>
      <c r="DU310" s="32"/>
      <c r="DV310" s="32"/>
      <c r="DW310" s="32"/>
      <c r="DX310" s="32"/>
      <c r="DY310" s="32"/>
      <c r="DZ310" s="32"/>
      <c r="EA310" s="32"/>
      <c r="EB310" s="32"/>
      <c r="EC310" s="32"/>
      <c r="ED310" s="32"/>
      <c r="EE310" s="32"/>
      <c r="EF310" s="32"/>
      <c r="EG310" s="32"/>
    </row>
    <row r="311" spans="15:137" x14ac:dyDescent="0.25"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  <c r="BZ311" s="32"/>
      <c r="CA311" s="32"/>
      <c r="CB311" s="32"/>
      <c r="CC311" s="32"/>
      <c r="CD311" s="32"/>
      <c r="CE311" s="32"/>
      <c r="CF311" s="32"/>
      <c r="CG311" s="32"/>
      <c r="CH311" s="32"/>
      <c r="CI311" s="32"/>
      <c r="CJ311" s="32"/>
      <c r="CK311" s="32"/>
      <c r="CL311" s="32"/>
      <c r="CM311" s="32"/>
      <c r="CN311" s="32"/>
      <c r="CO311" s="32"/>
      <c r="CP311" s="32"/>
      <c r="CQ311" s="32"/>
      <c r="CR311" s="32"/>
      <c r="CS311" s="32"/>
      <c r="CT311" s="32"/>
      <c r="CU311" s="32"/>
      <c r="CV311" s="32"/>
      <c r="CW311" s="32"/>
      <c r="CX311" s="32"/>
      <c r="CY311" s="32"/>
      <c r="CZ311" s="32"/>
      <c r="DA311" s="32"/>
      <c r="DB311" s="32"/>
      <c r="DC311" s="32"/>
      <c r="DD311" s="32"/>
      <c r="DE311" s="32"/>
      <c r="DF311" s="32"/>
      <c r="DG311" s="32"/>
      <c r="DH311" s="32"/>
      <c r="DI311" s="32"/>
      <c r="DJ311" s="32"/>
      <c r="DK311" s="32"/>
      <c r="DL311" s="32"/>
      <c r="DM311" s="32"/>
      <c r="DN311" s="32"/>
      <c r="DO311" s="32"/>
      <c r="DP311" s="32"/>
      <c r="DQ311" s="32"/>
      <c r="DR311" s="32"/>
      <c r="DS311" s="32"/>
      <c r="DT311" s="32"/>
      <c r="DU311" s="32"/>
      <c r="DV311" s="32"/>
      <c r="DW311" s="32"/>
      <c r="DX311" s="32"/>
      <c r="DY311" s="32"/>
      <c r="DZ311" s="32"/>
      <c r="EA311" s="32"/>
      <c r="EB311" s="32"/>
      <c r="EC311" s="32"/>
      <c r="ED311" s="32"/>
      <c r="EE311" s="32"/>
      <c r="EF311" s="32"/>
      <c r="EG311" s="32"/>
    </row>
    <row r="312" spans="15:137" x14ac:dyDescent="0.25"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/>
      <c r="BV312" s="32"/>
      <c r="BW312" s="32"/>
      <c r="BX312" s="32"/>
      <c r="BY312" s="32"/>
      <c r="BZ312" s="32"/>
      <c r="CA312" s="32"/>
      <c r="CB312" s="32"/>
      <c r="CC312" s="32"/>
      <c r="CD312" s="32"/>
      <c r="CE312" s="32"/>
      <c r="CF312" s="32"/>
      <c r="CG312" s="32"/>
      <c r="CH312" s="32"/>
      <c r="CI312" s="32"/>
      <c r="CJ312" s="32"/>
      <c r="CK312" s="32"/>
      <c r="CL312" s="32"/>
      <c r="CM312" s="32"/>
      <c r="CN312" s="32"/>
      <c r="CO312" s="32"/>
      <c r="CP312" s="32"/>
      <c r="CQ312" s="32"/>
      <c r="CR312" s="32"/>
      <c r="CS312" s="32"/>
      <c r="CT312" s="32"/>
      <c r="CU312" s="32"/>
      <c r="CV312" s="32"/>
      <c r="CW312" s="32"/>
      <c r="CX312" s="32"/>
      <c r="CY312" s="32"/>
      <c r="CZ312" s="32"/>
      <c r="DA312" s="32"/>
      <c r="DB312" s="32"/>
      <c r="DC312" s="32"/>
      <c r="DD312" s="32"/>
      <c r="DE312" s="32"/>
      <c r="DF312" s="32"/>
      <c r="DG312" s="32"/>
      <c r="DH312" s="32"/>
      <c r="DI312" s="32"/>
      <c r="DJ312" s="32"/>
      <c r="DK312" s="32"/>
      <c r="DL312" s="32"/>
      <c r="DM312" s="32"/>
      <c r="DN312" s="32"/>
      <c r="DO312" s="32"/>
      <c r="DP312" s="32"/>
      <c r="DQ312" s="32"/>
      <c r="DR312" s="32"/>
      <c r="DS312" s="32"/>
      <c r="DT312" s="32"/>
      <c r="DU312" s="32"/>
      <c r="DV312" s="32"/>
      <c r="DW312" s="32"/>
      <c r="DX312" s="32"/>
      <c r="DY312" s="32"/>
      <c r="DZ312" s="32"/>
      <c r="EA312" s="32"/>
      <c r="EB312" s="32"/>
      <c r="EC312" s="32"/>
      <c r="ED312" s="32"/>
      <c r="EE312" s="32"/>
      <c r="EF312" s="32"/>
      <c r="EG312" s="32"/>
    </row>
    <row r="313" spans="15:137" x14ac:dyDescent="0.25"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  <c r="BZ313" s="32"/>
      <c r="CA313" s="32"/>
      <c r="CB313" s="32"/>
      <c r="CC313" s="32"/>
      <c r="CD313" s="32"/>
      <c r="CE313" s="32"/>
      <c r="CF313" s="32"/>
      <c r="CG313" s="32"/>
      <c r="CH313" s="32"/>
      <c r="CI313" s="32"/>
      <c r="CJ313" s="32"/>
      <c r="CK313" s="32"/>
      <c r="CL313" s="32"/>
      <c r="CM313" s="32"/>
      <c r="CN313" s="32"/>
      <c r="CO313" s="32"/>
      <c r="CP313" s="32"/>
      <c r="CQ313" s="32"/>
      <c r="CR313" s="32"/>
      <c r="CS313" s="32"/>
      <c r="CT313" s="32"/>
      <c r="CU313" s="32"/>
      <c r="CV313" s="32"/>
      <c r="CW313" s="32"/>
      <c r="CX313" s="32"/>
      <c r="CY313" s="32"/>
      <c r="CZ313" s="32"/>
      <c r="DA313" s="32"/>
      <c r="DB313" s="32"/>
      <c r="DC313" s="32"/>
      <c r="DD313" s="32"/>
      <c r="DE313" s="32"/>
      <c r="DF313" s="32"/>
      <c r="DG313" s="32"/>
      <c r="DH313" s="32"/>
      <c r="DI313" s="32"/>
      <c r="DJ313" s="32"/>
      <c r="DK313" s="32"/>
      <c r="DL313" s="32"/>
      <c r="DM313" s="32"/>
      <c r="DN313" s="32"/>
      <c r="DO313" s="32"/>
      <c r="DP313" s="32"/>
      <c r="DQ313" s="32"/>
      <c r="DR313" s="32"/>
      <c r="DS313" s="32"/>
      <c r="DT313" s="32"/>
      <c r="DU313" s="32"/>
      <c r="DV313" s="32"/>
      <c r="DW313" s="32"/>
      <c r="DX313" s="32"/>
      <c r="DY313" s="32"/>
      <c r="DZ313" s="32"/>
      <c r="EA313" s="32"/>
      <c r="EB313" s="32"/>
      <c r="EC313" s="32"/>
      <c r="ED313" s="32"/>
      <c r="EE313" s="32"/>
      <c r="EF313" s="32"/>
      <c r="EG313" s="32"/>
    </row>
    <row r="314" spans="15:137" x14ac:dyDescent="0.25"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  <c r="BV314" s="32"/>
      <c r="BW314" s="32"/>
      <c r="BX314" s="32"/>
      <c r="BY314" s="32"/>
      <c r="BZ314" s="32"/>
      <c r="CA314" s="32"/>
      <c r="CB314" s="32"/>
      <c r="CC314" s="32"/>
      <c r="CD314" s="32"/>
      <c r="CE314" s="32"/>
      <c r="CF314" s="32"/>
      <c r="CG314" s="32"/>
      <c r="CH314" s="32"/>
      <c r="CI314" s="32"/>
      <c r="CJ314" s="32"/>
      <c r="CK314" s="32"/>
      <c r="CL314" s="32"/>
      <c r="CM314" s="32"/>
      <c r="CN314" s="32"/>
      <c r="CO314" s="32"/>
      <c r="CP314" s="32"/>
      <c r="CQ314" s="32"/>
      <c r="CR314" s="32"/>
      <c r="CS314" s="32"/>
      <c r="CT314" s="32"/>
      <c r="CU314" s="32"/>
      <c r="CV314" s="32"/>
      <c r="CW314" s="32"/>
      <c r="CX314" s="32"/>
      <c r="CY314" s="32"/>
      <c r="CZ314" s="32"/>
      <c r="DA314" s="32"/>
      <c r="DB314" s="32"/>
      <c r="DC314" s="32"/>
      <c r="DD314" s="32"/>
      <c r="DE314" s="32"/>
      <c r="DF314" s="32"/>
      <c r="DG314" s="32"/>
      <c r="DH314" s="32"/>
      <c r="DI314" s="32"/>
      <c r="DJ314" s="32"/>
      <c r="DK314" s="32"/>
      <c r="DL314" s="32"/>
      <c r="DM314" s="32"/>
      <c r="DN314" s="32"/>
      <c r="DO314" s="32"/>
      <c r="DP314" s="32"/>
      <c r="DQ314" s="32"/>
      <c r="DR314" s="32"/>
      <c r="DS314" s="32"/>
      <c r="DT314" s="32"/>
      <c r="DU314" s="32"/>
      <c r="DV314" s="32"/>
      <c r="DW314" s="32"/>
      <c r="DX314" s="32"/>
      <c r="DY314" s="32"/>
      <c r="DZ314" s="32"/>
      <c r="EA314" s="32"/>
      <c r="EB314" s="32"/>
      <c r="EC314" s="32"/>
      <c r="ED314" s="32"/>
      <c r="EE314" s="32"/>
      <c r="EF314" s="32"/>
      <c r="EG314" s="32"/>
    </row>
    <row r="315" spans="15:137" x14ac:dyDescent="0.25"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32"/>
      <c r="BV315" s="32"/>
      <c r="BW315" s="32"/>
      <c r="BX315" s="32"/>
      <c r="BY315" s="32"/>
      <c r="BZ315" s="32"/>
      <c r="CA315" s="32"/>
      <c r="CB315" s="32"/>
      <c r="CC315" s="32"/>
      <c r="CD315" s="32"/>
      <c r="CE315" s="32"/>
      <c r="CF315" s="32"/>
      <c r="CG315" s="32"/>
      <c r="CH315" s="32"/>
      <c r="CI315" s="32"/>
      <c r="CJ315" s="32"/>
      <c r="CK315" s="32"/>
      <c r="CL315" s="32"/>
      <c r="CM315" s="32"/>
      <c r="CN315" s="32"/>
      <c r="CO315" s="32"/>
      <c r="CP315" s="32"/>
      <c r="CQ315" s="32"/>
      <c r="CR315" s="32"/>
      <c r="CS315" s="32"/>
      <c r="CT315" s="32"/>
      <c r="CU315" s="32"/>
      <c r="CV315" s="32"/>
      <c r="CW315" s="32"/>
      <c r="CX315" s="32"/>
      <c r="CY315" s="32"/>
      <c r="CZ315" s="32"/>
      <c r="DA315" s="32"/>
      <c r="DB315" s="32"/>
      <c r="DC315" s="32"/>
      <c r="DD315" s="32"/>
      <c r="DE315" s="32"/>
      <c r="DF315" s="32"/>
      <c r="DG315" s="32"/>
      <c r="DH315" s="32"/>
      <c r="DI315" s="32"/>
      <c r="DJ315" s="32"/>
      <c r="DK315" s="32"/>
      <c r="DL315" s="32"/>
      <c r="DM315" s="32"/>
      <c r="DN315" s="32"/>
      <c r="DO315" s="32"/>
      <c r="DP315" s="32"/>
      <c r="DQ315" s="32"/>
      <c r="DR315" s="32"/>
      <c r="DS315" s="32"/>
      <c r="DT315" s="32"/>
      <c r="DU315" s="32"/>
      <c r="DV315" s="32"/>
      <c r="DW315" s="32"/>
      <c r="DX315" s="32"/>
      <c r="DY315" s="32"/>
      <c r="DZ315" s="32"/>
      <c r="EA315" s="32"/>
      <c r="EB315" s="32"/>
      <c r="EC315" s="32"/>
      <c r="ED315" s="32"/>
      <c r="EE315" s="32"/>
      <c r="EF315" s="32"/>
      <c r="EG315" s="32"/>
    </row>
    <row r="316" spans="15:137" x14ac:dyDescent="0.25"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  <c r="BV316" s="32"/>
      <c r="BW316" s="32"/>
      <c r="BX316" s="32"/>
      <c r="BY316" s="32"/>
      <c r="BZ316" s="32"/>
      <c r="CA316" s="32"/>
      <c r="CB316" s="32"/>
      <c r="CC316" s="32"/>
      <c r="CD316" s="32"/>
      <c r="CE316" s="32"/>
      <c r="CF316" s="32"/>
      <c r="CG316" s="32"/>
      <c r="CH316" s="32"/>
      <c r="CI316" s="32"/>
      <c r="CJ316" s="32"/>
      <c r="CK316" s="32"/>
      <c r="CL316" s="32"/>
      <c r="CM316" s="32"/>
      <c r="CN316" s="32"/>
      <c r="CO316" s="32"/>
      <c r="CP316" s="32"/>
      <c r="CQ316" s="32"/>
      <c r="CR316" s="32"/>
      <c r="CS316" s="32"/>
      <c r="CT316" s="32"/>
      <c r="CU316" s="32"/>
      <c r="CV316" s="32"/>
      <c r="CW316" s="32"/>
      <c r="CX316" s="32"/>
      <c r="CY316" s="32"/>
      <c r="CZ316" s="32"/>
      <c r="DA316" s="32"/>
      <c r="DB316" s="32"/>
      <c r="DC316" s="32"/>
      <c r="DD316" s="32"/>
      <c r="DE316" s="32"/>
      <c r="DF316" s="32"/>
      <c r="DG316" s="32"/>
      <c r="DH316" s="32"/>
      <c r="DI316" s="32"/>
      <c r="DJ316" s="32"/>
      <c r="DK316" s="32"/>
      <c r="DL316" s="32"/>
      <c r="DM316" s="32"/>
      <c r="DN316" s="32"/>
      <c r="DO316" s="32"/>
      <c r="DP316" s="32"/>
      <c r="DQ316" s="32"/>
      <c r="DR316" s="32"/>
      <c r="DS316" s="32"/>
      <c r="DT316" s="32"/>
      <c r="DU316" s="32"/>
      <c r="DV316" s="32"/>
      <c r="DW316" s="32"/>
      <c r="DX316" s="32"/>
      <c r="DY316" s="32"/>
      <c r="DZ316" s="32"/>
      <c r="EA316" s="32"/>
      <c r="EB316" s="32"/>
      <c r="EC316" s="32"/>
      <c r="ED316" s="32"/>
      <c r="EE316" s="32"/>
      <c r="EF316" s="32"/>
      <c r="EG316" s="32"/>
    </row>
    <row r="317" spans="15:137" x14ac:dyDescent="0.25"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  <c r="BZ317" s="32"/>
      <c r="CA317" s="32"/>
      <c r="CB317" s="32"/>
      <c r="CC317" s="32"/>
      <c r="CD317" s="32"/>
      <c r="CE317" s="32"/>
      <c r="CF317" s="32"/>
      <c r="CG317" s="32"/>
      <c r="CH317" s="32"/>
      <c r="CI317" s="32"/>
      <c r="CJ317" s="32"/>
      <c r="CK317" s="32"/>
      <c r="CL317" s="32"/>
      <c r="CM317" s="32"/>
      <c r="CN317" s="32"/>
      <c r="CO317" s="32"/>
      <c r="CP317" s="32"/>
      <c r="CQ317" s="32"/>
      <c r="CR317" s="32"/>
      <c r="CS317" s="32"/>
      <c r="CT317" s="32"/>
      <c r="CU317" s="32"/>
      <c r="CV317" s="32"/>
      <c r="CW317" s="32"/>
      <c r="CX317" s="32"/>
      <c r="CY317" s="32"/>
      <c r="CZ317" s="32"/>
      <c r="DA317" s="32"/>
      <c r="DB317" s="32"/>
      <c r="DC317" s="32"/>
      <c r="DD317" s="32"/>
      <c r="DE317" s="32"/>
      <c r="DF317" s="32"/>
      <c r="DG317" s="32"/>
      <c r="DH317" s="32"/>
      <c r="DI317" s="32"/>
      <c r="DJ317" s="32"/>
      <c r="DK317" s="32"/>
      <c r="DL317" s="32"/>
      <c r="DM317" s="32"/>
      <c r="DN317" s="32"/>
      <c r="DO317" s="32"/>
      <c r="DP317" s="32"/>
      <c r="DQ317" s="32"/>
      <c r="DR317" s="32"/>
      <c r="DS317" s="32"/>
      <c r="DT317" s="32"/>
      <c r="DU317" s="32"/>
      <c r="DV317" s="32"/>
      <c r="DW317" s="32"/>
      <c r="DX317" s="32"/>
      <c r="DY317" s="32"/>
      <c r="DZ317" s="32"/>
      <c r="EA317" s="32"/>
      <c r="EB317" s="32"/>
      <c r="EC317" s="32"/>
      <c r="ED317" s="32"/>
      <c r="EE317" s="32"/>
      <c r="EF317" s="32"/>
      <c r="EG317" s="32"/>
    </row>
    <row r="318" spans="15:137" x14ac:dyDescent="0.25"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/>
      <c r="BV318" s="32"/>
      <c r="BW318" s="32"/>
      <c r="BX318" s="32"/>
      <c r="BY318" s="32"/>
      <c r="BZ318" s="32"/>
      <c r="CA318" s="32"/>
      <c r="CB318" s="32"/>
      <c r="CC318" s="32"/>
      <c r="CD318" s="32"/>
      <c r="CE318" s="32"/>
      <c r="CF318" s="32"/>
      <c r="CG318" s="32"/>
      <c r="CH318" s="32"/>
      <c r="CI318" s="32"/>
      <c r="CJ318" s="32"/>
      <c r="CK318" s="32"/>
      <c r="CL318" s="32"/>
      <c r="CM318" s="32"/>
      <c r="CN318" s="32"/>
      <c r="CO318" s="32"/>
      <c r="CP318" s="32"/>
      <c r="CQ318" s="32"/>
      <c r="CR318" s="32"/>
      <c r="CS318" s="32"/>
      <c r="CT318" s="32"/>
      <c r="CU318" s="32"/>
      <c r="CV318" s="32"/>
      <c r="CW318" s="32"/>
      <c r="CX318" s="32"/>
      <c r="CY318" s="32"/>
      <c r="CZ318" s="32"/>
      <c r="DA318" s="32"/>
      <c r="DB318" s="32"/>
      <c r="DC318" s="32"/>
      <c r="DD318" s="32"/>
      <c r="DE318" s="32"/>
      <c r="DF318" s="32"/>
      <c r="DG318" s="32"/>
      <c r="DH318" s="32"/>
      <c r="DI318" s="32"/>
      <c r="DJ318" s="32"/>
      <c r="DK318" s="32"/>
      <c r="DL318" s="32"/>
      <c r="DM318" s="32"/>
      <c r="DN318" s="32"/>
      <c r="DO318" s="32"/>
      <c r="DP318" s="32"/>
      <c r="DQ318" s="32"/>
      <c r="DR318" s="32"/>
      <c r="DS318" s="32"/>
      <c r="DT318" s="32"/>
      <c r="DU318" s="32"/>
      <c r="DV318" s="32"/>
      <c r="DW318" s="32"/>
      <c r="DX318" s="32"/>
      <c r="DY318" s="32"/>
      <c r="DZ318" s="32"/>
      <c r="EA318" s="32"/>
      <c r="EB318" s="32"/>
      <c r="EC318" s="32"/>
      <c r="ED318" s="32"/>
      <c r="EE318" s="32"/>
      <c r="EF318" s="32"/>
      <c r="EG318" s="32"/>
    </row>
    <row r="319" spans="15:137" x14ac:dyDescent="0.25"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/>
      <c r="BY319" s="32"/>
      <c r="BZ319" s="32"/>
      <c r="CA319" s="32"/>
      <c r="CB319" s="32"/>
      <c r="CC319" s="32"/>
      <c r="CD319" s="32"/>
      <c r="CE319" s="32"/>
      <c r="CF319" s="32"/>
      <c r="CG319" s="32"/>
      <c r="CH319" s="32"/>
      <c r="CI319" s="32"/>
      <c r="CJ319" s="32"/>
      <c r="CK319" s="32"/>
      <c r="CL319" s="32"/>
      <c r="CM319" s="32"/>
      <c r="CN319" s="32"/>
      <c r="CO319" s="32"/>
      <c r="CP319" s="32"/>
      <c r="CQ319" s="32"/>
      <c r="CR319" s="32"/>
      <c r="CS319" s="32"/>
      <c r="CT319" s="32"/>
      <c r="CU319" s="32"/>
      <c r="CV319" s="32"/>
      <c r="CW319" s="32"/>
      <c r="CX319" s="32"/>
      <c r="CY319" s="32"/>
      <c r="CZ319" s="32"/>
      <c r="DA319" s="32"/>
      <c r="DB319" s="32"/>
      <c r="DC319" s="32"/>
      <c r="DD319" s="32"/>
      <c r="DE319" s="32"/>
      <c r="DF319" s="32"/>
      <c r="DG319" s="32"/>
      <c r="DH319" s="32"/>
      <c r="DI319" s="32"/>
      <c r="DJ319" s="32"/>
      <c r="DK319" s="32"/>
      <c r="DL319" s="32"/>
      <c r="DM319" s="32"/>
      <c r="DN319" s="32"/>
      <c r="DO319" s="32"/>
      <c r="DP319" s="32"/>
      <c r="DQ319" s="32"/>
      <c r="DR319" s="32"/>
      <c r="DS319" s="32"/>
      <c r="DT319" s="32"/>
      <c r="DU319" s="32"/>
      <c r="DV319" s="32"/>
      <c r="DW319" s="32"/>
      <c r="DX319" s="32"/>
      <c r="DY319" s="32"/>
      <c r="DZ319" s="32"/>
      <c r="EA319" s="32"/>
      <c r="EB319" s="32"/>
      <c r="EC319" s="32"/>
      <c r="ED319" s="32"/>
      <c r="EE319" s="32"/>
      <c r="EF319" s="32"/>
      <c r="EG319" s="32"/>
    </row>
    <row r="320" spans="15:137" x14ac:dyDescent="0.25"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/>
      <c r="BX320" s="32"/>
      <c r="BY320" s="32"/>
      <c r="BZ320" s="32"/>
      <c r="CA320" s="32"/>
      <c r="CB320" s="32"/>
      <c r="CC320" s="32"/>
      <c r="CD320" s="32"/>
      <c r="CE320" s="32"/>
      <c r="CF320" s="32"/>
      <c r="CG320" s="32"/>
      <c r="CH320" s="32"/>
      <c r="CI320" s="32"/>
      <c r="CJ320" s="32"/>
      <c r="CK320" s="32"/>
      <c r="CL320" s="32"/>
      <c r="CM320" s="32"/>
      <c r="CN320" s="32"/>
      <c r="CO320" s="32"/>
      <c r="CP320" s="32"/>
      <c r="CQ320" s="32"/>
      <c r="CR320" s="32"/>
      <c r="CS320" s="32"/>
      <c r="CT320" s="32"/>
      <c r="CU320" s="32"/>
      <c r="CV320" s="32"/>
      <c r="CW320" s="32"/>
      <c r="CX320" s="32"/>
      <c r="CY320" s="32"/>
      <c r="CZ320" s="32"/>
      <c r="DA320" s="32"/>
      <c r="DB320" s="32"/>
      <c r="DC320" s="32"/>
      <c r="DD320" s="32"/>
      <c r="DE320" s="32"/>
      <c r="DF320" s="32"/>
      <c r="DG320" s="32"/>
      <c r="DH320" s="32"/>
      <c r="DI320" s="32"/>
      <c r="DJ320" s="32"/>
      <c r="DK320" s="32"/>
      <c r="DL320" s="32"/>
      <c r="DM320" s="32"/>
      <c r="DN320" s="32"/>
      <c r="DO320" s="32"/>
      <c r="DP320" s="32"/>
      <c r="DQ320" s="32"/>
      <c r="DR320" s="32"/>
      <c r="DS320" s="32"/>
      <c r="DT320" s="32"/>
      <c r="DU320" s="32"/>
      <c r="DV320" s="32"/>
      <c r="DW320" s="32"/>
      <c r="DX320" s="32"/>
      <c r="DY320" s="32"/>
      <c r="DZ320" s="32"/>
      <c r="EA320" s="32"/>
      <c r="EB320" s="32"/>
      <c r="EC320" s="32"/>
      <c r="ED320" s="32"/>
      <c r="EE320" s="32"/>
      <c r="EF320" s="32"/>
      <c r="EG320" s="32"/>
    </row>
    <row r="321" spans="15:137" x14ac:dyDescent="0.25"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/>
      <c r="BZ321" s="32"/>
      <c r="CA321" s="32"/>
      <c r="CB321" s="32"/>
      <c r="CC321" s="32"/>
      <c r="CD321" s="32"/>
      <c r="CE321" s="32"/>
      <c r="CF321" s="32"/>
      <c r="CG321" s="32"/>
      <c r="CH321" s="32"/>
      <c r="CI321" s="32"/>
      <c r="CJ321" s="32"/>
      <c r="CK321" s="32"/>
      <c r="CL321" s="32"/>
      <c r="CM321" s="32"/>
      <c r="CN321" s="32"/>
      <c r="CO321" s="32"/>
      <c r="CP321" s="32"/>
      <c r="CQ321" s="32"/>
      <c r="CR321" s="32"/>
      <c r="CS321" s="32"/>
      <c r="CT321" s="32"/>
      <c r="CU321" s="32"/>
      <c r="CV321" s="32"/>
      <c r="CW321" s="32"/>
      <c r="CX321" s="32"/>
      <c r="CY321" s="32"/>
      <c r="CZ321" s="32"/>
      <c r="DA321" s="32"/>
      <c r="DB321" s="32"/>
      <c r="DC321" s="32"/>
      <c r="DD321" s="32"/>
      <c r="DE321" s="32"/>
      <c r="DF321" s="32"/>
      <c r="DG321" s="32"/>
      <c r="DH321" s="32"/>
      <c r="DI321" s="32"/>
      <c r="DJ321" s="32"/>
      <c r="DK321" s="32"/>
      <c r="DL321" s="32"/>
      <c r="DM321" s="32"/>
      <c r="DN321" s="32"/>
      <c r="DO321" s="32"/>
      <c r="DP321" s="32"/>
      <c r="DQ321" s="32"/>
      <c r="DR321" s="32"/>
      <c r="DS321" s="32"/>
      <c r="DT321" s="32"/>
      <c r="DU321" s="32"/>
      <c r="DV321" s="32"/>
      <c r="DW321" s="32"/>
      <c r="DX321" s="32"/>
      <c r="DY321" s="32"/>
      <c r="DZ321" s="32"/>
      <c r="EA321" s="32"/>
      <c r="EB321" s="32"/>
      <c r="EC321" s="32"/>
      <c r="ED321" s="32"/>
      <c r="EE321" s="32"/>
      <c r="EF321" s="32"/>
      <c r="EG321" s="32"/>
    </row>
    <row r="322" spans="15:137" x14ac:dyDescent="0.25"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/>
      <c r="BZ322" s="32"/>
      <c r="CA322" s="32"/>
      <c r="CB322" s="32"/>
      <c r="CC322" s="32"/>
      <c r="CD322" s="32"/>
      <c r="CE322" s="32"/>
      <c r="CF322" s="32"/>
      <c r="CG322" s="32"/>
      <c r="CH322" s="32"/>
      <c r="CI322" s="32"/>
      <c r="CJ322" s="32"/>
      <c r="CK322" s="32"/>
      <c r="CL322" s="32"/>
      <c r="CM322" s="32"/>
      <c r="CN322" s="32"/>
      <c r="CO322" s="32"/>
      <c r="CP322" s="32"/>
      <c r="CQ322" s="32"/>
      <c r="CR322" s="32"/>
      <c r="CS322" s="32"/>
      <c r="CT322" s="32"/>
      <c r="CU322" s="32"/>
      <c r="CV322" s="32"/>
      <c r="CW322" s="32"/>
      <c r="CX322" s="32"/>
      <c r="CY322" s="32"/>
      <c r="CZ322" s="32"/>
      <c r="DA322" s="32"/>
      <c r="DB322" s="32"/>
      <c r="DC322" s="32"/>
      <c r="DD322" s="32"/>
      <c r="DE322" s="32"/>
      <c r="DF322" s="32"/>
      <c r="DG322" s="32"/>
      <c r="DH322" s="32"/>
      <c r="DI322" s="32"/>
      <c r="DJ322" s="32"/>
      <c r="DK322" s="32"/>
      <c r="DL322" s="32"/>
      <c r="DM322" s="32"/>
      <c r="DN322" s="32"/>
      <c r="DO322" s="32"/>
      <c r="DP322" s="32"/>
      <c r="DQ322" s="32"/>
      <c r="DR322" s="32"/>
      <c r="DS322" s="32"/>
      <c r="DT322" s="32"/>
      <c r="DU322" s="32"/>
      <c r="DV322" s="32"/>
      <c r="DW322" s="32"/>
      <c r="DX322" s="32"/>
      <c r="DY322" s="32"/>
      <c r="DZ322" s="32"/>
      <c r="EA322" s="32"/>
      <c r="EB322" s="32"/>
      <c r="EC322" s="32"/>
      <c r="ED322" s="32"/>
      <c r="EE322" s="32"/>
      <c r="EF322" s="32"/>
      <c r="EG322" s="32"/>
    </row>
    <row r="323" spans="15:137" x14ac:dyDescent="0.25"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/>
      <c r="BY323" s="32"/>
      <c r="BZ323" s="32"/>
      <c r="CA323" s="32"/>
      <c r="CB323" s="32"/>
      <c r="CC323" s="32"/>
      <c r="CD323" s="32"/>
      <c r="CE323" s="32"/>
      <c r="CF323" s="32"/>
      <c r="CG323" s="32"/>
      <c r="CH323" s="32"/>
      <c r="CI323" s="32"/>
      <c r="CJ323" s="32"/>
      <c r="CK323" s="32"/>
      <c r="CL323" s="32"/>
      <c r="CM323" s="32"/>
      <c r="CN323" s="32"/>
      <c r="CO323" s="32"/>
      <c r="CP323" s="32"/>
      <c r="CQ323" s="32"/>
      <c r="CR323" s="32"/>
      <c r="CS323" s="32"/>
      <c r="CT323" s="32"/>
      <c r="CU323" s="32"/>
      <c r="CV323" s="32"/>
      <c r="CW323" s="32"/>
      <c r="CX323" s="32"/>
      <c r="CY323" s="32"/>
      <c r="CZ323" s="32"/>
      <c r="DA323" s="32"/>
      <c r="DB323" s="32"/>
      <c r="DC323" s="32"/>
      <c r="DD323" s="32"/>
      <c r="DE323" s="32"/>
      <c r="DF323" s="32"/>
      <c r="DG323" s="32"/>
      <c r="DH323" s="32"/>
      <c r="DI323" s="32"/>
      <c r="DJ323" s="32"/>
      <c r="DK323" s="32"/>
      <c r="DL323" s="32"/>
      <c r="DM323" s="32"/>
      <c r="DN323" s="32"/>
      <c r="DO323" s="32"/>
      <c r="DP323" s="32"/>
      <c r="DQ323" s="32"/>
      <c r="DR323" s="32"/>
      <c r="DS323" s="32"/>
      <c r="DT323" s="32"/>
      <c r="DU323" s="32"/>
      <c r="DV323" s="32"/>
      <c r="DW323" s="32"/>
      <c r="DX323" s="32"/>
      <c r="DY323" s="32"/>
      <c r="DZ323" s="32"/>
      <c r="EA323" s="32"/>
      <c r="EB323" s="32"/>
      <c r="EC323" s="32"/>
      <c r="ED323" s="32"/>
      <c r="EE323" s="32"/>
      <c r="EF323" s="32"/>
      <c r="EG323" s="32"/>
    </row>
    <row r="324" spans="15:137" x14ac:dyDescent="0.25"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  <c r="BV324" s="32"/>
      <c r="BW324" s="32"/>
      <c r="BX324" s="32"/>
      <c r="BY324" s="32"/>
      <c r="BZ324" s="32"/>
      <c r="CA324" s="32"/>
      <c r="CB324" s="32"/>
      <c r="CC324" s="32"/>
      <c r="CD324" s="32"/>
      <c r="CE324" s="32"/>
      <c r="CF324" s="32"/>
      <c r="CG324" s="32"/>
      <c r="CH324" s="32"/>
      <c r="CI324" s="32"/>
      <c r="CJ324" s="32"/>
      <c r="CK324" s="32"/>
      <c r="CL324" s="32"/>
      <c r="CM324" s="32"/>
      <c r="CN324" s="32"/>
      <c r="CO324" s="32"/>
      <c r="CP324" s="32"/>
      <c r="CQ324" s="32"/>
      <c r="CR324" s="32"/>
      <c r="CS324" s="32"/>
      <c r="CT324" s="32"/>
      <c r="CU324" s="32"/>
      <c r="CV324" s="32"/>
      <c r="CW324" s="32"/>
      <c r="CX324" s="32"/>
      <c r="CY324" s="32"/>
      <c r="CZ324" s="32"/>
      <c r="DA324" s="32"/>
      <c r="DB324" s="32"/>
      <c r="DC324" s="32"/>
      <c r="DD324" s="32"/>
      <c r="DE324" s="32"/>
      <c r="DF324" s="32"/>
      <c r="DG324" s="32"/>
      <c r="DH324" s="32"/>
      <c r="DI324" s="32"/>
      <c r="DJ324" s="32"/>
      <c r="DK324" s="32"/>
      <c r="DL324" s="32"/>
      <c r="DM324" s="32"/>
      <c r="DN324" s="32"/>
      <c r="DO324" s="32"/>
      <c r="DP324" s="32"/>
      <c r="DQ324" s="32"/>
      <c r="DR324" s="32"/>
      <c r="DS324" s="32"/>
      <c r="DT324" s="32"/>
      <c r="DU324" s="32"/>
      <c r="DV324" s="32"/>
      <c r="DW324" s="32"/>
      <c r="DX324" s="32"/>
      <c r="DY324" s="32"/>
      <c r="DZ324" s="32"/>
      <c r="EA324" s="32"/>
      <c r="EB324" s="32"/>
      <c r="EC324" s="32"/>
      <c r="ED324" s="32"/>
      <c r="EE324" s="32"/>
      <c r="EF324" s="32"/>
      <c r="EG324" s="32"/>
    </row>
    <row r="325" spans="15:137" x14ac:dyDescent="0.25"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  <c r="BV325" s="32"/>
      <c r="BW325" s="32"/>
      <c r="BX325" s="32"/>
      <c r="BY325" s="32"/>
      <c r="BZ325" s="32"/>
      <c r="CA325" s="32"/>
      <c r="CB325" s="32"/>
      <c r="CC325" s="32"/>
      <c r="CD325" s="32"/>
      <c r="CE325" s="32"/>
      <c r="CF325" s="32"/>
      <c r="CG325" s="32"/>
      <c r="CH325" s="32"/>
      <c r="CI325" s="32"/>
      <c r="CJ325" s="32"/>
      <c r="CK325" s="32"/>
      <c r="CL325" s="32"/>
      <c r="CM325" s="32"/>
      <c r="CN325" s="32"/>
      <c r="CO325" s="32"/>
      <c r="CP325" s="32"/>
      <c r="CQ325" s="32"/>
      <c r="CR325" s="32"/>
      <c r="CS325" s="32"/>
      <c r="CT325" s="32"/>
      <c r="CU325" s="32"/>
      <c r="CV325" s="32"/>
      <c r="CW325" s="32"/>
      <c r="CX325" s="32"/>
      <c r="CY325" s="32"/>
      <c r="CZ325" s="32"/>
      <c r="DA325" s="32"/>
      <c r="DB325" s="32"/>
      <c r="DC325" s="32"/>
      <c r="DD325" s="32"/>
      <c r="DE325" s="32"/>
      <c r="DF325" s="32"/>
      <c r="DG325" s="32"/>
      <c r="DH325" s="32"/>
      <c r="DI325" s="32"/>
      <c r="DJ325" s="32"/>
      <c r="DK325" s="32"/>
      <c r="DL325" s="32"/>
      <c r="DM325" s="32"/>
      <c r="DN325" s="32"/>
      <c r="DO325" s="32"/>
      <c r="DP325" s="32"/>
      <c r="DQ325" s="32"/>
      <c r="DR325" s="32"/>
      <c r="DS325" s="32"/>
      <c r="DT325" s="32"/>
      <c r="DU325" s="32"/>
      <c r="DV325" s="32"/>
      <c r="DW325" s="32"/>
      <c r="DX325" s="32"/>
      <c r="DY325" s="32"/>
      <c r="DZ325" s="32"/>
      <c r="EA325" s="32"/>
      <c r="EB325" s="32"/>
      <c r="EC325" s="32"/>
      <c r="ED325" s="32"/>
      <c r="EE325" s="32"/>
      <c r="EF325" s="32"/>
      <c r="EG325" s="32"/>
    </row>
    <row r="326" spans="15:137" x14ac:dyDescent="0.25"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/>
      <c r="BY326" s="32"/>
      <c r="BZ326" s="32"/>
      <c r="CA326" s="32"/>
      <c r="CB326" s="32"/>
      <c r="CC326" s="32"/>
      <c r="CD326" s="32"/>
      <c r="CE326" s="32"/>
      <c r="CF326" s="32"/>
      <c r="CG326" s="32"/>
      <c r="CH326" s="32"/>
      <c r="CI326" s="32"/>
      <c r="CJ326" s="32"/>
      <c r="CK326" s="32"/>
      <c r="CL326" s="32"/>
      <c r="CM326" s="32"/>
      <c r="CN326" s="32"/>
      <c r="CO326" s="32"/>
      <c r="CP326" s="32"/>
      <c r="CQ326" s="32"/>
      <c r="CR326" s="32"/>
      <c r="CS326" s="32"/>
      <c r="CT326" s="32"/>
      <c r="CU326" s="32"/>
      <c r="CV326" s="32"/>
      <c r="CW326" s="32"/>
      <c r="CX326" s="32"/>
      <c r="CY326" s="32"/>
      <c r="CZ326" s="32"/>
      <c r="DA326" s="32"/>
      <c r="DB326" s="32"/>
      <c r="DC326" s="32"/>
      <c r="DD326" s="32"/>
      <c r="DE326" s="32"/>
      <c r="DF326" s="32"/>
      <c r="DG326" s="32"/>
      <c r="DH326" s="32"/>
      <c r="DI326" s="32"/>
      <c r="DJ326" s="32"/>
      <c r="DK326" s="32"/>
      <c r="DL326" s="32"/>
      <c r="DM326" s="32"/>
      <c r="DN326" s="32"/>
      <c r="DO326" s="32"/>
      <c r="DP326" s="32"/>
      <c r="DQ326" s="32"/>
      <c r="DR326" s="32"/>
      <c r="DS326" s="32"/>
      <c r="DT326" s="32"/>
      <c r="DU326" s="32"/>
      <c r="DV326" s="32"/>
      <c r="DW326" s="32"/>
      <c r="DX326" s="32"/>
      <c r="DY326" s="32"/>
      <c r="DZ326" s="32"/>
      <c r="EA326" s="32"/>
      <c r="EB326" s="32"/>
      <c r="EC326" s="32"/>
      <c r="ED326" s="32"/>
      <c r="EE326" s="32"/>
      <c r="EF326" s="32"/>
      <c r="EG326" s="32"/>
    </row>
    <row r="327" spans="15:137" x14ac:dyDescent="0.25"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  <c r="BZ327" s="32"/>
      <c r="CA327" s="32"/>
      <c r="CB327" s="32"/>
      <c r="CC327" s="32"/>
      <c r="CD327" s="32"/>
      <c r="CE327" s="32"/>
      <c r="CF327" s="32"/>
      <c r="CG327" s="32"/>
      <c r="CH327" s="32"/>
      <c r="CI327" s="32"/>
      <c r="CJ327" s="32"/>
      <c r="CK327" s="32"/>
      <c r="CL327" s="32"/>
      <c r="CM327" s="32"/>
      <c r="CN327" s="32"/>
      <c r="CO327" s="32"/>
      <c r="CP327" s="32"/>
      <c r="CQ327" s="32"/>
      <c r="CR327" s="32"/>
      <c r="CS327" s="32"/>
      <c r="CT327" s="32"/>
      <c r="CU327" s="32"/>
      <c r="CV327" s="32"/>
      <c r="CW327" s="32"/>
      <c r="CX327" s="32"/>
      <c r="CY327" s="32"/>
      <c r="CZ327" s="32"/>
      <c r="DA327" s="32"/>
      <c r="DB327" s="32"/>
      <c r="DC327" s="32"/>
      <c r="DD327" s="32"/>
      <c r="DE327" s="32"/>
      <c r="DF327" s="32"/>
      <c r="DG327" s="32"/>
      <c r="DH327" s="32"/>
      <c r="DI327" s="32"/>
      <c r="DJ327" s="32"/>
      <c r="DK327" s="32"/>
      <c r="DL327" s="32"/>
      <c r="DM327" s="32"/>
      <c r="DN327" s="32"/>
      <c r="DO327" s="32"/>
      <c r="DP327" s="32"/>
      <c r="DQ327" s="32"/>
      <c r="DR327" s="32"/>
      <c r="DS327" s="32"/>
      <c r="DT327" s="32"/>
      <c r="DU327" s="32"/>
      <c r="DV327" s="32"/>
      <c r="DW327" s="32"/>
      <c r="DX327" s="32"/>
      <c r="DY327" s="32"/>
      <c r="DZ327" s="32"/>
      <c r="EA327" s="32"/>
      <c r="EB327" s="32"/>
      <c r="EC327" s="32"/>
      <c r="ED327" s="32"/>
      <c r="EE327" s="32"/>
      <c r="EF327" s="32"/>
      <c r="EG327" s="32"/>
    </row>
    <row r="328" spans="15:137" x14ac:dyDescent="0.25"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  <c r="BZ328" s="32"/>
      <c r="CA328" s="32"/>
      <c r="CB328" s="32"/>
      <c r="CC328" s="32"/>
      <c r="CD328" s="32"/>
      <c r="CE328" s="32"/>
      <c r="CF328" s="32"/>
      <c r="CG328" s="32"/>
      <c r="CH328" s="32"/>
      <c r="CI328" s="32"/>
      <c r="CJ328" s="32"/>
      <c r="CK328" s="32"/>
      <c r="CL328" s="32"/>
      <c r="CM328" s="32"/>
      <c r="CN328" s="32"/>
      <c r="CO328" s="32"/>
      <c r="CP328" s="32"/>
      <c r="CQ328" s="32"/>
      <c r="CR328" s="32"/>
      <c r="CS328" s="32"/>
      <c r="CT328" s="32"/>
      <c r="CU328" s="32"/>
      <c r="CV328" s="32"/>
      <c r="CW328" s="32"/>
      <c r="CX328" s="32"/>
      <c r="CY328" s="32"/>
      <c r="CZ328" s="32"/>
      <c r="DA328" s="32"/>
      <c r="DB328" s="32"/>
      <c r="DC328" s="32"/>
      <c r="DD328" s="32"/>
      <c r="DE328" s="32"/>
      <c r="DF328" s="32"/>
      <c r="DG328" s="32"/>
      <c r="DH328" s="32"/>
      <c r="DI328" s="32"/>
      <c r="DJ328" s="32"/>
      <c r="DK328" s="32"/>
      <c r="DL328" s="32"/>
      <c r="DM328" s="32"/>
      <c r="DN328" s="32"/>
      <c r="DO328" s="32"/>
      <c r="DP328" s="32"/>
      <c r="DQ328" s="32"/>
      <c r="DR328" s="32"/>
      <c r="DS328" s="32"/>
      <c r="DT328" s="32"/>
      <c r="DU328" s="32"/>
      <c r="DV328" s="32"/>
      <c r="DW328" s="32"/>
      <c r="DX328" s="32"/>
      <c r="DY328" s="32"/>
      <c r="DZ328" s="32"/>
      <c r="EA328" s="32"/>
      <c r="EB328" s="32"/>
      <c r="EC328" s="32"/>
      <c r="ED328" s="32"/>
      <c r="EE328" s="32"/>
      <c r="EF328" s="32"/>
      <c r="EG328" s="32"/>
    </row>
    <row r="329" spans="15:137" x14ac:dyDescent="0.25"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32"/>
      <c r="BY329" s="32"/>
      <c r="BZ329" s="32"/>
      <c r="CA329" s="32"/>
      <c r="CB329" s="32"/>
      <c r="CC329" s="32"/>
      <c r="CD329" s="32"/>
      <c r="CE329" s="32"/>
      <c r="CF329" s="32"/>
      <c r="CG329" s="32"/>
      <c r="CH329" s="32"/>
      <c r="CI329" s="32"/>
      <c r="CJ329" s="32"/>
      <c r="CK329" s="32"/>
      <c r="CL329" s="32"/>
      <c r="CM329" s="32"/>
      <c r="CN329" s="32"/>
      <c r="CO329" s="32"/>
      <c r="CP329" s="32"/>
      <c r="CQ329" s="32"/>
      <c r="CR329" s="32"/>
      <c r="CS329" s="32"/>
      <c r="CT329" s="32"/>
      <c r="CU329" s="32"/>
      <c r="CV329" s="32"/>
      <c r="CW329" s="32"/>
      <c r="CX329" s="32"/>
      <c r="CY329" s="32"/>
      <c r="CZ329" s="32"/>
      <c r="DA329" s="32"/>
      <c r="DB329" s="32"/>
      <c r="DC329" s="32"/>
      <c r="DD329" s="32"/>
      <c r="DE329" s="32"/>
      <c r="DF329" s="32"/>
      <c r="DG329" s="32"/>
      <c r="DH329" s="32"/>
      <c r="DI329" s="32"/>
      <c r="DJ329" s="32"/>
      <c r="DK329" s="32"/>
      <c r="DL329" s="32"/>
      <c r="DM329" s="32"/>
      <c r="DN329" s="32"/>
      <c r="DO329" s="32"/>
      <c r="DP329" s="32"/>
      <c r="DQ329" s="32"/>
      <c r="DR329" s="32"/>
      <c r="DS329" s="32"/>
      <c r="DT329" s="32"/>
      <c r="DU329" s="32"/>
      <c r="DV329" s="32"/>
      <c r="DW329" s="32"/>
      <c r="DX329" s="32"/>
      <c r="DY329" s="32"/>
      <c r="DZ329" s="32"/>
      <c r="EA329" s="32"/>
      <c r="EB329" s="32"/>
      <c r="EC329" s="32"/>
      <c r="ED329" s="32"/>
      <c r="EE329" s="32"/>
      <c r="EF329" s="32"/>
      <c r="EG329" s="32"/>
    </row>
    <row r="330" spans="15:137" x14ac:dyDescent="0.25"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  <c r="BZ330" s="32"/>
      <c r="CA330" s="32"/>
      <c r="CB330" s="32"/>
      <c r="CC330" s="32"/>
      <c r="CD330" s="32"/>
      <c r="CE330" s="32"/>
      <c r="CF330" s="32"/>
      <c r="CG330" s="32"/>
      <c r="CH330" s="32"/>
      <c r="CI330" s="32"/>
      <c r="CJ330" s="32"/>
      <c r="CK330" s="32"/>
      <c r="CL330" s="32"/>
      <c r="CM330" s="32"/>
      <c r="CN330" s="32"/>
      <c r="CO330" s="32"/>
      <c r="CP330" s="32"/>
      <c r="CQ330" s="32"/>
      <c r="CR330" s="32"/>
      <c r="CS330" s="32"/>
      <c r="CT330" s="32"/>
      <c r="CU330" s="32"/>
      <c r="CV330" s="32"/>
      <c r="CW330" s="32"/>
      <c r="CX330" s="32"/>
      <c r="CY330" s="32"/>
      <c r="CZ330" s="32"/>
      <c r="DA330" s="32"/>
      <c r="DB330" s="32"/>
      <c r="DC330" s="32"/>
      <c r="DD330" s="32"/>
      <c r="DE330" s="32"/>
      <c r="DF330" s="32"/>
      <c r="DG330" s="32"/>
      <c r="DH330" s="32"/>
      <c r="DI330" s="32"/>
      <c r="DJ330" s="32"/>
      <c r="DK330" s="32"/>
      <c r="DL330" s="32"/>
      <c r="DM330" s="32"/>
      <c r="DN330" s="32"/>
      <c r="DO330" s="32"/>
      <c r="DP330" s="32"/>
      <c r="DQ330" s="32"/>
      <c r="DR330" s="32"/>
      <c r="DS330" s="32"/>
      <c r="DT330" s="32"/>
      <c r="DU330" s="32"/>
      <c r="DV330" s="32"/>
      <c r="DW330" s="32"/>
      <c r="DX330" s="32"/>
      <c r="DY330" s="32"/>
      <c r="DZ330" s="32"/>
      <c r="EA330" s="32"/>
      <c r="EB330" s="32"/>
      <c r="EC330" s="32"/>
      <c r="ED330" s="32"/>
      <c r="EE330" s="32"/>
      <c r="EF330" s="32"/>
      <c r="EG330" s="32"/>
    </row>
    <row r="331" spans="15:137" x14ac:dyDescent="0.25"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  <c r="BZ331" s="32"/>
      <c r="CA331" s="32"/>
      <c r="CB331" s="32"/>
      <c r="CC331" s="32"/>
      <c r="CD331" s="32"/>
      <c r="CE331" s="32"/>
      <c r="CF331" s="32"/>
      <c r="CG331" s="32"/>
      <c r="CH331" s="32"/>
      <c r="CI331" s="32"/>
      <c r="CJ331" s="32"/>
      <c r="CK331" s="32"/>
      <c r="CL331" s="32"/>
      <c r="CM331" s="32"/>
      <c r="CN331" s="32"/>
      <c r="CO331" s="32"/>
      <c r="CP331" s="32"/>
      <c r="CQ331" s="32"/>
      <c r="CR331" s="32"/>
      <c r="CS331" s="32"/>
      <c r="CT331" s="32"/>
      <c r="CU331" s="32"/>
      <c r="CV331" s="32"/>
      <c r="CW331" s="32"/>
      <c r="CX331" s="32"/>
      <c r="CY331" s="32"/>
      <c r="CZ331" s="32"/>
      <c r="DA331" s="32"/>
      <c r="DB331" s="32"/>
      <c r="DC331" s="32"/>
      <c r="DD331" s="32"/>
      <c r="DE331" s="32"/>
      <c r="DF331" s="32"/>
      <c r="DG331" s="32"/>
      <c r="DH331" s="32"/>
      <c r="DI331" s="32"/>
      <c r="DJ331" s="32"/>
      <c r="DK331" s="32"/>
      <c r="DL331" s="32"/>
      <c r="DM331" s="32"/>
      <c r="DN331" s="32"/>
      <c r="DO331" s="32"/>
      <c r="DP331" s="32"/>
      <c r="DQ331" s="32"/>
      <c r="DR331" s="32"/>
      <c r="DS331" s="32"/>
      <c r="DT331" s="32"/>
      <c r="DU331" s="32"/>
      <c r="DV331" s="32"/>
      <c r="DW331" s="32"/>
      <c r="DX331" s="32"/>
      <c r="DY331" s="32"/>
      <c r="DZ331" s="32"/>
      <c r="EA331" s="32"/>
      <c r="EB331" s="32"/>
      <c r="EC331" s="32"/>
      <c r="ED331" s="32"/>
      <c r="EE331" s="32"/>
      <c r="EF331" s="32"/>
      <c r="EG331" s="32"/>
    </row>
    <row r="332" spans="15:137" x14ac:dyDescent="0.25"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  <c r="BZ332" s="32"/>
      <c r="CA332" s="32"/>
      <c r="CB332" s="32"/>
      <c r="CC332" s="32"/>
      <c r="CD332" s="32"/>
      <c r="CE332" s="32"/>
      <c r="CF332" s="32"/>
      <c r="CG332" s="32"/>
      <c r="CH332" s="32"/>
      <c r="CI332" s="32"/>
      <c r="CJ332" s="32"/>
      <c r="CK332" s="32"/>
      <c r="CL332" s="32"/>
      <c r="CM332" s="32"/>
      <c r="CN332" s="32"/>
      <c r="CO332" s="32"/>
      <c r="CP332" s="32"/>
      <c r="CQ332" s="32"/>
      <c r="CR332" s="32"/>
      <c r="CS332" s="32"/>
      <c r="CT332" s="32"/>
      <c r="CU332" s="32"/>
      <c r="CV332" s="32"/>
      <c r="CW332" s="32"/>
      <c r="CX332" s="32"/>
      <c r="CY332" s="32"/>
      <c r="CZ332" s="32"/>
      <c r="DA332" s="32"/>
      <c r="DB332" s="32"/>
      <c r="DC332" s="32"/>
      <c r="DD332" s="32"/>
      <c r="DE332" s="32"/>
      <c r="DF332" s="32"/>
      <c r="DG332" s="32"/>
      <c r="DH332" s="32"/>
      <c r="DI332" s="32"/>
      <c r="DJ332" s="32"/>
      <c r="DK332" s="32"/>
      <c r="DL332" s="32"/>
      <c r="DM332" s="32"/>
      <c r="DN332" s="32"/>
      <c r="DO332" s="32"/>
      <c r="DP332" s="32"/>
      <c r="DQ332" s="32"/>
      <c r="DR332" s="32"/>
      <c r="DS332" s="32"/>
      <c r="DT332" s="32"/>
      <c r="DU332" s="32"/>
      <c r="DV332" s="32"/>
      <c r="DW332" s="32"/>
      <c r="DX332" s="32"/>
      <c r="DY332" s="32"/>
      <c r="DZ332" s="32"/>
      <c r="EA332" s="32"/>
      <c r="EB332" s="32"/>
      <c r="EC332" s="32"/>
      <c r="ED332" s="32"/>
      <c r="EE332" s="32"/>
      <c r="EF332" s="32"/>
      <c r="EG332" s="32"/>
    </row>
    <row r="333" spans="15:137" x14ac:dyDescent="0.25"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  <c r="BV333" s="32"/>
      <c r="BW333" s="32"/>
      <c r="BX333" s="32"/>
      <c r="BY333" s="32"/>
      <c r="BZ333" s="32"/>
      <c r="CA333" s="32"/>
      <c r="CB333" s="32"/>
      <c r="CC333" s="32"/>
      <c r="CD333" s="32"/>
      <c r="CE333" s="32"/>
      <c r="CF333" s="32"/>
      <c r="CG333" s="32"/>
      <c r="CH333" s="32"/>
      <c r="CI333" s="32"/>
      <c r="CJ333" s="32"/>
      <c r="CK333" s="32"/>
      <c r="CL333" s="32"/>
      <c r="CM333" s="32"/>
      <c r="CN333" s="32"/>
      <c r="CO333" s="32"/>
      <c r="CP333" s="32"/>
      <c r="CQ333" s="32"/>
      <c r="CR333" s="32"/>
      <c r="CS333" s="32"/>
      <c r="CT333" s="32"/>
      <c r="CU333" s="32"/>
      <c r="CV333" s="32"/>
      <c r="CW333" s="32"/>
      <c r="CX333" s="32"/>
      <c r="CY333" s="32"/>
      <c r="CZ333" s="32"/>
      <c r="DA333" s="32"/>
      <c r="DB333" s="32"/>
      <c r="DC333" s="32"/>
      <c r="DD333" s="32"/>
      <c r="DE333" s="32"/>
      <c r="DF333" s="32"/>
      <c r="DG333" s="32"/>
      <c r="DH333" s="32"/>
      <c r="DI333" s="32"/>
      <c r="DJ333" s="32"/>
      <c r="DK333" s="32"/>
      <c r="DL333" s="32"/>
      <c r="DM333" s="32"/>
      <c r="DN333" s="32"/>
      <c r="DO333" s="32"/>
      <c r="DP333" s="32"/>
      <c r="DQ333" s="32"/>
      <c r="DR333" s="32"/>
      <c r="DS333" s="32"/>
      <c r="DT333" s="32"/>
      <c r="DU333" s="32"/>
      <c r="DV333" s="32"/>
      <c r="DW333" s="32"/>
      <c r="DX333" s="32"/>
      <c r="DY333" s="32"/>
      <c r="DZ333" s="32"/>
      <c r="EA333" s="32"/>
      <c r="EB333" s="32"/>
      <c r="EC333" s="32"/>
      <c r="ED333" s="32"/>
      <c r="EE333" s="32"/>
      <c r="EF333" s="32"/>
      <c r="EG333" s="32"/>
    </row>
    <row r="334" spans="15:137" x14ac:dyDescent="0.25"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  <c r="BZ334" s="32"/>
      <c r="CA334" s="32"/>
      <c r="CB334" s="32"/>
      <c r="CC334" s="32"/>
      <c r="CD334" s="32"/>
      <c r="CE334" s="32"/>
      <c r="CF334" s="32"/>
      <c r="CG334" s="32"/>
      <c r="CH334" s="32"/>
      <c r="CI334" s="32"/>
      <c r="CJ334" s="32"/>
      <c r="CK334" s="32"/>
      <c r="CL334" s="32"/>
      <c r="CM334" s="32"/>
      <c r="CN334" s="32"/>
      <c r="CO334" s="32"/>
      <c r="CP334" s="32"/>
      <c r="CQ334" s="32"/>
      <c r="CR334" s="32"/>
      <c r="CS334" s="32"/>
      <c r="CT334" s="32"/>
      <c r="CU334" s="32"/>
      <c r="CV334" s="32"/>
      <c r="CW334" s="32"/>
      <c r="CX334" s="32"/>
      <c r="CY334" s="32"/>
      <c r="CZ334" s="32"/>
      <c r="DA334" s="32"/>
      <c r="DB334" s="32"/>
      <c r="DC334" s="32"/>
      <c r="DD334" s="32"/>
      <c r="DE334" s="32"/>
      <c r="DF334" s="32"/>
      <c r="DG334" s="32"/>
      <c r="DH334" s="32"/>
      <c r="DI334" s="32"/>
      <c r="DJ334" s="32"/>
      <c r="DK334" s="32"/>
      <c r="DL334" s="32"/>
      <c r="DM334" s="32"/>
      <c r="DN334" s="32"/>
      <c r="DO334" s="32"/>
      <c r="DP334" s="32"/>
      <c r="DQ334" s="32"/>
      <c r="DR334" s="32"/>
      <c r="DS334" s="32"/>
      <c r="DT334" s="32"/>
      <c r="DU334" s="32"/>
      <c r="DV334" s="32"/>
      <c r="DW334" s="32"/>
      <c r="DX334" s="32"/>
      <c r="DY334" s="32"/>
      <c r="DZ334" s="32"/>
      <c r="EA334" s="32"/>
      <c r="EB334" s="32"/>
      <c r="EC334" s="32"/>
      <c r="ED334" s="32"/>
      <c r="EE334" s="32"/>
      <c r="EF334" s="32"/>
      <c r="EG334" s="32"/>
    </row>
    <row r="335" spans="15:137" x14ac:dyDescent="0.25"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  <c r="CU335" s="32"/>
      <c r="CV335" s="32"/>
      <c r="CW335" s="32"/>
      <c r="CX335" s="32"/>
      <c r="CY335" s="32"/>
      <c r="CZ335" s="32"/>
      <c r="DA335" s="32"/>
      <c r="DB335" s="32"/>
      <c r="DC335" s="32"/>
      <c r="DD335" s="32"/>
      <c r="DE335" s="32"/>
      <c r="DF335" s="32"/>
      <c r="DG335" s="32"/>
      <c r="DH335" s="32"/>
      <c r="DI335" s="32"/>
      <c r="DJ335" s="32"/>
      <c r="DK335" s="32"/>
      <c r="DL335" s="32"/>
      <c r="DM335" s="32"/>
      <c r="DN335" s="32"/>
      <c r="DO335" s="32"/>
      <c r="DP335" s="32"/>
      <c r="DQ335" s="32"/>
      <c r="DR335" s="32"/>
      <c r="DS335" s="32"/>
      <c r="DT335" s="32"/>
      <c r="DU335" s="32"/>
      <c r="DV335" s="32"/>
      <c r="DW335" s="32"/>
      <c r="DX335" s="32"/>
      <c r="DY335" s="32"/>
      <c r="DZ335" s="32"/>
      <c r="EA335" s="32"/>
      <c r="EB335" s="32"/>
      <c r="EC335" s="32"/>
      <c r="ED335" s="32"/>
      <c r="EE335" s="32"/>
      <c r="EF335" s="32"/>
      <c r="EG335" s="32"/>
    </row>
    <row r="336" spans="15:137" x14ac:dyDescent="0.25"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/>
      <c r="CI336" s="32"/>
      <c r="CJ336" s="32"/>
      <c r="CK336" s="32"/>
      <c r="CL336" s="32"/>
      <c r="CM336" s="32"/>
      <c r="CN336" s="32"/>
      <c r="CO336" s="32"/>
      <c r="CP336" s="32"/>
      <c r="CQ336" s="32"/>
      <c r="CR336" s="32"/>
      <c r="CS336" s="32"/>
      <c r="CT336" s="32"/>
      <c r="CU336" s="32"/>
      <c r="CV336" s="32"/>
      <c r="CW336" s="32"/>
      <c r="CX336" s="32"/>
      <c r="CY336" s="32"/>
      <c r="CZ336" s="32"/>
      <c r="DA336" s="32"/>
      <c r="DB336" s="32"/>
      <c r="DC336" s="32"/>
      <c r="DD336" s="32"/>
      <c r="DE336" s="32"/>
      <c r="DF336" s="32"/>
      <c r="DG336" s="32"/>
      <c r="DH336" s="32"/>
      <c r="DI336" s="32"/>
      <c r="DJ336" s="32"/>
      <c r="DK336" s="32"/>
      <c r="DL336" s="32"/>
      <c r="DM336" s="32"/>
      <c r="DN336" s="32"/>
      <c r="DO336" s="32"/>
      <c r="DP336" s="32"/>
      <c r="DQ336" s="32"/>
      <c r="DR336" s="32"/>
      <c r="DS336" s="32"/>
      <c r="DT336" s="32"/>
      <c r="DU336" s="32"/>
      <c r="DV336" s="32"/>
      <c r="DW336" s="32"/>
      <c r="DX336" s="32"/>
      <c r="DY336" s="32"/>
      <c r="DZ336" s="32"/>
      <c r="EA336" s="32"/>
      <c r="EB336" s="32"/>
      <c r="EC336" s="32"/>
      <c r="ED336" s="32"/>
      <c r="EE336" s="32"/>
      <c r="EF336" s="32"/>
      <c r="EG336" s="32"/>
    </row>
    <row r="337" spans="15:137" x14ac:dyDescent="0.25"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  <c r="CU337" s="32"/>
      <c r="CV337" s="32"/>
      <c r="CW337" s="32"/>
      <c r="CX337" s="32"/>
      <c r="CY337" s="32"/>
      <c r="CZ337" s="32"/>
      <c r="DA337" s="32"/>
      <c r="DB337" s="32"/>
      <c r="DC337" s="32"/>
      <c r="DD337" s="32"/>
      <c r="DE337" s="32"/>
      <c r="DF337" s="32"/>
      <c r="DG337" s="32"/>
      <c r="DH337" s="32"/>
      <c r="DI337" s="32"/>
      <c r="DJ337" s="32"/>
      <c r="DK337" s="32"/>
      <c r="DL337" s="32"/>
      <c r="DM337" s="32"/>
      <c r="DN337" s="32"/>
      <c r="DO337" s="32"/>
      <c r="DP337" s="32"/>
      <c r="DQ337" s="32"/>
      <c r="DR337" s="32"/>
      <c r="DS337" s="32"/>
      <c r="DT337" s="32"/>
      <c r="DU337" s="32"/>
      <c r="DV337" s="32"/>
      <c r="DW337" s="32"/>
      <c r="DX337" s="32"/>
      <c r="DY337" s="32"/>
      <c r="DZ337" s="32"/>
      <c r="EA337" s="32"/>
      <c r="EB337" s="32"/>
      <c r="EC337" s="32"/>
      <c r="ED337" s="32"/>
      <c r="EE337" s="32"/>
      <c r="EF337" s="32"/>
      <c r="EG337" s="32"/>
    </row>
    <row r="338" spans="15:137" x14ac:dyDescent="0.25"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  <c r="CU338" s="32"/>
      <c r="CV338" s="32"/>
      <c r="CW338" s="32"/>
      <c r="CX338" s="32"/>
      <c r="CY338" s="32"/>
      <c r="CZ338" s="32"/>
      <c r="DA338" s="32"/>
      <c r="DB338" s="32"/>
      <c r="DC338" s="32"/>
      <c r="DD338" s="32"/>
      <c r="DE338" s="32"/>
      <c r="DF338" s="32"/>
      <c r="DG338" s="32"/>
      <c r="DH338" s="32"/>
      <c r="DI338" s="32"/>
      <c r="DJ338" s="32"/>
      <c r="DK338" s="32"/>
      <c r="DL338" s="32"/>
      <c r="DM338" s="32"/>
      <c r="DN338" s="32"/>
      <c r="DO338" s="32"/>
      <c r="DP338" s="32"/>
      <c r="DQ338" s="32"/>
      <c r="DR338" s="32"/>
      <c r="DS338" s="32"/>
      <c r="DT338" s="32"/>
      <c r="DU338" s="32"/>
      <c r="DV338" s="32"/>
      <c r="DW338" s="32"/>
      <c r="DX338" s="32"/>
      <c r="DY338" s="32"/>
      <c r="DZ338" s="32"/>
      <c r="EA338" s="32"/>
      <c r="EB338" s="32"/>
      <c r="EC338" s="32"/>
      <c r="ED338" s="32"/>
      <c r="EE338" s="32"/>
      <c r="EF338" s="32"/>
      <c r="EG338" s="32"/>
    </row>
    <row r="339" spans="15:137" x14ac:dyDescent="0.25"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  <c r="CO339" s="32"/>
      <c r="CP339" s="32"/>
      <c r="CQ339" s="32"/>
      <c r="CR339" s="32"/>
      <c r="CS339" s="32"/>
      <c r="CT339" s="32"/>
      <c r="CU339" s="32"/>
      <c r="CV339" s="32"/>
      <c r="CW339" s="32"/>
      <c r="CX339" s="32"/>
      <c r="CY339" s="32"/>
      <c r="CZ339" s="32"/>
      <c r="DA339" s="32"/>
      <c r="DB339" s="32"/>
      <c r="DC339" s="32"/>
      <c r="DD339" s="32"/>
      <c r="DE339" s="32"/>
      <c r="DF339" s="32"/>
      <c r="DG339" s="32"/>
      <c r="DH339" s="32"/>
      <c r="DI339" s="32"/>
      <c r="DJ339" s="32"/>
      <c r="DK339" s="32"/>
      <c r="DL339" s="32"/>
      <c r="DM339" s="32"/>
      <c r="DN339" s="32"/>
      <c r="DO339" s="32"/>
      <c r="DP339" s="32"/>
      <c r="DQ339" s="32"/>
      <c r="DR339" s="32"/>
      <c r="DS339" s="32"/>
      <c r="DT339" s="32"/>
      <c r="DU339" s="32"/>
      <c r="DV339" s="32"/>
      <c r="DW339" s="32"/>
      <c r="DX339" s="32"/>
      <c r="DY339" s="32"/>
      <c r="DZ339" s="32"/>
      <c r="EA339" s="32"/>
      <c r="EB339" s="32"/>
      <c r="EC339" s="32"/>
      <c r="ED339" s="32"/>
      <c r="EE339" s="32"/>
      <c r="EF339" s="32"/>
      <c r="EG339" s="32"/>
    </row>
    <row r="340" spans="15:137" x14ac:dyDescent="0.25"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  <c r="CU340" s="32"/>
      <c r="CV340" s="32"/>
      <c r="CW340" s="32"/>
      <c r="CX340" s="32"/>
      <c r="CY340" s="32"/>
      <c r="CZ340" s="32"/>
      <c r="DA340" s="32"/>
      <c r="DB340" s="32"/>
      <c r="DC340" s="32"/>
      <c r="DD340" s="32"/>
      <c r="DE340" s="32"/>
      <c r="DF340" s="32"/>
      <c r="DG340" s="32"/>
      <c r="DH340" s="32"/>
      <c r="DI340" s="32"/>
      <c r="DJ340" s="32"/>
      <c r="DK340" s="32"/>
      <c r="DL340" s="32"/>
      <c r="DM340" s="32"/>
      <c r="DN340" s="32"/>
      <c r="DO340" s="32"/>
      <c r="DP340" s="32"/>
      <c r="DQ340" s="32"/>
      <c r="DR340" s="32"/>
      <c r="DS340" s="32"/>
      <c r="DT340" s="32"/>
      <c r="DU340" s="32"/>
      <c r="DV340" s="32"/>
      <c r="DW340" s="32"/>
      <c r="DX340" s="32"/>
      <c r="DY340" s="32"/>
      <c r="DZ340" s="32"/>
      <c r="EA340" s="32"/>
      <c r="EB340" s="32"/>
      <c r="EC340" s="32"/>
      <c r="ED340" s="32"/>
      <c r="EE340" s="32"/>
      <c r="EF340" s="32"/>
      <c r="EG340" s="32"/>
    </row>
    <row r="341" spans="15:137" x14ac:dyDescent="0.25"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32"/>
      <c r="CM341" s="32"/>
      <c r="CN341" s="32"/>
      <c r="CO341" s="32"/>
      <c r="CP341" s="32"/>
      <c r="CQ341" s="32"/>
      <c r="CR341" s="32"/>
      <c r="CS341" s="32"/>
      <c r="CT341" s="32"/>
      <c r="CU341" s="32"/>
      <c r="CV341" s="32"/>
      <c r="CW341" s="32"/>
      <c r="CX341" s="32"/>
      <c r="CY341" s="32"/>
      <c r="CZ341" s="32"/>
      <c r="DA341" s="32"/>
      <c r="DB341" s="32"/>
      <c r="DC341" s="32"/>
      <c r="DD341" s="32"/>
      <c r="DE341" s="32"/>
      <c r="DF341" s="32"/>
      <c r="DG341" s="32"/>
      <c r="DH341" s="32"/>
      <c r="DI341" s="32"/>
      <c r="DJ341" s="32"/>
      <c r="DK341" s="32"/>
      <c r="DL341" s="32"/>
      <c r="DM341" s="32"/>
      <c r="DN341" s="32"/>
      <c r="DO341" s="32"/>
      <c r="DP341" s="32"/>
      <c r="DQ341" s="32"/>
      <c r="DR341" s="32"/>
      <c r="DS341" s="32"/>
      <c r="DT341" s="32"/>
      <c r="DU341" s="32"/>
      <c r="DV341" s="32"/>
      <c r="DW341" s="32"/>
      <c r="DX341" s="32"/>
      <c r="DY341" s="32"/>
      <c r="DZ341" s="32"/>
      <c r="EA341" s="32"/>
      <c r="EB341" s="32"/>
      <c r="EC341" s="32"/>
      <c r="ED341" s="32"/>
      <c r="EE341" s="32"/>
      <c r="EF341" s="32"/>
      <c r="EG341" s="32"/>
    </row>
    <row r="342" spans="15:137" x14ac:dyDescent="0.25"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  <c r="BZ342" s="32"/>
      <c r="CA342" s="32"/>
      <c r="CB342" s="32"/>
      <c r="CC342" s="32"/>
      <c r="CD342" s="32"/>
      <c r="CE342" s="32"/>
      <c r="CF342" s="32"/>
      <c r="CG342" s="32"/>
      <c r="CH342" s="32"/>
      <c r="CI342" s="32"/>
      <c r="CJ342" s="32"/>
      <c r="CK342" s="32"/>
      <c r="CL342" s="32"/>
      <c r="CM342" s="32"/>
      <c r="CN342" s="32"/>
      <c r="CO342" s="32"/>
      <c r="CP342" s="32"/>
      <c r="CQ342" s="32"/>
      <c r="CR342" s="32"/>
      <c r="CS342" s="32"/>
      <c r="CT342" s="32"/>
      <c r="CU342" s="32"/>
      <c r="CV342" s="32"/>
      <c r="CW342" s="32"/>
      <c r="CX342" s="32"/>
      <c r="CY342" s="32"/>
      <c r="CZ342" s="32"/>
      <c r="DA342" s="32"/>
      <c r="DB342" s="32"/>
      <c r="DC342" s="32"/>
      <c r="DD342" s="32"/>
      <c r="DE342" s="32"/>
      <c r="DF342" s="32"/>
      <c r="DG342" s="32"/>
      <c r="DH342" s="32"/>
      <c r="DI342" s="32"/>
      <c r="DJ342" s="32"/>
      <c r="DK342" s="32"/>
      <c r="DL342" s="32"/>
      <c r="DM342" s="32"/>
      <c r="DN342" s="32"/>
      <c r="DO342" s="32"/>
      <c r="DP342" s="32"/>
      <c r="DQ342" s="32"/>
      <c r="DR342" s="32"/>
      <c r="DS342" s="32"/>
      <c r="DT342" s="32"/>
      <c r="DU342" s="32"/>
      <c r="DV342" s="32"/>
      <c r="DW342" s="32"/>
      <c r="DX342" s="32"/>
      <c r="DY342" s="32"/>
      <c r="DZ342" s="32"/>
      <c r="EA342" s="32"/>
      <c r="EB342" s="32"/>
      <c r="EC342" s="32"/>
      <c r="ED342" s="32"/>
      <c r="EE342" s="32"/>
      <c r="EF342" s="32"/>
      <c r="EG342" s="32"/>
    </row>
    <row r="343" spans="15:137" x14ac:dyDescent="0.25"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  <c r="BZ343" s="32"/>
      <c r="CA343" s="32"/>
      <c r="CB343" s="32"/>
      <c r="CC343" s="32"/>
      <c r="CD343" s="32"/>
      <c r="CE343" s="32"/>
      <c r="CF343" s="32"/>
      <c r="CG343" s="32"/>
      <c r="CH343" s="32"/>
      <c r="CI343" s="32"/>
      <c r="CJ343" s="32"/>
      <c r="CK343" s="32"/>
      <c r="CL343" s="32"/>
      <c r="CM343" s="32"/>
      <c r="CN343" s="32"/>
      <c r="CO343" s="32"/>
      <c r="CP343" s="32"/>
      <c r="CQ343" s="32"/>
      <c r="CR343" s="32"/>
      <c r="CS343" s="32"/>
      <c r="CT343" s="32"/>
      <c r="CU343" s="32"/>
      <c r="CV343" s="32"/>
      <c r="CW343" s="32"/>
      <c r="CX343" s="32"/>
      <c r="CY343" s="32"/>
      <c r="CZ343" s="32"/>
      <c r="DA343" s="32"/>
      <c r="DB343" s="32"/>
      <c r="DC343" s="32"/>
      <c r="DD343" s="32"/>
      <c r="DE343" s="32"/>
      <c r="DF343" s="32"/>
      <c r="DG343" s="32"/>
      <c r="DH343" s="32"/>
      <c r="DI343" s="32"/>
      <c r="DJ343" s="32"/>
      <c r="DK343" s="32"/>
      <c r="DL343" s="32"/>
      <c r="DM343" s="32"/>
      <c r="DN343" s="32"/>
      <c r="DO343" s="32"/>
      <c r="DP343" s="32"/>
      <c r="DQ343" s="32"/>
      <c r="DR343" s="32"/>
      <c r="DS343" s="32"/>
      <c r="DT343" s="32"/>
      <c r="DU343" s="32"/>
      <c r="DV343" s="32"/>
      <c r="DW343" s="32"/>
      <c r="DX343" s="32"/>
      <c r="DY343" s="32"/>
      <c r="DZ343" s="32"/>
      <c r="EA343" s="32"/>
      <c r="EB343" s="32"/>
      <c r="EC343" s="32"/>
      <c r="ED343" s="32"/>
      <c r="EE343" s="32"/>
      <c r="EF343" s="32"/>
      <c r="EG343" s="32"/>
    </row>
    <row r="344" spans="15:137" x14ac:dyDescent="0.25"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  <c r="BV344" s="32"/>
      <c r="BW344" s="32"/>
      <c r="BX344" s="32"/>
      <c r="BY344" s="32"/>
      <c r="BZ344" s="32"/>
      <c r="CA344" s="32"/>
      <c r="CB344" s="32"/>
      <c r="CC344" s="32"/>
      <c r="CD344" s="32"/>
      <c r="CE344" s="32"/>
      <c r="CF344" s="32"/>
      <c r="CG344" s="32"/>
      <c r="CH344" s="32"/>
      <c r="CI344" s="32"/>
      <c r="CJ344" s="32"/>
      <c r="CK344" s="32"/>
      <c r="CL344" s="32"/>
      <c r="CM344" s="32"/>
      <c r="CN344" s="32"/>
      <c r="CO344" s="32"/>
      <c r="CP344" s="32"/>
      <c r="CQ344" s="32"/>
      <c r="CR344" s="32"/>
      <c r="CS344" s="32"/>
      <c r="CT344" s="32"/>
      <c r="CU344" s="32"/>
      <c r="CV344" s="32"/>
      <c r="CW344" s="32"/>
      <c r="CX344" s="32"/>
      <c r="CY344" s="32"/>
      <c r="CZ344" s="32"/>
      <c r="DA344" s="32"/>
      <c r="DB344" s="32"/>
      <c r="DC344" s="32"/>
      <c r="DD344" s="32"/>
      <c r="DE344" s="32"/>
      <c r="DF344" s="32"/>
      <c r="DG344" s="32"/>
      <c r="DH344" s="32"/>
      <c r="DI344" s="32"/>
      <c r="DJ344" s="32"/>
      <c r="DK344" s="32"/>
      <c r="DL344" s="32"/>
      <c r="DM344" s="32"/>
      <c r="DN344" s="32"/>
      <c r="DO344" s="32"/>
      <c r="DP344" s="32"/>
      <c r="DQ344" s="32"/>
      <c r="DR344" s="32"/>
      <c r="DS344" s="32"/>
      <c r="DT344" s="32"/>
      <c r="DU344" s="32"/>
      <c r="DV344" s="32"/>
      <c r="DW344" s="32"/>
      <c r="DX344" s="32"/>
      <c r="DY344" s="32"/>
      <c r="DZ344" s="32"/>
      <c r="EA344" s="32"/>
      <c r="EB344" s="32"/>
      <c r="EC344" s="32"/>
      <c r="ED344" s="32"/>
      <c r="EE344" s="32"/>
      <c r="EF344" s="32"/>
      <c r="EG344" s="32"/>
    </row>
    <row r="345" spans="15:137" x14ac:dyDescent="0.25"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  <c r="BZ345" s="32"/>
      <c r="CA345" s="32"/>
      <c r="CB345" s="32"/>
      <c r="CC345" s="32"/>
      <c r="CD345" s="32"/>
      <c r="CE345" s="32"/>
      <c r="CF345" s="32"/>
      <c r="CG345" s="32"/>
      <c r="CH345" s="32"/>
      <c r="CI345" s="32"/>
      <c r="CJ345" s="32"/>
      <c r="CK345" s="32"/>
      <c r="CL345" s="32"/>
      <c r="CM345" s="32"/>
      <c r="CN345" s="32"/>
      <c r="CO345" s="32"/>
      <c r="CP345" s="32"/>
      <c r="CQ345" s="32"/>
      <c r="CR345" s="32"/>
      <c r="CS345" s="32"/>
      <c r="CT345" s="32"/>
      <c r="CU345" s="32"/>
      <c r="CV345" s="32"/>
      <c r="CW345" s="32"/>
      <c r="CX345" s="32"/>
      <c r="CY345" s="32"/>
      <c r="CZ345" s="32"/>
      <c r="DA345" s="32"/>
      <c r="DB345" s="32"/>
      <c r="DC345" s="32"/>
      <c r="DD345" s="32"/>
      <c r="DE345" s="32"/>
      <c r="DF345" s="32"/>
      <c r="DG345" s="32"/>
      <c r="DH345" s="32"/>
      <c r="DI345" s="32"/>
      <c r="DJ345" s="32"/>
      <c r="DK345" s="32"/>
      <c r="DL345" s="32"/>
      <c r="DM345" s="32"/>
      <c r="DN345" s="32"/>
      <c r="DO345" s="32"/>
      <c r="DP345" s="32"/>
      <c r="DQ345" s="32"/>
      <c r="DR345" s="32"/>
      <c r="DS345" s="32"/>
      <c r="DT345" s="32"/>
      <c r="DU345" s="32"/>
      <c r="DV345" s="32"/>
      <c r="DW345" s="32"/>
      <c r="DX345" s="32"/>
      <c r="DY345" s="32"/>
      <c r="DZ345" s="32"/>
      <c r="EA345" s="32"/>
      <c r="EB345" s="32"/>
      <c r="EC345" s="32"/>
      <c r="ED345" s="32"/>
      <c r="EE345" s="32"/>
      <c r="EF345" s="32"/>
      <c r="EG345" s="32"/>
    </row>
    <row r="346" spans="15:137" x14ac:dyDescent="0.25"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  <c r="BZ346" s="32"/>
      <c r="CA346" s="32"/>
      <c r="CB346" s="32"/>
      <c r="CC346" s="32"/>
      <c r="CD346" s="32"/>
      <c r="CE346" s="32"/>
      <c r="CF346" s="32"/>
      <c r="CG346" s="32"/>
      <c r="CH346" s="32"/>
      <c r="CI346" s="32"/>
      <c r="CJ346" s="32"/>
      <c r="CK346" s="32"/>
      <c r="CL346" s="32"/>
      <c r="CM346" s="32"/>
      <c r="CN346" s="32"/>
      <c r="CO346" s="32"/>
      <c r="CP346" s="32"/>
      <c r="CQ346" s="32"/>
      <c r="CR346" s="32"/>
      <c r="CS346" s="32"/>
      <c r="CT346" s="32"/>
      <c r="CU346" s="32"/>
      <c r="CV346" s="32"/>
      <c r="CW346" s="32"/>
      <c r="CX346" s="32"/>
      <c r="CY346" s="32"/>
      <c r="CZ346" s="32"/>
      <c r="DA346" s="32"/>
      <c r="DB346" s="32"/>
      <c r="DC346" s="32"/>
      <c r="DD346" s="32"/>
      <c r="DE346" s="32"/>
      <c r="DF346" s="32"/>
      <c r="DG346" s="32"/>
      <c r="DH346" s="32"/>
      <c r="DI346" s="32"/>
      <c r="DJ346" s="32"/>
      <c r="DK346" s="32"/>
      <c r="DL346" s="32"/>
      <c r="DM346" s="32"/>
      <c r="DN346" s="32"/>
      <c r="DO346" s="32"/>
      <c r="DP346" s="32"/>
      <c r="DQ346" s="32"/>
      <c r="DR346" s="32"/>
      <c r="DS346" s="32"/>
      <c r="DT346" s="32"/>
      <c r="DU346" s="32"/>
      <c r="DV346" s="32"/>
      <c r="DW346" s="32"/>
      <c r="DX346" s="32"/>
      <c r="DY346" s="32"/>
      <c r="DZ346" s="32"/>
      <c r="EA346" s="32"/>
      <c r="EB346" s="32"/>
      <c r="EC346" s="32"/>
      <c r="ED346" s="32"/>
      <c r="EE346" s="32"/>
      <c r="EF346" s="32"/>
      <c r="EG346" s="32"/>
    </row>
    <row r="347" spans="15:137" x14ac:dyDescent="0.25"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/>
      <c r="BY347" s="32"/>
      <c r="BZ347" s="32"/>
      <c r="CA347" s="32"/>
      <c r="CB347" s="32"/>
      <c r="CC347" s="32"/>
      <c r="CD347" s="32"/>
      <c r="CE347" s="32"/>
      <c r="CF347" s="32"/>
      <c r="CG347" s="32"/>
      <c r="CH347" s="32"/>
      <c r="CI347" s="32"/>
      <c r="CJ347" s="32"/>
      <c r="CK347" s="32"/>
      <c r="CL347" s="32"/>
      <c r="CM347" s="32"/>
      <c r="CN347" s="32"/>
      <c r="CO347" s="32"/>
      <c r="CP347" s="32"/>
      <c r="CQ347" s="32"/>
      <c r="CR347" s="32"/>
      <c r="CS347" s="32"/>
      <c r="CT347" s="32"/>
      <c r="CU347" s="32"/>
      <c r="CV347" s="32"/>
      <c r="CW347" s="32"/>
      <c r="CX347" s="32"/>
      <c r="CY347" s="32"/>
      <c r="CZ347" s="32"/>
      <c r="DA347" s="32"/>
      <c r="DB347" s="32"/>
      <c r="DC347" s="32"/>
      <c r="DD347" s="32"/>
      <c r="DE347" s="32"/>
      <c r="DF347" s="32"/>
      <c r="DG347" s="32"/>
      <c r="DH347" s="32"/>
      <c r="DI347" s="32"/>
      <c r="DJ347" s="32"/>
      <c r="DK347" s="32"/>
      <c r="DL347" s="32"/>
      <c r="DM347" s="32"/>
      <c r="DN347" s="32"/>
      <c r="DO347" s="32"/>
      <c r="DP347" s="32"/>
      <c r="DQ347" s="32"/>
      <c r="DR347" s="32"/>
      <c r="DS347" s="32"/>
      <c r="DT347" s="32"/>
      <c r="DU347" s="32"/>
      <c r="DV347" s="32"/>
      <c r="DW347" s="32"/>
      <c r="DX347" s="32"/>
      <c r="DY347" s="32"/>
      <c r="DZ347" s="32"/>
      <c r="EA347" s="32"/>
      <c r="EB347" s="32"/>
      <c r="EC347" s="32"/>
      <c r="ED347" s="32"/>
      <c r="EE347" s="32"/>
      <c r="EF347" s="32"/>
      <c r="EG347" s="32"/>
    </row>
    <row r="348" spans="15:137" x14ac:dyDescent="0.25"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  <c r="BR348" s="32"/>
      <c r="BS348" s="32"/>
      <c r="BT348" s="32"/>
      <c r="BU348" s="32"/>
      <c r="BV348" s="32"/>
      <c r="BW348" s="32"/>
      <c r="BX348" s="32"/>
      <c r="BY348" s="32"/>
      <c r="BZ348" s="32"/>
      <c r="CA348" s="32"/>
      <c r="CB348" s="32"/>
      <c r="CC348" s="32"/>
      <c r="CD348" s="32"/>
      <c r="CE348" s="32"/>
      <c r="CF348" s="32"/>
      <c r="CG348" s="32"/>
      <c r="CH348" s="32"/>
      <c r="CI348" s="32"/>
      <c r="CJ348" s="32"/>
      <c r="CK348" s="32"/>
      <c r="CL348" s="32"/>
      <c r="CM348" s="32"/>
      <c r="CN348" s="32"/>
      <c r="CO348" s="32"/>
      <c r="CP348" s="32"/>
      <c r="CQ348" s="32"/>
      <c r="CR348" s="32"/>
      <c r="CS348" s="32"/>
      <c r="CT348" s="32"/>
      <c r="CU348" s="32"/>
      <c r="CV348" s="32"/>
      <c r="CW348" s="32"/>
      <c r="CX348" s="32"/>
      <c r="CY348" s="32"/>
      <c r="CZ348" s="32"/>
      <c r="DA348" s="32"/>
      <c r="DB348" s="32"/>
      <c r="DC348" s="32"/>
      <c r="DD348" s="32"/>
      <c r="DE348" s="32"/>
      <c r="DF348" s="32"/>
      <c r="DG348" s="32"/>
      <c r="DH348" s="32"/>
      <c r="DI348" s="32"/>
      <c r="DJ348" s="32"/>
      <c r="DK348" s="32"/>
      <c r="DL348" s="32"/>
      <c r="DM348" s="32"/>
      <c r="DN348" s="32"/>
      <c r="DO348" s="32"/>
      <c r="DP348" s="32"/>
      <c r="DQ348" s="32"/>
      <c r="DR348" s="32"/>
      <c r="DS348" s="32"/>
      <c r="DT348" s="32"/>
      <c r="DU348" s="32"/>
      <c r="DV348" s="32"/>
      <c r="DW348" s="32"/>
      <c r="DX348" s="32"/>
      <c r="DY348" s="32"/>
      <c r="DZ348" s="32"/>
      <c r="EA348" s="32"/>
      <c r="EB348" s="32"/>
      <c r="EC348" s="32"/>
      <c r="ED348" s="32"/>
      <c r="EE348" s="32"/>
      <c r="EF348" s="32"/>
      <c r="EG348" s="32"/>
    </row>
    <row r="349" spans="15:137" x14ac:dyDescent="0.25"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  <c r="BR349" s="32"/>
      <c r="BS349" s="32"/>
      <c r="BT349" s="32"/>
      <c r="BU349" s="32"/>
      <c r="BV349" s="32"/>
      <c r="BW349" s="32"/>
      <c r="BX349" s="32"/>
      <c r="BY349" s="32"/>
      <c r="BZ349" s="32"/>
      <c r="CA349" s="32"/>
      <c r="CB349" s="32"/>
      <c r="CC349" s="32"/>
      <c r="CD349" s="32"/>
      <c r="CE349" s="32"/>
      <c r="CF349" s="32"/>
      <c r="CG349" s="32"/>
      <c r="CH349" s="32"/>
      <c r="CI349" s="32"/>
      <c r="CJ349" s="32"/>
      <c r="CK349" s="32"/>
      <c r="CL349" s="32"/>
      <c r="CM349" s="32"/>
      <c r="CN349" s="32"/>
      <c r="CO349" s="32"/>
      <c r="CP349" s="32"/>
      <c r="CQ349" s="32"/>
      <c r="CR349" s="32"/>
      <c r="CS349" s="32"/>
      <c r="CT349" s="32"/>
      <c r="CU349" s="32"/>
      <c r="CV349" s="32"/>
      <c r="CW349" s="32"/>
      <c r="CX349" s="32"/>
      <c r="CY349" s="32"/>
      <c r="CZ349" s="32"/>
      <c r="DA349" s="32"/>
      <c r="DB349" s="32"/>
      <c r="DC349" s="32"/>
      <c r="DD349" s="32"/>
      <c r="DE349" s="32"/>
      <c r="DF349" s="32"/>
      <c r="DG349" s="32"/>
      <c r="DH349" s="32"/>
      <c r="DI349" s="32"/>
      <c r="DJ349" s="32"/>
      <c r="DK349" s="32"/>
      <c r="DL349" s="32"/>
      <c r="DM349" s="32"/>
      <c r="DN349" s="32"/>
      <c r="DO349" s="32"/>
      <c r="DP349" s="32"/>
      <c r="DQ349" s="32"/>
      <c r="DR349" s="32"/>
      <c r="DS349" s="32"/>
      <c r="DT349" s="32"/>
      <c r="DU349" s="32"/>
      <c r="DV349" s="32"/>
      <c r="DW349" s="32"/>
      <c r="DX349" s="32"/>
      <c r="DY349" s="32"/>
      <c r="DZ349" s="32"/>
      <c r="EA349" s="32"/>
      <c r="EB349" s="32"/>
      <c r="EC349" s="32"/>
      <c r="ED349" s="32"/>
      <c r="EE349" s="32"/>
      <c r="EF349" s="32"/>
      <c r="EG349" s="32"/>
    </row>
    <row r="350" spans="15:137" x14ac:dyDescent="0.25"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  <c r="BO350" s="32"/>
      <c r="BP350" s="32"/>
      <c r="BQ350" s="32"/>
      <c r="BR350" s="32"/>
      <c r="BS350" s="32"/>
      <c r="BT350" s="32"/>
      <c r="BU350" s="32"/>
      <c r="BV350" s="32"/>
      <c r="BW350" s="32"/>
      <c r="BX350" s="32"/>
      <c r="BY350" s="32"/>
      <c r="BZ350" s="32"/>
      <c r="CA350" s="32"/>
      <c r="CB350" s="32"/>
      <c r="CC350" s="32"/>
      <c r="CD350" s="32"/>
      <c r="CE350" s="32"/>
      <c r="CF350" s="32"/>
      <c r="CG350" s="32"/>
      <c r="CH350" s="32"/>
      <c r="CI350" s="32"/>
      <c r="CJ350" s="32"/>
      <c r="CK350" s="32"/>
      <c r="CL350" s="32"/>
      <c r="CM350" s="32"/>
      <c r="CN350" s="32"/>
      <c r="CO350" s="32"/>
      <c r="CP350" s="32"/>
      <c r="CQ350" s="32"/>
      <c r="CR350" s="32"/>
      <c r="CS350" s="32"/>
      <c r="CT350" s="32"/>
      <c r="CU350" s="32"/>
      <c r="CV350" s="32"/>
      <c r="CW350" s="32"/>
      <c r="CX350" s="32"/>
      <c r="CY350" s="32"/>
      <c r="CZ350" s="32"/>
      <c r="DA350" s="32"/>
      <c r="DB350" s="32"/>
      <c r="DC350" s="32"/>
      <c r="DD350" s="32"/>
      <c r="DE350" s="32"/>
      <c r="DF350" s="32"/>
      <c r="DG350" s="32"/>
      <c r="DH350" s="32"/>
      <c r="DI350" s="32"/>
      <c r="DJ350" s="32"/>
      <c r="DK350" s="32"/>
      <c r="DL350" s="32"/>
      <c r="DM350" s="32"/>
      <c r="DN350" s="32"/>
      <c r="DO350" s="32"/>
      <c r="DP350" s="32"/>
      <c r="DQ350" s="32"/>
      <c r="DR350" s="32"/>
      <c r="DS350" s="32"/>
      <c r="DT350" s="32"/>
      <c r="DU350" s="32"/>
      <c r="DV350" s="32"/>
      <c r="DW350" s="32"/>
      <c r="DX350" s="32"/>
      <c r="DY350" s="32"/>
      <c r="DZ350" s="32"/>
      <c r="EA350" s="32"/>
      <c r="EB350" s="32"/>
      <c r="EC350" s="32"/>
      <c r="ED350" s="32"/>
      <c r="EE350" s="32"/>
      <c r="EF350" s="32"/>
      <c r="EG350" s="32"/>
    </row>
    <row r="351" spans="15:137" x14ac:dyDescent="0.25"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  <c r="BP351" s="32"/>
      <c r="BQ351" s="32"/>
      <c r="BR351" s="32"/>
      <c r="BS351" s="32"/>
      <c r="BT351" s="32"/>
      <c r="BU351" s="32"/>
      <c r="BV351" s="32"/>
      <c r="BW351" s="32"/>
      <c r="BX351" s="32"/>
      <c r="BY351" s="32"/>
      <c r="BZ351" s="32"/>
      <c r="CA351" s="32"/>
      <c r="CB351" s="32"/>
      <c r="CC351" s="32"/>
      <c r="CD351" s="32"/>
      <c r="CE351" s="32"/>
      <c r="CF351" s="32"/>
      <c r="CG351" s="32"/>
      <c r="CH351" s="32"/>
      <c r="CI351" s="32"/>
      <c r="CJ351" s="32"/>
      <c r="CK351" s="32"/>
      <c r="CL351" s="32"/>
      <c r="CM351" s="32"/>
      <c r="CN351" s="32"/>
      <c r="CO351" s="32"/>
      <c r="CP351" s="32"/>
      <c r="CQ351" s="32"/>
      <c r="CR351" s="32"/>
      <c r="CS351" s="32"/>
      <c r="CT351" s="32"/>
      <c r="CU351" s="32"/>
      <c r="CV351" s="32"/>
      <c r="CW351" s="32"/>
      <c r="CX351" s="32"/>
      <c r="CY351" s="32"/>
      <c r="CZ351" s="32"/>
      <c r="DA351" s="32"/>
      <c r="DB351" s="32"/>
      <c r="DC351" s="32"/>
      <c r="DD351" s="32"/>
      <c r="DE351" s="32"/>
      <c r="DF351" s="32"/>
      <c r="DG351" s="32"/>
      <c r="DH351" s="32"/>
      <c r="DI351" s="32"/>
      <c r="DJ351" s="32"/>
      <c r="DK351" s="32"/>
      <c r="DL351" s="32"/>
      <c r="DM351" s="32"/>
      <c r="DN351" s="32"/>
      <c r="DO351" s="32"/>
      <c r="DP351" s="32"/>
      <c r="DQ351" s="32"/>
      <c r="DR351" s="32"/>
      <c r="DS351" s="32"/>
      <c r="DT351" s="32"/>
      <c r="DU351" s="32"/>
      <c r="DV351" s="32"/>
      <c r="DW351" s="32"/>
      <c r="DX351" s="32"/>
      <c r="DY351" s="32"/>
      <c r="DZ351" s="32"/>
      <c r="EA351" s="32"/>
      <c r="EB351" s="32"/>
      <c r="EC351" s="32"/>
      <c r="ED351" s="32"/>
      <c r="EE351" s="32"/>
      <c r="EF351" s="32"/>
      <c r="EG351" s="32"/>
    </row>
    <row r="352" spans="15:137" x14ac:dyDescent="0.25"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32"/>
      <c r="BP352" s="32"/>
      <c r="BQ352" s="32"/>
      <c r="BR352" s="32"/>
      <c r="BS352" s="32"/>
      <c r="BT352" s="32"/>
      <c r="BU352" s="32"/>
      <c r="BV352" s="32"/>
      <c r="BW352" s="32"/>
      <c r="BX352" s="32"/>
      <c r="BY352" s="32"/>
      <c r="BZ352" s="32"/>
      <c r="CA352" s="32"/>
      <c r="CB352" s="32"/>
      <c r="CC352" s="32"/>
      <c r="CD352" s="32"/>
      <c r="CE352" s="32"/>
      <c r="CF352" s="32"/>
      <c r="CG352" s="32"/>
      <c r="CH352" s="32"/>
      <c r="CI352" s="32"/>
      <c r="CJ352" s="32"/>
      <c r="CK352" s="32"/>
      <c r="CL352" s="32"/>
      <c r="CM352" s="32"/>
      <c r="CN352" s="32"/>
      <c r="CO352" s="32"/>
      <c r="CP352" s="32"/>
      <c r="CQ352" s="32"/>
      <c r="CR352" s="32"/>
      <c r="CS352" s="32"/>
      <c r="CT352" s="32"/>
      <c r="CU352" s="32"/>
      <c r="CV352" s="32"/>
      <c r="CW352" s="32"/>
      <c r="CX352" s="32"/>
      <c r="CY352" s="32"/>
      <c r="CZ352" s="32"/>
      <c r="DA352" s="32"/>
      <c r="DB352" s="32"/>
      <c r="DC352" s="32"/>
      <c r="DD352" s="32"/>
      <c r="DE352" s="32"/>
      <c r="DF352" s="32"/>
      <c r="DG352" s="32"/>
      <c r="DH352" s="32"/>
      <c r="DI352" s="32"/>
      <c r="DJ352" s="32"/>
      <c r="DK352" s="32"/>
      <c r="DL352" s="32"/>
      <c r="DM352" s="32"/>
      <c r="DN352" s="32"/>
      <c r="DO352" s="32"/>
      <c r="DP352" s="32"/>
      <c r="DQ352" s="32"/>
      <c r="DR352" s="32"/>
      <c r="DS352" s="32"/>
      <c r="DT352" s="32"/>
      <c r="DU352" s="32"/>
      <c r="DV352" s="32"/>
      <c r="DW352" s="32"/>
      <c r="DX352" s="32"/>
      <c r="DY352" s="32"/>
      <c r="DZ352" s="32"/>
      <c r="EA352" s="32"/>
      <c r="EB352" s="32"/>
      <c r="EC352" s="32"/>
      <c r="ED352" s="32"/>
      <c r="EE352" s="32"/>
      <c r="EF352" s="32"/>
      <c r="EG352" s="32"/>
    </row>
    <row r="353" spans="43:137" x14ac:dyDescent="0.25"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2"/>
      <c r="BO353" s="32"/>
      <c r="BP353" s="32"/>
      <c r="BQ353" s="32"/>
      <c r="BR353" s="32"/>
      <c r="BS353" s="32"/>
      <c r="BT353" s="32"/>
      <c r="BU353" s="32"/>
      <c r="BV353" s="32"/>
      <c r="BW353" s="32"/>
      <c r="BX353" s="32"/>
      <c r="BY353" s="32"/>
      <c r="BZ353" s="32"/>
      <c r="CA353" s="32"/>
      <c r="CB353" s="32"/>
      <c r="CC353" s="32"/>
      <c r="CD353" s="32"/>
      <c r="CE353" s="32"/>
      <c r="CF353" s="32"/>
      <c r="CG353" s="32"/>
      <c r="CH353" s="32"/>
      <c r="CI353" s="32"/>
      <c r="CJ353" s="32"/>
      <c r="CK353" s="32"/>
      <c r="CL353" s="32"/>
      <c r="CM353" s="32"/>
      <c r="CN353" s="32"/>
      <c r="CO353" s="32"/>
      <c r="CP353" s="32"/>
      <c r="CQ353" s="32"/>
      <c r="CR353" s="32"/>
      <c r="CS353" s="32"/>
      <c r="CT353" s="32"/>
      <c r="CU353" s="32"/>
      <c r="CV353" s="32"/>
      <c r="CW353" s="32"/>
      <c r="CX353" s="32"/>
      <c r="CY353" s="32"/>
      <c r="CZ353" s="32"/>
      <c r="DA353" s="32"/>
      <c r="DB353" s="32"/>
      <c r="DC353" s="32"/>
      <c r="DD353" s="32"/>
      <c r="DE353" s="32"/>
      <c r="DF353" s="32"/>
      <c r="DG353" s="32"/>
      <c r="DH353" s="32"/>
      <c r="DI353" s="32"/>
      <c r="DJ353" s="32"/>
      <c r="DK353" s="32"/>
      <c r="DL353" s="32"/>
      <c r="DM353" s="32"/>
      <c r="DN353" s="32"/>
      <c r="DO353" s="32"/>
      <c r="DP353" s="32"/>
      <c r="DQ353" s="32"/>
      <c r="DR353" s="32"/>
      <c r="DS353" s="32"/>
      <c r="DT353" s="32"/>
      <c r="DU353" s="32"/>
      <c r="DV353" s="32"/>
      <c r="DW353" s="32"/>
      <c r="DX353" s="32"/>
      <c r="DY353" s="32"/>
      <c r="DZ353" s="32"/>
      <c r="EA353" s="32"/>
      <c r="EB353" s="32"/>
      <c r="EC353" s="32"/>
      <c r="ED353" s="32"/>
      <c r="EE353" s="32"/>
      <c r="EF353" s="32"/>
      <c r="EG353" s="32"/>
    </row>
    <row r="354" spans="43:137" x14ac:dyDescent="0.25"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  <c r="BR354" s="32"/>
      <c r="BS354" s="32"/>
      <c r="BT354" s="32"/>
      <c r="BU354" s="32"/>
      <c r="BV354" s="32"/>
      <c r="BW354" s="32"/>
      <c r="BX354" s="32"/>
      <c r="BY354" s="32"/>
      <c r="BZ354" s="32"/>
      <c r="CA354" s="32"/>
      <c r="CB354" s="32"/>
      <c r="CC354" s="32"/>
      <c r="CD354" s="32"/>
      <c r="CE354" s="32"/>
      <c r="CF354" s="32"/>
      <c r="CG354" s="32"/>
      <c r="CH354" s="32"/>
      <c r="CI354" s="32"/>
      <c r="CJ354" s="32"/>
      <c r="CK354" s="32"/>
      <c r="CL354" s="32"/>
      <c r="CM354" s="32"/>
      <c r="CN354" s="32"/>
      <c r="CO354" s="32"/>
      <c r="CP354" s="32"/>
      <c r="CQ354" s="32"/>
      <c r="CR354" s="32"/>
      <c r="CS354" s="32"/>
      <c r="CT354" s="32"/>
      <c r="CU354" s="32"/>
      <c r="CV354" s="32"/>
      <c r="CW354" s="32"/>
      <c r="CX354" s="32"/>
      <c r="CY354" s="32"/>
      <c r="CZ354" s="32"/>
      <c r="DA354" s="32"/>
      <c r="DB354" s="32"/>
      <c r="DC354" s="32"/>
      <c r="DD354" s="32"/>
      <c r="DE354" s="32"/>
      <c r="DF354" s="32"/>
      <c r="DG354" s="32"/>
      <c r="DH354" s="32"/>
      <c r="DI354" s="32"/>
      <c r="DJ354" s="32"/>
      <c r="DK354" s="32"/>
      <c r="DL354" s="32"/>
      <c r="DM354" s="32"/>
      <c r="DN354" s="32"/>
      <c r="DO354" s="32"/>
      <c r="DP354" s="32"/>
      <c r="DQ354" s="32"/>
      <c r="DR354" s="32"/>
      <c r="DS354" s="32"/>
      <c r="DT354" s="32"/>
      <c r="DU354" s="32"/>
      <c r="DV354" s="32"/>
      <c r="DW354" s="32"/>
      <c r="DX354" s="32"/>
      <c r="DY354" s="32"/>
      <c r="DZ354" s="32"/>
      <c r="EA354" s="32"/>
      <c r="EB354" s="32"/>
      <c r="EC354" s="32"/>
      <c r="ED354" s="32"/>
      <c r="EE354" s="32"/>
      <c r="EF354" s="32"/>
      <c r="EG354" s="32"/>
    </row>
    <row r="355" spans="43:137" x14ac:dyDescent="0.25"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  <c r="BR355" s="32"/>
      <c r="BS355" s="32"/>
      <c r="BT355" s="32"/>
      <c r="BU355" s="32"/>
      <c r="BV355" s="32"/>
      <c r="BW355" s="32"/>
      <c r="BX355" s="32"/>
      <c r="BY355" s="32"/>
      <c r="BZ355" s="32"/>
      <c r="CA355" s="32"/>
      <c r="CB355" s="32"/>
      <c r="CC355" s="32"/>
      <c r="CD355" s="32"/>
      <c r="CE355" s="32"/>
      <c r="CF355" s="32"/>
      <c r="CG355" s="32"/>
      <c r="CH355" s="32"/>
      <c r="CI355" s="32"/>
      <c r="CJ355" s="32"/>
      <c r="CK355" s="32"/>
      <c r="CL355" s="32"/>
      <c r="CM355" s="32"/>
      <c r="CN355" s="32"/>
      <c r="CO355" s="32"/>
      <c r="CP355" s="32"/>
      <c r="CQ355" s="32"/>
      <c r="CR355" s="32"/>
      <c r="CS355" s="32"/>
      <c r="CT355" s="32"/>
      <c r="CU355" s="32"/>
      <c r="CV355" s="32"/>
      <c r="CW355" s="32"/>
      <c r="CX355" s="32"/>
      <c r="CY355" s="32"/>
      <c r="CZ355" s="32"/>
      <c r="DA355" s="32"/>
      <c r="DB355" s="32"/>
      <c r="DC355" s="32"/>
      <c r="DD355" s="32"/>
      <c r="DE355" s="32"/>
      <c r="DF355" s="32"/>
      <c r="DG355" s="32"/>
      <c r="DH355" s="32"/>
      <c r="DI355" s="32"/>
      <c r="DJ355" s="32"/>
      <c r="DK355" s="32"/>
      <c r="DL355" s="32"/>
      <c r="DM355" s="32"/>
      <c r="DN355" s="32"/>
      <c r="DO355" s="32"/>
      <c r="DP355" s="32"/>
      <c r="DQ355" s="32"/>
      <c r="DR355" s="32"/>
      <c r="DS355" s="32"/>
      <c r="DT355" s="32"/>
      <c r="DU355" s="32"/>
      <c r="DV355" s="32"/>
      <c r="DW355" s="32"/>
      <c r="DX355" s="32"/>
      <c r="DY355" s="32"/>
      <c r="DZ355" s="32"/>
      <c r="EA355" s="32"/>
      <c r="EB355" s="32"/>
      <c r="EC355" s="32"/>
      <c r="ED355" s="32"/>
      <c r="EE355" s="32"/>
      <c r="EF355" s="32"/>
      <c r="EG355" s="32"/>
    </row>
    <row r="356" spans="43:137" x14ac:dyDescent="0.25"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  <c r="BP356" s="32"/>
      <c r="BQ356" s="32"/>
      <c r="BR356" s="32"/>
      <c r="BS356" s="32"/>
      <c r="BT356" s="32"/>
      <c r="BU356" s="32"/>
      <c r="BV356" s="32"/>
      <c r="BW356" s="32"/>
      <c r="BX356" s="32"/>
      <c r="BY356" s="32"/>
      <c r="BZ356" s="32"/>
      <c r="CA356" s="32"/>
      <c r="CB356" s="32"/>
      <c r="CC356" s="32"/>
      <c r="CD356" s="32"/>
      <c r="CE356" s="32"/>
      <c r="CF356" s="32"/>
      <c r="CG356" s="32"/>
      <c r="CH356" s="32"/>
      <c r="CI356" s="32"/>
      <c r="CJ356" s="32"/>
      <c r="CK356" s="32"/>
      <c r="CL356" s="32"/>
      <c r="CM356" s="32"/>
      <c r="CN356" s="32"/>
      <c r="CO356" s="32"/>
      <c r="CP356" s="32"/>
      <c r="CQ356" s="32"/>
      <c r="CR356" s="32"/>
      <c r="CS356" s="32"/>
      <c r="CT356" s="32"/>
      <c r="CU356" s="32"/>
      <c r="CV356" s="32"/>
      <c r="CW356" s="32"/>
      <c r="CX356" s="32"/>
      <c r="CY356" s="32"/>
      <c r="CZ356" s="32"/>
      <c r="DA356" s="32"/>
      <c r="DB356" s="32"/>
      <c r="DC356" s="32"/>
      <c r="DD356" s="32"/>
      <c r="DE356" s="32"/>
      <c r="DF356" s="32"/>
      <c r="DG356" s="32"/>
      <c r="DH356" s="32"/>
      <c r="DI356" s="32"/>
      <c r="DJ356" s="32"/>
      <c r="DK356" s="32"/>
      <c r="DL356" s="32"/>
      <c r="DM356" s="32"/>
      <c r="DN356" s="32"/>
      <c r="DO356" s="32"/>
      <c r="DP356" s="32"/>
      <c r="DQ356" s="32"/>
      <c r="DR356" s="32"/>
      <c r="DS356" s="32"/>
      <c r="DT356" s="32"/>
      <c r="DU356" s="32"/>
      <c r="DV356" s="32"/>
      <c r="DW356" s="32"/>
      <c r="DX356" s="32"/>
      <c r="DY356" s="32"/>
      <c r="DZ356" s="32"/>
      <c r="EA356" s="32"/>
      <c r="EB356" s="32"/>
      <c r="EC356" s="32"/>
      <c r="ED356" s="32"/>
      <c r="EE356" s="32"/>
      <c r="EF356" s="32"/>
      <c r="EG356" s="32"/>
    </row>
    <row r="357" spans="43:137" x14ac:dyDescent="0.25"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  <c r="BR357" s="32"/>
      <c r="BS357" s="32"/>
      <c r="BT357" s="32"/>
      <c r="BU357" s="32"/>
      <c r="BV357" s="32"/>
      <c r="BW357" s="32"/>
      <c r="BX357" s="32"/>
      <c r="BY357" s="32"/>
      <c r="BZ357" s="32"/>
      <c r="CA357" s="32"/>
      <c r="CB357" s="32"/>
      <c r="CC357" s="32"/>
      <c r="CD357" s="32"/>
      <c r="CE357" s="32"/>
      <c r="CF357" s="32"/>
      <c r="CG357" s="32"/>
      <c r="CH357" s="32"/>
      <c r="CI357" s="32"/>
      <c r="CJ357" s="32"/>
      <c r="CK357" s="32"/>
      <c r="CL357" s="32"/>
      <c r="CM357" s="32"/>
      <c r="CN357" s="32"/>
      <c r="CO357" s="32"/>
      <c r="CP357" s="32"/>
      <c r="CQ357" s="32"/>
      <c r="CR357" s="32"/>
      <c r="CS357" s="32"/>
      <c r="CT357" s="32"/>
      <c r="CU357" s="32"/>
      <c r="CV357" s="32"/>
      <c r="CW357" s="32"/>
      <c r="CX357" s="32"/>
      <c r="CY357" s="32"/>
      <c r="CZ357" s="32"/>
      <c r="DA357" s="32"/>
      <c r="DB357" s="32"/>
      <c r="DC357" s="32"/>
      <c r="DD357" s="32"/>
      <c r="DE357" s="32"/>
      <c r="DF357" s="32"/>
      <c r="DG357" s="32"/>
      <c r="DH357" s="32"/>
      <c r="DI357" s="32"/>
      <c r="DJ357" s="32"/>
      <c r="DK357" s="32"/>
      <c r="DL357" s="32"/>
      <c r="DM357" s="32"/>
      <c r="DN357" s="32"/>
      <c r="DO357" s="32"/>
      <c r="DP357" s="32"/>
      <c r="DQ357" s="32"/>
      <c r="DR357" s="32"/>
      <c r="DS357" s="32"/>
      <c r="DT357" s="32"/>
      <c r="DU357" s="32"/>
      <c r="DV357" s="32"/>
      <c r="DW357" s="32"/>
      <c r="DX357" s="32"/>
      <c r="DY357" s="32"/>
      <c r="DZ357" s="32"/>
      <c r="EA357" s="32"/>
      <c r="EB357" s="32"/>
      <c r="EC357" s="32"/>
      <c r="ED357" s="32"/>
      <c r="EE357" s="32"/>
      <c r="EF357" s="32"/>
      <c r="EG357" s="32"/>
    </row>
    <row r="358" spans="43:137" x14ac:dyDescent="0.25"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  <c r="BP358" s="32"/>
      <c r="BQ358" s="32"/>
      <c r="BR358" s="32"/>
      <c r="BS358" s="32"/>
      <c r="BT358" s="32"/>
      <c r="BU358" s="32"/>
      <c r="BV358" s="32"/>
      <c r="BW358" s="32"/>
      <c r="BX358" s="32"/>
      <c r="BY358" s="32"/>
      <c r="BZ358" s="32"/>
      <c r="CA358" s="32"/>
      <c r="CB358" s="32"/>
      <c r="CC358" s="32"/>
      <c r="CD358" s="32"/>
      <c r="CE358" s="32"/>
      <c r="CF358" s="32"/>
      <c r="CG358" s="32"/>
      <c r="CH358" s="32"/>
      <c r="CI358" s="32"/>
      <c r="CJ358" s="32"/>
      <c r="CK358" s="32"/>
      <c r="CL358" s="32"/>
      <c r="CM358" s="32"/>
      <c r="CN358" s="32"/>
      <c r="CO358" s="32"/>
      <c r="CP358" s="32"/>
      <c r="CQ358" s="32"/>
      <c r="CR358" s="32"/>
      <c r="CS358" s="32"/>
      <c r="CT358" s="32"/>
      <c r="CU358" s="32"/>
      <c r="CV358" s="32"/>
      <c r="CW358" s="32"/>
      <c r="CX358" s="32"/>
      <c r="CY358" s="32"/>
      <c r="CZ358" s="32"/>
      <c r="DA358" s="32"/>
      <c r="DB358" s="32"/>
      <c r="DC358" s="32"/>
      <c r="DD358" s="32"/>
      <c r="DE358" s="32"/>
      <c r="DF358" s="32"/>
      <c r="DG358" s="32"/>
      <c r="DH358" s="32"/>
      <c r="DI358" s="32"/>
      <c r="DJ358" s="32"/>
      <c r="DK358" s="32"/>
      <c r="DL358" s="32"/>
      <c r="DM358" s="32"/>
      <c r="DN358" s="32"/>
      <c r="DO358" s="32"/>
      <c r="DP358" s="32"/>
      <c r="DQ358" s="32"/>
      <c r="DR358" s="32"/>
      <c r="DS358" s="32"/>
      <c r="DT358" s="32"/>
      <c r="DU358" s="32"/>
      <c r="DV358" s="32"/>
      <c r="DW358" s="32"/>
      <c r="DX358" s="32"/>
      <c r="DY358" s="32"/>
      <c r="DZ358" s="32"/>
      <c r="EA358" s="32"/>
      <c r="EB358" s="32"/>
      <c r="EC358" s="32"/>
      <c r="ED358" s="32"/>
      <c r="EE358" s="32"/>
      <c r="EF358" s="32"/>
      <c r="EG358" s="32"/>
    </row>
    <row r="359" spans="43:137" x14ac:dyDescent="0.25"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  <c r="BP359" s="32"/>
      <c r="BQ359" s="32"/>
      <c r="BR359" s="32"/>
      <c r="BS359" s="32"/>
      <c r="BT359" s="32"/>
      <c r="BU359" s="32"/>
      <c r="BV359" s="32"/>
      <c r="BW359" s="32"/>
      <c r="BX359" s="32"/>
      <c r="BY359" s="32"/>
      <c r="BZ359" s="32"/>
      <c r="CA359" s="32"/>
      <c r="CB359" s="32"/>
      <c r="CC359" s="32"/>
      <c r="CD359" s="32"/>
      <c r="CE359" s="32"/>
      <c r="CF359" s="32"/>
      <c r="CG359" s="32"/>
      <c r="CH359" s="32"/>
      <c r="CI359" s="32"/>
      <c r="CJ359" s="32"/>
      <c r="CK359" s="32"/>
      <c r="CL359" s="32"/>
      <c r="CM359" s="32"/>
      <c r="CN359" s="32"/>
      <c r="CO359" s="32"/>
      <c r="CP359" s="32"/>
      <c r="CQ359" s="32"/>
      <c r="CR359" s="32"/>
      <c r="CS359" s="32"/>
      <c r="CT359" s="32"/>
      <c r="CU359" s="32"/>
      <c r="CV359" s="32"/>
      <c r="CW359" s="32"/>
      <c r="CX359" s="32"/>
      <c r="CY359" s="32"/>
      <c r="CZ359" s="32"/>
      <c r="DA359" s="32"/>
      <c r="DB359" s="32"/>
      <c r="DC359" s="32"/>
      <c r="DD359" s="32"/>
      <c r="DE359" s="32"/>
      <c r="DF359" s="32"/>
      <c r="DG359" s="32"/>
      <c r="DH359" s="32"/>
      <c r="DI359" s="32"/>
      <c r="DJ359" s="32"/>
      <c r="DK359" s="32"/>
      <c r="DL359" s="32"/>
      <c r="DM359" s="32"/>
      <c r="DN359" s="32"/>
      <c r="DO359" s="32"/>
      <c r="DP359" s="32"/>
      <c r="DQ359" s="32"/>
      <c r="DR359" s="32"/>
      <c r="DS359" s="32"/>
      <c r="DT359" s="32"/>
      <c r="DU359" s="32"/>
      <c r="DV359" s="32"/>
      <c r="DW359" s="32"/>
      <c r="DX359" s="32"/>
      <c r="DY359" s="32"/>
      <c r="DZ359" s="32"/>
      <c r="EA359" s="32"/>
      <c r="EB359" s="32"/>
      <c r="EC359" s="32"/>
      <c r="ED359" s="32"/>
      <c r="EE359" s="32"/>
      <c r="EF359" s="32"/>
      <c r="EG359" s="32"/>
    </row>
    <row r="360" spans="43:137" x14ac:dyDescent="0.25"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2"/>
      <c r="BO360" s="32"/>
      <c r="BP360" s="32"/>
      <c r="BQ360" s="32"/>
      <c r="BR360" s="32"/>
      <c r="BS360" s="32"/>
      <c r="BT360" s="32"/>
      <c r="BU360" s="32"/>
      <c r="BV360" s="32"/>
      <c r="BW360" s="32"/>
      <c r="BX360" s="32"/>
      <c r="BY360" s="32"/>
      <c r="BZ360" s="32"/>
      <c r="CA360" s="32"/>
      <c r="CB360" s="32"/>
      <c r="CC360" s="32"/>
      <c r="CD360" s="32"/>
      <c r="CE360" s="32"/>
      <c r="CF360" s="32"/>
      <c r="CG360" s="32"/>
      <c r="CH360" s="32"/>
      <c r="CI360" s="32"/>
      <c r="CJ360" s="32"/>
      <c r="CK360" s="32"/>
      <c r="CL360" s="32"/>
      <c r="CM360" s="32"/>
      <c r="CN360" s="32"/>
      <c r="CO360" s="32"/>
      <c r="CP360" s="32"/>
      <c r="CQ360" s="32"/>
      <c r="CR360" s="32"/>
      <c r="CS360" s="32"/>
      <c r="CT360" s="32"/>
      <c r="CU360" s="32"/>
      <c r="CV360" s="32"/>
      <c r="CW360" s="32"/>
      <c r="CX360" s="32"/>
      <c r="CY360" s="32"/>
      <c r="CZ360" s="32"/>
      <c r="DA360" s="32"/>
      <c r="DB360" s="32"/>
      <c r="DC360" s="32"/>
      <c r="DD360" s="32"/>
      <c r="DE360" s="32"/>
      <c r="DF360" s="32"/>
      <c r="DG360" s="32"/>
      <c r="DH360" s="32"/>
      <c r="DI360" s="32"/>
      <c r="DJ360" s="32"/>
      <c r="DK360" s="32"/>
      <c r="DL360" s="32"/>
      <c r="DM360" s="32"/>
      <c r="DN360" s="32"/>
      <c r="DO360" s="32"/>
      <c r="DP360" s="32"/>
      <c r="DQ360" s="32"/>
      <c r="DR360" s="32"/>
      <c r="DS360" s="32"/>
      <c r="DT360" s="32"/>
      <c r="DU360" s="32"/>
      <c r="DV360" s="32"/>
      <c r="DW360" s="32"/>
      <c r="DX360" s="32"/>
      <c r="DY360" s="32"/>
      <c r="DZ360" s="32"/>
      <c r="EA360" s="32"/>
      <c r="EB360" s="32"/>
      <c r="EC360" s="32"/>
      <c r="ED360" s="32"/>
      <c r="EE360" s="32"/>
      <c r="EF360" s="32"/>
      <c r="EG360" s="32"/>
    </row>
    <row r="361" spans="43:137" x14ac:dyDescent="0.25"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  <c r="BP361" s="32"/>
      <c r="BQ361" s="32"/>
      <c r="BR361" s="32"/>
      <c r="BS361" s="32"/>
      <c r="BT361" s="32"/>
      <c r="BU361" s="32"/>
      <c r="BV361" s="32"/>
      <c r="BW361" s="32"/>
      <c r="BX361" s="32"/>
      <c r="BY361" s="32"/>
      <c r="BZ361" s="32"/>
      <c r="CA361" s="32"/>
      <c r="CB361" s="32"/>
      <c r="CC361" s="32"/>
      <c r="CD361" s="32"/>
      <c r="CE361" s="32"/>
      <c r="CF361" s="32"/>
      <c r="CG361" s="32"/>
      <c r="CH361" s="32"/>
      <c r="CI361" s="32"/>
      <c r="CJ361" s="32"/>
      <c r="CK361" s="32"/>
      <c r="CL361" s="32"/>
      <c r="CM361" s="32"/>
      <c r="CN361" s="32"/>
      <c r="CO361" s="32"/>
      <c r="CP361" s="32"/>
      <c r="CQ361" s="32"/>
      <c r="CR361" s="32"/>
      <c r="CS361" s="32"/>
      <c r="CT361" s="32"/>
      <c r="CU361" s="32"/>
      <c r="CV361" s="32"/>
      <c r="CW361" s="32"/>
      <c r="CX361" s="32"/>
      <c r="CY361" s="32"/>
      <c r="CZ361" s="32"/>
      <c r="DA361" s="32"/>
      <c r="DB361" s="32"/>
      <c r="DC361" s="32"/>
      <c r="DD361" s="32"/>
      <c r="DE361" s="32"/>
      <c r="DF361" s="32"/>
      <c r="DG361" s="32"/>
      <c r="DH361" s="32"/>
      <c r="DI361" s="32"/>
      <c r="DJ361" s="32"/>
      <c r="DK361" s="32"/>
      <c r="DL361" s="32"/>
      <c r="DM361" s="32"/>
      <c r="DN361" s="32"/>
      <c r="DO361" s="32"/>
      <c r="DP361" s="32"/>
      <c r="DQ361" s="32"/>
      <c r="DR361" s="32"/>
      <c r="DS361" s="32"/>
      <c r="DT361" s="32"/>
      <c r="DU361" s="32"/>
      <c r="DV361" s="32"/>
      <c r="DW361" s="32"/>
      <c r="DX361" s="32"/>
      <c r="DY361" s="32"/>
      <c r="DZ361" s="32"/>
      <c r="EA361" s="32"/>
      <c r="EB361" s="32"/>
      <c r="EC361" s="32"/>
      <c r="ED361" s="32"/>
      <c r="EE361" s="32"/>
      <c r="EF361" s="32"/>
      <c r="EG361" s="32"/>
    </row>
    <row r="362" spans="43:137" x14ac:dyDescent="0.25"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  <c r="BP362" s="32"/>
      <c r="BQ362" s="32"/>
      <c r="BR362" s="32"/>
      <c r="BS362" s="32"/>
      <c r="BT362" s="32"/>
      <c r="BU362" s="32"/>
      <c r="BV362" s="32"/>
      <c r="BW362" s="32"/>
      <c r="BX362" s="32"/>
      <c r="BY362" s="32"/>
      <c r="BZ362" s="32"/>
      <c r="CA362" s="32"/>
      <c r="CB362" s="32"/>
      <c r="CC362" s="32"/>
      <c r="CD362" s="32"/>
      <c r="CE362" s="32"/>
      <c r="CF362" s="32"/>
      <c r="CG362" s="32"/>
      <c r="CH362" s="32"/>
      <c r="CI362" s="32"/>
      <c r="CJ362" s="32"/>
      <c r="CK362" s="32"/>
      <c r="CL362" s="32"/>
      <c r="CM362" s="32"/>
      <c r="CN362" s="32"/>
      <c r="CO362" s="32"/>
      <c r="CP362" s="32"/>
      <c r="CQ362" s="32"/>
      <c r="CR362" s="32"/>
      <c r="CS362" s="32"/>
      <c r="CT362" s="32"/>
      <c r="CU362" s="32"/>
      <c r="CV362" s="32"/>
      <c r="CW362" s="32"/>
      <c r="CX362" s="32"/>
      <c r="CY362" s="32"/>
      <c r="CZ362" s="32"/>
      <c r="DA362" s="32"/>
      <c r="DB362" s="32"/>
      <c r="DC362" s="32"/>
      <c r="DD362" s="32"/>
      <c r="DE362" s="32"/>
      <c r="DF362" s="32"/>
      <c r="DG362" s="32"/>
      <c r="DH362" s="32"/>
      <c r="DI362" s="32"/>
      <c r="DJ362" s="32"/>
      <c r="DK362" s="32"/>
      <c r="DL362" s="32"/>
      <c r="DM362" s="32"/>
      <c r="DN362" s="32"/>
      <c r="DO362" s="32"/>
      <c r="DP362" s="32"/>
      <c r="DQ362" s="32"/>
      <c r="DR362" s="32"/>
      <c r="DS362" s="32"/>
      <c r="DT362" s="32"/>
      <c r="DU362" s="32"/>
      <c r="DV362" s="32"/>
      <c r="DW362" s="32"/>
      <c r="DX362" s="32"/>
      <c r="DY362" s="32"/>
      <c r="DZ362" s="32"/>
      <c r="EA362" s="32"/>
      <c r="EB362" s="32"/>
      <c r="EC362" s="32"/>
      <c r="ED362" s="32"/>
      <c r="EE362" s="32"/>
      <c r="EF362" s="32"/>
      <c r="EG362" s="32"/>
    </row>
    <row r="363" spans="43:137" x14ac:dyDescent="0.25"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2"/>
      <c r="BO363" s="32"/>
      <c r="BP363" s="32"/>
      <c r="BQ363" s="32"/>
      <c r="BR363" s="32"/>
      <c r="BS363" s="32"/>
      <c r="BT363" s="32"/>
      <c r="BU363" s="32"/>
      <c r="BV363" s="32"/>
      <c r="BW363" s="32"/>
      <c r="BX363" s="32"/>
      <c r="BY363" s="32"/>
      <c r="BZ363" s="32"/>
      <c r="CA363" s="32"/>
      <c r="CB363" s="32"/>
      <c r="CC363" s="32"/>
      <c r="CD363" s="32"/>
      <c r="CE363" s="32"/>
      <c r="CF363" s="32"/>
      <c r="CG363" s="32"/>
      <c r="CH363" s="32"/>
      <c r="CI363" s="32"/>
      <c r="CJ363" s="32"/>
      <c r="CK363" s="32"/>
      <c r="CL363" s="32"/>
      <c r="CM363" s="32"/>
      <c r="CN363" s="32"/>
      <c r="CO363" s="32"/>
      <c r="CP363" s="32"/>
      <c r="CQ363" s="32"/>
      <c r="CR363" s="32"/>
      <c r="CS363" s="32"/>
      <c r="CT363" s="32"/>
      <c r="CU363" s="32"/>
      <c r="CV363" s="32"/>
      <c r="CW363" s="32"/>
      <c r="CX363" s="32"/>
      <c r="CY363" s="32"/>
      <c r="CZ363" s="32"/>
      <c r="DA363" s="32"/>
      <c r="DB363" s="32"/>
      <c r="DC363" s="32"/>
      <c r="DD363" s="32"/>
      <c r="DE363" s="32"/>
      <c r="DF363" s="32"/>
      <c r="DG363" s="32"/>
      <c r="DH363" s="32"/>
      <c r="DI363" s="32"/>
      <c r="DJ363" s="32"/>
      <c r="DK363" s="32"/>
      <c r="DL363" s="32"/>
      <c r="DM363" s="32"/>
      <c r="DN363" s="32"/>
      <c r="DO363" s="32"/>
      <c r="DP363" s="32"/>
      <c r="DQ363" s="32"/>
      <c r="DR363" s="32"/>
      <c r="DS363" s="32"/>
      <c r="DT363" s="32"/>
      <c r="DU363" s="32"/>
      <c r="DV363" s="32"/>
      <c r="DW363" s="32"/>
      <c r="DX363" s="32"/>
      <c r="DY363" s="32"/>
      <c r="DZ363" s="32"/>
      <c r="EA363" s="32"/>
      <c r="EB363" s="32"/>
      <c r="EC363" s="32"/>
      <c r="ED363" s="32"/>
      <c r="EE363" s="32"/>
      <c r="EF363" s="32"/>
      <c r="EG363" s="32"/>
    </row>
    <row r="364" spans="43:137" x14ac:dyDescent="0.25"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  <c r="BQ364" s="32"/>
      <c r="BR364" s="32"/>
      <c r="BS364" s="32"/>
      <c r="BT364" s="32"/>
      <c r="BU364" s="32"/>
      <c r="BV364" s="32"/>
      <c r="BW364" s="32"/>
      <c r="BX364" s="32"/>
      <c r="BY364" s="32"/>
      <c r="BZ364" s="32"/>
      <c r="CA364" s="32"/>
      <c r="CB364" s="32"/>
      <c r="CC364" s="32"/>
      <c r="CD364" s="32"/>
      <c r="CE364" s="32"/>
      <c r="CF364" s="32"/>
      <c r="CG364" s="32"/>
      <c r="CH364" s="32"/>
      <c r="CI364" s="32"/>
      <c r="CJ364" s="32"/>
      <c r="CK364" s="32"/>
      <c r="CL364" s="32"/>
      <c r="CM364" s="32"/>
      <c r="CN364" s="32"/>
      <c r="CO364" s="32"/>
      <c r="CP364" s="32"/>
      <c r="CQ364" s="32"/>
      <c r="CR364" s="32"/>
      <c r="CS364" s="32"/>
      <c r="CT364" s="32"/>
      <c r="CU364" s="32"/>
      <c r="CV364" s="32"/>
      <c r="CW364" s="32"/>
      <c r="CX364" s="32"/>
      <c r="CY364" s="32"/>
      <c r="CZ364" s="32"/>
      <c r="DA364" s="32"/>
      <c r="DB364" s="32"/>
      <c r="DC364" s="32"/>
      <c r="DD364" s="32"/>
      <c r="DE364" s="32"/>
      <c r="DF364" s="32"/>
      <c r="DG364" s="32"/>
      <c r="DH364" s="32"/>
      <c r="DI364" s="32"/>
      <c r="DJ364" s="32"/>
      <c r="DK364" s="32"/>
      <c r="DL364" s="32"/>
      <c r="DM364" s="32"/>
      <c r="DN364" s="32"/>
      <c r="DO364" s="32"/>
      <c r="DP364" s="32"/>
      <c r="DQ364" s="32"/>
      <c r="DR364" s="32"/>
      <c r="DS364" s="32"/>
      <c r="DT364" s="32"/>
      <c r="DU364" s="32"/>
      <c r="DV364" s="32"/>
      <c r="DW364" s="32"/>
      <c r="DX364" s="32"/>
      <c r="DY364" s="32"/>
      <c r="DZ364" s="32"/>
      <c r="EA364" s="32"/>
      <c r="EB364" s="32"/>
      <c r="EC364" s="32"/>
      <c r="ED364" s="32"/>
      <c r="EE364" s="32"/>
      <c r="EF364" s="32"/>
      <c r="EG364" s="32"/>
    </row>
    <row r="365" spans="43:137" x14ac:dyDescent="0.25"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  <c r="BQ365" s="32"/>
      <c r="BR365" s="32"/>
      <c r="BS365" s="32"/>
      <c r="BT365" s="32"/>
      <c r="BU365" s="32"/>
      <c r="BV365" s="32"/>
      <c r="BW365" s="32"/>
      <c r="BX365" s="32"/>
      <c r="BY365" s="32"/>
      <c r="BZ365" s="32"/>
      <c r="CA365" s="32"/>
      <c r="CB365" s="32"/>
      <c r="CC365" s="32"/>
      <c r="CD365" s="32"/>
      <c r="CE365" s="32"/>
      <c r="CF365" s="32"/>
      <c r="CG365" s="32"/>
      <c r="CH365" s="32"/>
      <c r="CI365" s="32"/>
      <c r="CJ365" s="32"/>
      <c r="CK365" s="32"/>
      <c r="CL365" s="32"/>
      <c r="CM365" s="32"/>
      <c r="CN365" s="32"/>
      <c r="CO365" s="32"/>
      <c r="CP365" s="32"/>
      <c r="CQ365" s="32"/>
      <c r="CR365" s="32"/>
      <c r="CS365" s="32"/>
      <c r="CT365" s="32"/>
      <c r="CU365" s="32"/>
      <c r="CV365" s="32"/>
      <c r="CW365" s="32"/>
      <c r="CX365" s="32"/>
      <c r="CY365" s="32"/>
      <c r="CZ365" s="32"/>
      <c r="DA365" s="32"/>
      <c r="DB365" s="32"/>
      <c r="DC365" s="32"/>
      <c r="DD365" s="32"/>
      <c r="DE365" s="32"/>
      <c r="DF365" s="32"/>
      <c r="DG365" s="32"/>
      <c r="DH365" s="32"/>
      <c r="DI365" s="32"/>
      <c r="DJ365" s="32"/>
      <c r="DK365" s="32"/>
      <c r="DL365" s="32"/>
      <c r="DM365" s="32"/>
      <c r="DN365" s="32"/>
      <c r="DO365" s="32"/>
      <c r="DP365" s="32"/>
      <c r="DQ365" s="32"/>
      <c r="DR365" s="32"/>
      <c r="DS365" s="32"/>
      <c r="DT365" s="32"/>
      <c r="DU365" s="32"/>
      <c r="DV365" s="32"/>
      <c r="DW365" s="32"/>
      <c r="DX365" s="32"/>
      <c r="DY365" s="32"/>
      <c r="DZ365" s="32"/>
      <c r="EA365" s="32"/>
      <c r="EB365" s="32"/>
      <c r="EC365" s="32"/>
      <c r="ED365" s="32"/>
      <c r="EE365" s="32"/>
      <c r="EF365" s="32"/>
      <c r="EG365" s="32"/>
    </row>
    <row r="366" spans="43:137" x14ac:dyDescent="0.25"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2"/>
      <c r="BO366" s="32"/>
      <c r="BP366" s="32"/>
      <c r="BQ366" s="32"/>
      <c r="BR366" s="32"/>
      <c r="BS366" s="32"/>
      <c r="BT366" s="32"/>
      <c r="BU366" s="32"/>
      <c r="BV366" s="32"/>
      <c r="BW366" s="32"/>
      <c r="BX366" s="32"/>
      <c r="BY366" s="32"/>
      <c r="BZ366" s="32"/>
      <c r="CA366" s="32"/>
      <c r="CB366" s="32"/>
      <c r="CC366" s="32"/>
      <c r="CD366" s="32"/>
      <c r="CE366" s="32"/>
      <c r="CF366" s="32"/>
      <c r="CG366" s="32"/>
      <c r="CH366" s="32"/>
      <c r="CI366" s="32"/>
      <c r="CJ366" s="32"/>
      <c r="CK366" s="32"/>
      <c r="CL366" s="32"/>
      <c r="CM366" s="32"/>
      <c r="CN366" s="32"/>
      <c r="CO366" s="32"/>
      <c r="CP366" s="32"/>
      <c r="CQ366" s="32"/>
      <c r="CR366" s="32"/>
      <c r="CS366" s="32"/>
      <c r="CT366" s="32"/>
      <c r="CU366" s="32"/>
      <c r="CV366" s="32"/>
      <c r="CW366" s="32"/>
      <c r="CX366" s="32"/>
      <c r="CY366" s="32"/>
      <c r="CZ366" s="32"/>
      <c r="DA366" s="32"/>
      <c r="DB366" s="32"/>
      <c r="DC366" s="32"/>
      <c r="DD366" s="32"/>
      <c r="DE366" s="32"/>
      <c r="DF366" s="32"/>
      <c r="DG366" s="32"/>
      <c r="DH366" s="32"/>
      <c r="DI366" s="32"/>
      <c r="DJ366" s="32"/>
      <c r="DK366" s="32"/>
      <c r="DL366" s="32"/>
      <c r="DM366" s="32"/>
      <c r="DN366" s="32"/>
      <c r="DO366" s="32"/>
      <c r="DP366" s="32"/>
      <c r="DQ366" s="32"/>
      <c r="DR366" s="32"/>
      <c r="DS366" s="32"/>
      <c r="DT366" s="32"/>
      <c r="DU366" s="32"/>
      <c r="DV366" s="32"/>
      <c r="DW366" s="32"/>
      <c r="DX366" s="32"/>
      <c r="DY366" s="32"/>
      <c r="DZ366" s="32"/>
      <c r="EA366" s="32"/>
      <c r="EB366" s="32"/>
      <c r="EC366" s="32"/>
      <c r="ED366" s="32"/>
      <c r="EE366" s="32"/>
      <c r="EF366" s="32"/>
      <c r="EG366" s="32"/>
    </row>
    <row r="367" spans="43:137" x14ac:dyDescent="0.25"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  <c r="BP367" s="32"/>
      <c r="BQ367" s="32"/>
      <c r="BR367" s="32"/>
      <c r="BS367" s="32"/>
      <c r="BT367" s="32"/>
      <c r="BU367" s="32"/>
      <c r="BV367" s="32"/>
      <c r="BW367" s="32"/>
      <c r="BX367" s="32"/>
      <c r="BY367" s="32"/>
      <c r="BZ367" s="32"/>
      <c r="CA367" s="32"/>
      <c r="CB367" s="32"/>
      <c r="CC367" s="32"/>
      <c r="CD367" s="32"/>
      <c r="CE367" s="32"/>
      <c r="CF367" s="32"/>
      <c r="CG367" s="32"/>
      <c r="CH367" s="32"/>
      <c r="CI367" s="32"/>
      <c r="CJ367" s="32"/>
      <c r="CK367" s="32"/>
      <c r="CL367" s="32"/>
      <c r="CM367" s="32"/>
      <c r="CN367" s="32"/>
      <c r="CO367" s="32"/>
      <c r="CP367" s="32"/>
      <c r="CQ367" s="32"/>
      <c r="CR367" s="32"/>
      <c r="CS367" s="32"/>
      <c r="CT367" s="32"/>
      <c r="CU367" s="32"/>
      <c r="CV367" s="32"/>
      <c r="CW367" s="32"/>
      <c r="CX367" s="32"/>
      <c r="CY367" s="32"/>
      <c r="CZ367" s="32"/>
      <c r="DA367" s="32"/>
      <c r="DB367" s="32"/>
      <c r="DC367" s="32"/>
      <c r="DD367" s="32"/>
      <c r="DE367" s="32"/>
      <c r="DF367" s="32"/>
      <c r="DG367" s="32"/>
      <c r="DH367" s="32"/>
      <c r="DI367" s="32"/>
      <c r="DJ367" s="32"/>
      <c r="DK367" s="32"/>
      <c r="DL367" s="32"/>
      <c r="DM367" s="32"/>
      <c r="DN367" s="32"/>
      <c r="DO367" s="32"/>
      <c r="DP367" s="32"/>
      <c r="DQ367" s="32"/>
      <c r="DR367" s="32"/>
      <c r="DS367" s="32"/>
      <c r="DT367" s="32"/>
      <c r="DU367" s="32"/>
      <c r="DV367" s="32"/>
      <c r="DW367" s="32"/>
      <c r="DX367" s="32"/>
      <c r="DY367" s="32"/>
      <c r="DZ367" s="32"/>
      <c r="EA367" s="32"/>
      <c r="EB367" s="32"/>
      <c r="EC367" s="32"/>
      <c r="ED367" s="32"/>
      <c r="EE367" s="32"/>
      <c r="EF367" s="32"/>
      <c r="EG367" s="32"/>
    </row>
    <row r="368" spans="43:137" x14ac:dyDescent="0.25"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2"/>
      <c r="BO368" s="32"/>
      <c r="BP368" s="32"/>
      <c r="BQ368" s="32"/>
      <c r="BR368" s="32"/>
      <c r="BS368" s="32"/>
      <c r="BT368" s="32"/>
      <c r="BU368" s="32"/>
      <c r="BV368" s="32"/>
      <c r="BW368" s="32"/>
      <c r="BX368" s="32"/>
      <c r="BY368" s="32"/>
      <c r="BZ368" s="32"/>
      <c r="CA368" s="32"/>
      <c r="CB368" s="32"/>
      <c r="CC368" s="32"/>
      <c r="CD368" s="32"/>
      <c r="CE368" s="32"/>
      <c r="CF368" s="32"/>
      <c r="CG368" s="32"/>
      <c r="CH368" s="32"/>
      <c r="CI368" s="32"/>
      <c r="CJ368" s="32"/>
      <c r="CK368" s="32"/>
      <c r="CL368" s="32"/>
      <c r="CM368" s="32"/>
      <c r="CN368" s="32"/>
      <c r="CO368" s="32"/>
      <c r="CP368" s="32"/>
      <c r="CQ368" s="32"/>
      <c r="CR368" s="32"/>
      <c r="CS368" s="32"/>
      <c r="CT368" s="32"/>
      <c r="CU368" s="32"/>
      <c r="CV368" s="32"/>
      <c r="CW368" s="32"/>
      <c r="CX368" s="32"/>
      <c r="CY368" s="32"/>
      <c r="CZ368" s="32"/>
      <c r="DA368" s="32"/>
      <c r="DB368" s="32"/>
      <c r="DC368" s="32"/>
      <c r="DD368" s="32"/>
      <c r="DE368" s="32"/>
      <c r="DF368" s="32"/>
      <c r="DG368" s="32"/>
      <c r="DH368" s="32"/>
      <c r="DI368" s="32"/>
      <c r="DJ368" s="32"/>
      <c r="DK368" s="32"/>
      <c r="DL368" s="32"/>
      <c r="DM368" s="32"/>
      <c r="DN368" s="32"/>
      <c r="DO368" s="32"/>
      <c r="DP368" s="32"/>
      <c r="DQ368" s="32"/>
      <c r="DR368" s="32"/>
      <c r="DS368" s="32"/>
      <c r="DT368" s="32"/>
      <c r="DU368" s="32"/>
      <c r="DV368" s="32"/>
      <c r="DW368" s="32"/>
      <c r="DX368" s="32"/>
      <c r="DY368" s="32"/>
      <c r="DZ368" s="32"/>
      <c r="EA368" s="32"/>
      <c r="EB368" s="32"/>
      <c r="EC368" s="32"/>
      <c r="ED368" s="32"/>
      <c r="EE368" s="32"/>
      <c r="EF368" s="32"/>
      <c r="EG368" s="32"/>
    </row>
    <row r="369" spans="43:137" x14ac:dyDescent="0.25"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2"/>
      <c r="BO369" s="32"/>
      <c r="BP369" s="32"/>
      <c r="BQ369" s="32"/>
      <c r="BR369" s="32"/>
      <c r="BS369" s="32"/>
      <c r="BT369" s="32"/>
      <c r="BU369" s="32"/>
      <c r="BV369" s="32"/>
      <c r="BW369" s="32"/>
      <c r="BX369" s="32"/>
      <c r="BY369" s="32"/>
      <c r="BZ369" s="32"/>
      <c r="CA369" s="32"/>
      <c r="CB369" s="32"/>
      <c r="CC369" s="32"/>
      <c r="CD369" s="32"/>
      <c r="CE369" s="32"/>
      <c r="CF369" s="32"/>
      <c r="CG369" s="32"/>
      <c r="CH369" s="32"/>
      <c r="CI369" s="32"/>
      <c r="CJ369" s="32"/>
      <c r="CK369" s="32"/>
      <c r="CL369" s="32"/>
      <c r="CM369" s="32"/>
      <c r="CN369" s="32"/>
      <c r="CO369" s="32"/>
      <c r="CP369" s="32"/>
      <c r="CQ369" s="32"/>
      <c r="CR369" s="32"/>
      <c r="CS369" s="32"/>
      <c r="CT369" s="32"/>
      <c r="CU369" s="32"/>
      <c r="CV369" s="32"/>
      <c r="CW369" s="32"/>
      <c r="CX369" s="32"/>
      <c r="CY369" s="32"/>
      <c r="CZ369" s="32"/>
      <c r="DA369" s="32"/>
      <c r="DB369" s="32"/>
      <c r="DC369" s="32"/>
      <c r="DD369" s="32"/>
      <c r="DE369" s="32"/>
      <c r="DF369" s="32"/>
      <c r="DG369" s="32"/>
      <c r="DH369" s="32"/>
      <c r="DI369" s="32"/>
      <c r="DJ369" s="32"/>
      <c r="DK369" s="32"/>
      <c r="DL369" s="32"/>
      <c r="DM369" s="32"/>
      <c r="DN369" s="32"/>
      <c r="DO369" s="32"/>
      <c r="DP369" s="32"/>
      <c r="DQ369" s="32"/>
      <c r="DR369" s="32"/>
      <c r="DS369" s="32"/>
      <c r="DT369" s="32"/>
      <c r="DU369" s="32"/>
      <c r="DV369" s="32"/>
      <c r="DW369" s="32"/>
      <c r="DX369" s="32"/>
      <c r="DY369" s="32"/>
      <c r="DZ369" s="32"/>
      <c r="EA369" s="32"/>
      <c r="EB369" s="32"/>
      <c r="EC369" s="32"/>
      <c r="ED369" s="32"/>
      <c r="EE369" s="32"/>
      <c r="EF369" s="32"/>
      <c r="EG369" s="32"/>
    </row>
    <row r="370" spans="43:137" x14ac:dyDescent="0.25"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  <c r="BN370" s="32"/>
      <c r="BO370" s="32"/>
      <c r="BP370" s="32"/>
      <c r="BQ370" s="32"/>
      <c r="BR370" s="32"/>
      <c r="BS370" s="32"/>
      <c r="BT370" s="32"/>
      <c r="BU370" s="32"/>
      <c r="BV370" s="32"/>
      <c r="BW370" s="32"/>
      <c r="BX370" s="32"/>
      <c r="BY370" s="32"/>
      <c r="BZ370" s="32"/>
      <c r="CA370" s="32"/>
      <c r="CB370" s="32"/>
      <c r="CC370" s="32"/>
      <c r="CD370" s="32"/>
      <c r="CE370" s="32"/>
      <c r="CF370" s="32"/>
      <c r="CG370" s="32"/>
      <c r="CH370" s="32"/>
      <c r="CI370" s="32"/>
      <c r="CJ370" s="32"/>
      <c r="CK370" s="32"/>
      <c r="CL370" s="32"/>
      <c r="CM370" s="32"/>
      <c r="CN370" s="32"/>
      <c r="CO370" s="32"/>
      <c r="CP370" s="32"/>
      <c r="CQ370" s="32"/>
      <c r="CR370" s="32"/>
      <c r="CS370" s="32"/>
      <c r="CT370" s="32"/>
      <c r="CU370" s="32"/>
      <c r="CV370" s="32"/>
      <c r="CW370" s="32"/>
      <c r="CX370" s="32"/>
      <c r="CY370" s="32"/>
      <c r="CZ370" s="32"/>
      <c r="DA370" s="32"/>
      <c r="DB370" s="32"/>
      <c r="DC370" s="32"/>
      <c r="DD370" s="32"/>
      <c r="DE370" s="32"/>
      <c r="DF370" s="32"/>
      <c r="DG370" s="32"/>
      <c r="DH370" s="32"/>
      <c r="DI370" s="32"/>
      <c r="DJ370" s="32"/>
      <c r="DK370" s="32"/>
      <c r="DL370" s="32"/>
      <c r="DM370" s="32"/>
      <c r="DN370" s="32"/>
      <c r="DO370" s="32"/>
      <c r="DP370" s="32"/>
      <c r="DQ370" s="32"/>
      <c r="DR370" s="32"/>
      <c r="DS370" s="32"/>
      <c r="DT370" s="32"/>
      <c r="DU370" s="32"/>
      <c r="DV370" s="32"/>
      <c r="DW370" s="32"/>
      <c r="DX370" s="32"/>
      <c r="DY370" s="32"/>
      <c r="DZ370" s="32"/>
      <c r="EA370" s="32"/>
      <c r="EB370" s="32"/>
      <c r="EC370" s="32"/>
      <c r="ED370" s="32"/>
      <c r="EE370" s="32"/>
      <c r="EF370" s="32"/>
      <c r="EG370" s="32"/>
    </row>
    <row r="371" spans="43:137" x14ac:dyDescent="0.25"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2"/>
      <c r="BO371" s="32"/>
      <c r="BP371" s="32"/>
      <c r="BQ371" s="32"/>
      <c r="BR371" s="32"/>
      <c r="BS371" s="32"/>
      <c r="BT371" s="32"/>
      <c r="BU371" s="32"/>
      <c r="BV371" s="32"/>
      <c r="BW371" s="32"/>
      <c r="BX371" s="32"/>
      <c r="BY371" s="32"/>
      <c r="BZ371" s="32"/>
      <c r="CA371" s="32"/>
      <c r="CB371" s="32"/>
      <c r="CC371" s="32"/>
      <c r="CD371" s="32"/>
      <c r="CE371" s="32"/>
      <c r="CF371" s="32"/>
      <c r="CG371" s="32"/>
      <c r="CH371" s="32"/>
      <c r="CI371" s="32"/>
      <c r="CJ371" s="32"/>
      <c r="CK371" s="32"/>
      <c r="CL371" s="32"/>
      <c r="CM371" s="32"/>
      <c r="CN371" s="32"/>
      <c r="CO371" s="32"/>
      <c r="CP371" s="32"/>
      <c r="CQ371" s="32"/>
      <c r="CR371" s="32"/>
      <c r="CS371" s="32"/>
      <c r="CT371" s="32"/>
      <c r="CU371" s="32"/>
      <c r="CV371" s="32"/>
      <c r="CW371" s="32"/>
      <c r="CX371" s="32"/>
      <c r="CY371" s="32"/>
      <c r="CZ371" s="32"/>
      <c r="DA371" s="32"/>
      <c r="DB371" s="32"/>
      <c r="DC371" s="32"/>
      <c r="DD371" s="32"/>
      <c r="DE371" s="32"/>
      <c r="DF371" s="32"/>
      <c r="DG371" s="32"/>
      <c r="DH371" s="32"/>
      <c r="DI371" s="32"/>
      <c r="DJ371" s="32"/>
      <c r="DK371" s="32"/>
      <c r="DL371" s="32"/>
      <c r="DM371" s="32"/>
      <c r="DN371" s="32"/>
      <c r="DO371" s="32"/>
      <c r="DP371" s="32"/>
      <c r="DQ371" s="32"/>
      <c r="DR371" s="32"/>
      <c r="DS371" s="32"/>
      <c r="DT371" s="32"/>
      <c r="DU371" s="32"/>
      <c r="DV371" s="32"/>
      <c r="DW371" s="32"/>
      <c r="DX371" s="32"/>
      <c r="DY371" s="32"/>
      <c r="DZ371" s="32"/>
      <c r="EA371" s="32"/>
      <c r="EB371" s="32"/>
      <c r="EC371" s="32"/>
      <c r="ED371" s="32"/>
      <c r="EE371" s="32"/>
      <c r="EF371" s="32"/>
      <c r="EG371" s="32"/>
    </row>
    <row r="372" spans="43:137" x14ac:dyDescent="0.25"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2"/>
      <c r="BO372" s="32"/>
      <c r="BP372" s="32"/>
      <c r="BQ372" s="32"/>
      <c r="BR372" s="32"/>
      <c r="BS372" s="32"/>
      <c r="BT372" s="32"/>
      <c r="BU372" s="32"/>
      <c r="BV372" s="32"/>
      <c r="BW372" s="32"/>
      <c r="BX372" s="32"/>
      <c r="BY372" s="32"/>
      <c r="BZ372" s="32"/>
      <c r="CA372" s="32"/>
      <c r="CB372" s="32"/>
      <c r="CC372" s="32"/>
      <c r="CD372" s="32"/>
      <c r="CE372" s="32"/>
      <c r="CF372" s="32"/>
      <c r="CG372" s="32"/>
      <c r="CH372" s="32"/>
      <c r="CI372" s="32"/>
      <c r="CJ372" s="32"/>
      <c r="CK372" s="32"/>
      <c r="CL372" s="32"/>
      <c r="CM372" s="32"/>
      <c r="CN372" s="32"/>
      <c r="CO372" s="32"/>
      <c r="CP372" s="32"/>
      <c r="CQ372" s="32"/>
      <c r="CR372" s="32"/>
      <c r="CS372" s="32"/>
      <c r="CT372" s="32"/>
      <c r="CU372" s="32"/>
      <c r="CV372" s="32"/>
      <c r="CW372" s="32"/>
      <c r="CX372" s="32"/>
      <c r="CY372" s="32"/>
      <c r="CZ372" s="32"/>
      <c r="DA372" s="32"/>
      <c r="DB372" s="32"/>
      <c r="DC372" s="32"/>
      <c r="DD372" s="32"/>
      <c r="DE372" s="32"/>
      <c r="DF372" s="32"/>
      <c r="DG372" s="32"/>
      <c r="DH372" s="32"/>
      <c r="DI372" s="32"/>
      <c r="DJ372" s="32"/>
      <c r="DK372" s="32"/>
      <c r="DL372" s="32"/>
      <c r="DM372" s="32"/>
      <c r="DN372" s="32"/>
      <c r="DO372" s="32"/>
      <c r="DP372" s="32"/>
      <c r="DQ372" s="32"/>
      <c r="DR372" s="32"/>
      <c r="DS372" s="32"/>
      <c r="DT372" s="32"/>
      <c r="DU372" s="32"/>
      <c r="DV372" s="32"/>
      <c r="DW372" s="32"/>
      <c r="DX372" s="32"/>
      <c r="DY372" s="32"/>
      <c r="DZ372" s="32"/>
      <c r="EA372" s="32"/>
      <c r="EB372" s="32"/>
      <c r="EC372" s="32"/>
      <c r="ED372" s="32"/>
      <c r="EE372" s="32"/>
      <c r="EF372" s="32"/>
      <c r="EG372" s="32"/>
    </row>
    <row r="373" spans="43:137" x14ac:dyDescent="0.25"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2"/>
      <c r="BO373" s="32"/>
      <c r="BP373" s="32"/>
      <c r="BQ373" s="32"/>
      <c r="BR373" s="32"/>
      <c r="BS373" s="32"/>
      <c r="BT373" s="32"/>
      <c r="BU373" s="32"/>
      <c r="BV373" s="32"/>
      <c r="BW373" s="32"/>
      <c r="BX373" s="32"/>
      <c r="BY373" s="32"/>
      <c r="BZ373" s="32"/>
      <c r="CA373" s="32"/>
      <c r="CB373" s="32"/>
      <c r="CC373" s="32"/>
      <c r="CD373" s="32"/>
      <c r="CE373" s="32"/>
      <c r="CF373" s="32"/>
      <c r="CG373" s="32"/>
      <c r="CH373" s="32"/>
      <c r="CI373" s="32"/>
      <c r="CJ373" s="32"/>
      <c r="CK373" s="32"/>
      <c r="CL373" s="32"/>
      <c r="CM373" s="32"/>
      <c r="CN373" s="32"/>
      <c r="CO373" s="32"/>
      <c r="CP373" s="32"/>
      <c r="CQ373" s="32"/>
      <c r="CR373" s="32"/>
      <c r="CS373" s="32"/>
      <c r="CT373" s="32"/>
      <c r="CU373" s="32"/>
      <c r="CV373" s="32"/>
      <c r="CW373" s="32"/>
      <c r="CX373" s="32"/>
      <c r="CY373" s="32"/>
      <c r="CZ373" s="32"/>
      <c r="DA373" s="32"/>
      <c r="DB373" s="32"/>
      <c r="DC373" s="32"/>
      <c r="DD373" s="32"/>
      <c r="DE373" s="32"/>
      <c r="DF373" s="32"/>
      <c r="DG373" s="32"/>
      <c r="DH373" s="32"/>
      <c r="DI373" s="32"/>
      <c r="DJ373" s="32"/>
      <c r="DK373" s="32"/>
      <c r="DL373" s="32"/>
      <c r="DM373" s="32"/>
      <c r="DN373" s="32"/>
      <c r="DO373" s="32"/>
      <c r="DP373" s="32"/>
      <c r="DQ373" s="32"/>
      <c r="DR373" s="32"/>
      <c r="DS373" s="32"/>
      <c r="DT373" s="32"/>
      <c r="DU373" s="32"/>
      <c r="DV373" s="32"/>
      <c r="DW373" s="32"/>
      <c r="DX373" s="32"/>
      <c r="DY373" s="32"/>
      <c r="DZ373" s="32"/>
      <c r="EA373" s="32"/>
      <c r="EB373" s="32"/>
      <c r="EC373" s="32"/>
      <c r="ED373" s="32"/>
      <c r="EE373" s="32"/>
      <c r="EF373" s="32"/>
      <c r="EG373" s="32"/>
    </row>
    <row r="374" spans="43:137" x14ac:dyDescent="0.25"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  <c r="BN374" s="32"/>
      <c r="BO374" s="32"/>
      <c r="BP374" s="32"/>
      <c r="BQ374" s="32"/>
      <c r="BR374" s="32"/>
      <c r="BS374" s="32"/>
      <c r="BT374" s="32"/>
      <c r="BU374" s="32"/>
      <c r="BV374" s="32"/>
      <c r="BW374" s="32"/>
      <c r="BX374" s="32"/>
      <c r="BY374" s="32"/>
      <c r="BZ374" s="32"/>
      <c r="CA374" s="32"/>
      <c r="CB374" s="32"/>
      <c r="CC374" s="32"/>
      <c r="CD374" s="32"/>
      <c r="CE374" s="32"/>
      <c r="CF374" s="32"/>
      <c r="CG374" s="32"/>
      <c r="CH374" s="32"/>
      <c r="CI374" s="32"/>
      <c r="CJ374" s="32"/>
      <c r="CK374" s="32"/>
      <c r="CL374" s="32"/>
      <c r="CM374" s="32"/>
      <c r="CN374" s="32"/>
      <c r="CO374" s="32"/>
      <c r="CP374" s="32"/>
      <c r="CQ374" s="32"/>
      <c r="CR374" s="32"/>
      <c r="CS374" s="32"/>
      <c r="CT374" s="32"/>
      <c r="CU374" s="32"/>
      <c r="CV374" s="32"/>
      <c r="CW374" s="32"/>
      <c r="CX374" s="32"/>
      <c r="CY374" s="32"/>
      <c r="CZ374" s="32"/>
      <c r="DA374" s="32"/>
      <c r="DB374" s="32"/>
      <c r="DC374" s="32"/>
      <c r="DD374" s="32"/>
      <c r="DE374" s="32"/>
      <c r="DF374" s="32"/>
      <c r="DG374" s="32"/>
      <c r="DH374" s="32"/>
      <c r="DI374" s="32"/>
      <c r="DJ374" s="32"/>
      <c r="DK374" s="32"/>
      <c r="DL374" s="32"/>
      <c r="DM374" s="32"/>
      <c r="DN374" s="32"/>
      <c r="DO374" s="32"/>
      <c r="DP374" s="32"/>
      <c r="DQ374" s="32"/>
      <c r="DR374" s="32"/>
      <c r="DS374" s="32"/>
      <c r="DT374" s="32"/>
      <c r="DU374" s="32"/>
      <c r="DV374" s="32"/>
      <c r="DW374" s="32"/>
      <c r="DX374" s="32"/>
      <c r="DY374" s="32"/>
      <c r="DZ374" s="32"/>
      <c r="EA374" s="32"/>
      <c r="EB374" s="32"/>
      <c r="EC374" s="32"/>
      <c r="ED374" s="32"/>
      <c r="EE374" s="32"/>
      <c r="EF374" s="32"/>
      <c r="EG374" s="32"/>
    </row>
    <row r="375" spans="43:137" x14ac:dyDescent="0.25"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  <c r="BN375" s="32"/>
      <c r="BO375" s="32"/>
      <c r="BP375" s="32"/>
      <c r="BQ375" s="32"/>
      <c r="BR375" s="32"/>
      <c r="BS375" s="32"/>
      <c r="BT375" s="32"/>
      <c r="BU375" s="32"/>
      <c r="BV375" s="32"/>
      <c r="BW375" s="32"/>
      <c r="BX375" s="32"/>
      <c r="BY375" s="32"/>
      <c r="BZ375" s="32"/>
      <c r="CA375" s="32"/>
      <c r="CB375" s="32"/>
      <c r="CC375" s="32"/>
      <c r="CD375" s="32"/>
      <c r="CE375" s="32"/>
      <c r="CF375" s="32"/>
      <c r="CG375" s="32"/>
      <c r="CH375" s="32"/>
      <c r="CI375" s="32"/>
      <c r="CJ375" s="32"/>
      <c r="CK375" s="32"/>
      <c r="CL375" s="32"/>
      <c r="CM375" s="32"/>
      <c r="CN375" s="32"/>
      <c r="CO375" s="32"/>
      <c r="CP375" s="32"/>
      <c r="CQ375" s="32"/>
      <c r="CR375" s="32"/>
      <c r="CS375" s="32"/>
      <c r="CT375" s="32"/>
      <c r="CU375" s="32"/>
      <c r="CV375" s="32"/>
      <c r="CW375" s="32"/>
      <c r="CX375" s="32"/>
      <c r="CY375" s="32"/>
      <c r="CZ375" s="32"/>
      <c r="DA375" s="32"/>
      <c r="DB375" s="32"/>
      <c r="DC375" s="32"/>
      <c r="DD375" s="32"/>
      <c r="DE375" s="32"/>
      <c r="DF375" s="32"/>
      <c r="DG375" s="32"/>
      <c r="DH375" s="32"/>
      <c r="DI375" s="32"/>
      <c r="DJ375" s="32"/>
      <c r="DK375" s="32"/>
      <c r="DL375" s="32"/>
      <c r="DM375" s="32"/>
      <c r="DN375" s="32"/>
      <c r="DO375" s="32"/>
      <c r="DP375" s="32"/>
      <c r="DQ375" s="32"/>
      <c r="DR375" s="32"/>
      <c r="DS375" s="32"/>
      <c r="DT375" s="32"/>
      <c r="DU375" s="32"/>
      <c r="DV375" s="32"/>
      <c r="DW375" s="32"/>
      <c r="DX375" s="32"/>
      <c r="DY375" s="32"/>
      <c r="DZ375" s="32"/>
      <c r="EA375" s="32"/>
      <c r="EB375" s="32"/>
      <c r="EC375" s="32"/>
      <c r="ED375" s="32"/>
      <c r="EE375" s="32"/>
      <c r="EF375" s="32"/>
      <c r="EG375" s="32"/>
    </row>
    <row r="376" spans="43:137" x14ac:dyDescent="0.25"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2"/>
      <c r="BO376" s="32"/>
      <c r="BP376" s="32"/>
      <c r="BQ376" s="32"/>
      <c r="BR376" s="32"/>
      <c r="BS376" s="32"/>
      <c r="BT376" s="32"/>
      <c r="BU376" s="32"/>
      <c r="BV376" s="32"/>
      <c r="BW376" s="32"/>
      <c r="BX376" s="32"/>
      <c r="BY376" s="32"/>
      <c r="BZ376" s="32"/>
      <c r="CA376" s="32"/>
      <c r="CB376" s="32"/>
      <c r="CC376" s="32"/>
      <c r="CD376" s="32"/>
      <c r="CE376" s="32"/>
      <c r="CF376" s="32"/>
      <c r="CG376" s="32"/>
      <c r="CH376" s="32"/>
      <c r="CI376" s="32"/>
      <c r="CJ376" s="32"/>
      <c r="CK376" s="32"/>
      <c r="CL376" s="32"/>
      <c r="CM376" s="32"/>
      <c r="CN376" s="32"/>
      <c r="CO376" s="32"/>
      <c r="CP376" s="32"/>
      <c r="CQ376" s="32"/>
      <c r="CR376" s="32"/>
      <c r="CS376" s="32"/>
      <c r="CT376" s="32"/>
      <c r="CU376" s="32"/>
      <c r="CV376" s="32"/>
      <c r="CW376" s="32"/>
      <c r="CX376" s="32"/>
      <c r="CY376" s="32"/>
      <c r="CZ376" s="32"/>
      <c r="DA376" s="32"/>
      <c r="DB376" s="32"/>
      <c r="DC376" s="32"/>
      <c r="DD376" s="32"/>
      <c r="DE376" s="32"/>
      <c r="DF376" s="32"/>
      <c r="DG376" s="32"/>
      <c r="DH376" s="32"/>
      <c r="DI376" s="32"/>
      <c r="DJ376" s="32"/>
      <c r="DK376" s="32"/>
      <c r="DL376" s="32"/>
      <c r="DM376" s="32"/>
      <c r="DN376" s="32"/>
      <c r="DO376" s="32"/>
      <c r="DP376" s="32"/>
      <c r="DQ376" s="32"/>
      <c r="DR376" s="32"/>
      <c r="DS376" s="32"/>
      <c r="DT376" s="32"/>
      <c r="DU376" s="32"/>
      <c r="DV376" s="32"/>
      <c r="DW376" s="32"/>
      <c r="DX376" s="32"/>
      <c r="DY376" s="32"/>
      <c r="DZ376" s="32"/>
      <c r="EA376" s="32"/>
      <c r="EB376" s="32"/>
      <c r="EC376" s="32"/>
      <c r="ED376" s="32"/>
      <c r="EE376" s="32"/>
      <c r="EF376" s="32"/>
      <c r="EG376" s="32"/>
    </row>
    <row r="377" spans="43:137" x14ac:dyDescent="0.25"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2"/>
      <c r="BO377" s="32"/>
      <c r="BP377" s="32"/>
      <c r="BQ377" s="32"/>
      <c r="BR377" s="32"/>
      <c r="BS377" s="32"/>
      <c r="BT377" s="32"/>
      <c r="BU377" s="32"/>
      <c r="BV377" s="32"/>
      <c r="BW377" s="32"/>
      <c r="BX377" s="32"/>
      <c r="BY377" s="32"/>
      <c r="BZ377" s="32"/>
      <c r="CA377" s="32"/>
      <c r="CB377" s="32"/>
      <c r="CC377" s="32"/>
      <c r="CD377" s="32"/>
      <c r="CE377" s="32"/>
      <c r="CF377" s="32"/>
      <c r="CG377" s="32"/>
      <c r="CH377" s="32"/>
      <c r="CI377" s="32"/>
      <c r="CJ377" s="32"/>
      <c r="CK377" s="32"/>
      <c r="CL377" s="32"/>
      <c r="CM377" s="32"/>
      <c r="CN377" s="32"/>
      <c r="CO377" s="32"/>
      <c r="CP377" s="32"/>
      <c r="CQ377" s="32"/>
      <c r="CR377" s="32"/>
      <c r="CS377" s="32"/>
      <c r="CT377" s="32"/>
      <c r="CU377" s="32"/>
      <c r="CV377" s="32"/>
      <c r="CW377" s="32"/>
      <c r="CX377" s="32"/>
      <c r="CY377" s="32"/>
      <c r="CZ377" s="32"/>
      <c r="DA377" s="32"/>
      <c r="DB377" s="32"/>
      <c r="DC377" s="32"/>
      <c r="DD377" s="32"/>
      <c r="DE377" s="32"/>
      <c r="DF377" s="32"/>
      <c r="DG377" s="32"/>
      <c r="DH377" s="32"/>
      <c r="DI377" s="32"/>
      <c r="DJ377" s="32"/>
      <c r="DK377" s="32"/>
      <c r="DL377" s="32"/>
      <c r="DM377" s="32"/>
      <c r="DN377" s="32"/>
      <c r="DO377" s="32"/>
      <c r="DP377" s="32"/>
      <c r="DQ377" s="32"/>
      <c r="DR377" s="32"/>
      <c r="DS377" s="32"/>
      <c r="DT377" s="32"/>
      <c r="DU377" s="32"/>
      <c r="DV377" s="32"/>
      <c r="DW377" s="32"/>
      <c r="DX377" s="32"/>
      <c r="DY377" s="32"/>
      <c r="DZ377" s="32"/>
      <c r="EA377" s="32"/>
      <c r="EB377" s="32"/>
      <c r="EC377" s="32"/>
      <c r="ED377" s="32"/>
      <c r="EE377" s="32"/>
      <c r="EF377" s="32"/>
      <c r="EG377" s="32"/>
    </row>
    <row r="378" spans="43:137" x14ac:dyDescent="0.25"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  <c r="BN378" s="32"/>
      <c r="BO378" s="32"/>
      <c r="BP378" s="32"/>
      <c r="BQ378" s="32"/>
      <c r="BR378" s="32"/>
      <c r="BS378" s="32"/>
      <c r="BT378" s="32"/>
      <c r="BU378" s="32"/>
      <c r="BV378" s="32"/>
      <c r="BW378" s="32"/>
      <c r="BX378" s="32"/>
      <c r="BY378" s="32"/>
      <c r="BZ378" s="32"/>
      <c r="CA378" s="32"/>
      <c r="CB378" s="32"/>
      <c r="CC378" s="32"/>
      <c r="CD378" s="32"/>
      <c r="CE378" s="32"/>
      <c r="CF378" s="32"/>
      <c r="CG378" s="32"/>
      <c r="CH378" s="32"/>
      <c r="CI378" s="32"/>
      <c r="CJ378" s="32"/>
      <c r="CK378" s="32"/>
      <c r="CL378" s="32"/>
      <c r="CM378" s="32"/>
      <c r="CN378" s="32"/>
      <c r="CO378" s="32"/>
      <c r="CP378" s="32"/>
      <c r="CQ378" s="32"/>
      <c r="CR378" s="32"/>
      <c r="CS378" s="32"/>
      <c r="CT378" s="32"/>
      <c r="CU378" s="32"/>
      <c r="CV378" s="32"/>
      <c r="CW378" s="32"/>
      <c r="CX378" s="32"/>
      <c r="CY378" s="32"/>
      <c r="CZ378" s="32"/>
      <c r="DA378" s="32"/>
      <c r="DB378" s="32"/>
      <c r="DC378" s="32"/>
      <c r="DD378" s="32"/>
      <c r="DE378" s="32"/>
      <c r="DF378" s="32"/>
      <c r="DG378" s="32"/>
      <c r="DH378" s="32"/>
      <c r="DI378" s="32"/>
      <c r="DJ378" s="32"/>
      <c r="DK378" s="32"/>
      <c r="DL378" s="32"/>
      <c r="DM378" s="32"/>
      <c r="DN378" s="32"/>
      <c r="DO378" s="32"/>
      <c r="DP378" s="32"/>
      <c r="DQ378" s="32"/>
      <c r="DR378" s="32"/>
      <c r="DS378" s="32"/>
      <c r="DT378" s="32"/>
      <c r="DU378" s="32"/>
      <c r="DV378" s="32"/>
      <c r="DW378" s="32"/>
      <c r="DX378" s="32"/>
      <c r="DY378" s="32"/>
      <c r="DZ378" s="32"/>
      <c r="EA378" s="32"/>
      <c r="EB378" s="32"/>
      <c r="EC378" s="32"/>
      <c r="ED378" s="32"/>
      <c r="EE378" s="32"/>
      <c r="EF378" s="32"/>
      <c r="EG378" s="32"/>
    </row>
    <row r="379" spans="43:137" x14ac:dyDescent="0.25"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  <c r="BN379" s="32"/>
      <c r="BO379" s="32"/>
      <c r="BP379" s="32"/>
      <c r="BQ379" s="32"/>
      <c r="BR379" s="32"/>
      <c r="BS379" s="32"/>
      <c r="BT379" s="32"/>
      <c r="BU379" s="32"/>
      <c r="BV379" s="32"/>
      <c r="BW379" s="32"/>
      <c r="BX379" s="32"/>
      <c r="BY379" s="32"/>
      <c r="BZ379" s="32"/>
      <c r="CA379" s="32"/>
      <c r="CB379" s="32"/>
      <c r="CC379" s="32"/>
      <c r="CD379" s="32"/>
      <c r="CE379" s="32"/>
      <c r="CF379" s="32"/>
      <c r="CG379" s="32"/>
      <c r="CH379" s="32"/>
      <c r="CI379" s="32"/>
      <c r="CJ379" s="32"/>
      <c r="CK379" s="32"/>
      <c r="CL379" s="32"/>
      <c r="CM379" s="32"/>
      <c r="CN379" s="32"/>
      <c r="CO379" s="32"/>
      <c r="CP379" s="32"/>
      <c r="CQ379" s="32"/>
      <c r="CR379" s="32"/>
      <c r="CS379" s="32"/>
      <c r="CT379" s="32"/>
      <c r="CU379" s="32"/>
      <c r="CV379" s="32"/>
      <c r="CW379" s="32"/>
      <c r="CX379" s="32"/>
      <c r="CY379" s="32"/>
      <c r="CZ379" s="32"/>
      <c r="DA379" s="32"/>
      <c r="DB379" s="32"/>
      <c r="DC379" s="32"/>
      <c r="DD379" s="32"/>
      <c r="DE379" s="32"/>
      <c r="DF379" s="32"/>
      <c r="DG379" s="32"/>
      <c r="DH379" s="32"/>
      <c r="DI379" s="32"/>
      <c r="DJ379" s="32"/>
      <c r="DK379" s="32"/>
      <c r="DL379" s="32"/>
      <c r="DM379" s="32"/>
      <c r="DN379" s="32"/>
      <c r="DO379" s="32"/>
      <c r="DP379" s="32"/>
      <c r="DQ379" s="32"/>
      <c r="DR379" s="32"/>
      <c r="DS379" s="32"/>
      <c r="DT379" s="32"/>
      <c r="DU379" s="32"/>
      <c r="DV379" s="32"/>
      <c r="DW379" s="32"/>
      <c r="DX379" s="32"/>
      <c r="DY379" s="32"/>
      <c r="DZ379" s="32"/>
      <c r="EA379" s="32"/>
      <c r="EB379" s="32"/>
      <c r="EC379" s="32"/>
      <c r="ED379" s="32"/>
      <c r="EE379" s="32"/>
      <c r="EF379" s="32"/>
      <c r="EG379" s="32"/>
    </row>
    <row r="380" spans="43:137" x14ac:dyDescent="0.25"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  <c r="BN380" s="32"/>
      <c r="BO380" s="32"/>
      <c r="BP380" s="32"/>
      <c r="BQ380" s="32"/>
      <c r="BR380" s="32"/>
      <c r="BS380" s="32"/>
      <c r="BT380" s="32"/>
      <c r="BU380" s="32"/>
      <c r="BV380" s="32"/>
      <c r="BW380" s="32"/>
      <c r="BX380" s="32"/>
      <c r="BY380" s="32"/>
      <c r="BZ380" s="32"/>
      <c r="CA380" s="32"/>
      <c r="CB380" s="32"/>
      <c r="CC380" s="32"/>
      <c r="CD380" s="32"/>
      <c r="CE380" s="32"/>
      <c r="CF380" s="32"/>
      <c r="CG380" s="32"/>
      <c r="CH380" s="32"/>
      <c r="CI380" s="32"/>
      <c r="CJ380" s="32"/>
      <c r="CK380" s="32"/>
      <c r="CL380" s="32"/>
      <c r="CM380" s="32"/>
      <c r="CN380" s="32"/>
      <c r="CO380" s="32"/>
      <c r="CP380" s="32"/>
      <c r="CQ380" s="32"/>
      <c r="CR380" s="32"/>
      <c r="CS380" s="32"/>
      <c r="CT380" s="32"/>
      <c r="CU380" s="32"/>
      <c r="CV380" s="32"/>
      <c r="CW380" s="32"/>
      <c r="CX380" s="32"/>
      <c r="CY380" s="32"/>
      <c r="CZ380" s="32"/>
      <c r="DA380" s="32"/>
      <c r="DB380" s="32"/>
      <c r="DC380" s="32"/>
      <c r="DD380" s="32"/>
      <c r="DE380" s="32"/>
      <c r="DF380" s="32"/>
      <c r="DG380" s="32"/>
      <c r="DH380" s="32"/>
      <c r="DI380" s="32"/>
      <c r="DJ380" s="32"/>
      <c r="DK380" s="32"/>
      <c r="DL380" s="32"/>
      <c r="DM380" s="32"/>
      <c r="DN380" s="32"/>
      <c r="DO380" s="32"/>
      <c r="DP380" s="32"/>
      <c r="DQ380" s="32"/>
      <c r="DR380" s="32"/>
      <c r="DS380" s="32"/>
      <c r="DT380" s="32"/>
      <c r="DU380" s="32"/>
      <c r="DV380" s="32"/>
      <c r="DW380" s="32"/>
      <c r="DX380" s="32"/>
      <c r="DY380" s="32"/>
      <c r="DZ380" s="32"/>
      <c r="EA380" s="32"/>
      <c r="EB380" s="32"/>
      <c r="EC380" s="32"/>
      <c r="ED380" s="32"/>
      <c r="EE380" s="32"/>
      <c r="EF380" s="32"/>
      <c r="EG380" s="32"/>
    </row>
    <row r="381" spans="43:137" x14ac:dyDescent="0.25"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  <c r="BN381" s="32"/>
      <c r="BO381" s="32"/>
      <c r="BP381" s="32"/>
      <c r="BQ381" s="32"/>
      <c r="BR381" s="32"/>
      <c r="BS381" s="32"/>
      <c r="BT381" s="32"/>
      <c r="BU381" s="32"/>
      <c r="BV381" s="32"/>
      <c r="BW381" s="32"/>
      <c r="BX381" s="32"/>
      <c r="BY381" s="32"/>
      <c r="BZ381" s="32"/>
      <c r="CA381" s="32"/>
      <c r="CB381" s="32"/>
      <c r="CC381" s="32"/>
      <c r="CD381" s="32"/>
      <c r="CE381" s="32"/>
      <c r="CF381" s="32"/>
      <c r="CG381" s="32"/>
      <c r="CH381" s="32"/>
      <c r="CI381" s="32"/>
      <c r="CJ381" s="32"/>
      <c r="CK381" s="32"/>
      <c r="CL381" s="32"/>
      <c r="CM381" s="32"/>
      <c r="CN381" s="32"/>
      <c r="CO381" s="32"/>
      <c r="CP381" s="32"/>
      <c r="CQ381" s="32"/>
      <c r="CR381" s="32"/>
      <c r="CS381" s="32"/>
      <c r="CT381" s="32"/>
      <c r="CU381" s="32"/>
      <c r="CV381" s="32"/>
      <c r="CW381" s="32"/>
      <c r="CX381" s="32"/>
      <c r="CY381" s="32"/>
      <c r="CZ381" s="32"/>
      <c r="DA381" s="32"/>
      <c r="DB381" s="32"/>
      <c r="DC381" s="32"/>
      <c r="DD381" s="32"/>
      <c r="DE381" s="32"/>
      <c r="DF381" s="32"/>
      <c r="DG381" s="32"/>
      <c r="DH381" s="32"/>
      <c r="DI381" s="32"/>
      <c r="DJ381" s="32"/>
      <c r="DK381" s="32"/>
      <c r="DL381" s="32"/>
      <c r="DM381" s="32"/>
      <c r="DN381" s="32"/>
      <c r="DO381" s="32"/>
      <c r="DP381" s="32"/>
      <c r="DQ381" s="32"/>
      <c r="DR381" s="32"/>
      <c r="DS381" s="32"/>
      <c r="DT381" s="32"/>
      <c r="DU381" s="32"/>
      <c r="DV381" s="32"/>
      <c r="DW381" s="32"/>
      <c r="DX381" s="32"/>
      <c r="DY381" s="32"/>
      <c r="DZ381" s="32"/>
      <c r="EA381" s="32"/>
      <c r="EB381" s="32"/>
      <c r="EC381" s="32"/>
      <c r="ED381" s="32"/>
      <c r="EE381" s="32"/>
      <c r="EF381" s="32"/>
      <c r="EG381" s="32"/>
    </row>
    <row r="382" spans="43:137" x14ac:dyDescent="0.25"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  <c r="BN382" s="32"/>
      <c r="BO382" s="32"/>
      <c r="BP382" s="32"/>
      <c r="BQ382" s="32"/>
      <c r="BR382" s="32"/>
      <c r="BS382" s="32"/>
      <c r="BT382" s="32"/>
      <c r="BU382" s="32"/>
      <c r="BV382" s="32"/>
      <c r="BW382" s="32"/>
      <c r="BX382" s="32"/>
      <c r="BY382" s="32"/>
      <c r="BZ382" s="32"/>
      <c r="CA382" s="32"/>
      <c r="CB382" s="32"/>
      <c r="CC382" s="32"/>
      <c r="CD382" s="32"/>
      <c r="CE382" s="32"/>
      <c r="CF382" s="32"/>
      <c r="CG382" s="32"/>
      <c r="CH382" s="32"/>
      <c r="CI382" s="32"/>
      <c r="CJ382" s="32"/>
      <c r="CK382" s="32"/>
      <c r="CL382" s="32"/>
      <c r="CM382" s="32"/>
      <c r="CN382" s="32"/>
      <c r="CO382" s="32"/>
      <c r="CP382" s="32"/>
      <c r="CQ382" s="32"/>
      <c r="CR382" s="32"/>
      <c r="CS382" s="32"/>
      <c r="CT382" s="32"/>
      <c r="CU382" s="32"/>
      <c r="CV382" s="32"/>
      <c r="CW382" s="32"/>
      <c r="CX382" s="32"/>
      <c r="CY382" s="32"/>
      <c r="CZ382" s="32"/>
      <c r="DA382" s="32"/>
      <c r="DB382" s="32"/>
      <c r="DC382" s="32"/>
      <c r="DD382" s="32"/>
      <c r="DE382" s="32"/>
      <c r="DF382" s="32"/>
      <c r="DG382" s="32"/>
      <c r="DH382" s="32"/>
      <c r="DI382" s="32"/>
      <c r="DJ382" s="32"/>
      <c r="DK382" s="32"/>
      <c r="DL382" s="32"/>
      <c r="DM382" s="32"/>
      <c r="DN382" s="32"/>
      <c r="DO382" s="32"/>
      <c r="DP382" s="32"/>
      <c r="DQ382" s="32"/>
      <c r="DR382" s="32"/>
      <c r="DS382" s="32"/>
      <c r="DT382" s="32"/>
      <c r="DU382" s="32"/>
      <c r="DV382" s="32"/>
      <c r="DW382" s="32"/>
      <c r="DX382" s="32"/>
      <c r="DY382" s="32"/>
      <c r="DZ382" s="32"/>
      <c r="EA382" s="32"/>
      <c r="EB382" s="32"/>
      <c r="EC382" s="32"/>
      <c r="ED382" s="32"/>
      <c r="EE382" s="32"/>
      <c r="EF382" s="32"/>
      <c r="EG382" s="32"/>
    </row>
    <row r="383" spans="43:137" x14ac:dyDescent="0.25"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2"/>
      <c r="BO383" s="32"/>
      <c r="BP383" s="32"/>
      <c r="BQ383" s="32"/>
      <c r="BR383" s="32"/>
      <c r="BS383" s="32"/>
      <c r="BT383" s="32"/>
      <c r="BU383" s="32"/>
      <c r="BV383" s="32"/>
      <c r="BW383" s="32"/>
      <c r="BX383" s="32"/>
      <c r="BY383" s="32"/>
      <c r="BZ383" s="32"/>
      <c r="CA383" s="32"/>
      <c r="CB383" s="32"/>
      <c r="CC383" s="32"/>
      <c r="CD383" s="32"/>
      <c r="CE383" s="32"/>
      <c r="CF383" s="32"/>
      <c r="CG383" s="32"/>
      <c r="CH383" s="32"/>
      <c r="CI383" s="32"/>
      <c r="CJ383" s="32"/>
      <c r="CK383" s="32"/>
      <c r="CL383" s="32"/>
      <c r="CM383" s="32"/>
      <c r="CN383" s="32"/>
      <c r="CO383" s="32"/>
      <c r="CP383" s="32"/>
      <c r="CQ383" s="32"/>
      <c r="CR383" s="32"/>
      <c r="CS383" s="32"/>
      <c r="CT383" s="32"/>
      <c r="CU383" s="32"/>
      <c r="CV383" s="32"/>
      <c r="CW383" s="32"/>
      <c r="CX383" s="32"/>
      <c r="CY383" s="32"/>
      <c r="CZ383" s="32"/>
      <c r="DA383" s="32"/>
      <c r="DB383" s="32"/>
      <c r="DC383" s="32"/>
      <c r="DD383" s="32"/>
      <c r="DE383" s="32"/>
      <c r="DF383" s="32"/>
      <c r="DG383" s="32"/>
      <c r="DH383" s="32"/>
      <c r="DI383" s="32"/>
      <c r="DJ383" s="32"/>
      <c r="DK383" s="32"/>
      <c r="DL383" s="32"/>
      <c r="DM383" s="32"/>
      <c r="DN383" s="32"/>
      <c r="DO383" s="32"/>
      <c r="DP383" s="32"/>
      <c r="DQ383" s="32"/>
      <c r="DR383" s="32"/>
      <c r="DS383" s="32"/>
      <c r="DT383" s="32"/>
      <c r="DU383" s="32"/>
      <c r="DV383" s="32"/>
      <c r="DW383" s="32"/>
      <c r="DX383" s="32"/>
      <c r="DY383" s="32"/>
      <c r="DZ383" s="32"/>
      <c r="EA383" s="32"/>
      <c r="EB383" s="32"/>
      <c r="EC383" s="32"/>
      <c r="ED383" s="32"/>
      <c r="EE383" s="32"/>
      <c r="EF383" s="32"/>
      <c r="EG383" s="32"/>
    </row>
    <row r="384" spans="43:137" x14ac:dyDescent="0.25"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  <c r="BP384" s="32"/>
      <c r="BQ384" s="32"/>
      <c r="BR384" s="32"/>
      <c r="BS384" s="32"/>
      <c r="BT384" s="32"/>
      <c r="BU384" s="32"/>
      <c r="BV384" s="32"/>
      <c r="BW384" s="32"/>
      <c r="BX384" s="32"/>
      <c r="BY384" s="32"/>
      <c r="BZ384" s="32"/>
      <c r="CA384" s="32"/>
      <c r="CB384" s="32"/>
      <c r="CC384" s="32"/>
      <c r="CD384" s="32"/>
      <c r="CE384" s="32"/>
      <c r="CF384" s="32"/>
      <c r="CG384" s="32"/>
      <c r="CH384" s="32"/>
      <c r="CI384" s="32"/>
      <c r="CJ384" s="32"/>
      <c r="CK384" s="32"/>
      <c r="CL384" s="32"/>
      <c r="CM384" s="32"/>
      <c r="CN384" s="32"/>
      <c r="CO384" s="32"/>
      <c r="CP384" s="32"/>
      <c r="CQ384" s="32"/>
      <c r="CR384" s="32"/>
      <c r="CS384" s="32"/>
      <c r="CT384" s="32"/>
      <c r="CU384" s="32"/>
      <c r="CV384" s="32"/>
      <c r="CW384" s="32"/>
      <c r="CX384" s="32"/>
      <c r="CY384" s="32"/>
      <c r="CZ384" s="32"/>
      <c r="DA384" s="32"/>
      <c r="DB384" s="32"/>
      <c r="DC384" s="32"/>
      <c r="DD384" s="32"/>
      <c r="DE384" s="32"/>
      <c r="DF384" s="32"/>
      <c r="DG384" s="32"/>
      <c r="DH384" s="32"/>
      <c r="DI384" s="32"/>
      <c r="DJ384" s="32"/>
      <c r="DK384" s="32"/>
      <c r="DL384" s="32"/>
      <c r="DM384" s="32"/>
      <c r="DN384" s="32"/>
      <c r="DO384" s="32"/>
      <c r="DP384" s="32"/>
      <c r="DQ384" s="32"/>
      <c r="DR384" s="32"/>
      <c r="DS384" s="32"/>
      <c r="DT384" s="32"/>
      <c r="DU384" s="32"/>
      <c r="DV384" s="32"/>
      <c r="DW384" s="32"/>
      <c r="DX384" s="32"/>
      <c r="DY384" s="32"/>
      <c r="DZ384" s="32"/>
      <c r="EA384" s="32"/>
      <c r="EB384" s="32"/>
      <c r="EC384" s="32"/>
      <c r="ED384" s="32"/>
      <c r="EE384" s="32"/>
      <c r="EF384" s="32"/>
      <c r="EG384" s="32"/>
    </row>
    <row r="385" spans="43:137" x14ac:dyDescent="0.25"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2"/>
      <c r="BO385" s="32"/>
      <c r="BP385" s="32"/>
      <c r="BQ385" s="32"/>
      <c r="BR385" s="32"/>
      <c r="BS385" s="32"/>
      <c r="BT385" s="32"/>
      <c r="BU385" s="32"/>
      <c r="BV385" s="32"/>
      <c r="BW385" s="32"/>
      <c r="BX385" s="32"/>
      <c r="BY385" s="32"/>
      <c r="BZ385" s="32"/>
      <c r="CA385" s="32"/>
      <c r="CB385" s="32"/>
      <c r="CC385" s="32"/>
      <c r="CD385" s="32"/>
      <c r="CE385" s="32"/>
      <c r="CF385" s="32"/>
      <c r="CG385" s="32"/>
      <c r="CH385" s="32"/>
      <c r="CI385" s="32"/>
      <c r="CJ385" s="32"/>
      <c r="CK385" s="32"/>
      <c r="CL385" s="32"/>
      <c r="CM385" s="32"/>
      <c r="CN385" s="32"/>
      <c r="CO385" s="32"/>
      <c r="CP385" s="32"/>
      <c r="CQ385" s="32"/>
      <c r="CR385" s="32"/>
      <c r="CS385" s="32"/>
      <c r="CT385" s="32"/>
      <c r="CU385" s="32"/>
      <c r="CV385" s="32"/>
      <c r="CW385" s="32"/>
      <c r="CX385" s="32"/>
      <c r="CY385" s="32"/>
      <c r="CZ385" s="32"/>
      <c r="DA385" s="32"/>
      <c r="DB385" s="32"/>
      <c r="DC385" s="32"/>
      <c r="DD385" s="32"/>
      <c r="DE385" s="32"/>
      <c r="DF385" s="32"/>
      <c r="DG385" s="32"/>
      <c r="DH385" s="32"/>
      <c r="DI385" s="32"/>
      <c r="DJ385" s="32"/>
      <c r="DK385" s="32"/>
      <c r="DL385" s="32"/>
      <c r="DM385" s="32"/>
      <c r="DN385" s="32"/>
      <c r="DO385" s="32"/>
      <c r="DP385" s="32"/>
      <c r="DQ385" s="32"/>
      <c r="DR385" s="32"/>
      <c r="DS385" s="32"/>
      <c r="DT385" s="32"/>
      <c r="DU385" s="32"/>
      <c r="DV385" s="32"/>
      <c r="DW385" s="32"/>
      <c r="DX385" s="32"/>
      <c r="DY385" s="32"/>
      <c r="DZ385" s="32"/>
      <c r="EA385" s="32"/>
      <c r="EB385" s="32"/>
      <c r="EC385" s="32"/>
      <c r="ED385" s="32"/>
      <c r="EE385" s="32"/>
      <c r="EF385" s="32"/>
      <c r="EG385" s="32"/>
    </row>
    <row r="386" spans="43:137" x14ac:dyDescent="0.25"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  <c r="BN386" s="32"/>
      <c r="BO386" s="32"/>
      <c r="BP386" s="32"/>
      <c r="BQ386" s="32"/>
      <c r="BR386" s="32"/>
      <c r="BS386" s="32"/>
      <c r="BT386" s="32"/>
      <c r="BU386" s="32"/>
      <c r="BV386" s="32"/>
      <c r="BW386" s="32"/>
      <c r="BX386" s="32"/>
      <c r="BY386" s="32"/>
      <c r="BZ386" s="32"/>
      <c r="CA386" s="32"/>
      <c r="CB386" s="32"/>
      <c r="CC386" s="32"/>
      <c r="CD386" s="32"/>
      <c r="CE386" s="32"/>
      <c r="CF386" s="32"/>
      <c r="CG386" s="32"/>
      <c r="CH386" s="32"/>
      <c r="CI386" s="32"/>
      <c r="CJ386" s="32"/>
      <c r="CK386" s="32"/>
      <c r="CL386" s="32"/>
      <c r="CM386" s="32"/>
      <c r="CN386" s="32"/>
      <c r="CO386" s="32"/>
      <c r="CP386" s="32"/>
      <c r="CQ386" s="32"/>
      <c r="CR386" s="32"/>
      <c r="CS386" s="32"/>
      <c r="CT386" s="32"/>
      <c r="CU386" s="32"/>
      <c r="CV386" s="32"/>
      <c r="CW386" s="32"/>
      <c r="CX386" s="32"/>
      <c r="CY386" s="32"/>
      <c r="CZ386" s="32"/>
      <c r="DA386" s="32"/>
      <c r="DB386" s="32"/>
      <c r="DC386" s="32"/>
      <c r="DD386" s="32"/>
      <c r="DE386" s="32"/>
      <c r="DF386" s="32"/>
      <c r="DG386" s="32"/>
      <c r="DH386" s="32"/>
      <c r="DI386" s="32"/>
      <c r="DJ386" s="32"/>
      <c r="DK386" s="32"/>
      <c r="DL386" s="32"/>
      <c r="DM386" s="32"/>
      <c r="DN386" s="32"/>
      <c r="DO386" s="32"/>
      <c r="DP386" s="32"/>
      <c r="DQ386" s="32"/>
      <c r="DR386" s="32"/>
      <c r="DS386" s="32"/>
      <c r="DT386" s="32"/>
      <c r="DU386" s="32"/>
      <c r="DV386" s="32"/>
      <c r="DW386" s="32"/>
      <c r="DX386" s="32"/>
      <c r="DY386" s="32"/>
      <c r="DZ386" s="32"/>
      <c r="EA386" s="32"/>
      <c r="EB386" s="32"/>
      <c r="EC386" s="32"/>
      <c r="ED386" s="32"/>
      <c r="EE386" s="32"/>
      <c r="EF386" s="32"/>
      <c r="EG386" s="32"/>
    </row>
    <row r="387" spans="43:137" x14ac:dyDescent="0.25"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2"/>
      <c r="BO387" s="32"/>
      <c r="BP387" s="32"/>
      <c r="BQ387" s="32"/>
      <c r="BR387" s="32"/>
      <c r="BS387" s="32"/>
      <c r="BT387" s="32"/>
      <c r="BU387" s="32"/>
      <c r="BV387" s="32"/>
      <c r="BW387" s="32"/>
      <c r="BX387" s="32"/>
      <c r="BY387" s="32"/>
      <c r="BZ387" s="32"/>
      <c r="CA387" s="32"/>
      <c r="CB387" s="32"/>
      <c r="CC387" s="32"/>
      <c r="CD387" s="32"/>
      <c r="CE387" s="32"/>
      <c r="CF387" s="32"/>
      <c r="CG387" s="32"/>
      <c r="CH387" s="32"/>
      <c r="CI387" s="32"/>
      <c r="CJ387" s="32"/>
      <c r="CK387" s="32"/>
      <c r="CL387" s="32"/>
      <c r="CM387" s="32"/>
      <c r="CN387" s="32"/>
      <c r="CO387" s="32"/>
      <c r="CP387" s="32"/>
      <c r="CQ387" s="32"/>
      <c r="CR387" s="32"/>
      <c r="CS387" s="32"/>
      <c r="CT387" s="32"/>
      <c r="CU387" s="32"/>
      <c r="CV387" s="32"/>
      <c r="CW387" s="32"/>
      <c r="CX387" s="32"/>
      <c r="CY387" s="32"/>
      <c r="CZ387" s="32"/>
      <c r="DA387" s="32"/>
      <c r="DB387" s="32"/>
      <c r="DC387" s="32"/>
      <c r="DD387" s="32"/>
      <c r="DE387" s="32"/>
      <c r="DF387" s="32"/>
      <c r="DG387" s="32"/>
      <c r="DH387" s="32"/>
      <c r="DI387" s="32"/>
      <c r="DJ387" s="32"/>
      <c r="DK387" s="32"/>
      <c r="DL387" s="32"/>
      <c r="DM387" s="32"/>
      <c r="DN387" s="32"/>
      <c r="DO387" s="32"/>
      <c r="DP387" s="32"/>
      <c r="DQ387" s="32"/>
      <c r="DR387" s="32"/>
      <c r="DS387" s="32"/>
      <c r="DT387" s="32"/>
      <c r="DU387" s="32"/>
      <c r="DV387" s="32"/>
      <c r="DW387" s="32"/>
      <c r="DX387" s="32"/>
      <c r="DY387" s="32"/>
      <c r="DZ387" s="32"/>
      <c r="EA387" s="32"/>
      <c r="EB387" s="32"/>
      <c r="EC387" s="32"/>
      <c r="ED387" s="32"/>
      <c r="EE387" s="32"/>
      <c r="EF387" s="32"/>
      <c r="EG387" s="32"/>
    </row>
    <row r="388" spans="43:137" x14ac:dyDescent="0.25"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  <c r="BN388" s="32"/>
      <c r="BO388" s="32"/>
      <c r="BP388" s="32"/>
      <c r="BQ388" s="32"/>
      <c r="BR388" s="32"/>
      <c r="BS388" s="32"/>
      <c r="BT388" s="32"/>
      <c r="BU388" s="32"/>
      <c r="BV388" s="32"/>
      <c r="BW388" s="32"/>
      <c r="BX388" s="32"/>
      <c r="BY388" s="32"/>
      <c r="BZ388" s="32"/>
      <c r="CA388" s="32"/>
      <c r="CB388" s="32"/>
      <c r="CC388" s="32"/>
      <c r="CD388" s="32"/>
      <c r="CE388" s="32"/>
      <c r="CF388" s="32"/>
      <c r="CG388" s="32"/>
      <c r="CH388" s="32"/>
      <c r="CI388" s="32"/>
      <c r="CJ388" s="32"/>
      <c r="CK388" s="32"/>
      <c r="CL388" s="32"/>
      <c r="CM388" s="32"/>
      <c r="CN388" s="32"/>
      <c r="CO388" s="32"/>
      <c r="CP388" s="32"/>
      <c r="CQ388" s="32"/>
      <c r="CR388" s="32"/>
      <c r="CS388" s="32"/>
      <c r="CT388" s="32"/>
      <c r="CU388" s="32"/>
      <c r="CV388" s="32"/>
      <c r="CW388" s="32"/>
      <c r="CX388" s="32"/>
      <c r="CY388" s="32"/>
      <c r="CZ388" s="32"/>
      <c r="DA388" s="32"/>
      <c r="DB388" s="32"/>
      <c r="DC388" s="32"/>
      <c r="DD388" s="32"/>
      <c r="DE388" s="32"/>
      <c r="DF388" s="32"/>
      <c r="DG388" s="32"/>
      <c r="DH388" s="32"/>
      <c r="DI388" s="32"/>
      <c r="DJ388" s="32"/>
      <c r="DK388" s="32"/>
      <c r="DL388" s="32"/>
      <c r="DM388" s="32"/>
      <c r="DN388" s="32"/>
      <c r="DO388" s="32"/>
      <c r="DP388" s="32"/>
      <c r="DQ388" s="32"/>
      <c r="DR388" s="32"/>
      <c r="DS388" s="32"/>
      <c r="DT388" s="32"/>
      <c r="DU388" s="32"/>
      <c r="DV388" s="32"/>
      <c r="DW388" s="32"/>
      <c r="DX388" s="32"/>
      <c r="DY388" s="32"/>
      <c r="DZ388" s="32"/>
      <c r="EA388" s="32"/>
      <c r="EB388" s="32"/>
      <c r="EC388" s="32"/>
      <c r="ED388" s="32"/>
      <c r="EE388" s="32"/>
      <c r="EF388" s="32"/>
      <c r="EG388" s="32"/>
    </row>
    <row r="389" spans="43:137" x14ac:dyDescent="0.25"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  <c r="BN389" s="32"/>
      <c r="BO389" s="32"/>
      <c r="BP389" s="32"/>
      <c r="BQ389" s="32"/>
      <c r="BR389" s="32"/>
      <c r="BS389" s="32"/>
      <c r="BT389" s="32"/>
      <c r="BU389" s="32"/>
      <c r="BV389" s="32"/>
      <c r="BW389" s="32"/>
      <c r="BX389" s="32"/>
      <c r="BY389" s="32"/>
      <c r="BZ389" s="32"/>
      <c r="CA389" s="32"/>
      <c r="CB389" s="32"/>
      <c r="CC389" s="32"/>
      <c r="CD389" s="32"/>
      <c r="CE389" s="32"/>
      <c r="CF389" s="32"/>
      <c r="CG389" s="32"/>
      <c r="CH389" s="32"/>
      <c r="CI389" s="32"/>
      <c r="CJ389" s="32"/>
      <c r="CK389" s="32"/>
      <c r="CL389" s="32"/>
      <c r="CM389" s="32"/>
      <c r="CN389" s="32"/>
      <c r="CO389" s="32"/>
      <c r="CP389" s="32"/>
      <c r="CQ389" s="32"/>
      <c r="CR389" s="32"/>
      <c r="CS389" s="32"/>
      <c r="CT389" s="32"/>
      <c r="CU389" s="32"/>
      <c r="CV389" s="32"/>
      <c r="CW389" s="32"/>
      <c r="CX389" s="32"/>
      <c r="CY389" s="32"/>
      <c r="CZ389" s="32"/>
      <c r="DA389" s="32"/>
      <c r="DB389" s="32"/>
      <c r="DC389" s="32"/>
      <c r="DD389" s="32"/>
      <c r="DE389" s="32"/>
      <c r="DF389" s="32"/>
      <c r="DG389" s="32"/>
      <c r="DH389" s="32"/>
      <c r="DI389" s="32"/>
      <c r="DJ389" s="32"/>
      <c r="DK389" s="32"/>
      <c r="DL389" s="32"/>
      <c r="DM389" s="32"/>
      <c r="DN389" s="32"/>
      <c r="DO389" s="32"/>
      <c r="DP389" s="32"/>
      <c r="DQ389" s="32"/>
      <c r="DR389" s="32"/>
      <c r="DS389" s="32"/>
      <c r="DT389" s="32"/>
      <c r="DU389" s="32"/>
      <c r="DV389" s="32"/>
      <c r="DW389" s="32"/>
      <c r="DX389" s="32"/>
      <c r="DY389" s="32"/>
      <c r="DZ389" s="32"/>
      <c r="EA389" s="32"/>
      <c r="EB389" s="32"/>
      <c r="EC389" s="32"/>
      <c r="ED389" s="32"/>
      <c r="EE389" s="32"/>
      <c r="EF389" s="32"/>
      <c r="EG389" s="32"/>
    </row>
    <row r="390" spans="43:137" x14ac:dyDescent="0.25"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  <c r="BL390" s="32"/>
      <c r="BM390" s="32"/>
      <c r="BN390" s="32"/>
      <c r="BO390" s="32"/>
      <c r="BP390" s="32"/>
      <c r="BQ390" s="32"/>
      <c r="BR390" s="32"/>
      <c r="BS390" s="32"/>
      <c r="BT390" s="32"/>
      <c r="BU390" s="32"/>
      <c r="BV390" s="32"/>
      <c r="BW390" s="32"/>
      <c r="BX390" s="32"/>
      <c r="BY390" s="32"/>
      <c r="BZ390" s="32"/>
      <c r="CA390" s="32"/>
      <c r="CB390" s="32"/>
      <c r="CC390" s="32"/>
      <c r="CD390" s="32"/>
      <c r="CE390" s="32"/>
      <c r="CF390" s="32"/>
      <c r="CG390" s="32"/>
      <c r="CH390" s="32"/>
      <c r="CI390" s="32"/>
      <c r="CJ390" s="32"/>
      <c r="CK390" s="32"/>
      <c r="CL390" s="32"/>
      <c r="CM390" s="32"/>
      <c r="CN390" s="32"/>
      <c r="CO390" s="32"/>
      <c r="CP390" s="32"/>
      <c r="CQ390" s="32"/>
      <c r="CR390" s="32"/>
      <c r="CS390" s="32"/>
      <c r="CT390" s="32"/>
      <c r="CU390" s="32"/>
      <c r="CV390" s="32"/>
      <c r="CW390" s="32"/>
      <c r="CX390" s="32"/>
      <c r="CY390" s="32"/>
      <c r="CZ390" s="32"/>
      <c r="DA390" s="32"/>
      <c r="DB390" s="32"/>
      <c r="DC390" s="32"/>
      <c r="DD390" s="32"/>
      <c r="DE390" s="32"/>
      <c r="DF390" s="32"/>
      <c r="DG390" s="32"/>
      <c r="DH390" s="32"/>
      <c r="DI390" s="32"/>
      <c r="DJ390" s="32"/>
      <c r="DK390" s="32"/>
      <c r="DL390" s="32"/>
      <c r="DM390" s="32"/>
      <c r="DN390" s="32"/>
      <c r="DO390" s="32"/>
      <c r="DP390" s="32"/>
      <c r="DQ390" s="32"/>
      <c r="DR390" s="32"/>
      <c r="DS390" s="32"/>
      <c r="DT390" s="32"/>
      <c r="DU390" s="32"/>
      <c r="DV390" s="32"/>
      <c r="DW390" s="32"/>
      <c r="DX390" s="32"/>
      <c r="DY390" s="32"/>
      <c r="DZ390" s="32"/>
      <c r="EA390" s="32"/>
      <c r="EB390" s="32"/>
      <c r="EC390" s="32"/>
      <c r="ED390" s="32"/>
      <c r="EE390" s="32"/>
      <c r="EF390" s="32"/>
      <c r="EG390" s="32"/>
    </row>
    <row r="391" spans="43:137" x14ac:dyDescent="0.25"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  <c r="BN391" s="32"/>
      <c r="BO391" s="32"/>
      <c r="BP391" s="32"/>
      <c r="BQ391" s="32"/>
      <c r="BR391" s="32"/>
      <c r="BS391" s="32"/>
      <c r="BT391" s="32"/>
      <c r="BU391" s="32"/>
      <c r="BV391" s="32"/>
      <c r="BW391" s="32"/>
      <c r="BX391" s="32"/>
      <c r="BY391" s="32"/>
      <c r="BZ391" s="32"/>
      <c r="CA391" s="32"/>
      <c r="CB391" s="32"/>
      <c r="CC391" s="32"/>
      <c r="CD391" s="32"/>
      <c r="CE391" s="32"/>
      <c r="CF391" s="32"/>
      <c r="CG391" s="32"/>
      <c r="CH391" s="32"/>
      <c r="CI391" s="32"/>
      <c r="CJ391" s="32"/>
      <c r="CK391" s="32"/>
      <c r="CL391" s="32"/>
      <c r="CM391" s="32"/>
      <c r="CN391" s="32"/>
      <c r="CO391" s="32"/>
      <c r="CP391" s="32"/>
      <c r="CQ391" s="32"/>
      <c r="CR391" s="32"/>
      <c r="CS391" s="32"/>
      <c r="CT391" s="32"/>
      <c r="CU391" s="32"/>
      <c r="CV391" s="32"/>
      <c r="CW391" s="32"/>
      <c r="CX391" s="32"/>
      <c r="CY391" s="32"/>
      <c r="CZ391" s="32"/>
      <c r="DA391" s="32"/>
      <c r="DB391" s="32"/>
      <c r="DC391" s="32"/>
      <c r="DD391" s="32"/>
      <c r="DE391" s="32"/>
      <c r="DF391" s="32"/>
      <c r="DG391" s="32"/>
      <c r="DH391" s="32"/>
      <c r="DI391" s="32"/>
      <c r="DJ391" s="32"/>
      <c r="DK391" s="32"/>
      <c r="DL391" s="32"/>
      <c r="DM391" s="32"/>
      <c r="DN391" s="32"/>
      <c r="DO391" s="32"/>
      <c r="DP391" s="32"/>
      <c r="DQ391" s="32"/>
      <c r="DR391" s="32"/>
      <c r="DS391" s="32"/>
      <c r="DT391" s="32"/>
      <c r="DU391" s="32"/>
      <c r="DV391" s="32"/>
      <c r="DW391" s="32"/>
      <c r="DX391" s="32"/>
      <c r="DY391" s="32"/>
      <c r="DZ391" s="32"/>
      <c r="EA391" s="32"/>
      <c r="EB391" s="32"/>
      <c r="EC391" s="32"/>
      <c r="ED391" s="32"/>
      <c r="EE391" s="32"/>
      <c r="EF391" s="32"/>
      <c r="EG391" s="32"/>
    </row>
    <row r="392" spans="43:137" x14ac:dyDescent="0.25"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32"/>
      <c r="BO392" s="32"/>
      <c r="BP392" s="32"/>
      <c r="BQ392" s="32"/>
      <c r="BR392" s="32"/>
      <c r="BS392" s="32"/>
      <c r="BT392" s="32"/>
      <c r="BU392" s="32"/>
      <c r="BV392" s="32"/>
      <c r="BW392" s="32"/>
      <c r="BX392" s="32"/>
      <c r="BY392" s="32"/>
      <c r="BZ392" s="32"/>
      <c r="CA392" s="32"/>
      <c r="CB392" s="32"/>
      <c r="CC392" s="32"/>
      <c r="CD392" s="32"/>
      <c r="CE392" s="32"/>
      <c r="CF392" s="32"/>
      <c r="CG392" s="32"/>
      <c r="CH392" s="32"/>
      <c r="CI392" s="32"/>
      <c r="CJ392" s="32"/>
      <c r="CK392" s="32"/>
      <c r="CL392" s="32"/>
      <c r="CM392" s="32"/>
      <c r="CN392" s="32"/>
      <c r="CO392" s="32"/>
      <c r="CP392" s="32"/>
      <c r="CQ392" s="32"/>
      <c r="CR392" s="32"/>
      <c r="CS392" s="32"/>
      <c r="CT392" s="32"/>
      <c r="CU392" s="32"/>
      <c r="CV392" s="32"/>
      <c r="CW392" s="32"/>
      <c r="CX392" s="32"/>
      <c r="CY392" s="32"/>
      <c r="CZ392" s="32"/>
      <c r="DA392" s="32"/>
      <c r="DB392" s="32"/>
      <c r="DC392" s="32"/>
      <c r="DD392" s="32"/>
      <c r="DE392" s="32"/>
      <c r="DF392" s="32"/>
      <c r="DG392" s="32"/>
      <c r="DH392" s="32"/>
      <c r="DI392" s="32"/>
      <c r="DJ392" s="32"/>
      <c r="DK392" s="32"/>
      <c r="DL392" s="32"/>
      <c r="DM392" s="32"/>
      <c r="DN392" s="32"/>
      <c r="DO392" s="32"/>
      <c r="DP392" s="32"/>
      <c r="DQ392" s="32"/>
      <c r="DR392" s="32"/>
      <c r="DS392" s="32"/>
      <c r="DT392" s="32"/>
      <c r="DU392" s="32"/>
      <c r="DV392" s="32"/>
      <c r="DW392" s="32"/>
      <c r="DX392" s="32"/>
      <c r="DY392" s="32"/>
      <c r="DZ392" s="32"/>
      <c r="EA392" s="32"/>
      <c r="EB392" s="32"/>
      <c r="EC392" s="32"/>
      <c r="ED392" s="32"/>
      <c r="EE392" s="32"/>
      <c r="EF392" s="32"/>
      <c r="EG392" s="32"/>
    </row>
    <row r="393" spans="43:137" x14ac:dyDescent="0.25"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  <c r="BN393" s="32"/>
      <c r="BO393" s="32"/>
      <c r="BP393" s="32"/>
      <c r="BQ393" s="32"/>
      <c r="BR393" s="32"/>
      <c r="BS393" s="32"/>
      <c r="BT393" s="32"/>
      <c r="BU393" s="32"/>
      <c r="BV393" s="32"/>
      <c r="BW393" s="32"/>
      <c r="BX393" s="32"/>
      <c r="BY393" s="32"/>
      <c r="BZ393" s="32"/>
      <c r="CA393" s="32"/>
      <c r="CB393" s="32"/>
      <c r="CC393" s="32"/>
      <c r="CD393" s="32"/>
      <c r="CE393" s="32"/>
      <c r="CF393" s="32"/>
      <c r="CG393" s="32"/>
      <c r="CH393" s="32"/>
      <c r="CI393" s="32"/>
      <c r="CJ393" s="32"/>
      <c r="CK393" s="32"/>
      <c r="CL393" s="32"/>
      <c r="CM393" s="32"/>
      <c r="CN393" s="32"/>
      <c r="CO393" s="32"/>
      <c r="CP393" s="32"/>
      <c r="CQ393" s="32"/>
      <c r="CR393" s="32"/>
      <c r="CS393" s="32"/>
      <c r="CT393" s="32"/>
      <c r="CU393" s="32"/>
      <c r="CV393" s="32"/>
      <c r="CW393" s="32"/>
      <c r="CX393" s="32"/>
      <c r="CY393" s="32"/>
      <c r="CZ393" s="32"/>
      <c r="DA393" s="32"/>
      <c r="DB393" s="32"/>
      <c r="DC393" s="32"/>
      <c r="DD393" s="32"/>
      <c r="DE393" s="32"/>
      <c r="DF393" s="32"/>
      <c r="DG393" s="32"/>
      <c r="DH393" s="32"/>
      <c r="DI393" s="32"/>
      <c r="DJ393" s="32"/>
      <c r="DK393" s="32"/>
      <c r="DL393" s="32"/>
      <c r="DM393" s="32"/>
      <c r="DN393" s="32"/>
      <c r="DO393" s="32"/>
      <c r="DP393" s="32"/>
      <c r="DQ393" s="32"/>
      <c r="DR393" s="32"/>
      <c r="DS393" s="32"/>
      <c r="DT393" s="32"/>
      <c r="DU393" s="32"/>
      <c r="DV393" s="32"/>
      <c r="DW393" s="32"/>
      <c r="DX393" s="32"/>
      <c r="DY393" s="32"/>
      <c r="DZ393" s="32"/>
      <c r="EA393" s="32"/>
      <c r="EB393" s="32"/>
      <c r="EC393" s="32"/>
      <c r="ED393" s="32"/>
      <c r="EE393" s="32"/>
      <c r="EF393" s="32"/>
      <c r="EG393" s="32"/>
    </row>
  </sheetData>
  <customSheetViews>
    <customSheetView guid="{204BDDCD-F0EA-4D68-8827-ED13C8623E2D}" scale="80" showPageBreaks="1" showGridLines="0" printArea="1" hiddenColumns="1" topLeftCell="C1">
      <selection activeCell="M15" sqref="M15"/>
      <pageMargins left="0.7" right="0.7" top="0.75" bottom="0.75" header="0.3" footer="0.3"/>
      <pageSetup paperSize="5" scale="28" fitToWidth="7" orientation="portrait" r:id="rId1"/>
    </customSheetView>
  </customSheetViews>
  <mergeCells count="18">
    <mergeCell ref="A2:M2"/>
    <mergeCell ref="A3:M3"/>
    <mergeCell ref="A4:M4"/>
    <mergeCell ref="A5:M5"/>
    <mergeCell ref="D7:D8"/>
    <mergeCell ref="C7:C8"/>
    <mergeCell ref="A6:M6"/>
    <mergeCell ref="A7:A8"/>
    <mergeCell ref="B7:B8"/>
    <mergeCell ref="G7:G8"/>
    <mergeCell ref="H7:H8"/>
    <mergeCell ref="I7:I8"/>
    <mergeCell ref="J7:J8"/>
    <mergeCell ref="K7:K8"/>
    <mergeCell ref="L7:L8"/>
    <mergeCell ref="M7:M8"/>
    <mergeCell ref="E7:E8"/>
    <mergeCell ref="F7:F8"/>
  </mergeCells>
  <pageMargins left="0.70866141732283461" right="0.70866141732283461" top="0.74803149606299213" bottom="0.74803149606299213" header="0.31496062992125984" footer="0.31496062992125984"/>
  <pageSetup paperSize="8" scale="68" fitToHeight="0" orientation="landscape" r:id="rId2"/>
  <ignoredErrors>
    <ignoredError sqref="L222 L254" formulaRange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2022-01-03T18:14:17Z</cp:lastPrinted>
  <dcterms:created xsi:type="dcterms:W3CDTF">2017-01-31T14:28:02Z</dcterms:created>
  <dcterms:modified xsi:type="dcterms:W3CDTF">2023-05-15T13:51:13Z</dcterms:modified>
</cp:coreProperties>
</file>