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Nomina Contraloria\OFICINA LIBRE ACCESO A LA INFORMACION ...DATOS\NOMINA PARA LA PAGINA\NOMINAS 2021\MES DICIEMBRE 2021\"/>
    </mc:Choice>
  </mc:AlternateContent>
  <bookViews>
    <workbookView xWindow="-120" yWindow="-120" windowWidth="19440" windowHeight="15000"/>
  </bookViews>
  <sheets>
    <sheet name="Hoja1" sheetId="1" r:id="rId1"/>
    <sheet name="Hoja2" sheetId="2" state="hidden" r:id="rId2"/>
    <sheet name="Hoja3" sheetId="3" state="hidden" r:id="rId3"/>
  </sheets>
  <definedNames>
    <definedName name="_xlnm.Print_Area" localSheetId="0">Hoja1!$A$1:$J$52</definedName>
    <definedName name="_xlnm.Print_Titles" localSheetId="0">Hoja1!$1:$8</definedName>
  </definedNames>
  <calcPr calcId="152511"/>
</workbook>
</file>

<file path=xl/calcChain.xml><?xml version="1.0" encoding="utf-8"?>
<calcChain xmlns="http://schemas.openxmlformats.org/spreadsheetml/2006/main">
  <c r="B31" i="1" l="1"/>
  <c r="J31" i="1" l="1"/>
  <c r="G28" i="1" l="1"/>
  <c r="G27" i="1"/>
  <c r="G26" i="1"/>
  <c r="J27" i="1"/>
  <c r="H12" i="1" l="1"/>
  <c r="G12" i="1"/>
  <c r="F12" i="1"/>
  <c r="E12" i="1"/>
  <c r="D12" i="1"/>
  <c r="I12" i="1"/>
  <c r="J11" i="1" l="1"/>
  <c r="J12" i="1" s="1"/>
  <c r="E27" i="1"/>
  <c r="E28" i="1"/>
  <c r="E26" i="1"/>
  <c r="G22" i="1"/>
  <c r="E22" i="1"/>
  <c r="G16" i="1"/>
  <c r="G17" i="1"/>
  <c r="G18" i="1"/>
  <c r="G15" i="1"/>
  <c r="E16" i="1"/>
  <c r="E17" i="1"/>
  <c r="E18" i="1"/>
  <c r="E15" i="1"/>
  <c r="E29" i="1" l="1"/>
  <c r="G19" i="1"/>
  <c r="D29" i="1" l="1"/>
  <c r="F29" i="1"/>
  <c r="G29" i="1"/>
  <c r="G31" i="1" s="1"/>
  <c r="H29" i="1"/>
  <c r="D23" i="1"/>
  <c r="E23" i="1"/>
  <c r="E31" i="1" s="1"/>
  <c r="F23" i="1"/>
  <c r="G23" i="1"/>
  <c r="H23" i="1"/>
  <c r="D19" i="1"/>
  <c r="E19" i="1"/>
  <c r="F19" i="1"/>
  <c r="H19" i="1"/>
  <c r="I28" i="1"/>
  <c r="J28" i="1" s="1"/>
  <c r="I26" i="1"/>
  <c r="J26" i="1" s="1"/>
  <c r="I22" i="1"/>
  <c r="J22" i="1" s="1"/>
  <c r="I18" i="1"/>
  <c r="J18" i="1" s="1"/>
  <c r="I17" i="1"/>
  <c r="J17" i="1" s="1"/>
  <c r="I16" i="1"/>
  <c r="J16" i="1" s="1"/>
  <c r="I15" i="1"/>
  <c r="D31" i="1" l="1"/>
  <c r="F31" i="1"/>
  <c r="H31" i="1"/>
  <c r="J29" i="1"/>
  <c r="I19" i="1"/>
  <c r="J23" i="1"/>
  <c r="I23" i="1"/>
  <c r="I31" i="1" s="1"/>
  <c r="J15" i="1"/>
  <c r="J19" i="1" s="1"/>
</calcChain>
</file>

<file path=xl/sharedStrings.xml><?xml version="1.0" encoding="utf-8"?>
<sst xmlns="http://schemas.openxmlformats.org/spreadsheetml/2006/main" count="51" uniqueCount="39">
  <si>
    <t>OFICINA NACIONAL DE ESTADÍSTICA</t>
  </si>
  <si>
    <t>Santo Domingo, República Dominicana</t>
  </si>
  <si>
    <t>Cargo</t>
  </si>
  <si>
    <t>Sueldo Bruto</t>
  </si>
  <si>
    <t>AFP</t>
  </si>
  <si>
    <t>ISR</t>
  </si>
  <si>
    <t>SFS</t>
  </si>
  <si>
    <t>Otros Desc.</t>
  </si>
  <si>
    <t>Total Desc.</t>
  </si>
  <si>
    <t>Neto</t>
  </si>
  <si>
    <t>AUXILIAR</t>
  </si>
  <si>
    <t>EUGENIA SENA</t>
  </si>
  <si>
    <t>CONSERJE</t>
  </si>
  <si>
    <t>CONCEPCION LEBRON ABREU</t>
  </si>
  <si>
    <t>LUCINDA VASQUEZ SORIANO</t>
  </si>
  <si>
    <t>ROSA DIAZ MONTES</t>
  </si>
  <si>
    <t>AUXILIAR III</t>
  </si>
  <si>
    <t>GLORIA BINET</t>
  </si>
  <si>
    <t>PEDRO ALBERTO MIESES</t>
  </si>
  <si>
    <t>ENCARGADO (A)</t>
  </si>
  <si>
    <t>MIRTHA EVANGELINA A MEDINA NINA</t>
  </si>
  <si>
    <t>AUXILIAR II</t>
  </si>
  <si>
    <t xml:space="preserve">Subtotal </t>
  </si>
  <si>
    <t>Nomina de Empleados en Trámite de Pensión</t>
  </si>
  <si>
    <t xml:space="preserve">Total Trámite de Pensión: </t>
  </si>
  <si>
    <t>MARITZA DE LOS ANGELES OLMO NOLASCO</t>
  </si>
  <si>
    <t>ENCARGADO PROVINCIAL</t>
  </si>
  <si>
    <t>MINISTERIO DE ECONOMÍA, PLANIFICACIÓN Y DESARROLLO</t>
  </si>
  <si>
    <t>Nombre</t>
  </si>
  <si>
    <t>MERCEDES GARCIA BELLO</t>
  </si>
  <si>
    <t>DIRECTORA ADMIN. Y FINANCIERA</t>
  </si>
  <si>
    <t>DEPARTAMENTO DE GEOESTADISTICAS- ONE</t>
  </si>
  <si>
    <t>DIRECCION ADMINISTRATIVO Y FINANCIERA- ONE</t>
  </si>
  <si>
    <t>DEPARTAMENTO DE COORDINACION DE OFICINAS TERRITORIALES- ONE</t>
  </si>
  <si>
    <t>DIVISION DE SERVICIOS GENERALES- ONE</t>
  </si>
  <si>
    <t>M</t>
  </si>
  <si>
    <t>F</t>
  </si>
  <si>
    <t>Genero</t>
  </si>
  <si>
    <t>Mes de Diciembre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</si>
</sst>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#,##0.000"/>
  </numFmts>
  <fonts count="9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0"/>
      <name val="Arial"/>
      <family val="2"/>
    </font>
    <font>
      <b/>
      <sz val="16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32">
    <xf numFmtId="0" fontId="0" fillId="0" borderId="0" xfId="0"/>
    <xf numFmtId="4" fontId="0" fillId="0" borderId="0" xfId="0" applyNumberFormat="1"/>
    <xf numFmtId="0" fontId="3" fillId="3" borderId="0" xfId="0" applyFont="1" applyFill="1"/>
    <xf numFmtId="4" fontId="3" fillId="3" borderId="0" xfId="0" applyNumberFormat="1" applyFont="1" applyFill="1"/>
    <xf numFmtId="0" fontId="5" fillId="0" borderId="0" xfId="0" applyFont="1" applyFill="1" applyAlignment="1">
      <alignment vertical="center"/>
    </xf>
    <xf numFmtId="0" fontId="4" fillId="4" borderId="0" xfId="0" applyFont="1" applyFill="1" applyAlignment="1">
      <alignment vertical="center"/>
    </xf>
    <xf numFmtId="4" fontId="4" fillId="4" borderId="0" xfId="0" applyNumberFormat="1" applyFont="1" applyFill="1" applyAlignment="1">
      <alignment vertical="center"/>
    </xf>
    <xf numFmtId="43" fontId="1" fillId="5" borderId="0" xfId="1" applyFont="1" applyFill="1" applyBorder="1" applyAlignment="1">
      <alignment horizontal="center" vertical="center"/>
    </xf>
    <xf numFmtId="4" fontId="1" fillId="5" borderId="0" xfId="1" applyNumberFormat="1" applyFont="1" applyFill="1" applyBorder="1" applyAlignment="1">
      <alignment horizontal="center" vertical="center"/>
    </xf>
    <xf numFmtId="0" fontId="0" fillId="5" borderId="0" xfId="0" applyFill="1"/>
    <xf numFmtId="0" fontId="0" fillId="0" borderId="11" xfId="0" applyBorder="1"/>
    <xf numFmtId="0" fontId="0" fillId="0" borderId="0" xfId="0" applyBorder="1"/>
    <xf numFmtId="0" fontId="0" fillId="0" borderId="12" xfId="0" applyBorder="1"/>
    <xf numFmtId="164" fontId="4" fillId="4" borderId="0" xfId="0" applyNumberFormat="1" applyFont="1" applyFill="1" applyAlignment="1">
      <alignment vertical="center"/>
    </xf>
    <xf numFmtId="0" fontId="0" fillId="0" borderId="0" xfId="0" applyAlignment="1">
      <alignment horizontal="center"/>
    </xf>
    <xf numFmtId="0" fontId="8" fillId="6" borderId="9" xfId="0" applyFont="1" applyFill="1" applyBorder="1" applyAlignment="1">
      <alignment horizontal="center"/>
    </xf>
    <xf numFmtId="0" fontId="8" fillId="6" borderId="0" xfId="0" applyFont="1" applyFill="1" applyBorder="1" applyAlignment="1">
      <alignment horizontal="center"/>
    </xf>
    <xf numFmtId="0" fontId="6" fillId="6" borderId="10" xfId="0" applyFont="1" applyFill="1" applyBorder="1" applyAlignment="1">
      <alignment horizontal="center"/>
    </xf>
    <xf numFmtId="0" fontId="6" fillId="6" borderId="11" xfId="0" applyFont="1" applyFill="1" applyBorder="1" applyAlignment="1">
      <alignment horizontal="center"/>
    </xf>
    <xf numFmtId="0" fontId="7" fillId="6" borderId="9" xfId="0" applyFont="1" applyFill="1" applyBorder="1" applyAlignment="1">
      <alignment horizontal="center"/>
    </xf>
    <xf numFmtId="0" fontId="7" fillId="6" borderId="0" xfId="0" applyFont="1" applyFill="1" applyBorder="1" applyAlignment="1">
      <alignment horizontal="center"/>
    </xf>
    <xf numFmtId="0" fontId="3" fillId="0" borderId="0" xfId="0" applyFont="1" applyAlignment="1">
      <alignment horizontal="left" vertical="center"/>
    </xf>
    <xf numFmtId="4" fontId="1" fillId="2" borderId="1" xfId="1" applyNumberFormat="1" applyFont="1" applyFill="1" applyBorder="1" applyAlignment="1">
      <alignment horizontal="center" vertical="center"/>
    </xf>
    <xf numFmtId="4" fontId="1" fillId="2" borderId="2" xfId="1" applyNumberFormat="1" applyFont="1" applyFill="1" applyBorder="1" applyAlignment="1">
      <alignment horizontal="center" vertical="center"/>
    </xf>
    <xf numFmtId="4" fontId="1" fillId="2" borderId="3" xfId="1" applyNumberFormat="1" applyFont="1" applyFill="1" applyBorder="1" applyAlignment="1">
      <alignment horizontal="center" vertical="center"/>
    </xf>
    <xf numFmtId="4" fontId="1" fillId="2" borderId="4" xfId="1" applyNumberFormat="1" applyFont="1" applyFill="1" applyBorder="1" applyAlignment="1">
      <alignment horizontal="center" vertical="center"/>
    </xf>
    <xf numFmtId="43" fontId="1" fillId="2" borderId="5" xfId="1" applyFont="1" applyFill="1" applyBorder="1" applyAlignment="1">
      <alignment horizontal="center" vertical="center"/>
    </xf>
    <xf numFmtId="43" fontId="1" fillId="2" borderId="6" xfId="1" applyFont="1" applyFill="1" applyBorder="1" applyAlignment="1">
      <alignment horizontal="center" vertical="center"/>
    </xf>
    <xf numFmtId="43" fontId="1" fillId="2" borderId="1" xfId="1" applyFont="1" applyFill="1" applyBorder="1" applyAlignment="1">
      <alignment horizontal="center" vertical="center"/>
    </xf>
    <xf numFmtId="43" fontId="1" fillId="2" borderId="2" xfId="1" applyFont="1" applyFill="1" applyBorder="1" applyAlignment="1">
      <alignment horizontal="center" vertical="center"/>
    </xf>
    <xf numFmtId="4" fontId="1" fillId="2" borderId="7" xfId="1" applyNumberFormat="1" applyFont="1" applyFill="1" applyBorder="1" applyAlignment="1">
      <alignment horizontal="center" vertical="center"/>
    </xf>
    <xf numFmtId="4" fontId="1" fillId="2" borderId="8" xfId="1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401588</xdr:colOff>
      <xdr:row>1</xdr:row>
      <xdr:rowOff>40612</xdr:rowOff>
    </xdr:from>
    <xdr:to>
      <xdr:col>0</xdr:col>
      <xdr:colOff>1714500</xdr:colOff>
      <xdr:row>5</xdr:row>
      <xdr:rowOff>153907</xdr:rowOff>
    </xdr:to>
    <xdr:pic>
      <xdr:nvPicPr>
        <xdr:cNvPr id="7" name="Imagen 6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1588" y="231112"/>
          <a:ext cx="1312912" cy="1310724"/>
        </a:xfrm>
        <a:prstGeom prst="rect">
          <a:avLst/>
        </a:prstGeom>
        <a:solidFill>
          <a:schemeClr val="bg1"/>
        </a:solidFill>
        <a:ln w="28575">
          <a:solidFill>
            <a:schemeClr val="tx1"/>
          </a:solidFill>
        </a:ln>
        <a:effectLst>
          <a:outerShdw blurRad="76200" dir="13500000" sy="23000" kx="1200000" algn="br" rotWithShape="0">
            <a:schemeClr val="bg1">
              <a:alpha val="20000"/>
            </a:schemeClr>
          </a:outerShdw>
        </a:effectLst>
      </xdr:spPr>
    </xdr:pic>
    <xdr:clientData/>
  </xdr:twoCellAnchor>
  <xdr:twoCellAnchor editAs="oneCell">
    <xdr:from>
      <xdr:col>7</xdr:col>
      <xdr:colOff>939707</xdr:colOff>
      <xdr:row>1</xdr:row>
      <xdr:rowOff>99758</xdr:rowOff>
    </xdr:from>
    <xdr:to>
      <xdr:col>9</xdr:col>
      <xdr:colOff>977271</xdr:colOff>
      <xdr:row>5</xdr:row>
      <xdr:rowOff>111126</xdr:rowOff>
    </xdr:to>
    <xdr:pic>
      <xdr:nvPicPr>
        <xdr:cNvPr id="8" name="Imagen 7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55332" y="290258"/>
          <a:ext cx="2541938" cy="1186118"/>
        </a:xfrm>
        <a:prstGeom prst="rect">
          <a:avLst/>
        </a:prstGeom>
        <a:solidFill>
          <a:schemeClr val="bg1"/>
        </a:solidFill>
        <a:ln w="28575">
          <a:solidFill>
            <a:schemeClr val="tx1"/>
          </a:solidFill>
        </a:ln>
        <a:effectLst>
          <a:outerShdw blurRad="76200" dir="13500000" sy="23000" kx="1200000" algn="br" rotWithShape="0">
            <a:schemeClr val="bg1">
              <a:alpha val="20000"/>
            </a:schemeClr>
          </a:outerShdw>
        </a:effectLst>
      </xdr:spPr>
    </xdr:pic>
    <xdr:clientData/>
  </xdr:twoCellAnchor>
  <xdr:twoCellAnchor editAs="oneCell">
    <xdr:from>
      <xdr:col>0</xdr:col>
      <xdr:colOff>3180669</xdr:colOff>
      <xdr:row>32</xdr:row>
      <xdr:rowOff>132668</xdr:rowOff>
    </xdr:from>
    <xdr:to>
      <xdr:col>8</xdr:col>
      <xdr:colOff>336271</xdr:colOff>
      <xdr:row>49</xdr:row>
      <xdr:rowOff>68117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80669" y="9929811"/>
          <a:ext cx="8293608" cy="329641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showGridLines="0" tabSelected="1" zoomScale="73" zoomScaleNormal="73" zoomScaleSheetLayoutView="70" zoomScalePageLayoutView="40" workbookViewId="0">
      <selection activeCell="A37" sqref="A37"/>
    </sheetView>
  </sheetViews>
  <sheetFormatPr baseColWidth="10" defaultRowHeight="15" x14ac:dyDescent="0.25"/>
  <cols>
    <col min="1" max="1" width="54.7109375" customWidth="1"/>
    <col min="2" max="2" width="37" customWidth="1"/>
    <col min="3" max="3" width="14.140625" customWidth="1"/>
    <col min="4" max="4" width="16.7109375" bestFit="1" customWidth="1"/>
    <col min="5" max="5" width="15.7109375" bestFit="1" customWidth="1"/>
    <col min="6" max="6" width="13.85546875" bestFit="1" customWidth="1"/>
    <col min="7" max="7" width="15.140625" customWidth="1"/>
    <col min="8" max="8" width="18.28515625" hidden="1" customWidth="1"/>
    <col min="9" max="10" width="20.42578125" customWidth="1"/>
  </cols>
  <sheetData>
    <row r="1" spans="1:10" s="10" customFormat="1" x14ac:dyDescent="0.25">
      <c r="A1" s="17"/>
      <c r="B1" s="18"/>
      <c r="C1" s="18"/>
      <c r="D1" s="18"/>
      <c r="E1" s="18"/>
      <c r="F1" s="18"/>
      <c r="G1" s="18"/>
      <c r="H1" s="18"/>
      <c r="I1" s="18"/>
      <c r="J1" s="18"/>
    </row>
    <row r="2" spans="1:10" s="11" customFormat="1" ht="26.25" x14ac:dyDescent="0.4">
      <c r="A2" s="19" t="s">
        <v>27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s="11" customFormat="1" ht="26.25" x14ac:dyDescent="0.4">
      <c r="A3" s="19" t="s">
        <v>0</v>
      </c>
      <c r="B3" s="20"/>
      <c r="C3" s="20"/>
      <c r="D3" s="20"/>
      <c r="E3" s="20"/>
      <c r="F3" s="20"/>
      <c r="G3" s="20"/>
      <c r="H3" s="20"/>
      <c r="I3" s="20"/>
      <c r="J3" s="20"/>
    </row>
    <row r="4" spans="1:10" s="11" customFormat="1" ht="20.25" x14ac:dyDescent="0.3">
      <c r="A4" s="15" t="s">
        <v>1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s="11" customFormat="1" ht="20.25" x14ac:dyDescent="0.3">
      <c r="A5" s="15" t="s">
        <v>23</v>
      </c>
      <c r="B5" s="16"/>
      <c r="C5" s="16"/>
      <c r="D5" s="16"/>
      <c r="E5" s="16"/>
      <c r="F5" s="16"/>
      <c r="G5" s="16"/>
      <c r="H5" s="16"/>
      <c r="I5" s="16"/>
      <c r="J5" s="16"/>
    </row>
    <row r="6" spans="1:10" s="11" customFormat="1" ht="21" thickBot="1" x14ac:dyDescent="0.35">
      <c r="A6" s="15" t="s">
        <v>38</v>
      </c>
      <c r="B6" s="16"/>
      <c r="C6" s="16"/>
      <c r="D6" s="16"/>
      <c r="E6" s="16"/>
      <c r="F6" s="16"/>
      <c r="G6" s="16"/>
      <c r="H6" s="16"/>
      <c r="I6" s="16"/>
      <c r="J6" s="16"/>
    </row>
    <row r="7" spans="1:10" s="11" customFormat="1" x14ac:dyDescent="0.25">
      <c r="A7" s="26" t="s">
        <v>28</v>
      </c>
      <c r="B7" s="28" t="s">
        <v>2</v>
      </c>
      <c r="C7" s="28" t="s">
        <v>37</v>
      </c>
      <c r="D7" s="22" t="s">
        <v>3</v>
      </c>
      <c r="E7" s="30" t="s">
        <v>4</v>
      </c>
      <c r="F7" s="22" t="s">
        <v>5</v>
      </c>
      <c r="G7" s="30" t="s">
        <v>6</v>
      </c>
      <c r="H7" s="22" t="s">
        <v>7</v>
      </c>
      <c r="I7" s="22" t="s">
        <v>8</v>
      </c>
      <c r="J7" s="24" t="s">
        <v>9</v>
      </c>
    </row>
    <row r="8" spans="1:10" s="12" customFormat="1" ht="15.75" thickBot="1" x14ac:dyDescent="0.3">
      <c r="A8" s="27"/>
      <c r="B8" s="29"/>
      <c r="C8" s="29"/>
      <c r="D8" s="23"/>
      <c r="E8" s="31"/>
      <c r="F8" s="23"/>
      <c r="G8" s="31"/>
      <c r="H8" s="23"/>
      <c r="I8" s="23"/>
      <c r="J8" s="25"/>
    </row>
    <row r="9" spans="1:10" s="9" customFormat="1" x14ac:dyDescent="0.25">
      <c r="A9" s="7"/>
      <c r="B9" s="7"/>
      <c r="C9" s="7"/>
      <c r="D9" s="8"/>
      <c r="E9" s="8"/>
      <c r="F9" s="8"/>
      <c r="G9" s="8"/>
      <c r="H9" s="8"/>
      <c r="I9" s="8"/>
      <c r="J9" s="8"/>
    </row>
    <row r="10" spans="1:10" x14ac:dyDescent="0.25">
      <c r="A10" s="21" t="s">
        <v>32</v>
      </c>
      <c r="B10" s="21"/>
      <c r="C10" s="21"/>
      <c r="D10" s="21"/>
      <c r="E10" s="21"/>
      <c r="F10" s="21"/>
      <c r="G10" s="21"/>
      <c r="H10" s="21"/>
      <c r="I10" s="21"/>
      <c r="J10" s="21"/>
    </row>
    <row r="11" spans="1:10" x14ac:dyDescent="0.25">
      <c r="A11" t="s">
        <v>29</v>
      </c>
      <c r="B11" t="s">
        <v>30</v>
      </c>
      <c r="C11" s="14" t="s">
        <v>35</v>
      </c>
      <c r="D11" s="1">
        <v>165000</v>
      </c>
      <c r="E11" s="1">
        <v>4735.5</v>
      </c>
      <c r="F11" s="1">
        <v>27463.39</v>
      </c>
      <c r="G11" s="1">
        <v>4742.3999999999996</v>
      </c>
      <c r="H11" s="1">
        <v>25</v>
      </c>
      <c r="I11" s="1">
        <v>36966.29</v>
      </c>
      <c r="J11" s="1">
        <f>D11-I11</f>
        <v>128033.70999999999</v>
      </c>
    </row>
    <row r="12" spans="1:10" x14ac:dyDescent="0.25">
      <c r="A12" s="2" t="s">
        <v>22</v>
      </c>
      <c r="B12" s="2">
        <v>1</v>
      </c>
      <c r="C12" s="2"/>
      <c r="D12" s="3">
        <f t="shared" ref="D12:J12" si="0">SUM(D11)</f>
        <v>165000</v>
      </c>
      <c r="E12" s="3">
        <f t="shared" si="0"/>
        <v>4735.5</v>
      </c>
      <c r="F12" s="3">
        <f t="shared" si="0"/>
        <v>27463.39</v>
      </c>
      <c r="G12" s="3">
        <f t="shared" si="0"/>
        <v>4742.3999999999996</v>
      </c>
      <c r="H12" s="3">
        <f t="shared" si="0"/>
        <v>25</v>
      </c>
      <c r="I12" s="3">
        <f t="shared" si="0"/>
        <v>36966.29</v>
      </c>
      <c r="J12" s="3">
        <f t="shared" si="0"/>
        <v>128033.70999999999</v>
      </c>
    </row>
    <row r="14" spans="1:10" x14ac:dyDescent="0.25">
      <c r="A14" s="21" t="s">
        <v>34</v>
      </c>
      <c r="B14" s="21"/>
      <c r="C14" s="21"/>
      <c r="D14" s="21"/>
      <c r="E14" s="21"/>
      <c r="F14" s="21"/>
      <c r="G14" s="21"/>
      <c r="H14" s="21"/>
      <c r="I14" s="21"/>
      <c r="J14" s="21"/>
    </row>
    <row r="15" spans="1:10" x14ac:dyDescent="0.25">
      <c r="A15" t="s">
        <v>11</v>
      </c>
      <c r="B15" t="s">
        <v>12</v>
      </c>
      <c r="C15" s="14" t="s">
        <v>35</v>
      </c>
      <c r="D15" s="1">
        <v>10000</v>
      </c>
      <c r="E15" s="1">
        <f>D15*0.0287</f>
        <v>287</v>
      </c>
      <c r="F15" s="1">
        <v>0</v>
      </c>
      <c r="G15" s="1">
        <f>D15*0.0304</f>
        <v>304</v>
      </c>
      <c r="H15" s="1">
        <v>25</v>
      </c>
      <c r="I15" s="1">
        <f t="shared" ref="I15:I18" si="1">SUM(E15:H15)</f>
        <v>616</v>
      </c>
      <c r="J15" s="1">
        <f t="shared" ref="J15:J18" si="2">+D15-I15</f>
        <v>9384</v>
      </c>
    </row>
    <row r="16" spans="1:10" x14ac:dyDescent="0.25">
      <c r="A16" t="s">
        <v>13</v>
      </c>
      <c r="B16" t="s">
        <v>12</v>
      </c>
      <c r="C16" s="14" t="s">
        <v>35</v>
      </c>
      <c r="D16" s="1">
        <v>10000</v>
      </c>
      <c r="E16" s="1">
        <f t="shared" ref="E16:E18" si="3">D16*0.0287</f>
        <v>287</v>
      </c>
      <c r="F16" s="1">
        <v>0</v>
      </c>
      <c r="G16" s="1">
        <f t="shared" ref="G16:G18" si="4">D16*0.0304</f>
        <v>304</v>
      </c>
      <c r="H16" s="1">
        <v>25</v>
      </c>
      <c r="I16" s="1">
        <f t="shared" si="1"/>
        <v>616</v>
      </c>
      <c r="J16" s="1">
        <f t="shared" si="2"/>
        <v>9384</v>
      </c>
    </row>
    <row r="17" spans="1:10" x14ac:dyDescent="0.25">
      <c r="A17" t="s">
        <v>14</v>
      </c>
      <c r="B17" t="s">
        <v>12</v>
      </c>
      <c r="C17" s="14" t="s">
        <v>35</v>
      </c>
      <c r="D17" s="1">
        <v>10000</v>
      </c>
      <c r="E17" s="1">
        <f t="shared" si="3"/>
        <v>287</v>
      </c>
      <c r="F17" s="1">
        <v>0</v>
      </c>
      <c r="G17" s="1">
        <f t="shared" si="4"/>
        <v>304</v>
      </c>
      <c r="H17" s="1">
        <v>25</v>
      </c>
      <c r="I17" s="1">
        <f t="shared" si="1"/>
        <v>616</v>
      </c>
      <c r="J17" s="1">
        <f t="shared" si="2"/>
        <v>9384</v>
      </c>
    </row>
    <row r="18" spans="1:10" x14ac:dyDescent="0.25">
      <c r="A18" t="s">
        <v>15</v>
      </c>
      <c r="B18" t="s">
        <v>16</v>
      </c>
      <c r="C18" s="14" t="s">
        <v>35</v>
      </c>
      <c r="D18" s="1">
        <v>10000</v>
      </c>
      <c r="E18" s="1">
        <f t="shared" si="3"/>
        <v>287</v>
      </c>
      <c r="F18" s="1">
        <v>0</v>
      </c>
      <c r="G18" s="1">
        <f t="shared" si="4"/>
        <v>304</v>
      </c>
      <c r="H18" s="1">
        <v>25</v>
      </c>
      <c r="I18" s="1">
        <f t="shared" si="1"/>
        <v>616</v>
      </c>
      <c r="J18" s="1">
        <f t="shared" si="2"/>
        <v>9384</v>
      </c>
    </row>
    <row r="19" spans="1:10" x14ac:dyDescent="0.25">
      <c r="A19" s="2" t="s">
        <v>22</v>
      </c>
      <c r="B19" s="2">
        <v>4</v>
      </c>
      <c r="C19" s="2"/>
      <c r="D19" s="3">
        <f t="shared" ref="D19:J19" si="5">SUM(D15:D18)</f>
        <v>40000</v>
      </c>
      <c r="E19" s="3">
        <f t="shared" si="5"/>
        <v>1148</v>
      </c>
      <c r="F19" s="3">
        <f t="shared" si="5"/>
        <v>0</v>
      </c>
      <c r="G19" s="3">
        <f t="shared" si="5"/>
        <v>1216</v>
      </c>
      <c r="H19" s="3">
        <f t="shared" si="5"/>
        <v>100</v>
      </c>
      <c r="I19" s="3">
        <f t="shared" si="5"/>
        <v>2464</v>
      </c>
      <c r="J19" s="3">
        <f t="shared" si="5"/>
        <v>37536</v>
      </c>
    </row>
    <row r="20" spans="1:10" x14ac:dyDescent="0.25">
      <c r="D20" s="1"/>
      <c r="E20" s="1"/>
      <c r="F20" s="1"/>
      <c r="G20" s="1"/>
      <c r="H20" s="1"/>
      <c r="I20" s="1"/>
      <c r="J20" s="1"/>
    </row>
    <row r="21" spans="1:10" x14ac:dyDescent="0.25">
      <c r="A21" s="21" t="s">
        <v>31</v>
      </c>
      <c r="B21" s="21"/>
      <c r="C21" s="21"/>
      <c r="D21" s="21"/>
      <c r="E21" s="21"/>
      <c r="F21" s="21"/>
      <c r="G21" s="21"/>
      <c r="H21" s="21"/>
      <c r="I21" s="21"/>
      <c r="J21" s="21"/>
    </row>
    <row r="22" spans="1:10" x14ac:dyDescent="0.25">
      <c r="A22" t="s">
        <v>17</v>
      </c>
      <c r="B22" t="s">
        <v>10</v>
      </c>
      <c r="C22" s="14" t="s">
        <v>35</v>
      </c>
      <c r="D22" s="1">
        <v>10000</v>
      </c>
      <c r="E22" s="1">
        <f>D22*0.0287</f>
        <v>287</v>
      </c>
      <c r="F22" s="1">
        <v>0</v>
      </c>
      <c r="G22" s="1">
        <f>D22*0.0304</f>
        <v>304</v>
      </c>
      <c r="H22" s="1">
        <v>25</v>
      </c>
      <c r="I22" s="1">
        <f>SUM(E22:H22)</f>
        <v>616</v>
      </c>
      <c r="J22" s="1">
        <f>SUM(D22-I22)</f>
        <v>9384</v>
      </c>
    </row>
    <row r="23" spans="1:10" x14ac:dyDescent="0.25">
      <c r="A23" s="2" t="s">
        <v>22</v>
      </c>
      <c r="B23" s="2">
        <v>1</v>
      </c>
      <c r="C23" s="2"/>
      <c r="D23" s="3">
        <f t="shared" ref="D23:J23" si="6">SUM(D22:D22)</f>
        <v>10000</v>
      </c>
      <c r="E23" s="3">
        <f t="shared" si="6"/>
        <v>287</v>
      </c>
      <c r="F23" s="3">
        <f t="shared" si="6"/>
        <v>0</v>
      </c>
      <c r="G23" s="3">
        <f t="shared" si="6"/>
        <v>304</v>
      </c>
      <c r="H23" s="3">
        <f t="shared" si="6"/>
        <v>25</v>
      </c>
      <c r="I23" s="3">
        <f t="shared" si="6"/>
        <v>616</v>
      </c>
      <c r="J23" s="3">
        <f t="shared" si="6"/>
        <v>9384</v>
      </c>
    </row>
    <row r="24" spans="1:10" x14ac:dyDescent="0.25">
      <c r="D24" s="1"/>
      <c r="E24" s="1"/>
      <c r="F24" s="1"/>
      <c r="G24" s="1"/>
      <c r="H24" s="1"/>
      <c r="I24" s="1"/>
      <c r="J24" s="1"/>
    </row>
    <row r="25" spans="1:10" x14ac:dyDescent="0.25">
      <c r="A25" s="21" t="s">
        <v>33</v>
      </c>
      <c r="B25" s="21"/>
      <c r="C25" s="21"/>
      <c r="D25" s="21"/>
      <c r="E25" s="21"/>
      <c r="F25" s="21"/>
      <c r="G25" s="21"/>
      <c r="H25" s="21"/>
      <c r="I25" s="21"/>
      <c r="J25" s="21"/>
    </row>
    <row r="26" spans="1:10" x14ac:dyDescent="0.25">
      <c r="A26" t="s">
        <v>18</v>
      </c>
      <c r="B26" t="s">
        <v>19</v>
      </c>
      <c r="C26" s="14" t="s">
        <v>35</v>
      </c>
      <c r="D26" s="1">
        <v>17930</v>
      </c>
      <c r="E26" s="1">
        <f>D26*0.0287</f>
        <v>514.59100000000001</v>
      </c>
      <c r="F26" s="1">
        <v>0</v>
      </c>
      <c r="G26" s="1">
        <f>D26*0.0304</f>
        <v>545.072</v>
      </c>
      <c r="H26" s="1">
        <v>25</v>
      </c>
      <c r="I26" s="1">
        <f t="shared" ref="I26:I28" si="7">SUM(E26:H26)</f>
        <v>1084.663</v>
      </c>
      <c r="J26" s="1">
        <f t="shared" ref="J26:J28" si="8">SUM(D26-I26)</f>
        <v>16845.337</v>
      </c>
    </row>
    <row r="27" spans="1:10" x14ac:dyDescent="0.25">
      <c r="A27" t="s">
        <v>25</v>
      </c>
      <c r="B27" t="s">
        <v>26</v>
      </c>
      <c r="C27" s="14" t="s">
        <v>36</v>
      </c>
      <c r="D27" s="1">
        <v>19250</v>
      </c>
      <c r="E27" s="1">
        <f t="shared" ref="E27:E28" si="9">D27*0.0287</f>
        <v>552.47500000000002</v>
      </c>
      <c r="F27" s="1">
        <v>0</v>
      </c>
      <c r="G27" s="1">
        <f t="shared" ref="G27:G28" si="10">D27*0.0304</f>
        <v>585.20000000000005</v>
      </c>
      <c r="H27" s="1">
        <v>1215.1199999999999</v>
      </c>
      <c r="I27" s="1">
        <v>1162.68</v>
      </c>
      <c r="J27" s="1">
        <f>+D27-I27</f>
        <v>18087.32</v>
      </c>
    </row>
    <row r="28" spans="1:10" x14ac:dyDescent="0.25">
      <c r="A28" t="s">
        <v>20</v>
      </c>
      <c r="B28" t="s">
        <v>21</v>
      </c>
      <c r="C28" s="14" t="s">
        <v>36</v>
      </c>
      <c r="D28" s="1">
        <v>10000</v>
      </c>
      <c r="E28" s="1">
        <f t="shared" si="9"/>
        <v>287</v>
      </c>
      <c r="F28" s="1">
        <v>0</v>
      </c>
      <c r="G28" s="1">
        <f t="shared" si="10"/>
        <v>304</v>
      </c>
      <c r="H28" s="1">
        <v>25</v>
      </c>
      <c r="I28" s="1">
        <f t="shared" si="7"/>
        <v>616</v>
      </c>
      <c r="J28" s="1">
        <f t="shared" si="8"/>
        <v>9384</v>
      </c>
    </row>
    <row r="29" spans="1:10" x14ac:dyDescent="0.25">
      <c r="A29" s="2" t="s">
        <v>22</v>
      </c>
      <c r="B29" s="2">
        <v>3</v>
      </c>
      <c r="C29" s="2"/>
      <c r="D29" s="3">
        <f t="shared" ref="D29:H29" si="11">SUM(D26:D28)</f>
        <v>47180</v>
      </c>
      <c r="E29" s="3">
        <f t="shared" si="11"/>
        <v>1354.066</v>
      </c>
      <c r="F29" s="3">
        <f t="shared" si="11"/>
        <v>0</v>
      </c>
      <c r="G29" s="3">
        <f t="shared" si="11"/>
        <v>1434.2719999999999</v>
      </c>
      <c r="H29" s="3">
        <f t="shared" si="11"/>
        <v>1265.1199999999999</v>
      </c>
      <c r="I29" s="3">
        <v>2863.34</v>
      </c>
      <c r="J29" s="3">
        <f>SUM(J26:J28)</f>
        <v>44316.656999999999</v>
      </c>
    </row>
    <row r="30" spans="1:10" x14ac:dyDescent="0.25">
      <c r="D30" s="1"/>
      <c r="E30" s="1"/>
      <c r="F30" s="1"/>
      <c r="G30" s="1"/>
      <c r="H30" s="1"/>
      <c r="I30" s="1"/>
      <c r="J30" s="1"/>
    </row>
    <row r="31" spans="1:10" ht="15.75" x14ac:dyDescent="0.25">
      <c r="A31" s="5" t="s">
        <v>24</v>
      </c>
      <c r="B31" s="5">
        <f>B29+B23+B19+B12</f>
        <v>9</v>
      </c>
      <c r="C31" s="5"/>
      <c r="D31" s="6">
        <f>+D29+D23+D19+D12</f>
        <v>262180</v>
      </c>
      <c r="E31" s="13">
        <f>+E29+E23+E19+E12</f>
        <v>7524.5659999999998</v>
      </c>
      <c r="F31" s="6">
        <f>+F29+F23+F19+F12</f>
        <v>27463.39</v>
      </c>
      <c r="G31" s="13">
        <f>+G29+G23+G19+G12</f>
        <v>7696.6719999999996</v>
      </c>
      <c r="H31" s="6" t="e">
        <f>+H29+H23+H19+H12+#REF!+#REF!</f>
        <v>#REF!</v>
      </c>
      <c r="I31" s="13">
        <f>+I29+I23+I19+I12</f>
        <v>42909.630000000005</v>
      </c>
      <c r="J31" s="13">
        <f>+J29+J23+J19+J12</f>
        <v>219270.367</v>
      </c>
    </row>
    <row r="35" spans="1:10" s="4" customFormat="1" ht="24.95" customHeight="1" x14ac:dyDescent="0.25">
      <c r="A35"/>
      <c r="B35"/>
      <c r="C35"/>
      <c r="D35"/>
      <c r="E35"/>
      <c r="F35"/>
      <c r="G35"/>
      <c r="H35"/>
      <c r="I35"/>
      <c r="J35"/>
    </row>
  </sheetData>
  <mergeCells count="20">
    <mergeCell ref="A14:J14"/>
    <mergeCell ref="A21:J21"/>
    <mergeCell ref="A25:J25"/>
    <mergeCell ref="A10:J10"/>
    <mergeCell ref="H7:H8"/>
    <mergeCell ref="I7:I8"/>
    <mergeCell ref="J7:J8"/>
    <mergeCell ref="A7:A8"/>
    <mergeCell ref="B7:B8"/>
    <mergeCell ref="D7:D8"/>
    <mergeCell ref="E7:E8"/>
    <mergeCell ref="F7:F8"/>
    <mergeCell ref="G7:G8"/>
    <mergeCell ref="C7:C8"/>
    <mergeCell ref="A6:J6"/>
    <mergeCell ref="A1:J1"/>
    <mergeCell ref="A2:J2"/>
    <mergeCell ref="A3:J3"/>
    <mergeCell ref="A4:J4"/>
    <mergeCell ref="A5:J5"/>
  </mergeCells>
  <pageMargins left="0.87" right="0.23622047244094491" top="0.74803149606299213" bottom="0.74803149606299213" header="0.31496062992125984" footer="0.31496062992125984"/>
  <pageSetup paperSize="5" scale="78" orientation="landscape" r:id="rId1"/>
  <rowBreaks count="3" manualBreakCount="3">
    <brk id="19" max="8" man="1"/>
    <brk id="56" max="9" man="1"/>
    <brk id="57" max="16383" man="1"/>
  </rowBreaks>
  <ignoredErrors>
    <ignoredError sqref="I18 I28:J28 I26:J26 I15 I16 I17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58"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Hoja1</vt:lpstr>
      <vt:lpstr>Hoja2</vt:lpstr>
      <vt:lpstr>Hoja3</vt:lpstr>
      <vt:lpstr>Hoja1!Área_de_impresión</vt:lpstr>
      <vt:lpstr>Hoja1!Títulos_a_imprimir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Ismael Bautista</dc:creator>
  <cp:lastModifiedBy>Ismael Bautista Romero</cp:lastModifiedBy>
  <cp:lastPrinted>2021-08-30T18:15:33Z</cp:lastPrinted>
  <dcterms:created xsi:type="dcterms:W3CDTF">2016-11-10T20:16:03Z</dcterms:created>
  <dcterms:modified xsi:type="dcterms:W3CDTF">2021-12-30T15:56:30Z</dcterms:modified>
</cp:coreProperties>
</file>