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5" windowWidth="10455" windowHeight="9720"/>
  </bookViews>
  <sheets>
    <sheet name="New Text Document" sheetId="1" r:id="rId1"/>
  </sheets>
  <definedNames>
    <definedName name="_xlnm._FilterDatabase" localSheetId="0" hidden="1">'New Text Document'!$A$9:$K$94</definedName>
  </definedNames>
  <calcPr calcId="125725"/>
</workbook>
</file>

<file path=xl/calcChain.xml><?xml version="1.0" encoding="utf-8"?>
<calcChain xmlns="http://schemas.openxmlformats.org/spreadsheetml/2006/main">
  <c r="B49" i="1"/>
  <c r="E21"/>
  <c r="F21"/>
  <c r="G21"/>
  <c r="H21"/>
  <c r="I21"/>
  <c r="J20"/>
  <c r="K20" s="1"/>
  <c r="J19"/>
  <c r="J15"/>
  <c r="K15" s="1"/>
  <c r="K16" s="1"/>
  <c r="I16"/>
  <c r="H16"/>
  <c r="G16"/>
  <c r="F16"/>
  <c r="E16"/>
  <c r="E30"/>
  <c r="F30"/>
  <c r="G30"/>
  <c r="H30"/>
  <c r="I30"/>
  <c r="J30"/>
  <c r="K30"/>
  <c r="E25"/>
  <c r="F25"/>
  <c r="G25"/>
  <c r="H25"/>
  <c r="I25"/>
  <c r="J25"/>
  <c r="K25"/>
  <c r="F12"/>
  <c r="G12"/>
  <c r="H12"/>
  <c r="I12"/>
  <c r="J12"/>
  <c r="K12"/>
  <c r="F38"/>
  <c r="G38"/>
  <c r="H38"/>
  <c r="I38"/>
  <c r="E38"/>
  <c r="I34"/>
  <c r="J33"/>
  <c r="K33" s="1"/>
  <c r="H34"/>
  <c r="G34"/>
  <c r="F34"/>
  <c r="E34"/>
  <c r="J21" l="1"/>
  <c r="J16"/>
  <c r="K19"/>
  <c r="K21" s="1"/>
  <c r="I46"/>
  <c r="H46"/>
  <c r="G46"/>
  <c r="F46"/>
  <c r="E46"/>
  <c r="E42"/>
  <c r="F42"/>
  <c r="G42"/>
  <c r="H42"/>
  <c r="I42"/>
  <c r="J41"/>
  <c r="K41" s="1"/>
  <c r="J37"/>
  <c r="K37" s="1"/>
  <c r="J34"/>
  <c r="F49" l="1"/>
  <c r="H49"/>
  <c r="E49"/>
  <c r="G49"/>
  <c r="I49"/>
  <c r="K38"/>
  <c r="J38"/>
  <c r="K34"/>
  <c r="K46"/>
  <c r="J46"/>
  <c r="J42"/>
  <c r="K42"/>
  <c r="J49" l="1"/>
  <c r="K49"/>
</calcChain>
</file>

<file path=xl/sharedStrings.xml><?xml version="1.0" encoding="utf-8"?>
<sst xmlns="http://schemas.openxmlformats.org/spreadsheetml/2006/main" count="57" uniqueCount="48">
  <si>
    <t>Cargo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</si>
  <si>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</si>
  <si>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</si>
  <si>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</si>
  <si>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</si>
  <si>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</si>
  <si>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</si>
  <si>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</si>
  <si>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DIGITADOR</t>
  </si>
  <si>
    <t>TECNICO</t>
  </si>
  <si>
    <t>SECCION DE SERVICIOS GENERALES- ONE</t>
  </si>
  <si>
    <t>DEPARTAMENTO DE CENSOS- ONE</t>
  </si>
  <si>
    <t>DIVISION DE OFICINAS TERRITORIALES- ONE</t>
  </si>
  <si>
    <t>DEPARTAMENTO DE ESTADISTICAS DEMOGRAFICAS, SOCIALES Y CULTURALES- ONE</t>
  </si>
  <si>
    <t>LUIS GUILLERMO SUED BAEZ</t>
  </si>
  <si>
    <t>DIVISIÓN DE ESTADISTICAS DEMOGRAFICAS Y SOCIALES- ONE</t>
  </si>
  <si>
    <t>HOCHI CAROLINA KEPPIS MARCHENA</t>
  </si>
  <si>
    <t>AUXILIAR DE OFICINAS TERRITOR</t>
  </si>
  <si>
    <t>Sueldo Bruto</t>
  </si>
  <si>
    <t>OFICINA NACIONAL DE ESTADÍSTICA</t>
  </si>
  <si>
    <t>Santo Domingo, República Dominicana</t>
  </si>
  <si>
    <t>ÁREA ORGANIZACIONAL</t>
  </si>
  <si>
    <t>Nomina de Empleados Contratados</t>
  </si>
  <si>
    <t xml:space="preserve">Total Contratados: </t>
  </si>
  <si>
    <t>MINISTERIO DE ECONOMÍA, PLANIFICACIÓN Y DESARROLLO</t>
  </si>
  <si>
    <t>SECCION DE CONTABILIDAD- ONE</t>
  </si>
  <si>
    <t>MARIA INES PEREZ PEÑA</t>
  </si>
  <si>
    <t>ANALISTA EXPLOTACION DE INFOR</t>
  </si>
  <si>
    <t>ISIS JORGELINA DEL CARMEN BOURDIER</t>
  </si>
  <si>
    <t>DEPARTAMENTO DE RECURSO HUMANOS- ONE</t>
  </si>
  <si>
    <t>ANGEL GARCIA SANCHEZ</t>
  </si>
  <si>
    <t>AUXILIAR</t>
  </si>
  <si>
    <t>PERCIO ANTONIO SANCHEZ SANCHEZ</t>
  </si>
  <si>
    <t>AUXILIAR DE CONTABILIDAD</t>
  </si>
  <si>
    <t>SECCION DE ARCHIVO- ONE</t>
  </si>
  <si>
    <t>VICTOR LEONARDO RODRIGUEZ MEDINA</t>
  </si>
  <si>
    <t>ARCHIVISTA</t>
  </si>
  <si>
    <t>CARLOS ALBERTO ORTIZ BAEZ</t>
  </si>
  <si>
    <t>ANDRES ROJAS RUSSELL</t>
  </si>
  <si>
    <t>AYUDANTE DE MANTENIMIENTO</t>
  </si>
  <si>
    <t>CHEFER</t>
  </si>
  <si>
    <t>Fecha de Inicio</t>
  </si>
  <si>
    <t>Fecha  Termino</t>
  </si>
  <si>
    <t>SECCION DE SOPORTE TECNICO- ONE</t>
  </si>
  <si>
    <t>WINSTON ROSARIO SILFA</t>
  </si>
  <si>
    <t>SOPORTE TECNICO</t>
  </si>
  <si>
    <t>LUCAS BROWN SIERRA</t>
  </si>
  <si>
    <t>Mes de junio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</si>
</sst>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4" fontId="0" fillId="0" borderId="0" xfId="0" applyNumberFormat="1"/>
    <xf numFmtId="4" fontId="16" fillId="33" borderId="0" xfId="0" applyNumberFormat="1" applyFont="1" applyFill="1"/>
    <xf numFmtId="0" fontId="0" fillId="0" borderId="0" xfId="0" applyNumberFormat="1"/>
    <xf numFmtId="0" fontId="21" fillId="0" borderId="0" xfId="0" applyFont="1"/>
    <xf numFmtId="0" fontId="22" fillId="36" borderId="0" xfId="0" applyFont="1" applyFill="1" applyAlignment="1">
      <alignment horizontal="left" vertical="center"/>
    </xf>
    <xf numFmtId="0" fontId="16" fillId="33" borderId="0" xfId="0" applyFont="1" applyFill="1"/>
    <xf numFmtId="0" fontId="22" fillId="36" borderId="0" xfId="1" applyNumberFormat="1" applyFont="1" applyFill="1" applyAlignment="1">
      <alignment vertical="center"/>
    </xf>
    <xf numFmtId="0" fontId="16" fillId="0" borderId="0" xfId="0" applyFont="1" applyFill="1"/>
    <xf numFmtId="0" fontId="16" fillId="0" borderId="0" xfId="0" applyFont="1"/>
    <xf numFmtId="43" fontId="22" fillId="36" borderId="0" xfId="1" applyFont="1" applyFill="1" applyAlignment="1">
      <alignment vertical="center"/>
    </xf>
    <xf numFmtId="14" fontId="0" fillId="0" borderId="0" xfId="0" applyNumberFormat="1"/>
    <xf numFmtId="39" fontId="22" fillId="36" borderId="0" xfId="1" applyNumberFormat="1" applyFont="1" applyFill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3" xfId="1" applyFont="1" applyFill="1" applyBorder="1" applyAlignment="1">
      <alignment horizontal="center" vertical="center"/>
    </xf>
    <xf numFmtId="43" fontId="20" fillId="35" borderId="17" xfId="1" applyFont="1" applyFill="1" applyBorder="1" applyAlignment="1">
      <alignment horizontal="center" vertic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8</xdr:col>
      <xdr:colOff>859366</xdr:colOff>
      <xdr:row>0</xdr:row>
      <xdr:rowOff>185740</xdr:rowOff>
    </xdr:from>
    <xdr:to>
      <xdr:col>10</xdr:col>
      <xdr:colOff>972110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1469232</xdr:colOff>
      <xdr:row>51</xdr:row>
      <xdr:rowOff>1</xdr:rowOff>
    </xdr:from>
    <xdr:to>
      <xdr:col>9</xdr:col>
      <xdr:colOff>450057</xdr:colOff>
      <xdr:row>75</xdr:row>
      <xdr:rowOff>173831</xdr:rowOff>
    </xdr:to>
    <xdr:pic>
      <xdr:nvPicPr>
        <xdr:cNvPr id="4" name="3 Imagen" descr="Scan0134_edited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69232" y="10334626"/>
          <a:ext cx="12696825" cy="4745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49"/>
  <sheetViews>
    <sheetView showGridLines="0" tabSelected="1" zoomScale="80" zoomScaleNormal="80" workbookViewId="0">
      <pane ySplit="8" topLeftCell="A9" activePane="bottomLeft" state="frozen"/>
      <selection pane="bottomLeft" activeCell="K59" sqref="K59"/>
    </sheetView>
  </sheetViews>
  <sheetFormatPr baseColWidth="10" defaultRowHeight="15"/>
  <cols>
    <col min="1" max="1" width="40.7109375" customWidth="1"/>
    <col min="2" max="2" width="40.7109375" style="3" customWidth="1"/>
    <col min="3" max="3" width="16.5703125" style="3" customWidth="1"/>
    <col min="4" max="4" width="16" style="3" customWidth="1"/>
    <col min="5" max="7" width="18.7109375" style="1" customWidth="1"/>
    <col min="8" max="8" width="18.140625" style="1" customWidth="1"/>
    <col min="9" max="9" width="17.140625" style="1" customWidth="1"/>
    <col min="10" max="11" width="18.7109375" style="1" customWidth="1"/>
  </cols>
  <sheetData>
    <row r="1" spans="1:127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7" ht="26.25">
      <c r="A2" s="16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27" ht="26.25">
      <c r="A3" s="16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27" ht="20.25">
      <c r="A4" s="18" t="s">
        <v>20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27" ht="20.25">
      <c r="A5" s="18" t="s">
        <v>22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7" ht="21" thickBot="1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27">
      <c r="A7" s="22" t="s">
        <v>21</v>
      </c>
      <c r="B7" s="24" t="s">
        <v>0</v>
      </c>
      <c r="C7" s="20" t="s">
        <v>41</v>
      </c>
      <c r="D7" s="20" t="s">
        <v>42</v>
      </c>
      <c r="E7" s="26" t="s">
        <v>18</v>
      </c>
      <c r="F7" s="28" t="s">
        <v>1</v>
      </c>
      <c r="G7" s="26" t="s">
        <v>2</v>
      </c>
      <c r="H7" s="28" t="s">
        <v>3</v>
      </c>
      <c r="I7" s="26" t="s">
        <v>4</v>
      </c>
      <c r="J7" s="26" t="s">
        <v>5</v>
      </c>
      <c r="K7" s="30" t="s">
        <v>6</v>
      </c>
    </row>
    <row r="8" spans="1:127" ht="15.75" thickBot="1">
      <c r="A8" s="23"/>
      <c r="B8" s="25"/>
      <c r="C8" s="21"/>
      <c r="D8" s="21"/>
      <c r="E8" s="27"/>
      <c r="F8" s="29"/>
      <c r="G8" s="27"/>
      <c r="H8" s="29"/>
      <c r="I8" s="27"/>
      <c r="J8" s="27"/>
      <c r="K8" s="31"/>
    </row>
    <row r="10" spans="1:127">
      <c r="A10" s="13" t="s">
        <v>29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27">
      <c r="A11" t="s">
        <v>30</v>
      </c>
      <c r="B11" s="3" t="s">
        <v>31</v>
      </c>
      <c r="C11" s="11">
        <v>43132</v>
      </c>
      <c r="D11" s="11">
        <v>43311</v>
      </c>
      <c r="E11" s="1">
        <v>23000</v>
      </c>
      <c r="F11" s="1">
        <v>660.1</v>
      </c>
      <c r="G11" s="1">
        <v>0</v>
      </c>
      <c r="H11" s="1">
        <v>699.2</v>
      </c>
      <c r="I11" s="1">
        <v>0</v>
      </c>
      <c r="J11" s="1">
        <v>1359.3</v>
      </c>
      <c r="K11" s="1">
        <v>21640.7</v>
      </c>
    </row>
    <row r="12" spans="1:127">
      <c r="A12" s="6" t="s">
        <v>7</v>
      </c>
      <c r="B12" s="6">
        <v>1</v>
      </c>
      <c r="C12" s="6"/>
      <c r="D12" s="6"/>
      <c r="E12" s="2">
        <v>23000</v>
      </c>
      <c r="F12" s="2">
        <f t="shared" ref="F12:K12" si="0">SUM(F11)</f>
        <v>660.1</v>
      </c>
      <c r="G12" s="2">
        <f t="shared" si="0"/>
        <v>0</v>
      </c>
      <c r="H12" s="2">
        <f t="shared" si="0"/>
        <v>699.2</v>
      </c>
      <c r="I12" s="2">
        <f t="shared" si="0"/>
        <v>0</v>
      </c>
      <c r="J12" s="2">
        <f t="shared" si="0"/>
        <v>1359.3</v>
      </c>
      <c r="K12" s="2">
        <f t="shared" si="0"/>
        <v>21640.7</v>
      </c>
    </row>
    <row r="13" spans="1:127">
      <c r="B13"/>
      <c r="C13"/>
      <c r="D13"/>
    </row>
    <row r="14" spans="1:127">
      <c r="A14" s="14" t="s">
        <v>43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7">
      <c r="A15" t="s">
        <v>44</v>
      </c>
      <c r="B15" t="s">
        <v>45</v>
      </c>
      <c r="C15" s="11">
        <v>43191</v>
      </c>
      <c r="D15" s="11">
        <v>43373</v>
      </c>
      <c r="E15" s="1">
        <v>18000</v>
      </c>
      <c r="F15" s="1">
        <v>516.6</v>
      </c>
      <c r="G15" s="1">
        <v>0</v>
      </c>
      <c r="H15" s="1">
        <v>547.20000000000005</v>
      </c>
      <c r="I15" s="1">
        <v>0</v>
      </c>
      <c r="J15" s="1">
        <f>+F15+G15+H15+I15</f>
        <v>1063.8000000000002</v>
      </c>
      <c r="K15" s="1">
        <f>+E15-J15</f>
        <v>16936.2</v>
      </c>
    </row>
    <row r="16" spans="1:127" s="9" customFormat="1">
      <c r="A16" s="6" t="s">
        <v>7</v>
      </c>
      <c r="B16" s="6">
        <v>1</v>
      </c>
      <c r="C16" s="6"/>
      <c r="D16" s="6"/>
      <c r="E16" s="2">
        <f t="shared" ref="E16:K16" si="1">SUM(E15)</f>
        <v>18000</v>
      </c>
      <c r="F16" s="2">
        <f t="shared" si="1"/>
        <v>516.6</v>
      </c>
      <c r="G16" s="2">
        <f t="shared" si="1"/>
        <v>0</v>
      </c>
      <c r="H16" s="2">
        <f t="shared" si="1"/>
        <v>547.20000000000005</v>
      </c>
      <c r="I16" s="2">
        <f t="shared" si="1"/>
        <v>0</v>
      </c>
      <c r="J16" s="2">
        <f t="shared" si="1"/>
        <v>1063.8000000000002</v>
      </c>
      <c r="K16" s="2">
        <f t="shared" si="1"/>
        <v>16936.2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</row>
    <row r="17" spans="1:127">
      <c r="B17"/>
      <c r="C17"/>
      <c r="D17"/>
    </row>
    <row r="18" spans="1:127" s="9" customFormat="1">
      <c r="A18" s="14" t="s">
        <v>25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</row>
    <row r="19" spans="1:127">
      <c r="A19" t="s">
        <v>32</v>
      </c>
      <c r="B19" s="3" t="s">
        <v>33</v>
      </c>
      <c r="C19" s="11">
        <v>43150</v>
      </c>
      <c r="D19" s="11">
        <v>43331</v>
      </c>
      <c r="E19" s="1">
        <v>28000</v>
      </c>
      <c r="F19" s="1">
        <v>803.6</v>
      </c>
      <c r="G19" s="1">
        <v>0</v>
      </c>
      <c r="H19" s="1">
        <v>851.2</v>
      </c>
      <c r="I19" s="1">
        <v>0</v>
      </c>
      <c r="J19" s="1">
        <f>+F19+G19+H19+I19</f>
        <v>1654.8000000000002</v>
      </c>
      <c r="K19" s="1">
        <f>+E19-J19</f>
        <v>26345.200000000001</v>
      </c>
    </row>
    <row r="20" spans="1:127">
      <c r="A20" t="s">
        <v>46</v>
      </c>
      <c r="B20" s="3" t="s">
        <v>33</v>
      </c>
      <c r="C20" s="11">
        <v>43191</v>
      </c>
      <c r="D20" s="11">
        <v>43373</v>
      </c>
      <c r="E20" s="1">
        <v>45000</v>
      </c>
      <c r="F20" s="1">
        <v>1291.5</v>
      </c>
      <c r="G20" s="1">
        <v>1148.33</v>
      </c>
      <c r="H20" s="1">
        <v>1368</v>
      </c>
      <c r="I20" s="1">
        <v>0</v>
      </c>
      <c r="J20" s="1">
        <f>+F20+G20+H20+I20</f>
        <v>3807.83</v>
      </c>
      <c r="K20" s="1">
        <f>+E20-J20</f>
        <v>41192.17</v>
      </c>
    </row>
    <row r="21" spans="1:127" s="9" customFormat="1">
      <c r="A21" s="6" t="s">
        <v>7</v>
      </c>
      <c r="B21" s="6">
        <v>2</v>
      </c>
      <c r="C21" s="6"/>
      <c r="D21" s="6"/>
      <c r="E21" s="2">
        <f t="shared" ref="E21:K21" si="2">SUM(E19:E20)</f>
        <v>73000</v>
      </c>
      <c r="F21" s="2">
        <f t="shared" si="2"/>
        <v>2095.1</v>
      </c>
      <c r="G21" s="2">
        <f t="shared" si="2"/>
        <v>1148.33</v>
      </c>
      <c r="H21" s="2">
        <f t="shared" si="2"/>
        <v>2219.1999999999998</v>
      </c>
      <c r="I21" s="2">
        <f t="shared" si="2"/>
        <v>0</v>
      </c>
      <c r="J21" s="2">
        <f t="shared" si="2"/>
        <v>5462.63</v>
      </c>
      <c r="K21" s="2">
        <f t="shared" si="2"/>
        <v>67537.37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</row>
    <row r="22" spans="1:127" s="9" customFormat="1">
      <c r="A22"/>
      <c r="B22"/>
      <c r="C22"/>
      <c r="D22"/>
      <c r="E22"/>
      <c r="F22" s="1"/>
      <c r="G22" s="1"/>
      <c r="H22" s="1"/>
      <c r="I22" s="1"/>
      <c r="J22" s="1"/>
      <c r="K22" s="1"/>
      <c r="L22" s="1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</row>
    <row r="23" spans="1:127" s="9" customFormat="1">
      <c r="A23" s="14" t="s">
        <v>34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</row>
    <row r="24" spans="1:127">
      <c r="A24" t="s">
        <v>35</v>
      </c>
      <c r="B24" s="3" t="s">
        <v>36</v>
      </c>
      <c r="C24" s="11">
        <v>43132</v>
      </c>
      <c r="D24" s="11">
        <v>43311</v>
      </c>
      <c r="E24" s="1">
        <v>18000</v>
      </c>
      <c r="F24" s="1">
        <v>516.6</v>
      </c>
      <c r="G24" s="1">
        <v>0</v>
      </c>
      <c r="H24" s="1">
        <v>547.20000000000005</v>
      </c>
      <c r="I24" s="1">
        <v>0</v>
      </c>
      <c r="J24" s="1">
        <v>1063.8</v>
      </c>
      <c r="K24" s="1">
        <v>16936.2</v>
      </c>
    </row>
    <row r="25" spans="1:127" s="9" customFormat="1">
      <c r="A25" s="6" t="s">
        <v>7</v>
      </c>
      <c r="B25" s="6">
        <v>1</v>
      </c>
      <c r="C25" s="6"/>
      <c r="D25" s="6"/>
      <c r="E25" s="2">
        <f t="shared" ref="E25:K25" si="3">SUM(E24)</f>
        <v>18000</v>
      </c>
      <c r="F25" s="2">
        <f t="shared" si="3"/>
        <v>516.6</v>
      </c>
      <c r="G25" s="2">
        <f t="shared" si="3"/>
        <v>0</v>
      </c>
      <c r="H25" s="2">
        <f t="shared" si="3"/>
        <v>547.20000000000005</v>
      </c>
      <c r="I25" s="2">
        <f t="shared" si="3"/>
        <v>0</v>
      </c>
      <c r="J25" s="2">
        <f t="shared" si="3"/>
        <v>1063.8</v>
      </c>
      <c r="K25" s="2">
        <f t="shared" si="3"/>
        <v>16936.2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</row>
    <row r="26" spans="1:127" s="9" customFormat="1">
      <c r="A26"/>
      <c r="B26"/>
      <c r="C26"/>
      <c r="D26"/>
      <c r="E26"/>
      <c r="F26" s="1"/>
      <c r="G26" s="1"/>
      <c r="H26" s="1"/>
      <c r="I26" s="1"/>
      <c r="J26" s="1"/>
      <c r="K26" s="1"/>
      <c r="L26" s="1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</row>
    <row r="27" spans="1:127">
      <c r="A27" s="13" t="s">
        <v>10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27">
      <c r="A28" t="s">
        <v>37</v>
      </c>
      <c r="B28" s="3" t="s">
        <v>40</v>
      </c>
      <c r="C28" s="11">
        <v>43132</v>
      </c>
      <c r="D28" s="11">
        <v>43311</v>
      </c>
      <c r="E28" s="1">
        <v>20000</v>
      </c>
      <c r="F28" s="1">
        <v>574</v>
      </c>
      <c r="G28" s="1">
        <v>0</v>
      </c>
      <c r="H28" s="1">
        <v>608</v>
      </c>
      <c r="I28" s="1">
        <v>0</v>
      </c>
      <c r="J28" s="1">
        <v>1182</v>
      </c>
      <c r="K28" s="1">
        <v>18818</v>
      </c>
    </row>
    <row r="29" spans="1:127">
      <c r="A29" t="s">
        <v>38</v>
      </c>
      <c r="B29" s="3" t="s">
        <v>39</v>
      </c>
      <c r="C29" s="11">
        <v>43160</v>
      </c>
      <c r="D29" s="11">
        <v>43343</v>
      </c>
      <c r="E29" s="1">
        <v>14000</v>
      </c>
      <c r="F29" s="1">
        <v>401.8</v>
      </c>
      <c r="G29" s="1">
        <v>0</v>
      </c>
      <c r="H29" s="1">
        <v>425.6</v>
      </c>
      <c r="I29" s="1">
        <v>0</v>
      </c>
      <c r="J29" s="1">
        <v>827.4</v>
      </c>
      <c r="K29" s="1">
        <v>13172.6</v>
      </c>
    </row>
    <row r="30" spans="1:127">
      <c r="A30" s="6" t="s">
        <v>7</v>
      </c>
      <c r="B30" s="6">
        <v>2</v>
      </c>
      <c r="C30" s="6"/>
      <c r="D30" s="6"/>
      <c r="E30" s="2">
        <f t="shared" ref="E30:K30" si="4">SUM(E28:E29)</f>
        <v>34000</v>
      </c>
      <c r="F30" s="2">
        <f t="shared" si="4"/>
        <v>975.8</v>
      </c>
      <c r="G30" s="2">
        <f t="shared" si="4"/>
        <v>0</v>
      </c>
      <c r="H30" s="2">
        <f t="shared" si="4"/>
        <v>1033.5999999999999</v>
      </c>
      <c r="I30" s="2">
        <f t="shared" si="4"/>
        <v>0</v>
      </c>
      <c r="J30" s="2">
        <f t="shared" si="4"/>
        <v>2009.4</v>
      </c>
      <c r="K30" s="2">
        <f t="shared" si="4"/>
        <v>31990.6</v>
      </c>
    </row>
    <row r="31" spans="1:127">
      <c r="B31"/>
      <c r="C31"/>
      <c r="D31"/>
    </row>
    <row r="32" spans="1:127" ht="14.25" customHeight="1">
      <c r="A32" s="13" t="s">
        <v>11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>
      <c r="A33" t="s">
        <v>26</v>
      </c>
      <c r="B33" s="3" t="s">
        <v>27</v>
      </c>
      <c r="C33" s="11">
        <v>43132</v>
      </c>
      <c r="D33" s="11">
        <v>43311</v>
      </c>
      <c r="E33" s="1">
        <v>50000</v>
      </c>
      <c r="F33" s="1">
        <v>1435</v>
      </c>
      <c r="G33" s="1">
        <v>1854</v>
      </c>
      <c r="H33" s="1">
        <v>1520</v>
      </c>
      <c r="I33" s="1">
        <v>0</v>
      </c>
      <c r="J33" s="1">
        <f>F33+G33+H33+I33</f>
        <v>4809</v>
      </c>
      <c r="K33" s="1">
        <f>E33-J33</f>
        <v>45191</v>
      </c>
    </row>
    <row r="34" spans="1:11">
      <c r="A34" s="6" t="s">
        <v>7</v>
      </c>
      <c r="B34" s="6">
        <v>1</v>
      </c>
      <c r="C34" s="6"/>
      <c r="D34" s="6"/>
      <c r="E34" s="2">
        <f t="shared" ref="E34:K34" si="5">SUM(E33:E33)</f>
        <v>50000</v>
      </c>
      <c r="F34" s="2">
        <f t="shared" si="5"/>
        <v>1435</v>
      </c>
      <c r="G34" s="2">
        <f t="shared" si="5"/>
        <v>1854</v>
      </c>
      <c r="H34" s="2">
        <f t="shared" si="5"/>
        <v>1520</v>
      </c>
      <c r="I34" s="2">
        <f t="shared" si="5"/>
        <v>0</v>
      </c>
      <c r="J34" s="2">
        <f t="shared" si="5"/>
        <v>4809</v>
      </c>
      <c r="K34" s="2">
        <f t="shared" si="5"/>
        <v>45191</v>
      </c>
    </row>
    <row r="35" spans="1:11">
      <c r="B35"/>
      <c r="C35"/>
      <c r="D35"/>
    </row>
    <row r="36" spans="1:11">
      <c r="A36" s="13" t="s">
        <v>13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>
      <c r="A37" t="s">
        <v>14</v>
      </c>
      <c r="B37" t="s">
        <v>8</v>
      </c>
      <c r="C37" s="11">
        <v>43101</v>
      </c>
      <c r="D37" s="11">
        <v>43465</v>
      </c>
      <c r="E37" s="1">
        <v>20000</v>
      </c>
      <c r="F37" s="1">
        <v>574</v>
      </c>
      <c r="G37" s="1">
        <v>0</v>
      </c>
      <c r="H37" s="1">
        <v>608</v>
      </c>
      <c r="I37" s="1">
        <v>0</v>
      </c>
      <c r="J37" s="1">
        <f>F37+G37+H37+I37</f>
        <v>1182</v>
      </c>
      <c r="K37" s="1">
        <f>E37-J37</f>
        <v>18818</v>
      </c>
    </row>
    <row r="38" spans="1:11">
      <c r="A38" s="6" t="s">
        <v>7</v>
      </c>
      <c r="B38" s="6">
        <v>1</v>
      </c>
      <c r="C38" s="6"/>
      <c r="D38" s="6"/>
      <c r="E38" s="2">
        <f t="shared" ref="E38:K38" si="6">SUM(E37:E37)</f>
        <v>20000</v>
      </c>
      <c r="F38" s="2">
        <f t="shared" si="6"/>
        <v>574</v>
      </c>
      <c r="G38" s="2">
        <f t="shared" si="6"/>
        <v>0</v>
      </c>
      <c r="H38" s="2">
        <f t="shared" si="6"/>
        <v>608</v>
      </c>
      <c r="I38" s="2">
        <f t="shared" si="6"/>
        <v>0</v>
      </c>
      <c r="J38" s="2">
        <f t="shared" si="6"/>
        <v>1182</v>
      </c>
      <c r="K38" s="2">
        <f t="shared" si="6"/>
        <v>18818</v>
      </c>
    </row>
    <row r="39" spans="1:11">
      <c r="B39"/>
      <c r="C39"/>
      <c r="D39"/>
    </row>
    <row r="40" spans="1:11">
      <c r="A40" s="13" t="s">
        <v>15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>
      <c r="A41" t="s">
        <v>16</v>
      </c>
      <c r="B41" t="s">
        <v>9</v>
      </c>
      <c r="C41" s="11">
        <v>43101</v>
      </c>
      <c r="D41" s="11">
        <v>43465</v>
      </c>
      <c r="E41" s="1">
        <v>25500</v>
      </c>
      <c r="F41" s="1">
        <v>731.85</v>
      </c>
      <c r="G41" s="1">
        <v>0</v>
      </c>
      <c r="H41" s="1">
        <v>775.2</v>
      </c>
      <c r="I41" s="1">
        <v>0</v>
      </c>
      <c r="J41" s="1">
        <f>F41+G41+H41+I41</f>
        <v>1507.0500000000002</v>
      </c>
      <c r="K41" s="1">
        <f>E41-J41</f>
        <v>23992.95</v>
      </c>
    </row>
    <row r="42" spans="1:11">
      <c r="A42" s="6" t="s">
        <v>7</v>
      </c>
      <c r="B42" s="6">
        <v>1</v>
      </c>
      <c r="C42" s="6"/>
      <c r="D42" s="6"/>
      <c r="E42" s="2">
        <f t="shared" ref="E42:K42" si="7">SUM(E41:E41)</f>
        <v>25500</v>
      </c>
      <c r="F42" s="2">
        <f t="shared" si="7"/>
        <v>731.85</v>
      </c>
      <c r="G42" s="2">
        <f t="shared" si="7"/>
        <v>0</v>
      </c>
      <c r="H42" s="2">
        <f t="shared" si="7"/>
        <v>775.2</v>
      </c>
      <c r="I42" s="2">
        <f t="shared" si="7"/>
        <v>0</v>
      </c>
      <c r="J42" s="2">
        <f t="shared" si="7"/>
        <v>1507.0500000000002</v>
      </c>
      <c r="K42" s="2">
        <f t="shared" si="7"/>
        <v>23992.95</v>
      </c>
    </row>
    <row r="43" spans="1:11">
      <c r="B43"/>
      <c r="C43"/>
      <c r="D43"/>
    </row>
    <row r="44" spans="1:11">
      <c r="A44" s="13" t="s">
        <v>12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>
      <c r="A45" t="s">
        <v>28</v>
      </c>
      <c r="B45" t="s">
        <v>17</v>
      </c>
      <c r="C45" s="11">
        <v>43132</v>
      </c>
      <c r="D45" s="11">
        <v>43311</v>
      </c>
      <c r="E45" s="1">
        <v>15000</v>
      </c>
      <c r="F45" s="1">
        <v>430.5</v>
      </c>
      <c r="G45" s="1">
        <v>0</v>
      </c>
      <c r="H45" s="1">
        <v>456</v>
      </c>
      <c r="I45" s="1">
        <v>0</v>
      </c>
      <c r="J45" s="1">
        <v>886.5</v>
      </c>
      <c r="K45" s="1">
        <v>14113.5</v>
      </c>
    </row>
    <row r="46" spans="1:11">
      <c r="A46" s="6" t="s">
        <v>7</v>
      </c>
      <c r="B46" s="6">
        <v>1</v>
      </c>
      <c r="C46" s="6"/>
      <c r="D46" s="6"/>
      <c r="E46" s="2">
        <f t="shared" ref="E46:K46" si="8">SUM(E45:E45)</f>
        <v>15000</v>
      </c>
      <c r="F46" s="2">
        <f t="shared" si="8"/>
        <v>430.5</v>
      </c>
      <c r="G46" s="2">
        <f t="shared" si="8"/>
        <v>0</v>
      </c>
      <c r="H46" s="2">
        <f t="shared" si="8"/>
        <v>456</v>
      </c>
      <c r="I46" s="2">
        <f t="shared" si="8"/>
        <v>0</v>
      </c>
      <c r="J46" s="2">
        <f t="shared" si="8"/>
        <v>886.5</v>
      </c>
      <c r="K46" s="2">
        <f t="shared" si="8"/>
        <v>14113.5</v>
      </c>
    </row>
    <row r="47" spans="1:11">
      <c r="B47"/>
      <c r="C47"/>
      <c r="D47"/>
    </row>
    <row r="48" spans="1:11">
      <c r="B48"/>
      <c r="C48"/>
      <c r="D48"/>
    </row>
    <row r="49" spans="1:11" s="4" customFormat="1" ht="24.95" customHeight="1">
      <c r="A49" s="5" t="s">
        <v>23</v>
      </c>
      <c r="B49" s="7">
        <f>+B46+B42+B38+B34+B30+B25+B21+B16+B12</f>
        <v>11</v>
      </c>
      <c r="C49" s="7"/>
      <c r="D49" s="7"/>
      <c r="E49" s="10">
        <f>+E46+E42+E38+E34+E30+E25+E21+E16+E12</f>
        <v>276500</v>
      </c>
      <c r="F49" s="10">
        <f t="shared" ref="F49:K49" si="9">+F46+F42+F38+F34+F30+F25+F21+F16+F12</f>
        <v>7935.5500000000011</v>
      </c>
      <c r="G49" s="10">
        <f t="shared" si="9"/>
        <v>3002.33</v>
      </c>
      <c r="H49" s="10">
        <f t="shared" si="9"/>
        <v>8405.5999999999985</v>
      </c>
      <c r="I49" s="12">
        <f t="shared" si="9"/>
        <v>0</v>
      </c>
      <c r="J49" s="10">
        <f t="shared" si="9"/>
        <v>19343.479999999996</v>
      </c>
      <c r="K49" s="10">
        <f t="shared" si="9"/>
        <v>257156.52000000002</v>
      </c>
    </row>
  </sheetData>
  <mergeCells count="26">
    <mergeCell ref="A40:K40"/>
    <mergeCell ref="A44:K44"/>
    <mergeCell ref="C7:C8"/>
    <mergeCell ref="D7:D8"/>
    <mergeCell ref="A6:K6"/>
    <mergeCell ref="A7:A8"/>
    <mergeCell ref="B7:B8"/>
    <mergeCell ref="E7:E8"/>
    <mergeCell ref="F7:F8"/>
    <mergeCell ref="G7:G8"/>
    <mergeCell ref="H7:H8"/>
    <mergeCell ref="I7:I8"/>
    <mergeCell ref="J7:J8"/>
    <mergeCell ref="K7:K8"/>
    <mergeCell ref="A36:K36"/>
    <mergeCell ref="A10:K10"/>
    <mergeCell ref="A27:K27"/>
    <mergeCell ref="A32:K32"/>
    <mergeCell ref="A18:L18"/>
    <mergeCell ref="A23:L23"/>
    <mergeCell ref="A1:K1"/>
    <mergeCell ref="A2:K2"/>
    <mergeCell ref="A3:K3"/>
    <mergeCell ref="A4:K4"/>
    <mergeCell ref="A5:K5"/>
    <mergeCell ref="A14:L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New Text Document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2017-01-31T14:28:02Z</dcterms:created>
  <dcterms:modified xsi:type="dcterms:W3CDTF">2018-07-16T13:47:55Z</dcterms:modified>
</cp:coreProperties>
</file>