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45" windowWidth="10455" windowHeight="9720"/>
  </bookViews>
  <sheets>
    <sheet name="New Text Document" sheetId="1" r:id="rId1"/>
  </sheets>
  <definedNames>
    <definedName name="_xlnm._FilterDatabase" localSheetId="0" hidden="1">'New Text Document'!$A$9:$K$105</definedName>
  </definedNames>
  <calcPr calcId="125725"/>
</workbook>
</file>

<file path=xl/calcChain.xml><?xml version="1.0" encoding="utf-8"?>
<calcChain xmlns="http://schemas.openxmlformats.org/spreadsheetml/2006/main">
  <c r="F60" i="1"/>
  <c r="G60"/>
  <c r="H60"/>
  <c r="I60"/>
  <c r="J60"/>
  <c r="K60"/>
  <c r="E60"/>
  <c r="B60"/>
  <c r="J54"/>
  <c r="I54"/>
  <c r="H54"/>
  <c r="G54"/>
  <c r="F54"/>
  <c r="E54"/>
  <c r="K53"/>
  <c r="K54" s="1"/>
  <c r="I33"/>
  <c r="H33"/>
  <c r="G33"/>
  <c r="F33"/>
  <c r="E33"/>
  <c r="J32"/>
  <c r="J33" s="1"/>
  <c r="I29"/>
  <c r="H29"/>
  <c r="G29"/>
  <c r="F29"/>
  <c r="E29"/>
  <c r="J28"/>
  <c r="J29" s="1"/>
  <c r="I20"/>
  <c r="H20"/>
  <c r="G20"/>
  <c r="F20"/>
  <c r="E20"/>
  <c r="J19"/>
  <c r="J20" s="1"/>
  <c r="F16"/>
  <c r="I16"/>
  <c r="H16"/>
  <c r="G16"/>
  <c r="E16"/>
  <c r="J15"/>
  <c r="J16" s="1"/>
  <c r="I12"/>
  <c r="H12"/>
  <c r="G12"/>
  <c r="F12"/>
  <c r="E12"/>
  <c r="J11"/>
  <c r="J12" s="1"/>
  <c r="K32" l="1"/>
  <c r="K33" s="1"/>
  <c r="K28"/>
  <c r="K29" s="1"/>
  <c r="K19"/>
  <c r="K20" s="1"/>
  <c r="K15"/>
  <c r="K16" s="1"/>
  <c r="K11"/>
  <c r="K12" s="1"/>
  <c r="K57"/>
  <c r="K58" s="1"/>
  <c r="J58"/>
  <c r="I58"/>
  <c r="H58"/>
  <c r="G58"/>
  <c r="F58"/>
  <c r="E58"/>
  <c r="E50"/>
  <c r="F50"/>
  <c r="G50"/>
  <c r="H50"/>
  <c r="I50"/>
  <c r="J50"/>
  <c r="K50"/>
  <c r="E46"/>
  <c r="F46"/>
  <c r="G46"/>
  <c r="H46"/>
  <c r="I46"/>
  <c r="J46"/>
  <c r="K46"/>
  <c r="E25"/>
  <c r="F25"/>
  <c r="G25"/>
  <c r="H25"/>
  <c r="I25"/>
  <c r="J24"/>
  <c r="K24" s="1"/>
  <c r="J23"/>
  <c r="K23" s="1"/>
  <c r="F37"/>
  <c r="G37"/>
  <c r="H37"/>
  <c r="I37"/>
  <c r="E37"/>
  <c r="K25" l="1"/>
  <c r="J25"/>
  <c r="E41"/>
  <c r="F41"/>
  <c r="G41"/>
  <c r="H41"/>
  <c r="I41"/>
  <c r="J40"/>
  <c r="K40" s="1"/>
  <c r="J36"/>
  <c r="K36" s="1"/>
  <c r="K37" l="1"/>
  <c r="J37"/>
  <c r="J41"/>
  <c r="K41"/>
</calcChain>
</file>

<file path=xl/sharedStrings.xml><?xml version="1.0" encoding="utf-8"?>
<sst xmlns="http://schemas.openxmlformats.org/spreadsheetml/2006/main" count="69" uniqueCount="55">
  <si>
    <t>Cargo</t>
  </si>
  <si>
    <t>AFP</t>
  </si>
  <si>
    <t>ISR</t>
  </si>
  <si>
    <t>SFS</t>
  </si>
  <si>
    <t>Otros Desc.</t>
  </si>
  <si>
    <t>Total Desc.</t>
  </si>
  <si>
    <t>Neto</t>
  </si>
  <si>
    <t xml:space="preserve">Subtotal </t>
  </si>
  <si>
    <t>DIGITADOR</t>
  </si>
  <si>
    <t>TECNICO</t>
  </si>
  <si>
    <t>DIVISION DE OFICINAS TERRITORIALES- ONE</t>
  </si>
  <si>
    <t>DEPARTAMENTO DE ESTADISTICAS DEMOGRAFICAS, SOCIALES Y CULTURALES- ONE</t>
  </si>
  <si>
    <t>LUIS GUILLERMO SUED BAEZ</t>
  </si>
  <si>
    <t>DIVISIÓN DE ESTADISTICAS DEMOGRAFICAS Y SOCIALES- ONE</t>
  </si>
  <si>
    <t>HOCHI CAROLINA KEPPIS MARCHENA</t>
  </si>
  <si>
    <t>Sueldo Bruto</t>
  </si>
  <si>
    <t>OFICINA NACIONAL DE ESTADÍSTICA</t>
  </si>
  <si>
    <t>Santo Domingo, República Dominicana</t>
  </si>
  <si>
    <t>Nomina de Empleados Contratados</t>
  </si>
  <si>
    <t xml:space="preserve">Total Contratados: </t>
  </si>
  <si>
    <t>MINISTERIO DE ECONOMÍA, PLANIFICACIÓN Y DESARROLLO</t>
  </si>
  <si>
    <t>AUXILIAR</t>
  </si>
  <si>
    <t>Fecha de Inicio</t>
  </si>
  <si>
    <t>Fecha  Termino</t>
  </si>
  <si>
    <t>DIVISION DE COMPRAS Y CONTRATACIONES- ONE</t>
  </si>
  <si>
    <t>YOMARYS JIMENEZ GONZALEZ</t>
  </si>
  <si>
    <t>WENDY YOKASTA CABRERA CONTRERAS</t>
  </si>
  <si>
    <t>SECRETARIA</t>
  </si>
  <si>
    <t>ANALISTA</t>
  </si>
  <si>
    <t>DEPARTAMENTO DE METODOLOGIA E INVESTIGACIONES- ONE</t>
  </si>
  <si>
    <t>CATHERINE CLARIMAR ACOSTA LOPEZ</t>
  </si>
  <si>
    <t>MERY ANYELINA SANTANA HEREDIA</t>
  </si>
  <si>
    <t>ALBA PATRICIA JONES NADAL</t>
  </si>
  <si>
    <t>DEPARTAMENTO DE CARTOGRAFIA- ONE</t>
  </si>
  <si>
    <t>MARIO EMILIO FERNANDEZ CEPEDA</t>
  </si>
  <si>
    <t>ENCARGADO</t>
  </si>
  <si>
    <t>Mes de Septiembre 2018</t>
  </si>
  <si>
    <t>DIVISION DE ADMINISTRACION DE RECURSOS HUMANOS- ONE</t>
  </si>
  <si>
    <t>DELFINA MARIA ISABEL LOGROÑO GALVAN</t>
  </si>
  <si>
    <t>DIVISION DE PLATAFORMA- ONE</t>
  </si>
  <si>
    <t>ROBERTO ARGELIS SORIANO SEGURA</t>
  </si>
  <si>
    <t>ADMINISTRADOR BASE DE DATOS</t>
  </si>
  <si>
    <t>DEPARTAMENTO ADMINISTRATIVO Y FINANCIERO- ONE</t>
  </si>
  <si>
    <t>DIVIINA ROSARIO BERNARD ESPINAL</t>
  </si>
  <si>
    <t>ANALISTA PRESUPUESTO</t>
  </si>
  <si>
    <t>SECCION DE CONTABILIDAD- ONE</t>
  </si>
  <si>
    <t>YINNY YOSCART TRONCOSO TRONCOSO</t>
  </si>
  <si>
    <t>ENCARGADO (A)</t>
  </si>
  <si>
    <t>ESCUELA NACIONAL DE ESTADISTICA- ONE</t>
  </si>
  <si>
    <t>NATHALY JOSEFINA GUILLEN DE LA CRUZ</t>
  </si>
  <si>
    <t>COORDINADOR (A)</t>
  </si>
  <si>
    <t>DEPARTAMENTO DE COMUNICACIONES- ONE</t>
  </si>
  <si>
    <t>JORGE LUIS BERIGUETE BARRIENTO</t>
  </si>
  <si>
    <t>AUXILIAR ADMINISTRATIVO</t>
  </si>
  <si>
    <t>Nombre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</si>
</sst>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5">
    <xf numFmtId="0" fontId="0" fillId="0" borderId="0" xfId="0"/>
    <xf numFmtId="4" fontId="0" fillId="0" borderId="0" xfId="0" applyNumberFormat="1"/>
    <xf numFmtId="4" fontId="16" fillId="33" borderId="0" xfId="0" applyNumberFormat="1" applyFont="1" applyFill="1"/>
    <xf numFmtId="0" fontId="0" fillId="0" borderId="0" xfId="0" applyNumberFormat="1"/>
    <xf numFmtId="0" fontId="21" fillId="0" borderId="0" xfId="0" applyFont="1"/>
    <xf numFmtId="0" fontId="22" fillId="36" borderId="0" xfId="0" applyFont="1" applyFill="1" applyAlignment="1">
      <alignment horizontal="left" vertical="center"/>
    </xf>
    <xf numFmtId="0" fontId="16" fillId="33" borderId="0" xfId="0" applyFont="1" applyFill="1"/>
    <xf numFmtId="0" fontId="22" fillId="36" borderId="0" xfId="1" applyNumberFormat="1" applyFont="1" applyFill="1" applyAlignment="1">
      <alignment vertical="center"/>
    </xf>
    <xf numFmtId="14" fontId="0" fillId="0" borderId="0" xfId="0" applyNumberFormat="1"/>
    <xf numFmtId="0" fontId="0" fillId="0" borderId="0" xfId="0" applyFont="1" applyBorder="1" applyAlignment="1">
      <alignment horizontal="left" vertical="center"/>
    </xf>
    <xf numFmtId="0" fontId="0" fillId="0" borderId="0" xfId="0" applyFont="1"/>
    <xf numFmtId="14" fontId="0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 vertical="center"/>
    </xf>
    <xf numFmtId="4" fontId="22" fillId="36" borderId="0" xfId="1" applyNumberFormat="1" applyFont="1" applyFill="1" applyAlignment="1">
      <alignment vertical="center"/>
    </xf>
    <xf numFmtId="4" fontId="20" fillId="35" borderId="13" xfId="1" applyNumberFormat="1" applyFont="1" applyFill="1" applyBorder="1" applyAlignment="1">
      <alignment horizontal="center" vertical="center"/>
    </xf>
    <xf numFmtId="4" fontId="20" fillId="35" borderId="17" xfId="1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4" fontId="20" fillId="35" borderId="12" xfId="1" applyNumberFormat="1" applyFont="1" applyFill="1" applyBorder="1" applyAlignment="1">
      <alignment horizontal="center" vertical="center"/>
    </xf>
    <xf numFmtId="4" fontId="20" fillId="35" borderId="16" xfId="1" applyNumberFormat="1" applyFont="1" applyFill="1" applyBorder="1" applyAlignment="1">
      <alignment horizontal="center" vertical="center"/>
    </xf>
    <xf numFmtId="4" fontId="20" fillId="35" borderId="14" xfId="1" applyNumberFormat="1" applyFont="1" applyFill="1" applyBorder="1" applyAlignment="1">
      <alignment horizontal="center" vertical="center"/>
    </xf>
    <xf numFmtId="4" fontId="20" fillId="35" borderId="18" xfId="1" applyNumberFormat="1" applyFont="1" applyFill="1" applyBorder="1" applyAlignment="1">
      <alignment horizontal="center" vertical="center"/>
    </xf>
    <xf numFmtId="0" fontId="0" fillId="34" borderId="0" xfId="0" applyFill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8" fillId="34" borderId="0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center"/>
    </xf>
    <xf numFmtId="0" fontId="19" fillId="34" borderId="0" xfId="0" applyFont="1" applyFill="1" applyBorder="1" applyAlignment="1">
      <alignment horizontal="center"/>
    </xf>
    <xf numFmtId="43" fontId="20" fillId="35" borderId="13" xfId="1" applyFont="1" applyFill="1" applyBorder="1" applyAlignment="1">
      <alignment horizontal="center" vertical="center"/>
    </xf>
    <xf numFmtId="43" fontId="20" fillId="35" borderId="17" xfId="1" applyFont="1" applyFill="1" applyBorder="1" applyAlignment="1">
      <alignment horizontal="center" vertical="center"/>
    </xf>
    <xf numFmtId="43" fontId="20" fillId="35" borderId="11" xfId="1" applyFont="1" applyFill="1" applyBorder="1" applyAlignment="1">
      <alignment horizontal="center" vertical="center"/>
    </xf>
    <xf numFmtId="43" fontId="20" fillId="35" borderId="15" xfId="1" applyFont="1" applyFill="1" applyBorder="1" applyAlignment="1">
      <alignment horizontal="center" vertical="center"/>
    </xf>
    <xf numFmtId="43" fontId="20" fillId="35" borderId="12" xfId="1" applyFont="1" applyFill="1" applyBorder="1" applyAlignment="1">
      <alignment horizontal="center" vertical="center"/>
    </xf>
    <xf numFmtId="43" fontId="20" fillId="35" borderId="16" xfId="1" applyFont="1" applyFill="1" applyBorder="1" applyAlignment="1">
      <alignment horizontal="center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59533</xdr:rowOff>
    </xdr:from>
    <xdr:to>
      <xdr:col>0</xdr:col>
      <xdr:colOff>1630886</xdr:colOff>
      <xdr:row>5</xdr:row>
      <xdr:rowOff>36861</xdr:rowOff>
    </xdr:to>
    <xdr:pic>
      <xdr:nvPicPr>
        <xdr:cNvPr id="2" name="1 Imagen" descr="LOGO ESCUD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59533"/>
          <a:ext cx="1478486" cy="134892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8</xdr:col>
      <xdr:colOff>859366</xdr:colOff>
      <xdr:row>0</xdr:row>
      <xdr:rowOff>185740</xdr:rowOff>
    </xdr:from>
    <xdr:to>
      <xdr:col>10</xdr:col>
      <xdr:colOff>972110</xdr:colOff>
      <xdr:row>5</xdr:row>
      <xdr:rowOff>64947</xdr:rowOff>
    </xdr:to>
    <xdr:pic>
      <xdr:nvPicPr>
        <xdr:cNvPr id="3" name="2 Imagen" descr="LOGO ONE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79716" y="185740"/>
          <a:ext cx="2489230" cy="125080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2299607</xdr:colOff>
      <xdr:row>63</xdr:row>
      <xdr:rowOff>108857</xdr:rowOff>
    </xdr:from>
    <xdr:to>
      <xdr:col>9</xdr:col>
      <xdr:colOff>108857</xdr:colOff>
      <xdr:row>81</xdr:row>
      <xdr:rowOff>149678</xdr:rowOff>
    </xdr:to>
    <xdr:pic>
      <xdr:nvPicPr>
        <xdr:cNvPr id="6" name="5 Imagen" descr="Scan0153.jp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99607" y="12763500"/>
          <a:ext cx="11525250" cy="34698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showGridLines="0" tabSelected="1" zoomScale="70" zoomScaleNormal="70" workbookViewId="0">
      <pane ySplit="8" topLeftCell="A9" activePane="bottomLeft" state="frozen"/>
      <selection pane="bottomLeft" activeCell="B23" sqref="B23"/>
    </sheetView>
  </sheetViews>
  <sheetFormatPr baseColWidth="10" defaultRowHeight="15"/>
  <cols>
    <col min="1" max="1" width="40.7109375" customWidth="1"/>
    <col min="2" max="2" width="40.7109375" style="3" customWidth="1"/>
    <col min="3" max="3" width="16.5703125" style="3" customWidth="1"/>
    <col min="4" max="4" width="16" style="3" customWidth="1"/>
    <col min="5" max="7" width="18.7109375" style="1" customWidth="1"/>
    <col min="8" max="8" width="18.140625" style="1" customWidth="1"/>
    <col min="9" max="9" width="17.140625" style="1" customWidth="1"/>
    <col min="10" max="11" width="18.7109375" style="1" customWidth="1"/>
  </cols>
  <sheetData>
    <row r="1" spans="1:1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26.25">
      <c r="A2" s="25" t="s">
        <v>20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26.25">
      <c r="A3" s="25" t="s">
        <v>16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20.25">
      <c r="A4" s="27" t="s">
        <v>17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20.25">
      <c r="A5" s="27" t="s">
        <v>18</v>
      </c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1" ht="21" thickBot="1">
      <c r="A6" s="27" t="s">
        <v>36</v>
      </c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11">
      <c r="A7" s="31" t="s">
        <v>54</v>
      </c>
      <c r="B7" s="33" t="s">
        <v>0</v>
      </c>
      <c r="C7" s="29" t="s">
        <v>22</v>
      </c>
      <c r="D7" s="29" t="s">
        <v>23</v>
      </c>
      <c r="E7" s="20" t="s">
        <v>15</v>
      </c>
      <c r="F7" s="17" t="s">
        <v>1</v>
      </c>
      <c r="G7" s="20" t="s">
        <v>2</v>
      </c>
      <c r="H7" s="17" t="s">
        <v>3</v>
      </c>
      <c r="I7" s="20" t="s">
        <v>4</v>
      </c>
      <c r="J7" s="20" t="s">
        <v>5</v>
      </c>
      <c r="K7" s="22" t="s">
        <v>6</v>
      </c>
    </row>
    <row r="8" spans="1:11" ht="15.75" thickBot="1">
      <c r="A8" s="32"/>
      <c r="B8" s="34"/>
      <c r="C8" s="30"/>
      <c r="D8" s="30"/>
      <c r="E8" s="21"/>
      <c r="F8" s="18"/>
      <c r="G8" s="21"/>
      <c r="H8" s="18"/>
      <c r="I8" s="21"/>
      <c r="J8" s="21"/>
      <c r="K8" s="23"/>
    </row>
    <row r="10" spans="1:11">
      <c r="A10" s="19" t="s">
        <v>37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1:11" s="10" customFormat="1">
      <c r="A11" s="15" t="s">
        <v>38</v>
      </c>
      <c r="B11" s="13" t="s">
        <v>28</v>
      </c>
      <c r="C11" s="11">
        <v>43269</v>
      </c>
      <c r="D11" s="11">
        <v>43452</v>
      </c>
      <c r="E11" s="1">
        <v>50000</v>
      </c>
      <c r="F11" s="1">
        <v>1435</v>
      </c>
      <c r="G11" s="1">
        <v>1854</v>
      </c>
      <c r="H11" s="1">
        <v>1520</v>
      </c>
      <c r="I11" s="1">
        <v>0</v>
      </c>
      <c r="J11" s="1">
        <f>+F11+G11+H11+I11</f>
        <v>4809</v>
      </c>
      <c r="K11" s="1">
        <f>+E11-J11</f>
        <v>45191</v>
      </c>
    </row>
    <row r="12" spans="1:11">
      <c r="A12" s="6" t="s">
        <v>7</v>
      </c>
      <c r="B12" s="6">
        <v>1</v>
      </c>
      <c r="C12" s="6"/>
      <c r="D12" s="6"/>
      <c r="E12" s="2">
        <f t="shared" ref="E12:K12" si="0">SUM(E11:E11)</f>
        <v>50000</v>
      </c>
      <c r="F12" s="2">
        <f t="shared" si="0"/>
        <v>1435</v>
      </c>
      <c r="G12" s="2">
        <f t="shared" si="0"/>
        <v>1854</v>
      </c>
      <c r="H12" s="2">
        <f t="shared" si="0"/>
        <v>1520</v>
      </c>
      <c r="I12" s="2">
        <f t="shared" si="0"/>
        <v>0</v>
      </c>
      <c r="J12" s="2">
        <f t="shared" si="0"/>
        <v>4809</v>
      </c>
      <c r="K12" s="2">
        <f t="shared" si="0"/>
        <v>45191</v>
      </c>
    </row>
    <row r="14" spans="1:11">
      <c r="A14" s="19" t="s">
        <v>39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</row>
    <row r="15" spans="1:11" s="10" customFormat="1">
      <c r="A15" s="15" t="s">
        <v>40</v>
      </c>
      <c r="B15" s="12" t="s">
        <v>41</v>
      </c>
      <c r="C15" s="11">
        <v>43282</v>
      </c>
      <c r="D15" s="11">
        <v>43465</v>
      </c>
      <c r="E15" s="1">
        <v>80000</v>
      </c>
      <c r="F15" s="1">
        <v>2296</v>
      </c>
      <c r="G15" s="1">
        <v>7400.87</v>
      </c>
      <c r="H15" s="1">
        <v>2432</v>
      </c>
      <c r="I15" s="1">
        <v>0</v>
      </c>
      <c r="J15" s="1">
        <f>+F15+G15+H15+I15</f>
        <v>12128.869999999999</v>
      </c>
      <c r="K15" s="1">
        <f>+E15-J15</f>
        <v>67871.13</v>
      </c>
    </row>
    <row r="16" spans="1:11">
      <c r="A16" s="6" t="s">
        <v>7</v>
      </c>
      <c r="B16" s="6">
        <v>1</v>
      </c>
      <c r="C16" s="6"/>
      <c r="D16" s="6"/>
      <c r="E16" s="2">
        <f>SUM(E15:E15)</f>
        <v>80000</v>
      </c>
      <c r="F16" s="2">
        <f>+F15</f>
        <v>2296</v>
      </c>
      <c r="G16" s="2">
        <f>SUM(G15:G15)</f>
        <v>7400.87</v>
      </c>
      <c r="H16" s="2">
        <f>SUM(H15:H15)</f>
        <v>2432</v>
      </c>
      <c r="I16" s="2">
        <f>SUM(I15:I15)</f>
        <v>0</v>
      </c>
      <c r="J16" s="2">
        <f>SUM(J15:J15)</f>
        <v>12128.869999999999</v>
      </c>
      <c r="K16" s="2">
        <f>SUM(K15:K15)</f>
        <v>67871.13</v>
      </c>
    </row>
    <row r="18" spans="1:11">
      <c r="A18" s="19" t="s">
        <v>42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</row>
    <row r="19" spans="1:11" s="10" customFormat="1">
      <c r="A19" s="15" t="s">
        <v>43</v>
      </c>
      <c r="B19" s="12" t="s">
        <v>44</v>
      </c>
      <c r="C19" s="11">
        <v>43282</v>
      </c>
      <c r="D19" s="11">
        <v>43465</v>
      </c>
      <c r="E19" s="1">
        <v>76000</v>
      </c>
      <c r="F19" s="1">
        <v>2181.1999999999998</v>
      </c>
      <c r="G19" s="1">
        <v>6497.56</v>
      </c>
      <c r="H19" s="1">
        <v>2310.4</v>
      </c>
      <c r="I19" s="1">
        <v>0</v>
      </c>
      <c r="J19" s="1">
        <f>+F19+G19+H19+I19</f>
        <v>10989.16</v>
      </c>
      <c r="K19" s="1">
        <f>+E19-J19</f>
        <v>65010.84</v>
      </c>
    </row>
    <row r="20" spans="1:11">
      <c r="A20" s="6" t="s">
        <v>7</v>
      </c>
      <c r="B20" s="6">
        <v>1</v>
      </c>
      <c r="C20" s="6"/>
      <c r="D20" s="6"/>
      <c r="E20" s="2">
        <f>SUM(E19:E19)</f>
        <v>76000</v>
      </c>
      <c r="F20" s="2">
        <f>+F19</f>
        <v>2181.1999999999998</v>
      </c>
      <c r="G20" s="2">
        <f>SUM(G19:G19)</f>
        <v>6497.56</v>
      </c>
      <c r="H20" s="2">
        <f>SUM(H19:H19)</f>
        <v>2310.4</v>
      </c>
      <c r="I20" s="2">
        <f>SUM(I19:I19)</f>
        <v>0</v>
      </c>
      <c r="J20" s="2">
        <f>SUM(J19:J19)</f>
        <v>10989.16</v>
      </c>
      <c r="K20" s="2">
        <f>SUM(K19:K19)</f>
        <v>65010.84</v>
      </c>
    </row>
    <row r="22" spans="1:11">
      <c r="A22" s="19" t="s">
        <v>24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</row>
    <row r="23" spans="1:11" s="10" customFormat="1">
      <c r="A23" s="9" t="s">
        <v>25</v>
      </c>
      <c r="B23" s="12" t="s">
        <v>27</v>
      </c>
      <c r="C23" s="11">
        <v>43221</v>
      </c>
      <c r="D23" s="11">
        <v>43404</v>
      </c>
      <c r="E23" s="1">
        <v>32000</v>
      </c>
      <c r="F23" s="1">
        <v>918.4</v>
      </c>
      <c r="G23" s="1">
        <v>0</v>
      </c>
      <c r="H23" s="1">
        <v>972.8</v>
      </c>
      <c r="I23" s="1">
        <v>0</v>
      </c>
      <c r="J23" s="1">
        <f>+F23+G23+H23+I23</f>
        <v>1891.1999999999998</v>
      </c>
      <c r="K23" s="1">
        <f>+E23-J23</f>
        <v>30108.799999999999</v>
      </c>
    </row>
    <row r="24" spans="1:11">
      <c r="A24" t="s">
        <v>26</v>
      </c>
      <c r="B24" s="13" t="s">
        <v>28</v>
      </c>
      <c r="C24" s="8">
        <v>43252</v>
      </c>
      <c r="D24" s="8">
        <v>43434</v>
      </c>
      <c r="E24" s="1">
        <v>50000</v>
      </c>
      <c r="F24" s="1">
        <v>1435</v>
      </c>
      <c r="G24" s="1">
        <v>1854</v>
      </c>
      <c r="H24" s="1">
        <v>1520</v>
      </c>
      <c r="I24" s="1">
        <v>0</v>
      </c>
      <c r="J24" s="1">
        <f>+F24+G24+H24+I24</f>
        <v>4809</v>
      </c>
      <c r="K24" s="1">
        <f>+E24-J24</f>
        <v>45191</v>
      </c>
    </row>
    <row r="25" spans="1:11">
      <c r="A25" s="6" t="s">
        <v>7</v>
      </c>
      <c r="B25" s="6">
        <v>2</v>
      </c>
      <c r="C25" s="6"/>
      <c r="D25" s="6"/>
      <c r="E25" s="2">
        <f t="shared" ref="E25:K25" si="1">SUM(E23:E24)</f>
        <v>82000</v>
      </c>
      <c r="F25" s="2">
        <f t="shared" si="1"/>
        <v>2353.4</v>
      </c>
      <c r="G25" s="2">
        <f t="shared" si="1"/>
        <v>1854</v>
      </c>
      <c r="H25" s="2">
        <f t="shared" si="1"/>
        <v>2492.8000000000002</v>
      </c>
      <c r="I25" s="2">
        <f t="shared" si="1"/>
        <v>0</v>
      </c>
      <c r="J25" s="2">
        <f t="shared" si="1"/>
        <v>6700.2</v>
      </c>
      <c r="K25" s="2">
        <f t="shared" si="1"/>
        <v>75299.8</v>
      </c>
    </row>
    <row r="26" spans="1:11">
      <c r="B26"/>
      <c r="C26"/>
      <c r="D26"/>
    </row>
    <row r="27" spans="1:11">
      <c r="A27" s="19" t="s">
        <v>45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</row>
    <row r="28" spans="1:11" s="10" customFormat="1">
      <c r="A28" s="15" t="s">
        <v>46</v>
      </c>
      <c r="B28" s="12" t="s">
        <v>47</v>
      </c>
      <c r="C28" s="11">
        <v>43282</v>
      </c>
      <c r="D28" s="11">
        <v>43465</v>
      </c>
      <c r="E28" s="1">
        <v>76000</v>
      </c>
      <c r="F28" s="1">
        <v>2181.1999999999998</v>
      </c>
      <c r="G28" s="1">
        <v>6497.56</v>
      </c>
      <c r="H28" s="1">
        <v>2310.4</v>
      </c>
      <c r="I28" s="1">
        <v>0</v>
      </c>
      <c r="J28" s="1">
        <f>+F28+G28+H28+I28</f>
        <v>10989.16</v>
      </c>
      <c r="K28" s="1">
        <f>+E28-J28</f>
        <v>65010.84</v>
      </c>
    </row>
    <row r="29" spans="1:11">
      <c r="A29" s="6" t="s">
        <v>7</v>
      </c>
      <c r="B29" s="6">
        <v>1</v>
      </c>
      <c r="C29" s="6"/>
      <c r="D29" s="6"/>
      <c r="E29" s="2">
        <f>SUM(E28:E28)</f>
        <v>76000</v>
      </c>
      <c r="F29" s="2">
        <f>+F28</f>
        <v>2181.1999999999998</v>
      </c>
      <c r="G29" s="2">
        <f>SUM(G28:G28)</f>
        <v>6497.56</v>
      </c>
      <c r="H29" s="2">
        <f>SUM(H28:H28)</f>
        <v>2310.4</v>
      </c>
      <c r="I29" s="2">
        <f>SUM(I28:I28)</f>
        <v>0</v>
      </c>
      <c r="J29" s="2">
        <f>SUM(J28:J28)</f>
        <v>10989.16</v>
      </c>
      <c r="K29" s="2">
        <f>SUM(K28:K28)</f>
        <v>65010.84</v>
      </c>
    </row>
    <row r="30" spans="1:11">
      <c r="B30"/>
      <c r="C30"/>
      <c r="D30"/>
    </row>
    <row r="31" spans="1:11">
      <c r="A31" s="19" t="s">
        <v>48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</row>
    <row r="32" spans="1:11" s="10" customFormat="1">
      <c r="A32" s="15" t="s">
        <v>49</v>
      </c>
      <c r="B32" s="12" t="s">
        <v>50</v>
      </c>
      <c r="C32" s="11">
        <v>43282</v>
      </c>
      <c r="D32" s="11">
        <v>43465</v>
      </c>
      <c r="E32" s="1">
        <v>75000</v>
      </c>
      <c r="F32" s="1">
        <v>2152.5</v>
      </c>
      <c r="G32" s="1">
        <v>6309.38</v>
      </c>
      <c r="H32" s="1">
        <v>2280</v>
      </c>
      <c r="I32" s="1">
        <v>0</v>
      </c>
      <c r="J32" s="1">
        <f>+F32+G32+H32+I32</f>
        <v>10741.880000000001</v>
      </c>
      <c r="K32" s="1">
        <f>+E32-J32</f>
        <v>64258.119999999995</v>
      </c>
    </row>
    <row r="33" spans="1:11">
      <c r="A33" s="6" t="s">
        <v>7</v>
      </c>
      <c r="B33" s="6">
        <v>1</v>
      </c>
      <c r="C33" s="6"/>
      <c r="D33" s="6"/>
      <c r="E33" s="2">
        <f>SUM(E32:E32)</f>
        <v>75000</v>
      </c>
      <c r="F33" s="2">
        <f>+F32</f>
        <v>2152.5</v>
      </c>
      <c r="G33" s="2">
        <f>SUM(G32:G32)</f>
        <v>6309.38</v>
      </c>
      <c r="H33" s="2">
        <f>SUM(H32:H32)</f>
        <v>2280</v>
      </c>
      <c r="I33" s="2">
        <f>SUM(I32:I32)</f>
        <v>0</v>
      </c>
      <c r="J33" s="2">
        <f>SUM(J32:J32)</f>
        <v>10741.880000000001</v>
      </c>
      <c r="K33" s="2">
        <f>SUM(K32:K32)</f>
        <v>64258.119999999995</v>
      </c>
    </row>
    <row r="34" spans="1:11">
      <c r="B34"/>
      <c r="C34"/>
      <c r="D34"/>
    </row>
    <row r="35" spans="1:11">
      <c r="A35" s="19" t="s">
        <v>11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</row>
    <row r="36" spans="1:11">
      <c r="A36" t="s">
        <v>12</v>
      </c>
      <c r="B36" s="14" t="s">
        <v>8</v>
      </c>
      <c r="C36" s="8">
        <v>43101</v>
      </c>
      <c r="D36" s="8">
        <v>43465</v>
      </c>
      <c r="E36" s="1">
        <v>20000</v>
      </c>
      <c r="F36" s="1">
        <v>574</v>
      </c>
      <c r="G36" s="1">
        <v>0</v>
      </c>
      <c r="H36" s="1">
        <v>608</v>
      </c>
      <c r="I36" s="1">
        <v>0</v>
      </c>
      <c r="J36" s="1">
        <f>F36+G36+H36+I36</f>
        <v>1182</v>
      </c>
      <c r="K36" s="1">
        <f>E36-J36</f>
        <v>18818</v>
      </c>
    </row>
    <row r="37" spans="1:11">
      <c r="A37" s="6" t="s">
        <v>7</v>
      </c>
      <c r="B37" s="6">
        <v>1</v>
      </c>
      <c r="C37" s="6"/>
      <c r="D37" s="6"/>
      <c r="E37" s="2">
        <f t="shared" ref="E37:K37" si="2">SUM(E36:E36)</f>
        <v>20000</v>
      </c>
      <c r="F37" s="2">
        <f t="shared" si="2"/>
        <v>574</v>
      </c>
      <c r="G37" s="2">
        <f t="shared" si="2"/>
        <v>0</v>
      </c>
      <c r="H37" s="2">
        <f t="shared" si="2"/>
        <v>608</v>
      </c>
      <c r="I37" s="2">
        <f t="shared" si="2"/>
        <v>0</v>
      </c>
      <c r="J37" s="2">
        <f t="shared" si="2"/>
        <v>1182</v>
      </c>
      <c r="K37" s="2">
        <f t="shared" si="2"/>
        <v>18818</v>
      </c>
    </row>
    <row r="38" spans="1:11">
      <c r="B38"/>
      <c r="C38"/>
      <c r="D38"/>
    </row>
    <row r="39" spans="1:11">
      <c r="A39" s="19" t="s">
        <v>13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</row>
    <row r="40" spans="1:11">
      <c r="A40" t="s">
        <v>14</v>
      </c>
      <c r="B40" s="14" t="s">
        <v>9</v>
      </c>
      <c r="C40" s="8">
        <v>43101</v>
      </c>
      <c r="D40" s="8">
        <v>43465</v>
      </c>
      <c r="E40" s="1">
        <v>25500</v>
      </c>
      <c r="F40" s="1">
        <v>731.85</v>
      </c>
      <c r="G40" s="1">
        <v>0</v>
      </c>
      <c r="H40" s="1">
        <v>775.2</v>
      </c>
      <c r="I40" s="1">
        <v>0</v>
      </c>
      <c r="J40" s="1">
        <f>F40+G40+H40+I40</f>
        <v>1507.0500000000002</v>
      </c>
      <c r="K40" s="1">
        <f>E40-J40</f>
        <v>23992.95</v>
      </c>
    </row>
    <row r="41" spans="1:11">
      <c r="A41" s="6" t="s">
        <v>7</v>
      </c>
      <c r="B41" s="6">
        <v>1</v>
      </c>
      <c r="C41" s="6"/>
      <c r="D41" s="6"/>
      <c r="E41" s="2">
        <f t="shared" ref="E41:K41" si="3">SUM(E40:E40)</f>
        <v>25500</v>
      </c>
      <c r="F41" s="2">
        <f t="shared" si="3"/>
        <v>731.85</v>
      </c>
      <c r="G41" s="2">
        <f t="shared" si="3"/>
        <v>0</v>
      </c>
      <c r="H41" s="2">
        <f t="shared" si="3"/>
        <v>775.2</v>
      </c>
      <c r="I41" s="2">
        <f t="shared" si="3"/>
        <v>0</v>
      </c>
      <c r="J41" s="2">
        <f t="shared" si="3"/>
        <v>1507.0500000000002</v>
      </c>
      <c r="K41" s="2">
        <f t="shared" si="3"/>
        <v>23992.95</v>
      </c>
    </row>
    <row r="42" spans="1:11">
      <c r="B42"/>
      <c r="C42"/>
      <c r="D42"/>
    </row>
    <row r="43" spans="1:11">
      <c r="A43" s="19" t="s">
        <v>29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</row>
    <row r="44" spans="1:11">
      <c r="A44" t="s">
        <v>30</v>
      </c>
      <c r="B44" s="14" t="s">
        <v>28</v>
      </c>
      <c r="C44" s="8">
        <v>43221</v>
      </c>
      <c r="D44" s="8">
        <v>43404</v>
      </c>
      <c r="E44" s="1">
        <v>37000</v>
      </c>
      <c r="F44" s="1">
        <v>1061.9000000000001</v>
      </c>
      <c r="G44" s="1">
        <v>19.25</v>
      </c>
      <c r="H44" s="1">
        <v>1124.8</v>
      </c>
      <c r="I44" s="1">
        <v>0</v>
      </c>
      <c r="J44" s="1">
        <v>2205.9499999999998</v>
      </c>
      <c r="K44" s="1">
        <v>34794.050000000003</v>
      </c>
    </row>
    <row r="45" spans="1:11">
      <c r="A45" t="s">
        <v>31</v>
      </c>
      <c r="B45" s="14" t="s">
        <v>28</v>
      </c>
      <c r="C45" s="8">
        <v>43221</v>
      </c>
      <c r="D45" s="8">
        <v>43404</v>
      </c>
      <c r="E45" s="1">
        <v>37000</v>
      </c>
      <c r="F45" s="1">
        <v>1061.9000000000001</v>
      </c>
      <c r="G45" s="1">
        <v>19.25</v>
      </c>
      <c r="H45" s="1">
        <v>1124.8</v>
      </c>
      <c r="I45" s="1">
        <v>0</v>
      </c>
      <c r="J45" s="1">
        <v>2205.9499999999998</v>
      </c>
      <c r="K45" s="1">
        <v>34794.050000000003</v>
      </c>
    </row>
    <row r="46" spans="1:11">
      <c r="A46" s="6" t="s">
        <v>7</v>
      </c>
      <c r="B46" s="6">
        <v>2</v>
      </c>
      <c r="C46" s="6"/>
      <c r="D46" s="6"/>
      <c r="E46" s="2">
        <f t="shared" ref="E46:K46" si="4">SUM(E44:E45)</f>
        <v>74000</v>
      </c>
      <c r="F46" s="2">
        <f t="shared" si="4"/>
        <v>2123.8000000000002</v>
      </c>
      <c r="G46" s="2">
        <f t="shared" si="4"/>
        <v>38.5</v>
      </c>
      <c r="H46" s="2">
        <f t="shared" si="4"/>
        <v>2249.6</v>
      </c>
      <c r="I46" s="2">
        <f t="shared" si="4"/>
        <v>0</v>
      </c>
      <c r="J46" s="2">
        <f t="shared" si="4"/>
        <v>4411.8999999999996</v>
      </c>
      <c r="K46" s="2">
        <f t="shared" si="4"/>
        <v>69588.100000000006</v>
      </c>
    </row>
    <row r="47" spans="1:11">
      <c r="B47"/>
      <c r="C47"/>
      <c r="D47"/>
    </row>
    <row r="48" spans="1:11">
      <c r="A48" s="19" t="s">
        <v>10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</row>
    <row r="49" spans="1:11">
      <c r="A49" t="s">
        <v>32</v>
      </c>
      <c r="B49" s="13" t="s">
        <v>21</v>
      </c>
      <c r="C49" s="8">
        <v>43191</v>
      </c>
      <c r="D49" s="8">
        <v>43373</v>
      </c>
      <c r="E49" s="1">
        <v>40000</v>
      </c>
      <c r="F49" s="1">
        <v>1148</v>
      </c>
      <c r="G49" s="1">
        <v>442.65</v>
      </c>
      <c r="H49" s="1">
        <v>1216</v>
      </c>
      <c r="I49" s="1">
        <v>0</v>
      </c>
      <c r="J49" s="1">
        <v>2806.65</v>
      </c>
      <c r="K49" s="1">
        <v>37193.35</v>
      </c>
    </row>
    <row r="50" spans="1:11">
      <c r="A50" s="6" t="s">
        <v>7</v>
      </c>
      <c r="B50" s="6">
        <v>1</v>
      </c>
      <c r="C50" s="6"/>
      <c r="D50" s="6"/>
      <c r="E50" s="2">
        <f t="shared" ref="E50:K50" si="5">SUM(E49)</f>
        <v>40000</v>
      </c>
      <c r="F50" s="2">
        <f t="shared" si="5"/>
        <v>1148</v>
      </c>
      <c r="G50" s="2">
        <f t="shared" si="5"/>
        <v>442.65</v>
      </c>
      <c r="H50" s="2">
        <f t="shared" si="5"/>
        <v>1216</v>
      </c>
      <c r="I50" s="2">
        <f t="shared" si="5"/>
        <v>0</v>
      </c>
      <c r="J50" s="2">
        <f t="shared" si="5"/>
        <v>2806.65</v>
      </c>
      <c r="K50" s="2">
        <f t="shared" si="5"/>
        <v>37193.35</v>
      </c>
    </row>
    <row r="51" spans="1:11">
      <c r="B51"/>
      <c r="C51"/>
      <c r="D51"/>
    </row>
    <row r="52" spans="1:11">
      <c r="A52" s="19" t="s">
        <v>33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</row>
    <row r="53" spans="1:11">
      <c r="A53" t="s">
        <v>34</v>
      </c>
      <c r="B53" s="14" t="s">
        <v>35</v>
      </c>
      <c r="C53" s="8">
        <v>46905</v>
      </c>
      <c r="D53" s="8">
        <v>43434</v>
      </c>
      <c r="E53" s="1">
        <v>100000</v>
      </c>
      <c r="F53" s="1">
        <v>2870</v>
      </c>
      <c r="G53" s="1">
        <v>12105.37</v>
      </c>
      <c r="H53" s="1">
        <v>3040</v>
      </c>
      <c r="I53" s="1">
        <v>0</v>
      </c>
      <c r="J53" s="1">
        <v>18015.37</v>
      </c>
      <c r="K53" s="1">
        <f>+E53-J53</f>
        <v>81984.63</v>
      </c>
    </row>
    <row r="54" spans="1:11">
      <c r="A54" s="6" t="s">
        <v>7</v>
      </c>
      <c r="B54" s="6">
        <v>1</v>
      </c>
      <c r="C54" s="6"/>
      <c r="D54" s="6"/>
      <c r="E54" s="2">
        <f t="shared" ref="E54:K54" si="6">SUM(E53)</f>
        <v>100000</v>
      </c>
      <c r="F54" s="2">
        <f t="shared" si="6"/>
        <v>2870</v>
      </c>
      <c r="G54" s="2">
        <f t="shared" si="6"/>
        <v>12105.37</v>
      </c>
      <c r="H54" s="2">
        <f t="shared" si="6"/>
        <v>3040</v>
      </c>
      <c r="I54" s="2">
        <f t="shared" si="6"/>
        <v>0</v>
      </c>
      <c r="J54" s="2">
        <f t="shared" si="6"/>
        <v>18015.37</v>
      </c>
      <c r="K54" s="2">
        <f t="shared" si="6"/>
        <v>81984.63</v>
      </c>
    </row>
    <row r="55" spans="1:11">
      <c r="B55"/>
      <c r="C55"/>
      <c r="D55"/>
    </row>
    <row r="56" spans="1:11">
      <c r="A56" s="19" t="s">
        <v>51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</row>
    <row r="57" spans="1:11">
      <c r="A57" t="s">
        <v>52</v>
      </c>
      <c r="B57" s="14" t="s">
        <v>53</v>
      </c>
      <c r="C57" s="8">
        <v>43282</v>
      </c>
      <c r="D57" s="8">
        <v>43465</v>
      </c>
      <c r="E57" s="1">
        <v>35000</v>
      </c>
      <c r="F57" s="1">
        <v>1004.5</v>
      </c>
      <c r="G57" s="1">
        <v>0</v>
      </c>
      <c r="H57" s="1">
        <v>1064</v>
      </c>
      <c r="I57" s="1">
        <v>0</v>
      </c>
      <c r="J57" s="1">
        <v>2068.5</v>
      </c>
      <c r="K57" s="1">
        <f>+E57-J57</f>
        <v>32931.5</v>
      </c>
    </row>
    <row r="58" spans="1:11">
      <c r="A58" s="6" t="s">
        <v>7</v>
      </c>
      <c r="B58" s="6">
        <v>1</v>
      </c>
      <c r="C58" s="6"/>
      <c r="D58" s="6"/>
      <c r="E58" s="2">
        <f t="shared" ref="E58:K58" si="7">SUM(E57)</f>
        <v>35000</v>
      </c>
      <c r="F58" s="2">
        <f t="shared" si="7"/>
        <v>1004.5</v>
      </c>
      <c r="G58" s="2">
        <f t="shared" si="7"/>
        <v>0</v>
      </c>
      <c r="H58" s="2">
        <f t="shared" si="7"/>
        <v>1064</v>
      </c>
      <c r="I58" s="2">
        <f t="shared" si="7"/>
        <v>0</v>
      </c>
      <c r="J58" s="2">
        <f t="shared" si="7"/>
        <v>2068.5</v>
      </c>
      <c r="K58" s="2">
        <f t="shared" si="7"/>
        <v>32931.5</v>
      </c>
    </row>
    <row r="59" spans="1:11">
      <c r="B59"/>
      <c r="C59"/>
      <c r="D59"/>
    </row>
    <row r="60" spans="1:11" s="4" customFormat="1" ht="24.95" customHeight="1">
      <c r="A60" s="5" t="s">
        <v>19</v>
      </c>
      <c r="B60" s="7">
        <f>+B58+B54+B50+B46+B41+B37+B33+B29+B25+B20+B16+B12</f>
        <v>14</v>
      </c>
      <c r="C60" s="7"/>
      <c r="D60" s="7"/>
      <c r="E60" s="16">
        <f>+E58+E54+E50+E46+E41+E37+E33+E29+E25+E20+E16+E12</f>
        <v>733500</v>
      </c>
      <c r="F60" s="16">
        <f t="shared" ref="F60:K60" si="8">+F58+F54+F50+F46+F41+F37+F33+F29+F25+F20+F16+F12</f>
        <v>21051.45</v>
      </c>
      <c r="G60" s="16">
        <f t="shared" si="8"/>
        <v>42999.890000000007</v>
      </c>
      <c r="H60" s="16">
        <f t="shared" si="8"/>
        <v>22298.400000000001</v>
      </c>
      <c r="I60" s="16">
        <f t="shared" si="8"/>
        <v>0</v>
      </c>
      <c r="J60" s="16">
        <f t="shared" si="8"/>
        <v>86349.739999999991</v>
      </c>
      <c r="K60" s="16">
        <f t="shared" si="8"/>
        <v>647150.26</v>
      </c>
    </row>
  </sheetData>
  <mergeCells count="29">
    <mergeCell ref="A52:K52"/>
    <mergeCell ref="A56:K56"/>
    <mergeCell ref="A1:K1"/>
    <mergeCell ref="A2:K2"/>
    <mergeCell ref="A3:K3"/>
    <mergeCell ref="A4:K4"/>
    <mergeCell ref="A5:K5"/>
    <mergeCell ref="A43:K43"/>
    <mergeCell ref="A39:K39"/>
    <mergeCell ref="A48:K48"/>
    <mergeCell ref="C7:C8"/>
    <mergeCell ref="D7:D8"/>
    <mergeCell ref="A6:K6"/>
    <mergeCell ref="A7:A8"/>
    <mergeCell ref="B7:B8"/>
    <mergeCell ref="E7:E8"/>
    <mergeCell ref="F7:F8"/>
    <mergeCell ref="A35:K35"/>
    <mergeCell ref="A22:K22"/>
    <mergeCell ref="G7:G8"/>
    <mergeCell ref="H7:H8"/>
    <mergeCell ref="I7:I8"/>
    <mergeCell ref="J7:J8"/>
    <mergeCell ref="K7:K8"/>
    <mergeCell ref="A10:K10"/>
    <mergeCell ref="A14:K14"/>
    <mergeCell ref="A18:K18"/>
    <mergeCell ref="A27:K27"/>
    <mergeCell ref="A31:K3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New Text Document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Acevedo</dc:creator>
  <cp:lastModifiedBy>fior.rosario</cp:lastModifiedBy>
  <dcterms:created xsi:type="dcterms:W3CDTF">2017-01-31T14:28:02Z</dcterms:created>
  <dcterms:modified xsi:type="dcterms:W3CDTF">2018-10-11T19:10:14Z</dcterms:modified>
</cp:coreProperties>
</file>