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MARZO 2022\"/>
    </mc:Choice>
  </mc:AlternateContent>
  <bookViews>
    <workbookView xWindow="-120" yWindow="-120" windowWidth="19440" windowHeight="1500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Hoja1!$A$1:$J$50</definedName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J11" i="1" l="1"/>
  <c r="E29" i="1" l="1"/>
  <c r="J25" i="1"/>
  <c r="B29" i="1" l="1"/>
  <c r="G26" i="1" l="1"/>
  <c r="G25" i="1"/>
  <c r="H12" i="1" l="1"/>
  <c r="G12" i="1"/>
  <c r="F12" i="1"/>
  <c r="E12" i="1"/>
  <c r="D12" i="1"/>
  <c r="I12" i="1"/>
  <c r="J12" i="1" l="1"/>
  <c r="E25" i="1"/>
  <c r="E26" i="1"/>
  <c r="G21" i="1"/>
  <c r="E21" i="1"/>
  <c r="G16" i="1"/>
  <c r="G17" i="1"/>
  <c r="G15" i="1"/>
  <c r="E16" i="1"/>
  <c r="E17" i="1"/>
  <c r="E15" i="1"/>
  <c r="E27" i="1" l="1"/>
  <c r="G18" i="1"/>
  <c r="D27" i="1" l="1"/>
  <c r="F27" i="1"/>
  <c r="G27" i="1"/>
  <c r="H27" i="1"/>
  <c r="D22" i="1"/>
  <c r="E22" i="1"/>
  <c r="F22" i="1"/>
  <c r="G22" i="1"/>
  <c r="H22" i="1"/>
  <c r="D18" i="1"/>
  <c r="E18" i="1"/>
  <c r="F18" i="1"/>
  <c r="H18" i="1"/>
  <c r="J26" i="1"/>
  <c r="J21" i="1"/>
  <c r="J17" i="1"/>
  <c r="J16" i="1"/>
  <c r="G29" i="1" l="1"/>
  <c r="D29" i="1"/>
  <c r="F29" i="1"/>
  <c r="H29" i="1"/>
  <c r="J27" i="1"/>
  <c r="I18" i="1"/>
  <c r="J22" i="1"/>
  <c r="I22" i="1"/>
  <c r="I29" i="1" s="1"/>
  <c r="J15" i="1"/>
  <c r="J18" i="1" s="1"/>
  <c r="J29" i="1" l="1"/>
</calcChain>
</file>

<file path=xl/sharedStrings.xml><?xml version="1.0" encoding="utf-8"?>
<sst xmlns="http://schemas.openxmlformats.org/spreadsheetml/2006/main" count="45" uniqueCount="36">
  <si>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</si>
  <si>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</si>
  <si>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</si>
  <si>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</si>
  <si>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</si>
  <si>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</si>
  <si>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</si>
  <si>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</si>
  <si>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</si>
  <si>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</si>
  <si>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</si>
  <si>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EUGENIA SENA</t>
  </si>
  <si>
    <t>CONSERJE</t>
  </si>
  <si>
    <t>LUCINDA VASQUEZ SORIANO</t>
  </si>
  <si>
    <t>ROSA DIAZ MONTES</t>
  </si>
  <si>
    <t>AUXILIAR III</t>
  </si>
  <si>
    <t>GLORIA BINET</t>
  </si>
  <si>
    <t>MIRTHA EVANGELINA A MEDINA NINA</t>
  </si>
  <si>
    <t>AUXILIAR II</t>
  </si>
  <si>
    <t xml:space="preserve">Subtotal </t>
  </si>
  <si>
    <t>Nomina de Empleados en Trámite de Pensión</t>
  </si>
  <si>
    <t xml:space="preserve">Total Trámite de Pensión: </t>
  </si>
  <si>
    <t>MARITZA DE LOS ANGELES OLMO NOLASCO</t>
  </si>
  <si>
    <t>ENCARGADO PROVINCIAL</t>
  </si>
  <si>
    <t>MINISTERIO DE ECONOMÍA, PLANIFICACIÓN Y DESARROLLO</t>
  </si>
  <si>
    <t>Nombre</t>
  </si>
  <si>
    <t>MERCEDES GARCIA BELLO</t>
  </si>
  <si>
    <t>DIRECTORA ADMIN. Y FINANCIERA</t>
  </si>
  <si>
    <t>DEPARTAMENTO DE GEOESTADISTICAS- ONE</t>
  </si>
  <si>
    <t>DIRECCION ADMINISTRATIVO Y FINANCIERA- ONE</t>
  </si>
  <si>
    <t>DEPARTAMENTO DE COORDINACION DE OFICINAS TERRITORIALES- ONE</t>
  </si>
  <si>
    <t>DIVISION DE SERVICIOS GENERALES- ONE</t>
  </si>
  <si>
    <t>M</t>
  </si>
  <si>
    <t>F</t>
  </si>
  <si>
    <t>Genero</t>
  </si>
  <si>
    <t>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</si>
</sst>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4" fontId="0" fillId="0" borderId="0" xfId="0" applyNumberFormat="1"/>
    <xf numFmtId="0" fontId="3" fillId="3" borderId="0" xfId="0" applyFont="1" applyFill="1"/>
    <xf numFmtId="4" fontId="3" fillId="3" borderId="0" xfId="0" applyNumberFormat="1" applyFont="1" applyFill="1"/>
    <xf numFmtId="0" fontId="5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11" xfId="0" applyBorder="1"/>
    <xf numFmtId="0" fontId="0" fillId="0" borderId="0" xfId="0" applyBorder="1"/>
    <xf numFmtId="0" fontId="0" fillId="0" borderId="12" xfId="0" applyBorder="1"/>
    <xf numFmtId="164" fontId="4" fillId="4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43" fontId="4" fillId="4" borderId="0" xfId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977271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88305</xdr:colOff>
      <xdr:row>36</xdr:row>
      <xdr:rowOff>145714</xdr:rowOff>
    </xdr:from>
    <xdr:to>
      <xdr:col>8</xdr:col>
      <xdr:colOff>897332</xdr:colOff>
      <xdr:row>54</xdr:row>
      <xdr:rowOff>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1730" y="7791810"/>
          <a:ext cx="8298547" cy="3380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zoomScale="73" zoomScaleNormal="73" zoomScaleSheetLayoutView="70" zoomScalePageLayoutView="40" workbookViewId="0">
      <selection activeCell="J25" sqref="J25"/>
    </sheetView>
  </sheetViews>
  <sheetFormatPr baseColWidth="10" defaultRowHeight="15" x14ac:dyDescent="0.25"/>
  <cols>
    <col min="1" max="1" width="54.7109375" customWidth="1"/>
    <col min="2" max="2" width="37" customWidth="1"/>
    <col min="3" max="3" width="14.140625" customWidth="1"/>
    <col min="4" max="4" width="16.7109375" bestFit="1" customWidth="1"/>
    <col min="5" max="5" width="15.7109375" bestFit="1" customWidth="1"/>
    <col min="6" max="6" width="13.85546875" bestFit="1" customWidth="1"/>
    <col min="7" max="7" width="15.140625" customWidth="1"/>
    <col min="8" max="8" width="18.28515625" hidden="1" customWidth="1"/>
    <col min="9" max="10" width="20.42578125" customWidth="1"/>
  </cols>
  <sheetData>
    <row r="1" spans="1:10" s="10" customFormat="1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</row>
    <row r="2" spans="1:10" s="11" customFormat="1" ht="26.25" x14ac:dyDescent="0.4">
      <c r="A2" s="31" t="s">
        <v>24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11" customFormat="1" ht="26.25" x14ac:dyDescent="0.4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11" customFormat="1" ht="20.25" x14ac:dyDescent="0.3">
      <c r="A4" s="27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s="11" customFormat="1" ht="20.25" x14ac:dyDescent="0.3">
      <c r="A5" s="27" t="s">
        <v>20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11" customFormat="1" ht="21" thickBot="1" x14ac:dyDescent="0.35">
      <c r="A6" s="27" t="s">
        <v>35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s="11" customFormat="1" x14ac:dyDescent="0.25">
      <c r="A7" s="21" t="s">
        <v>25</v>
      </c>
      <c r="B7" s="23" t="s">
        <v>2</v>
      </c>
      <c r="C7" s="23" t="s">
        <v>34</v>
      </c>
      <c r="D7" s="17" t="s">
        <v>3</v>
      </c>
      <c r="E7" s="25" t="s">
        <v>4</v>
      </c>
      <c r="F7" s="17" t="s">
        <v>5</v>
      </c>
      <c r="G7" s="25" t="s">
        <v>6</v>
      </c>
      <c r="H7" s="17" t="s">
        <v>7</v>
      </c>
      <c r="I7" s="17" t="s">
        <v>8</v>
      </c>
      <c r="J7" s="19" t="s">
        <v>9</v>
      </c>
    </row>
    <row r="8" spans="1:10" s="12" customFormat="1" ht="15.75" thickBot="1" x14ac:dyDescent="0.3">
      <c r="A8" s="22"/>
      <c r="B8" s="24"/>
      <c r="C8" s="24"/>
      <c r="D8" s="18"/>
      <c r="E8" s="26"/>
      <c r="F8" s="18"/>
      <c r="G8" s="26"/>
      <c r="H8" s="18"/>
      <c r="I8" s="18"/>
      <c r="J8" s="20"/>
    </row>
    <row r="9" spans="1:10" s="9" customFormat="1" x14ac:dyDescent="0.25">
      <c r="A9" s="7"/>
      <c r="B9" s="7"/>
      <c r="C9" s="7"/>
      <c r="D9" s="8"/>
      <c r="E9" s="8"/>
      <c r="F9" s="8"/>
      <c r="G9" s="8"/>
      <c r="H9" s="8"/>
      <c r="I9" s="8"/>
      <c r="J9" s="8"/>
    </row>
    <row r="10" spans="1:10" x14ac:dyDescent="0.25">
      <c r="A10" s="16" t="s">
        <v>29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x14ac:dyDescent="0.25">
      <c r="A11" t="s">
        <v>26</v>
      </c>
      <c r="B11" t="s">
        <v>27</v>
      </c>
      <c r="C11" s="14" t="s">
        <v>32</v>
      </c>
      <c r="D11" s="1">
        <v>165000</v>
      </c>
      <c r="E11" s="1">
        <v>4735.5</v>
      </c>
      <c r="F11" s="1">
        <v>27413.040000000001</v>
      </c>
      <c r="G11" s="1">
        <v>4943.8</v>
      </c>
      <c r="H11" s="1">
        <v>25</v>
      </c>
      <c r="I11" s="1">
        <v>37092.339999999997</v>
      </c>
      <c r="J11" s="1">
        <f>D11-I11</f>
        <v>127907.66</v>
      </c>
    </row>
    <row r="12" spans="1:10" x14ac:dyDescent="0.25">
      <c r="A12" s="2" t="s">
        <v>19</v>
      </c>
      <c r="B12" s="2">
        <v>1</v>
      </c>
      <c r="C12" s="2"/>
      <c r="D12" s="3">
        <f t="shared" ref="D12:J12" si="0">SUM(D11)</f>
        <v>165000</v>
      </c>
      <c r="E12" s="3">
        <f t="shared" si="0"/>
        <v>4735.5</v>
      </c>
      <c r="F12" s="3">
        <f t="shared" si="0"/>
        <v>27413.040000000001</v>
      </c>
      <c r="G12" s="3">
        <f t="shared" si="0"/>
        <v>4943.8</v>
      </c>
      <c r="H12" s="3">
        <f t="shared" si="0"/>
        <v>25</v>
      </c>
      <c r="I12" s="3">
        <f t="shared" si="0"/>
        <v>37092.339999999997</v>
      </c>
      <c r="J12" s="3">
        <f t="shared" si="0"/>
        <v>127907.66</v>
      </c>
    </row>
    <row r="14" spans="1:10" x14ac:dyDescent="0.25">
      <c r="A14" s="16" t="s">
        <v>31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x14ac:dyDescent="0.25">
      <c r="A15" t="s">
        <v>11</v>
      </c>
      <c r="B15" t="s">
        <v>12</v>
      </c>
      <c r="C15" s="14" t="s">
        <v>32</v>
      </c>
      <c r="D15" s="1">
        <v>10000</v>
      </c>
      <c r="E15" s="1">
        <f>D15*0.0287</f>
        <v>287</v>
      </c>
      <c r="F15" s="1">
        <v>0</v>
      </c>
      <c r="G15" s="1">
        <f>D15*0.0304</f>
        <v>304</v>
      </c>
      <c r="H15" s="1">
        <v>25</v>
      </c>
      <c r="I15" s="1">
        <v>591</v>
      </c>
      <c r="J15" s="1">
        <f t="shared" ref="J15:J17" si="1">+D15-I15</f>
        <v>9409</v>
      </c>
    </row>
    <row r="16" spans="1:10" x14ac:dyDescent="0.25">
      <c r="A16" t="s">
        <v>13</v>
      </c>
      <c r="B16" t="s">
        <v>12</v>
      </c>
      <c r="C16" s="14" t="s">
        <v>32</v>
      </c>
      <c r="D16" s="1">
        <v>10000</v>
      </c>
      <c r="E16" s="1">
        <f t="shared" ref="E16:E17" si="2">D16*0.0287</f>
        <v>287</v>
      </c>
      <c r="F16" s="1">
        <v>0</v>
      </c>
      <c r="G16" s="1">
        <f t="shared" ref="G16:G17" si="3">D16*0.0304</f>
        <v>304</v>
      </c>
      <c r="H16" s="1">
        <v>25</v>
      </c>
      <c r="I16" s="1">
        <v>591</v>
      </c>
      <c r="J16" s="1">
        <f t="shared" si="1"/>
        <v>9409</v>
      </c>
    </row>
    <row r="17" spans="1:10" x14ac:dyDescent="0.25">
      <c r="A17" t="s">
        <v>14</v>
      </c>
      <c r="B17" t="s">
        <v>15</v>
      </c>
      <c r="C17" s="14" t="s">
        <v>32</v>
      </c>
      <c r="D17" s="1">
        <v>10000</v>
      </c>
      <c r="E17" s="1">
        <f t="shared" si="2"/>
        <v>287</v>
      </c>
      <c r="F17" s="1">
        <v>0</v>
      </c>
      <c r="G17" s="1">
        <f t="shared" si="3"/>
        <v>304</v>
      </c>
      <c r="H17" s="1">
        <v>25</v>
      </c>
      <c r="I17" s="1">
        <v>591</v>
      </c>
      <c r="J17" s="1">
        <f t="shared" si="1"/>
        <v>9409</v>
      </c>
    </row>
    <row r="18" spans="1:10" x14ac:dyDescent="0.25">
      <c r="A18" s="2" t="s">
        <v>19</v>
      </c>
      <c r="B18" s="2">
        <v>3</v>
      </c>
      <c r="C18" s="2"/>
      <c r="D18" s="3">
        <f t="shared" ref="D18:J18" si="4">SUM(D15:D17)</f>
        <v>30000</v>
      </c>
      <c r="E18" s="3">
        <f t="shared" si="4"/>
        <v>861</v>
      </c>
      <c r="F18" s="3">
        <f t="shared" si="4"/>
        <v>0</v>
      </c>
      <c r="G18" s="3">
        <f t="shared" si="4"/>
        <v>912</v>
      </c>
      <c r="H18" s="3">
        <f t="shared" si="4"/>
        <v>75</v>
      </c>
      <c r="I18" s="3">
        <f t="shared" si="4"/>
        <v>1773</v>
      </c>
      <c r="J18" s="3">
        <f t="shared" si="4"/>
        <v>28227</v>
      </c>
    </row>
    <row r="19" spans="1:10" x14ac:dyDescent="0.25">
      <c r="D19" s="1"/>
      <c r="E19" s="1"/>
      <c r="F19" s="1"/>
      <c r="G19" s="1"/>
      <c r="H19" s="1"/>
      <c r="I19" s="1"/>
      <c r="J19" s="1"/>
    </row>
    <row r="20" spans="1:10" x14ac:dyDescent="0.25">
      <c r="A20" s="16" t="s">
        <v>28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x14ac:dyDescent="0.25">
      <c r="A21" t="s">
        <v>16</v>
      </c>
      <c r="B21" t="s">
        <v>10</v>
      </c>
      <c r="C21" s="14" t="s">
        <v>32</v>
      </c>
      <c r="D21" s="1">
        <v>10000</v>
      </c>
      <c r="E21" s="1">
        <f>D21*0.0287</f>
        <v>287</v>
      </c>
      <c r="F21" s="1">
        <v>0</v>
      </c>
      <c r="G21" s="1">
        <f>D21*0.0304</f>
        <v>304</v>
      </c>
      <c r="H21" s="1">
        <v>25</v>
      </c>
      <c r="I21" s="1">
        <v>591</v>
      </c>
      <c r="J21" s="1">
        <f>SUM(D21-I21)</f>
        <v>9409</v>
      </c>
    </row>
    <row r="22" spans="1:10" x14ac:dyDescent="0.25">
      <c r="A22" s="2" t="s">
        <v>19</v>
      </c>
      <c r="B22" s="2">
        <v>1</v>
      </c>
      <c r="C22" s="2"/>
      <c r="D22" s="3">
        <f t="shared" ref="D22:J22" si="5">SUM(D21:D21)</f>
        <v>10000</v>
      </c>
      <c r="E22" s="3">
        <f t="shared" si="5"/>
        <v>287</v>
      </c>
      <c r="F22" s="3">
        <f t="shared" si="5"/>
        <v>0</v>
      </c>
      <c r="G22" s="3">
        <f t="shared" si="5"/>
        <v>304</v>
      </c>
      <c r="H22" s="3">
        <f t="shared" si="5"/>
        <v>25</v>
      </c>
      <c r="I22" s="3">
        <f t="shared" si="5"/>
        <v>591</v>
      </c>
      <c r="J22" s="3">
        <f t="shared" si="5"/>
        <v>9409</v>
      </c>
    </row>
    <row r="23" spans="1:10" x14ac:dyDescent="0.25">
      <c r="D23" s="1"/>
      <c r="E23" s="1"/>
      <c r="F23" s="1"/>
      <c r="G23" s="1"/>
      <c r="H23" s="1"/>
      <c r="I23" s="1"/>
      <c r="J23" s="1"/>
    </row>
    <row r="24" spans="1:10" x14ac:dyDescent="0.25">
      <c r="A24" s="16" t="s">
        <v>30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x14ac:dyDescent="0.25">
      <c r="A25" t="s">
        <v>22</v>
      </c>
      <c r="B25" t="s">
        <v>23</v>
      </c>
      <c r="C25" s="14" t="s">
        <v>33</v>
      </c>
      <c r="D25" s="1">
        <v>19250</v>
      </c>
      <c r="E25" s="1">
        <f t="shared" ref="E25:E26" si="6">D25*0.0287</f>
        <v>552.47500000000002</v>
      </c>
      <c r="F25" s="1">
        <v>0</v>
      </c>
      <c r="G25" s="1">
        <f t="shared" ref="G25:G26" si="7">D25*0.0304</f>
        <v>585.20000000000005</v>
      </c>
      <c r="H25" s="1">
        <v>1215.1199999999999</v>
      </c>
      <c r="I25" s="1">
        <v>1137.68</v>
      </c>
      <c r="J25" s="1">
        <f>+D25-I25</f>
        <v>18112.32</v>
      </c>
    </row>
    <row r="26" spans="1:10" x14ac:dyDescent="0.25">
      <c r="A26" t="s">
        <v>17</v>
      </c>
      <c r="B26" t="s">
        <v>18</v>
      </c>
      <c r="C26" s="14" t="s">
        <v>33</v>
      </c>
      <c r="D26" s="1">
        <v>10000</v>
      </c>
      <c r="E26" s="1">
        <f t="shared" si="6"/>
        <v>287</v>
      </c>
      <c r="F26" s="1">
        <v>0</v>
      </c>
      <c r="G26" s="1">
        <f t="shared" si="7"/>
        <v>304</v>
      </c>
      <c r="H26" s="1">
        <v>25</v>
      </c>
      <c r="I26" s="1">
        <v>591</v>
      </c>
      <c r="J26" s="1">
        <f t="shared" ref="J26" si="8">SUM(D26-I26)</f>
        <v>9409</v>
      </c>
    </row>
    <row r="27" spans="1:10" x14ac:dyDescent="0.25">
      <c r="A27" s="2" t="s">
        <v>19</v>
      </c>
      <c r="B27" s="2">
        <v>2</v>
      </c>
      <c r="C27" s="2"/>
      <c r="D27" s="3">
        <f>SUM(D25:D26)</f>
        <v>29250</v>
      </c>
      <c r="E27" s="3">
        <f>SUM(E25:E26)</f>
        <v>839.47500000000002</v>
      </c>
      <c r="F27" s="3">
        <f>SUM(F25:F26)</f>
        <v>0</v>
      </c>
      <c r="G27" s="3">
        <f>SUM(G25:G26)</f>
        <v>889.2</v>
      </c>
      <c r="H27" s="3">
        <f>SUM(H25:H26)</f>
        <v>1240.1199999999999</v>
      </c>
      <c r="I27" s="3">
        <v>2863.34</v>
      </c>
      <c r="J27" s="3">
        <f>SUM(J25:J26)</f>
        <v>27521.32</v>
      </c>
    </row>
    <row r="28" spans="1:10" x14ac:dyDescent="0.25">
      <c r="D28" s="1"/>
      <c r="E28" s="1"/>
      <c r="F28" s="1"/>
      <c r="G28" s="1"/>
      <c r="H28" s="1"/>
      <c r="I28" s="1"/>
      <c r="J28" s="1"/>
    </row>
    <row r="29" spans="1:10" ht="15.75" x14ac:dyDescent="0.25">
      <c r="A29" s="5" t="s">
        <v>21</v>
      </c>
      <c r="B29" s="5">
        <f>B27+B22+B18+B12</f>
        <v>7</v>
      </c>
      <c r="C29" s="5"/>
      <c r="D29" s="15">
        <f>+D27+D22+D18+D12</f>
        <v>234250</v>
      </c>
      <c r="E29" s="15">
        <f>+E27+E22+E18+E12</f>
        <v>6722.9750000000004</v>
      </c>
      <c r="F29" s="6">
        <f>+F27+F22+F18+F12</f>
        <v>27413.040000000001</v>
      </c>
      <c r="G29" s="15">
        <f>+G27+G22+G18+G12</f>
        <v>7049</v>
      </c>
      <c r="H29" s="6" t="e">
        <f>+H27+H22+H18+H12+#REF!+#REF!</f>
        <v>#REF!</v>
      </c>
      <c r="I29" s="13">
        <f>+I27+I22+I18+I12</f>
        <v>42319.679999999993</v>
      </c>
      <c r="J29" s="6">
        <f>+J27+J22+J18+J12</f>
        <v>193064.98</v>
      </c>
    </row>
    <row r="33" spans="1:10" s="4" customFormat="1" ht="24.95" customHeight="1" x14ac:dyDescent="0.25">
      <c r="A33"/>
      <c r="B33"/>
      <c r="C33"/>
      <c r="D33"/>
      <c r="E33"/>
      <c r="F33"/>
      <c r="G33"/>
      <c r="H33"/>
      <c r="I33"/>
      <c r="J33"/>
    </row>
  </sheetData>
  <mergeCells count="20">
    <mergeCell ref="A6:J6"/>
    <mergeCell ref="A1:J1"/>
    <mergeCell ref="A2:J2"/>
    <mergeCell ref="A3:J3"/>
    <mergeCell ref="A4:J4"/>
    <mergeCell ref="A5:J5"/>
    <mergeCell ref="A14:J14"/>
    <mergeCell ref="A20:J20"/>
    <mergeCell ref="A24:J24"/>
    <mergeCell ref="A10:J10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</mergeCells>
  <pageMargins left="0.87" right="0.23622047244094491" top="0.74803149606299213" bottom="0.74803149606299213" header="0.31496062992125984" footer="0.31496062992125984"/>
  <pageSetup paperSize="5" scale="78" orientation="landscape" r:id="rId1"/>
  <rowBreaks count="3" manualBreakCount="3">
    <brk id="18" max="8" man="1"/>
    <brk id="54" max="9" man="1"/>
    <brk id="55" max="16383" man="1"/>
  </rowBreaks>
  <ignoredErrors>
    <ignoredError sqref="J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2021-08-30T18:15:33Z</cp:lastPrinted>
  <dcterms:created xsi:type="dcterms:W3CDTF">2016-11-10T20:16:03Z</dcterms:created>
  <dcterms:modified xsi:type="dcterms:W3CDTF">2022-03-29T14:35:31Z</dcterms:modified>
</cp:coreProperties>
</file>