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Nomina Contraloria\OFICINA LIBRE ACCESO A LA INFORMACION ...DATOS\NOMINA PARA LA PAGINA\NOMINAS 2022\MES DE DICIEMBRE 2022\"/>
    </mc:Choice>
  </mc:AlternateContent>
  <xr:revisionPtr revIDLastSave="0" documentId="13_ncr:1_{8F02843D-CC7A-4A5A-9747-EAEF10E5395D}" xr6:coauthVersionLast="47" xr6:coauthVersionMax="47" xr10:uidLastSave="{00000000-0000-0000-0000-000000000000}"/>
  <bookViews>
    <workbookView xWindow="-120" yWindow="-120" windowWidth="29040" windowHeight="15840" tabRatio="204" xr2:uid="{00000000-000D-0000-FFFF-FFFF00000000}"/>
  </bookViews>
  <sheets>
    <sheet name="New Text Document" sheetId="1" r:id="rId1"/>
  </sheets>
  <definedNames>
    <definedName name="_xlnm._FilterDatabase" localSheetId="0" hidden="1">'New Text Document'!$A$9:$M$338</definedName>
    <definedName name="_xlnm.Print_Area" localSheetId="0">'New Text Document'!$A$1:$M$287</definedName>
    <definedName name="_xlnm.Print_Titles" localSheetId="0">'New Text Document'!$1:$8</definedName>
    <definedName name="Z_204BDDCD_F0EA_4D68_8827_ED13C8623E2D_.wvu.Cols" localSheetId="0" hidden="1">'New Text Document'!$AZ:$AZ</definedName>
    <definedName name="Z_204BDDCD_F0EA_4D68_8827_ED13C8623E2D_.wvu.FilterData" localSheetId="0" hidden="1">'New Text Document'!$A$9:$M$338</definedName>
    <definedName name="Z_204BDDCD_F0EA_4D68_8827_ED13C8623E2D_.wvu.PrintArea" localSheetId="0" hidden="1">'New Text Document'!$A$1:$M$287</definedName>
    <definedName name="Z_204BDDCD_F0EA_4D68_8827_ED13C8623E2D_.wvu.PrintTitles" localSheetId="0" hidden="1">'New Text Document'!$1:$8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3" i="1" l="1"/>
  <c r="L183" i="1"/>
  <c r="K183" i="1"/>
  <c r="J183" i="1"/>
  <c r="I183" i="1"/>
  <c r="H183" i="1"/>
  <c r="G183" i="1"/>
  <c r="K30" i="1" l="1"/>
  <c r="I245" i="1" l="1"/>
  <c r="I202" i="1"/>
  <c r="I214" i="1"/>
  <c r="I226" i="1"/>
  <c r="I231" i="1"/>
  <c r="I239" i="1"/>
  <c r="I257" i="1"/>
  <c r="I262" i="1"/>
  <c r="I267" i="1"/>
  <c r="I11" i="1"/>
  <c r="I15" i="1"/>
  <c r="I21" i="1"/>
  <c r="I26" i="1"/>
  <c r="I30" i="1"/>
  <c r="I34" i="1"/>
  <c r="I38" i="1"/>
  <c r="I43" i="1"/>
  <c r="I56" i="1"/>
  <c r="I60" i="1"/>
  <c r="I65" i="1"/>
  <c r="I72" i="1"/>
  <c r="I76" i="1"/>
  <c r="I81" i="1"/>
  <c r="I85" i="1"/>
  <c r="I89" i="1"/>
  <c r="I94" i="1"/>
  <c r="I98" i="1"/>
  <c r="I103" i="1"/>
  <c r="I107" i="1"/>
  <c r="I118" i="1"/>
  <c r="I126" i="1"/>
  <c r="I133" i="1"/>
  <c r="I139" i="1"/>
  <c r="I150" i="1"/>
  <c r="I146" i="1"/>
  <c r="I114" i="1"/>
  <c r="I122" i="1"/>
  <c r="I154" i="1"/>
  <c r="I160" i="1"/>
  <c r="I168" i="1"/>
  <c r="I175" i="1"/>
  <c r="I191" i="1"/>
  <c r="I196" i="1"/>
  <c r="I221" i="1"/>
  <c r="M26" i="1"/>
  <c r="M21" i="1"/>
  <c r="L21" i="1"/>
  <c r="K21" i="1"/>
  <c r="J21" i="1"/>
  <c r="H21" i="1"/>
  <c r="M146" i="1"/>
  <c r="M81" i="1"/>
  <c r="G76" i="1"/>
  <c r="M133" i="1"/>
  <c r="L133" i="1"/>
  <c r="K133" i="1"/>
  <c r="J133" i="1"/>
  <c r="H133" i="1"/>
  <c r="B269" i="1"/>
  <c r="M262" i="1"/>
  <c r="L262" i="1"/>
  <c r="K262" i="1"/>
  <c r="J262" i="1"/>
  <c r="H262" i="1"/>
  <c r="G262" i="1"/>
  <c r="G214" i="1"/>
  <c r="L214" i="1"/>
  <c r="K214" i="1"/>
  <c r="M209" i="1"/>
  <c r="M208" i="1"/>
  <c r="M207" i="1"/>
  <c r="M175" i="1"/>
  <c r="L175" i="1"/>
  <c r="K175" i="1"/>
  <c r="J175" i="1"/>
  <c r="H175" i="1"/>
  <c r="G175" i="1"/>
  <c r="K65" i="1"/>
  <c r="G65" i="1"/>
  <c r="J65" i="1"/>
  <c r="H65" i="1"/>
  <c r="M43" i="1"/>
  <c r="L43" i="1"/>
  <c r="K43" i="1"/>
  <c r="G43" i="1"/>
  <c r="J43" i="1"/>
  <c r="H43" i="1"/>
  <c r="M30" i="1"/>
  <c r="L30" i="1"/>
  <c r="J30" i="1"/>
  <c r="H30" i="1"/>
  <c r="G30" i="1"/>
  <c r="G21" i="1" l="1"/>
  <c r="M65" i="1" l="1"/>
  <c r="L65" i="1"/>
  <c r="M38" i="1"/>
  <c r="M239" i="1" l="1"/>
  <c r="L239" i="1"/>
  <c r="K239" i="1"/>
  <c r="J239" i="1"/>
  <c r="H239" i="1"/>
  <c r="G239" i="1"/>
  <c r="M34" i="1" l="1"/>
  <c r="L34" i="1"/>
  <c r="K34" i="1"/>
  <c r="J34" i="1"/>
  <c r="H34" i="1"/>
  <c r="G34" i="1"/>
  <c r="M52" i="1" l="1"/>
  <c r="L52" i="1"/>
  <c r="K52" i="1"/>
  <c r="I52" i="1"/>
  <c r="G52" i="1"/>
  <c r="L72" i="1" l="1"/>
  <c r="K72" i="1"/>
  <c r="M94" i="1"/>
  <c r="L94" i="1"/>
  <c r="K94" i="1"/>
  <c r="J94" i="1"/>
  <c r="H94" i="1"/>
  <c r="G94" i="1"/>
  <c r="M154" i="1" l="1"/>
  <c r="L154" i="1"/>
  <c r="K154" i="1"/>
  <c r="J154" i="1"/>
  <c r="H154" i="1"/>
  <c r="G154" i="1"/>
  <c r="M122" i="1"/>
  <c r="L122" i="1"/>
  <c r="K122" i="1"/>
  <c r="J122" i="1"/>
  <c r="H122" i="1"/>
  <c r="G122" i="1"/>
  <c r="M226" i="1" l="1"/>
  <c r="L226" i="1"/>
  <c r="K226" i="1"/>
  <c r="J226" i="1"/>
  <c r="H226" i="1" l="1"/>
  <c r="G226" i="1"/>
  <c r="M245" i="1"/>
  <c r="L245" i="1"/>
  <c r="K245" i="1"/>
  <c r="J245" i="1"/>
  <c r="H245" i="1"/>
  <c r="G245" i="1"/>
  <c r="M160" i="1" l="1"/>
  <c r="L168" i="1"/>
  <c r="K85" i="1" l="1"/>
  <c r="G103" i="1"/>
  <c r="L196" i="1"/>
  <c r="M196" i="1"/>
  <c r="K196" i="1"/>
  <c r="J196" i="1"/>
  <c r="H196" i="1"/>
  <c r="G196" i="1"/>
  <c r="M168" i="1"/>
  <c r="K168" i="1"/>
  <c r="J168" i="1"/>
  <c r="H168" i="1"/>
  <c r="G168" i="1"/>
  <c r="K48" i="1" l="1"/>
  <c r="L221" i="1" l="1"/>
  <c r="M221" i="1"/>
  <c r="K221" i="1"/>
  <c r="J221" i="1"/>
  <c r="H221" i="1"/>
  <c r="G221" i="1"/>
  <c r="G133" i="1"/>
  <c r="L81" i="1"/>
  <c r="K81" i="1"/>
  <c r="G81" i="1"/>
  <c r="G267" i="1" l="1"/>
  <c r="G257" i="1"/>
  <c r="G231" i="1"/>
  <c r="G187" i="1"/>
  <c r="G150" i="1"/>
  <c r="G146" i="1"/>
  <c r="G126" i="1"/>
  <c r="G118" i="1"/>
  <c r="G114" i="1"/>
  <c r="G38" i="1"/>
  <c r="G26" i="1"/>
  <c r="G15" i="1"/>
  <c r="G11" i="1"/>
  <c r="H139" i="1"/>
  <c r="G191" i="1" l="1"/>
  <c r="G160" i="1"/>
  <c r="G139" i="1"/>
  <c r="M213" i="1"/>
  <c r="J202" i="1"/>
  <c r="L202" i="1"/>
  <c r="M202" i="1"/>
  <c r="K202" i="1"/>
  <c r="H202" i="1"/>
  <c r="G202" i="1"/>
  <c r="M139" i="1"/>
  <c r="L139" i="1"/>
  <c r="K139" i="1"/>
  <c r="J139" i="1"/>
  <c r="M257" i="1" l="1"/>
  <c r="L257" i="1"/>
  <c r="K257" i="1"/>
  <c r="J257" i="1"/>
  <c r="H257" i="1"/>
  <c r="M114" i="1"/>
  <c r="L114" i="1"/>
  <c r="K114" i="1"/>
  <c r="J114" i="1"/>
  <c r="K26" i="1" l="1"/>
  <c r="H267" i="1" l="1"/>
  <c r="J267" i="1"/>
  <c r="K267" i="1"/>
  <c r="L267" i="1"/>
  <c r="H231" i="1"/>
  <c r="J231" i="1"/>
  <c r="K231" i="1"/>
  <c r="L231" i="1"/>
  <c r="M231" i="1"/>
  <c r="I187" i="1"/>
  <c r="K187" i="1"/>
  <c r="L187" i="1"/>
  <c r="M187" i="1"/>
  <c r="L146" i="1"/>
  <c r="K146" i="1"/>
  <c r="H146" i="1"/>
  <c r="H126" i="1"/>
  <c r="J126" i="1"/>
  <c r="K126" i="1"/>
  <c r="L126" i="1"/>
  <c r="M126" i="1"/>
  <c r="K103" i="1"/>
  <c r="G72" i="1"/>
  <c r="J146" i="1" l="1"/>
  <c r="K160" i="1" l="1"/>
  <c r="K150" i="1"/>
  <c r="L160" i="1"/>
  <c r="J160" i="1"/>
  <c r="M56" i="1" l="1"/>
  <c r="M15" i="1"/>
  <c r="L15" i="1"/>
  <c r="K15" i="1"/>
  <c r="J15" i="1"/>
  <c r="H15" i="1"/>
  <c r="L38" i="1"/>
  <c r="K38" i="1"/>
  <c r="J38" i="1"/>
  <c r="H38" i="1"/>
  <c r="M212" i="1" l="1"/>
  <c r="M107" i="1"/>
  <c r="L107" i="1"/>
  <c r="K107" i="1"/>
  <c r="J107" i="1"/>
  <c r="G107" i="1"/>
  <c r="H26" i="1"/>
  <c r="J26" i="1"/>
  <c r="L26" i="1"/>
  <c r="M191" i="1" l="1"/>
  <c r="M98" i="1"/>
  <c r="M48" i="1"/>
  <c r="M60" i="1"/>
  <c r="M76" i="1" l="1"/>
  <c r="M150" i="1"/>
  <c r="M118" i="1"/>
  <c r="L118" i="1"/>
  <c r="K118" i="1"/>
  <c r="J118" i="1"/>
  <c r="H118" i="1"/>
  <c r="M267" i="1"/>
  <c r="H114" i="1" l="1"/>
  <c r="L191" i="1"/>
  <c r="K191" i="1"/>
  <c r="J191" i="1"/>
  <c r="H191" i="1"/>
  <c r="L98" i="1"/>
  <c r="K98" i="1"/>
  <c r="J98" i="1"/>
  <c r="H98" i="1"/>
  <c r="G98" i="1"/>
  <c r="K60" i="1" l="1"/>
  <c r="J60" i="1"/>
  <c r="H60" i="1"/>
  <c r="G60" i="1"/>
  <c r="K11" i="1" l="1"/>
  <c r="I48" i="1"/>
  <c r="K56" i="1"/>
  <c r="J76" i="1"/>
  <c r="K76" i="1"/>
  <c r="H85" i="1"/>
  <c r="J85" i="1"/>
  <c r="K89" i="1"/>
  <c r="G89" i="1"/>
  <c r="G85" i="1"/>
  <c r="G56" i="1"/>
  <c r="G48" i="1"/>
  <c r="L85" i="1"/>
  <c r="J72" i="1"/>
  <c r="H72" i="1"/>
  <c r="G269" i="1" l="1"/>
  <c r="K269" i="1"/>
  <c r="I269" i="1"/>
  <c r="J214" i="1"/>
  <c r="H214" i="1"/>
  <c r="M210" i="1"/>
  <c r="H52" i="1"/>
  <c r="J52" i="1"/>
  <c r="H11" i="1"/>
  <c r="M206" i="1" l="1"/>
  <c r="M214" i="1" s="1"/>
  <c r="M72" i="1"/>
  <c r="J103" i="1" l="1"/>
  <c r="H103" i="1"/>
  <c r="J48" i="1"/>
  <c r="J186" i="1"/>
  <c r="J187" i="1" s="1"/>
  <c r="H186" i="1"/>
  <c r="H187" i="1" s="1"/>
  <c r="M85" i="1"/>
  <c r="J81" i="1"/>
  <c r="H81" i="1"/>
  <c r="H76" i="1"/>
  <c r="H48" i="1" l="1"/>
  <c r="H160" i="1"/>
  <c r="H107" i="1"/>
  <c r="L11" i="1"/>
  <c r="J11" i="1"/>
  <c r="L103" i="1"/>
  <c r="L48" i="1"/>
  <c r="L76" i="1"/>
  <c r="M11" i="1" l="1"/>
  <c r="M103" i="1"/>
  <c r="J89" i="1" l="1"/>
  <c r="H89" i="1"/>
  <c r="J56" i="1"/>
  <c r="H56" i="1"/>
  <c r="H269" i="1" s="1"/>
  <c r="J269" i="1" l="1"/>
  <c r="L89" i="1"/>
  <c r="L56" i="1"/>
  <c r="L269" i="1" l="1"/>
  <c r="M89" i="1"/>
  <c r="M2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tc={B11FD05D-32A8-48FC-B321-84946E4D62BC}</author>
  </authors>
  <commentList>
    <comment ref="A5" authorId="0" shapeId="0" xr:uid="{00000000-0006-0000-00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Nomina de Empleados de Nombramiento Temporal, así mismo debe decirlo en el titulo de la Nomina publicada</t>
      </text>
    </comment>
  </commentList>
</comments>
</file>

<file path=xl/sharedStrings.xml><?xml version="1.0" encoding="utf-8"?>
<sst xmlns="http://schemas.openxmlformats.org/spreadsheetml/2006/main" count="700" uniqueCount="237">
  <si>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</si>
  <si>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</si>
  <si>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</si>
  <si>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</si>
  <si>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</si>
  <si>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</si>
  <si>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</si>
  <si>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</si>
  <si>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</si>
  <si>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</si>
  <si>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MINISTERIO DE ECONOMÍA, PLANIFICACIÓN Y DESARROLLO</t>
  </si>
  <si>
    <t>Fecha de Inicio</t>
  </si>
  <si>
    <t>Fecha  Termino</t>
  </si>
  <si>
    <t>Nombre</t>
  </si>
  <si>
    <t xml:space="preserve">Subtotal </t>
  </si>
  <si>
    <t xml:space="preserve">Total general: </t>
  </si>
  <si>
    <t>ANALISTA</t>
  </si>
  <si>
    <t>TECNICO</t>
  </si>
  <si>
    <t>CHARINA RODRIGUEZ</t>
  </si>
  <si>
    <t>LIZZY ALEXANDRA FRIAS NUÑEZ</t>
  </si>
  <si>
    <t>ENCARGADO(A)</t>
  </si>
  <si>
    <t>EDILI PEREZ VALLEJO</t>
  </si>
  <si>
    <t>DEPARTAMENTO DE RECURSOS HUMANOS - ONE</t>
  </si>
  <si>
    <t>AMADA RAMONA MARTINEZ FERREIRAS</t>
  </si>
  <si>
    <t>CLARIBEL VIZCAINO PEGUERO</t>
  </si>
  <si>
    <t>YAJAIRA ANTONIA FELIZ RAMIREZ</t>
  </si>
  <si>
    <t>CRISTINA CABRERA PEREZ</t>
  </si>
  <si>
    <t>DIRECCION DE ESTADISTICAS ECONOMICAS- ONE</t>
  </si>
  <si>
    <t>AUGUSTO VIRGILIO DE LOS SANTOS ALMANZAR</t>
  </si>
  <si>
    <t>DIRECTOR (A)</t>
  </si>
  <si>
    <t>RAUL EMILIO DESENA GALARZA</t>
  </si>
  <si>
    <t>PERLA MASSIEL ROSARIO FABIAN</t>
  </si>
  <si>
    <t>LEA ELIZABETH PAYANO SANTANA</t>
  </si>
  <si>
    <t>ENCARGADO(A) OFICINA ACCESO</t>
  </si>
  <si>
    <t>LEYDA ALTAGRACIA DAMBLAU</t>
  </si>
  <si>
    <t>DIOSMARY ELIZABETH VALLEJO ACOSTA</t>
  </si>
  <si>
    <t>ANALISTA CAPACITACION</t>
  </si>
  <si>
    <t>HANSEL ARMANDO DIAZ DIAZ</t>
  </si>
  <si>
    <t>CORINA DEL CARMEN MENA MENA</t>
  </si>
  <si>
    <t>TECNICO CONTABILIDAD</t>
  </si>
  <si>
    <t>NATHALIE GUZMAN BENCOSME</t>
  </si>
  <si>
    <t>FREIDY HINOJOSA SANCHEZ</t>
  </si>
  <si>
    <t>COORDINADOR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</si>
  <si>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</si>
  <si>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</si>
  <si>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</si>
  <si>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</si>
  <si>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</si>
  <si>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</si>
  <si>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</si>
  <si>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ALISON OMAR GIL JIMENEZ</t>
  </si>
  <si>
    <t>DIVISION DE RECLUTAMIENTO Y SELECCIÓN Y ORGANIZACIÓN DEL TRABAJO- ONE</t>
  </si>
  <si>
    <t>KEDMAY TANIA KLINGER BALMASEDA</t>
  </si>
  <si>
    <t>ENCARGADO (A)</t>
  </si>
  <si>
    <t>DIVISION DE EVALUACION DEL DESEMPEÑO Y CAPACITACION- ONE</t>
  </si>
  <si>
    <t>DIVISION DE RELACIONES LABORALES Y SOCIALES- ONE</t>
  </si>
  <si>
    <t>ESCUELA NACIONAL DE ESTADISTICA- ONE</t>
  </si>
  <si>
    <t>DIRECCION ADMINISTRATIVA Y FINANCIERA - ONE</t>
  </si>
  <si>
    <t>DEPARTAMENTO ADMINISTRATIVO - ONE</t>
  </si>
  <si>
    <t>VIANKA ELIZABETH ABREU PEÑA</t>
  </si>
  <si>
    <t>TECNICO ADMINISTRATIVO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</si>
  <si>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</si>
  <si>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</si>
  <si>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</si>
  <si>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</si>
  <si>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DEPARTAMENTO DE ESTADISTICAS ESTRUCTURALES- ONE</t>
  </si>
  <si>
    <t>DIVISION DE DIRECTORIOS- ONE</t>
  </si>
  <si>
    <t>JORGE LUIS VARGAS MARTINEZ</t>
  </si>
  <si>
    <t>COORDINADOR DE PROGRAMACION</t>
  </si>
  <si>
    <t>M</t>
  </si>
  <si>
    <t>F</t>
  </si>
  <si>
    <t xml:space="preserve">AIMEE ARVEL0 GENAO </t>
  </si>
  <si>
    <t>LUIS MANUEL PEÑA SEGURA</t>
  </si>
  <si>
    <t>DANIEL ALEJANDRO DE OLEO SEGURA</t>
  </si>
  <si>
    <t xml:space="preserve">LORENY TORRES KING </t>
  </si>
  <si>
    <t>RUTH NAOMI MATEO ABREU</t>
  </si>
  <si>
    <t>ISMAEL BAUTISTA ROMERO</t>
  </si>
  <si>
    <t>TECNICO DE NOMINAS</t>
  </si>
  <si>
    <t xml:space="preserve">DEPARTAMENTO DE GEOESTADISTICAS-ONE </t>
  </si>
  <si>
    <t>HECTOR ALEXANDER MEJIA</t>
  </si>
  <si>
    <t>DIVINA ROSARIO BERNARD ESPINAL</t>
  </si>
  <si>
    <t>NANCY  MERCEDES MORA ALCANTARA</t>
  </si>
  <si>
    <t>DIVISION DE ESTADISTICAS DE COMERCIO EXTERIOR- ONE</t>
  </si>
  <si>
    <t>LUIS MANUEL ALBURQUERQUE SEGURA</t>
  </si>
  <si>
    <t>COORDINADOR  (A)</t>
  </si>
  <si>
    <t>DIVISION DE FORMULACION Y SEGUIMIENTO PLAN PRODUCCION ESTADISTICA-ONE</t>
  </si>
  <si>
    <t xml:space="preserve">         TECNICO ADMINISTRATIVO</t>
  </si>
  <si>
    <t>DIVISION DE PRESUPUESTO-ONE</t>
  </si>
  <si>
    <t xml:space="preserve">DACHEL  ESTEFANY MONEGRO </t>
  </si>
  <si>
    <t>JACMAEL LINARES GOMEZ</t>
  </si>
  <si>
    <t>SOPORTE TECNICO</t>
  </si>
  <si>
    <t xml:space="preserve">JOSE ANTONIO DIAZ RAMIREZ </t>
  </si>
  <si>
    <t>RODOLFO GABRIEL JIMENEZ ARIAS</t>
  </si>
  <si>
    <t xml:space="preserve">SILL NATANAEL BATISTA PERDOMO </t>
  </si>
  <si>
    <t xml:space="preserve">            4/9/2021</t>
  </si>
  <si>
    <t xml:space="preserve">            1/9/2021</t>
  </si>
  <si>
    <t>Genero</t>
  </si>
  <si>
    <t>DIVISION DE ADMINISTRACION DE SERVICIOS TIC- ONE</t>
  </si>
  <si>
    <t>RAVEL ELIAS DOMINGUEZ MEDINA</t>
  </si>
  <si>
    <t>DIVISION DE OPERACIONES DE ENCUESTA-ONE</t>
  </si>
  <si>
    <t>COORDINADOR DE CAMPO</t>
  </si>
  <si>
    <t>EDUARDO MIGUEL CACERES ROQUE</t>
  </si>
  <si>
    <t>Subtotal</t>
  </si>
  <si>
    <t>CESIMARLIN ALTAGRACIA PEÑA MEJIA</t>
  </si>
  <si>
    <t>CARLOS ALFREDO SOSA DE LA CRUZ</t>
  </si>
  <si>
    <t xml:space="preserve">ROSMEIRY PAMELA REYES DE JESUS </t>
  </si>
  <si>
    <t>N/A</t>
  </si>
  <si>
    <t xml:space="preserve">IDANNA SANCHEZ ENCARNACION </t>
  </si>
  <si>
    <t>TECNICO DE DATOS ESTADISTICOS</t>
  </si>
  <si>
    <t>DEPARTAMENTO DE DESARROLLO E IMPLEMENTACION DE SISTEMAS-ONE</t>
  </si>
  <si>
    <t xml:space="preserve">FERMIN ANTONIO AMADOR FELIZ </t>
  </si>
  <si>
    <t xml:space="preserve">LUIS ARIEL ALEJO APONTE </t>
  </si>
  <si>
    <t xml:space="preserve">DIRECCION DE TECNOLOGIAS DE LA INFORMACION Y COMUNICACIÓN-ONE </t>
  </si>
  <si>
    <t>DEPARTAMENTO DE ENCUESTAS-ONE</t>
  </si>
  <si>
    <t>CHARINA LIZBETH MORLA BATISTA</t>
  </si>
  <si>
    <t xml:space="preserve">EDWIN PEREZ BRITO </t>
  </si>
  <si>
    <t>DIVISION DE SERVICIOS GENERALES</t>
  </si>
  <si>
    <t>DEPARTAMENTO JURIDICO-ONE</t>
  </si>
  <si>
    <t>ROSANNA COLON TORRES</t>
  </si>
  <si>
    <t>JOMAYRIS ROSARIO MEDINA</t>
  </si>
  <si>
    <t xml:space="preserve">DOMINGO ANTONIO CRUZ LIRIANO </t>
  </si>
  <si>
    <t>ALAN JEFRY YASMIL REYNOSO</t>
  </si>
  <si>
    <t>COORDINADOR (A)</t>
  </si>
  <si>
    <t xml:space="preserve">SORILENNY CLARIBEL CUSTODIO BRITO </t>
  </si>
  <si>
    <t xml:space="preserve">            1/2/2022</t>
  </si>
  <si>
    <t xml:space="preserve">COORDINADOR </t>
  </si>
  <si>
    <t xml:space="preserve">PERLA PALOMA CASTILLO PUJOLS </t>
  </si>
  <si>
    <t xml:space="preserve">KARMYGUERHO ANTOINE CORPORAN </t>
  </si>
  <si>
    <t xml:space="preserve">MAFFEL BEATRIZ SANTANA GUZMAN </t>
  </si>
  <si>
    <t>YELUDY MONTERO MEDINA</t>
  </si>
  <si>
    <t>ANALISTA DE INVESTIGACION</t>
  </si>
  <si>
    <t xml:space="preserve">ALEXA CHANEL MARTINEZ GUERRERO </t>
  </si>
  <si>
    <t>ANALISTA DE ESTADISTICAS ESTR</t>
  </si>
  <si>
    <t>RAMON GUILLERMO MENDOZA SANTOS</t>
  </si>
  <si>
    <t>DIMAS YAEL MATIAS APONTE</t>
  </si>
  <si>
    <t>ENCARGADO DIVISION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</si>
  <si>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</si>
  <si>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</si>
  <si>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</si>
  <si>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</si>
  <si>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TENICO</t>
  </si>
  <si>
    <t xml:space="preserve">ANNIE MALBERIS PAULINO ADON </t>
  </si>
  <si>
    <t>ANALISTA DE METODOLOGIA</t>
  </si>
  <si>
    <t>DEPARTAMENTO DE CALIDAD DE LA PRODUCCION DE ESTADISTICA-ONE</t>
  </si>
  <si>
    <t xml:space="preserve">VICTOR AMBIORIS DIETSCH VARGAS </t>
  </si>
  <si>
    <t>NICODEL SANTANA GALVA</t>
  </si>
  <si>
    <t>TECNICO SECTORIAL</t>
  </si>
  <si>
    <t>JHAELVIS ALBERTO TERRERO FERNANDEZ</t>
  </si>
  <si>
    <t>PERLA ERIANNY LEONARDO BENAVIDEZ</t>
  </si>
  <si>
    <t xml:space="preserve">DARWIN JOSE BERROA LOPEZ </t>
  </si>
  <si>
    <t>TECNICO ESTADISTICA SECTOR</t>
  </si>
  <si>
    <t xml:space="preserve">LUISA MARIA GUZMAN VILLAR </t>
  </si>
  <si>
    <t>SECCION DE REGISTRO, CONTROL Y NÓMINAS- ONE</t>
  </si>
  <si>
    <t>DIVISION DE PROCESAMIENTO DE CENSOS Y ENCUESTAS- ONE</t>
  </si>
  <si>
    <t>MARIA VICTORIA DE LA ROSA PAULINO</t>
  </si>
  <si>
    <t>DIVISION DE DISEÑO Y ANALISIS- ONE</t>
  </si>
  <si>
    <t>YSABEL MARTINEZ MOREL</t>
  </si>
  <si>
    <t>ANALISTA DE DISEÑO CONCEPTUAL</t>
  </si>
  <si>
    <t>GABRIELA FIGUEREO RUDECINDO</t>
  </si>
  <si>
    <t xml:space="preserve">ANALISTA  </t>
  </si>
  <si>
    <t>SIMONE ALEXANDRA MORILLO PEREZ</t>
  </si>
  <si>
    <t>NIDIA KATYUSCA SANTANA HEREDIA</t>
  </si>
  <si>
    <t>ARNALDO ANDRES CASTILLO MANDE</t>
  </si>
  <si>
    <t>KEINA CESARINA VIDAL OGANDO</t>
  </si>
  <si>
    <t>LUIS ALEJANDRO RODRIGUEZ CID</t>
  </si>
  <si>
    <t>PAOLA MINERVA FELIZ FELIZ</t>
  </si>
  <si>
    <t>DIVISION DE ESTADISTICAS SECTORIALES- ONE</t>
  </si>
  <si>
    <t>YUMIRCA ALTAGRACIA MATOS MELO</t>
  </si>
  <si>
    <t>ANALISTA SECTORIAL</t>
  </si>
  <si>
    <t>DIVISION DE LEVANTAMIENTO Y ANALISIS OPERACIONES ESTADISTICAS -ONE</t>
  </si>
  <si>
    <t>DEPARTAMENTO DE ARTICULACION DEL SISTEMA ESTADISTICO NACIONAL-ONE</t>
  </si>
  <si>
    <t>ANNEURYS MARMOLEJOS CORDERO</t>
  </si>
  <si>
    <t>CLAUDIA RAFAELINA PELEGRIN GARCIA</t>
  </si>
  <si>
    <t>MILTON ELIAS MATEO MOYA</t>
  </si>
  <si>
    <t>JEISSY ELIZABETH PUELLO VASQUEZ</t>
  </si>
  <si>
    <t>DIOMY ALEXANDRA PEREYRA MORA</t>
  </si>
  <si>
    <t xml:space="preserve">DIEGO ARMANDO GOMEZ FERNANDEZ </t>
  </si>
  <si>
    <t xml:space="preserve">OELYS GARCIA DIAZ </t>
  </si>
  <si>
    <t>PERLA MASSIEL ARIAS ARAGONES</t>
  </si>
  <si>
    <t>PATRICIA MARIA CRUZ CORNELIO</t>
  </si>
  <si>
    <t xml:space="preserve">PAOLA MELISSA ORTEGA BURGOS </t>
  </si>
  <si>
    <t>MERCEDES INES DE LOS SANTOS DIAZ</t>
  </si>
  <si>
    <t>GABRIEL ANTONIO ASCENCIO SANTOS</t>
  </si>
  <si>
    <t>ANALISTA DE ESTADISTICA SECTO</t>
  </si>
  <si>
    <t>DEPARTAMENTO DE ESTADISTICAS DEMOGRAFICAS Y SOCIALES-ONE</t>
  </si>
  <si>
    <t>MANUELA GARCIA BALBUENA</t>
  </si>
  <si>
    <t xml:space="preserve">ALEXANDER RAMIREZ ARAUJO </t>
  </si>
  <si>
    <t>MARIA ANDREINA CUEVAS AUGUISTEN</t>
  </si>
  <si>
    <t>CRISMAIRY MALENNY JIMENEZ MENA</t>
  </si>
  <si>
    <t xml:space="preserve">                                    </t>
  </si>
  <si>
    <t xml:space="preserve">                                                                                                          </t>
  </si>
  <si>
    <t>LEIDY DARIHANA ZABALA DE LOS SANTOS</t>
  </si>
  <si>
    <t>COORDINADORA ADMINISTRATIVA</t>
  </si>
  <si>
    <t xml:space="preserve">KATTY MATILDE REYES PEREZ </t>
  </si>
  <si>
    <t>COORDINADOR ADMINISTRATIVO</t>
  </si>
  <si>
    <t>ROSIBEL DACIEL RAMIREZ</t>
  </si>
  <si>
    <t>WISMEYRI ALTAGRACIA RODIGUEZ MOTA</t>
  </si>
  <si>
    <t>DESARROLLADOR DE SISTEMAS II</t>
  </si>
  <si>
    <t>SOPORTE TECNICO INFORMATICO</t>
  </si>
  <si>
    <t xml:space="preserve">DIRECTOR DE TECNOLOGIA </t>
  </si>
  <si>
    <t>DIRECCION DE NORMATIVAS Y METODOLOGIA-ONE</t>
  </si>
  <si>
    <t>DEPARTAMENTO DE METODOLOGIA- ONE</t>
  </si>
  <si>
    <t>DIVISION DE CENTROS SERVICIO INFORMACION-ONE</t>
  </si>
  <si>
    <t>DIVISION DE CONGRUENCIA Y CALIDAD DE LA INFORMACION-ONE</t>
  </si>
  <si>
    <t xml:space="preserve">LAUDYS JERUSI ZAPATA </t>
  </si>
  <si>
    <t>FRANCISCO JOSE MEJIA CANELA</t>
  </si>
  <si>
    <t xml:space="preserve">NAURELSYS HERNANDEZ DURAN </t>
  </si>
  <si>
    <t>ALEXIS ESTEVAN DE JESUS GOMEZ</t>
  </si>
  <si>
    <t xml:space="preserve">DIVISION DE ACCESO A LA INFORMACION PUBLICA -ONE </t>
  </si>
  <si>
    <t>DIVISION DE RELACIONES INTERNACIONALES -ONE</t>
  </si>
  <si>
    <t>Nómina de Empleados  Temporales</t>
  </si>
  <si>
    <t>Estatus</t>
  </si>
  <si>
    <t>NT</t>
  </si>
  <si>
    <t>DIVISION DE FORMULACION Y SEGUIMIENTO PEN-ONE</t>
  </si>
  <si>
    <t>ANABEL DIROCHE TEJADA</t>
  </si>
  <si>
    <t>JOSE RAMON VENTURA MEJIA</t>
  </si>
  <si>
    <t>DEPARTAMENTO FINANCIERO-ONE</t>
  </si>
  <si>
    <t>RAFAEL EUDYMAR DIAZ ARAUJO</t>
  </si>
  <si>
    <t>ANALISTA FINANCIERO</t>
  </si>
  <si>
    <t>DIVISION DE PROGRAMACION-ONE</t>
  </si>
  <si>
    <t xml:space="preserve">               ANALISTA DE RECLUTAMIENTO Y SELECCIÓN</t>
  </si>
  <si>
    <t>ANALISTA DE SERVICIO AL PERSONAL</t>
  </si>
  <si>
    <t>DIVISION DE COMUNICACIONES INTERNAS Y EXTERNAS-ONE</t>
  </si>
  <si>
    <t xml:space="preserve">JENNIFER MARIA JIMENEZ VASQUEZ </t>
  </si>
  <si>
    <t>GEORGE ALEXANDER OBJIO ACOSTA</t>
  </si>
  <si>
    <t>ANALISTA DE CALIDAD</t>
  </si>
  <si>
    <t>DIRECCION DE ESTADISTICAS DEMOGRAFICAS, SOCIALES Y AMBIENTALES- ONE</t>
  </si>
  <si>
    <t xml:space="preserve">YVAN ROBINSON PEREZ FAMILIA </t>
  </si>
  <si>
    <t xml:space="preserve">ANALISTA DE REGISTRO Y CONTROL Y NOMINAS  </t>
  </si>
  <si>
    <t>DEPARTAMENTO DE COMUNICACIONES-ONE</t>
  </si>
  <si>
    <t>JORGE LUIS ESPINOSA YSABEL</t>
  </si>
  <si>
    <t>ERWIN LEONARDO BONIFACIO LUCAS</t>
  </si>
  <si>
    <t>ANALISTA DE RELACIONES INTERNACIONALES</t>
  </si>
  <si>
    <t>MERILAYNE DEL CARMEN COLLADO RODRIGUEZ</t>
  </si>
  <si>
    <t>TECNICO DE ACCESO A LA INFORMACION</t>
  </si>
  <si>
    <t>DIRECTORA ADMINISTRATIVA Y FINANCIERA</t>
  </si>
  <si>
    <t>Mes de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</si>
</sst>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2">
    <xf numFmtId="0" fontId="0" fillId="0" borderId="0" xfId="0"/>
    <xf numFmtId="14" fontId="0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4" fontId="16" fillId="33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14" fontId="0" fillId="0" borderId="0" xfId="0" applyNumberFormat="1" applyFont="1" applyAlignment="1">
      <alignment horizontal="center"/>
    </xf>
    <xf numFmtId="14" fontId="0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8" borderId="0" xfId="0" applyFill="1" applyAlignment="1">
      <alignment horizontal="center"/>
    </xf>
    <xf numFmtId="0" fontId="16" fillId="38" borderId="0" xfId="0" applyFont="1" applyFill="1" applyAlignment="1">
      <alignment horizontal="center"/>
    </xf>
    <xf numFmtId="4" fontId="16" fillId="38" borderId="0" xfId="0" applyNumberFormat="1" applyFont="1" applyFill="1" applyAlignment="1">
      <alignment horizontal="center" vertical="center"/>
    </xf>
    <xf numFmtId="0" fontId="0" fillId="38" borderId="0" xfId="0" applyFont="1" applyFill="1" applyAlignment="1">
      <alignment horizontal="center"/>
    </xf>
    <xf numFmtId="4" fontId="0" fillId="38" borderId="0" xfId="0" applyNumberFormat="1" applyFont="1" applyFill="1" applyAlignment="1">
      <alignment horizontal="center" vertical="center"/>
    </xf>
    <xf numFmtId="14" fontId="0" fillId="38" borderId="0" xfId="0" applyNumberFormat="1" applyFont="1" applyFill="1" applyAlignment="1">
      <alignment horizontal="center"/>
    </xf>
    <xf numFmtId="0" fontId="22" fillId="33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Fill="1" applyAlignment="1">
      <alignment horizontal="center"/>
    </xf>
    <xf numFmtId="14" fontId="0" fillId="33" borderId="0" xfId="0" applyNumberFormat="1" applyFont="1" applyFill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Alignment="1"/>
    <xf numFmtId="43" fontId="19" fillId="35" borderId="0" xfId="1" applyFont="1" applyFill="1" applyAlignment="1"/>
    <xf numFmtId="43" fontId="24" fillId="0" borderId="0" xfId="1" applyFont="1" applyBorder="1" applyAlignment="1"/>
    <xf numFmtId="43" fontId="0" fillId="0" borderId="0" xfId="1" applyFont="1" applyFill="1" applyAlignment="1"/>
    <xf numFmtId="43" fontId="0" fillId="0" borderId="0" xfId="1" applyFont="1" applyBorder="1" applyAlignment="1"/>
    <xf numFmtId="0" fontId="0" fillId="0" borderId="0" xfId="0" applyFont="1" applyAlignment="1">
      <alignment horizontal="center" vertical="center"/>
    </xf>
    <xf numFmtId="0" fontId="0" fillId="36" borderId="19" xfId="0" applyFill="1" applyBorder="1" applyAlignment="1"/>
    <xf numFmtId="0" fontId="0" fillId="36" borderId="20" xfId="0" applyFill="1" applyBorder="1" applyAlignment="1"/>
    <xf numFmtId="0" fontId="0" fillId="38" borderId="0" xfId="0" applyFont="1" applyFill="1" applyBorder="1" applyAlignment="1">
      <alignment horizontal="left" vertical="center"/>
    </xf>
    <xf numFmtId="0" fontId="16" fillId="33" borderId="0" xfId="1" applyNumberFormat="1" applyFont="1" applyFill="1" applyAlignment="1">
      <alignment horizontal="center"/>
    </xf>
    <xf numFmtId="0" fontId="16" fillId="0" borderId="0" xfId="0" applyFont="1" applyBorder="1" applyAlignment="1">
      <alignment horizontal="left" vertical="center"/>
    </xf>
    <xf numFmtId="0" fontId="0" fillId="0" borderId="0" xfId="0" applyAlignment="1"/>
    <xf numFmtId="0" fontId="16" fillId="0" borderId="0" xfId="0" applyFont="1" applyFill="1" applyAlignment="1"/>
    <xf numFmtId="0" fontId="16" fillId="38" borderId="0" xfId="0" applyFont="1" applyFill="1" applyAlignment="1"/>
    <xf numFmtId="0" fontId="16" fillId="33" borderId="0" xfId="0" applyFont="1" applyFill="1" applyAlignment="1"/>
    <xf numFmtId="4" fontId="0" fillId="0" borderId="0" xfId="0" applyNumberFormat="1" applyAlignment="1"/>
    <xf numFmtId="0" fontId="0" fillId="0" borderId="0" xfId="0" applyNumberFormat="1" applyAlignment="1"/>
    <xf numFmtId="0" fontId="0" fillId="0" borderId="0" xfId="0" applyFont="1" applyFill="1" applyAlignment="1"/>
    <xf numFmtId="0" fontId="0" fillId="38" borderId="0" xfId="0" applyFill="1" applyAlignment="1"/>
    <xf numFmtId="0" fontId="0" fillId="38" borderId="0" xfId="0" applyFont="1" applyFill="1" applyAlignment="1"/>
    <xf numFmtId="0" fontId="0" fillId="0" borderId="0" xfId="0" applyFill="1" applyAlignment="1"/>
    <xf numFmtId="0" fontId="23" fillId="38" borderId="0" xfId="0" applyFont="1" applyFill="1" applyAlignment="1"/>
    <xf numFmtId="0" fontId="22" fillId="38" borderId="0" xfId="0" applyFont="1" applyFill="1" applyAlignment="1"/>
    <xf numFmtId="0" fontId="19" fillId="0" borderId="0" xfId="0" applyFont="1" applyAlignment="1"/>
    <xf numFmtId="0" fontId="0" fillId="37" borderId="0" xfId="0" applyFill="1" applyAlignment="1"/>
    <xf numFmtId="14" fontId="0" fillId="0" borderId="0" xfId="0" applyNumberFormat="1" applyFill="1" applyAlignment="1"/>
    <xf numFmtId="4" fontId="19" fillId="0" borderId="0" xfId="0" applyNumberFormat="1" applyFont="1" applyAlignment="1"/>
    <xf numFmtId="43" fontId="0" fillId="37" borderId="0" xfId="1" applyFont="1" applyFill="1" applyAlignment="1">
      <alignment wrapText="1"/>
    </xf>
    <xf numFmtId="43" fontId="0" fillId="0" borderId="0" xfId="1" applyFont="1" applyFill="1" applyAlignment="1">
      <alignment wrapText="1"/>
    </xf>
    <xf numFmtId="43" fontId="0" fillId="37" borderId="0" xfId="1" applyFont="1" applyFill="1" applyAlignment="1">
      <alignment horizontal="center" wrapText="1"/>
    </xf>
    <xf numFmtId="43" fontId="0" fillId="0" borderId="0" xfId="1" applyFont="1" applyBorder="1" applyAlignment="1">
      <alignment horizontal="center" wrapText="1"/>
    </xf>
    <xf numFmtId="43" fontId="0" fillId="33" borderId="0" xfId="1" applyFont="1" applyFill="1" applyAlignment="1">
      <alignment horizontal="center" wrapText="1"/>
    </xf>
    <xf numFmtId="0" fontId="16" fillId="0" borderId="0" xfId="0" applyFont="1" applyBorder="1" applyAlignment="1">
      <alignment horizontal="left" vertical="center"/>
    </xf>
    <xf numFmtId="14" fontId="0" fillId="0" borderId="0" xfId="1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43" fontId="16" fillId="0" borderId="0" xfId="1" applyFont="1" applyBorder="1" applyAlignment="1"/>
    <xf numFmtId="43" fontId="16" fillId="33" borderId="0" xfId="1" applyFont="1" applyFill="1" applyAlignment="1">
      <alignment horizontal="center" wrapText="1"/>
    </xf>
    <xf numFmtId="0" fontId="0" fillId="0" borderId="0" xfId="0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16" fillId="37" borderId="0" xfId="0" applyFont="1" applyFill="1" applyAlignment="1"/>
    <xf numFmtId="4" fontId="0" fillId="37" borderId="0" xfId="0" applyNumberFormat="1" applyFont="1" applyFill="1" applyBorder="1" applyAlignment="1">
      <alignment horizontal="center" vertical="center"/>
    </xf>
    <xf numFmtId="14" fontId="0" fillId="37" borderId="0" xfId="0" applyNumberFormat="1" applyFont="1" applyFill="1" applyBorder="1" applyAlignment="1">
      <alignment horizontal="center" vertical="center"/>
    </xf>
    <xf numFmtId="4" fontId="0" fillId="33" borderId="0" xfId="0" applyNumberFormat="1" applyFont="1" applyFill="1" applyBorder="1" applyAlignment="1">
      <alignment horizontal="center" vertical="center"/>
    </xf>
    <xf numFmtId="14" fontId="0" fillId="33" borderId="0" xfId="0" applyNumberFormat="1" applyFont="1" applyFill="1" applyBorder="1" applyAlignment="1">
      <alignment horizontal="center" vertical="center"/>
    </xf>
    <xf numFmtId="0" fontId="0" fillId="33" borderId="0" xfId="0" applyFill="1" applyAlignment="1"/>
    <xf numFmtId="4" fontId="16" fillId="37" borderId="0" xfId="0" applyNumberFormat="1" applyFont="1" applyFill="1" applyAlignment="1">
      <alignment horizontal="center" vertical="center"/>
    </xf>
    <xf numFmtId="0" fontId="0" fillId="0" borderId="0" xfId="1" applyNumberFormat="1" applyFont="1" applyFill="1" applyAlignment="1">
      <alignment horizontal="center"/>
    </xf>
    <xf numFmtId="43" fontId="0" fillId="0" borderId="0" xfId="1" applyFont="1" applyFill="1" applyAlignment="1">
      <alignment horizontal="center" wrapText="1"/>
    </xf>
    <xf numFmtId="0" fontId="19" fillId="0" borderId="0" xfId="0" applyFont="1" applyFill="1" applyAlignment="1"/>
    <xf numFmtId="43" fontId="16" fillId="0" borderId="0" xfId="1" applyFont="1" applyFill="1" applyAlignment="1"/>
    <xf numFmtId="14" fontId="0" fillId="0" borderId="0" xfId="1" applyNumberFormat="1" applyFont="1" applyFill="1" applyAlignment="1">
      <alignment horizontal="center" wrapText="1"/>
    </xf>
    <xf numFmtId="0" fontId="0" fillId="33" borderId="0" xfId="0" applyFill="1" applyAlignment="1">
      <alignment horizontal="center"/>
    </xf>
    <xf numFmtId="14" fontId="0" fillId="33" borderId="0" xfId="1" applyNumberFormat="1" applyFont="1" applyFill="1" applyAlignment="1">
      <alignment horizontal="center" wrapText="1"/>
    </xf>
    <xf numFmtId="14" fontId="0" fillId="33" borderId="0" xfId="1" applyNumberFormat="1" applyFont="1" applyFill="1" applyAlignment="1">
      <alignment wrapText="1"/>
    </xf>
    <xf numFmtId="0" fontId="22" fillId="0" borderId="0" xfId="0" applyFont="1" applyFill="1" applyAlignment="1">
      <alignment horizontal="center"/>
    </xf>
    <xf numFmtId="0" fontId="16" fillId="0" borderId="0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19" fillId="38" borderId="0" xfId="0" applyFont="1" applyFill="1" applyAlignment="1"/>
    <xf numFmtId="0" fontId="0" fillId="37" borderId="0" xfId="0" applyFont="1" applyFill="1" applyAlignment="1"/>
    <xf numFmtId="0" fontId="0" fillId="37" borderId="0" xfId="0" applyFont="1" applyFill="1" applyAlignment="1">
      <alignment horizontal="center"/>
    </xf>
    <xf numFmtId="4" fontId="0" fillId="37" borderId="0" xfId="0" applyNumberFormat="1" applyFont="1" applyFill="1" applyAlignment="1">
      <alignment horizontal="center" vertical="center"/>
    </xf>
    <xf numFmtId="14" fontId="0" fillId="37" borderId="0" xfId="0" applyNumberFormat="1" applyFont="1" applyFill="1" applyAlignment="1">
      <alignment horizontal="center"/>
    </xf>
    <xf numFmtId="0" fontId="16" fillId="37" borderId="0" xfId="0" applyFont="1" applyFill="1" applyAlignment="1">
      <alignment horizontal="center"/>
    </xf>
    <xf numFmtId="0" fontId="14" fillId="38" borderId="0" xfId="0" applyFont="1" applyFill="1" applyAlignment="1"/>
    <xf numFmtId="0" fontId="16" fillId="37" borderId="0" xfId="0" applyFont="1" applyFill="1" applyBorder="1" applyAlignment="1">
      <alignment horizontal="center" vertical="center"/>
    </xf>
    <xf numFmtId="0" fontId="16" fillId="33" borderId="0" xfId="0" applyFont="1" applyFill="1" applyBorder="1" applyAlignment="1">
      <alignment horizontal="center" vertical="center"/>
    </xf>
    <xf numFmtId="0" fontId="16" fillId="37" borderId="0" xfId="1" applyNumberFormat="1" applyFont="1" applyFill="1" applyAlignment="1">
      <alignment horizontal="center"/>
    </xf>
    <xf numFmtId="43" fontId="16" fillId="33" borderId="0" xfId="1" applyFont="1" applyFill="1" applyAlignment="1"/>
    <xf numFmtId="43" fontId="16" fillId="33" borderId="0" xfId="1" applyFont="1" applyFill="1" applyAlignment="1">
      <alignment wrapText="1"/>
    </xf>
    <xf numFmtId="0" fontId="0" fillId="38" borderId="0" xfId="0" applyFill="1" applyAlignment="1">
      <alignment horizontal="left"/>
    </xf>
    <xf numFmtId="0" fontId="0" fillId="38" borderId="0" xfId="1" applyNumberFormat="1" applyFont="1" applyFill="1" applyAlignment="1">
      <alignment horizontal="center"/>
    </xf>
    <xf numFmtId="43" fontId="0" fillId="38" borderId="0" xfId="1" applyFont="1" applyFill="1" applyAlignment="1">
      <alignment horizontal="center" wrapText="1"/>
    </xf>
    <xf numFmtId="14" fontId="0" fillId="38" borderId="0" xfId="1" applyNumberFormat="1" applyFont="1" applyFill="1" applyAlignment="1">
      <alignment horizontal="center" wrapText="1"/>
    </xf>
    <xf numFmtId="14" fontId="0" fillId="38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14" fontId="16" fillId="0" borderId="0" xfId="0" applyNumberFormat="1" applyFont="1" applyFill="1" applyBorder="1" applyAlignment="1">
      <alignment horizontal="center" vertical="center"/>
    </xf>
    <xf numFmtId="4" fontId="16" fillId="37" borderId="0" xfId="0" applyNumberFormat="1" applyFont="1" applyFill="1" applyBorder="1" applyAlignment="1">
      <alignment horizontal="center" vertical="center"/>
    </xf>
    <xf numFmtId="14" fontId="16" fillId="37" borderId="0" xfId="0" applyNumberFormat="1" applyFont="1" applyFill="1" applyBorder="1" applyAlignment="1">
      <alignment horizontal="center" vertical="center"/>
    </xf>
    <xf numFmtId="0" fontId="0" fillId="33" borderId="0" xfId="0" applyFont="1" applyFill="1" applyAlignment="1"/>
    <xf numFmtId="0" fontId="0" fillId="0" borderId="0" xfId="0" applyFont="1" applyFill="1" applyAlignment="1">
      <alignment horizontal="center" vertical="center"/>
    </xf>
    <xf numFmtId="14" fontId="0" fillId="38" borderId="0" xfId="0" applyNumberFormat="1" applyFont="1" applyFill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14" fontId="16" fillId="37" borderId="0" xfId="0" applyNumberFormat="1" applyFont="1" applyFill="1" applyAlignment="1">
      <alignment horizontal="center"/>
    </xf>
    <xf numFmtId="0" fontId="16" fillId="37" borderId="0" xfId="0" applyFont="1" applyFill="1" applyAlignment="1">
      <alignment horizontal="center" vertical="center"/>
    </xf>
    <xf numFmtId="0" fontId="16" fillId="37" borderId="0" xfId="0" applyNumberFormat="1" applyFont="1" applyFill="1" applyAlignment="1">
      <alignment horizontal="center"/>
    </xf>
    <xf numFmtId="0" fontId="16" fillId="37" borderId="0" xfId="0" applyNumberFormat="1" applyFont="1" applyFill="1" applyAlignment="1"/>
    <xf numFmtId="0" fontId="16" fillId="0" borderId="0" xfId="0" applyFont="1" applyFill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43" fontId="16" fillId="37" borderId="0" xfId="1" applyFont="1" applyFill="1" applyAlignment="1"/>
    <xf numFmtId="43" fontId="25" fillId="35" borderId="0" xfId="1" applyFont="1" applyFill="1" applyAlignment="1"/>
    <xf numFmtId="0" fontId="25" fillId="35" borderId="0" xfId="1" applyNumberFormat="1" applyFont="1" applyFill="1" applyAlignment="1">
      <alignment horizontal="center"/>
    </xf>
    <xf numFmtId="0" fontId="0" fillId="0" borderId="0" xfId="1" applyNumberFormat="1" applyFont="1" applyFill="1" applyAlignment="1"/>
    <xf numFmtId="0" fontId="16" fillId="0" borderId="0" xfId="0" applyFont="1" applyBorder="1" applyAlignment="1">
      <alignment horizontal="left" vertical="center"/>
    </xf>
    <xf numFmtId="0" fontId="0" fillId="38" borderId="0" xfId="0" applyFont="1" applyFill="1" applyAlignment="1">
      <alignment vertical="center"/>
    </xf>
    <xf numFmtId="14" fontId="0" fillId="38" borderId="0" xfId="0" applyNumberFormat="1" applyFont="1" applyFill="1" applyAlignment="1">
      <alignment horizontal="center" vertical="top"/>
    </xf>
    <xf numFmtId="0" fontId="0" fillId="38" borderId="0" xfId="0" applyFont="1" applyFill="1" applyAlignment="1">
      <alignment horizontal="center" vertical="top"/>
    </xf>
    <xf numFmtId="14" fontId="0" fillId="0" borderId="0" xfId="0" applyNumberFormat="1" applyAlignment="1">
      <alignment horizontal="center" vertical="top"/>
    </xf>
    <xf numFmtId="4" fontId="0" fillId="0" borderId="0" xfId="0" applyNumberFormat="1" applyAlignment="1">
      <alignment vertical="top"/>
    </xf>
    <xf numFmtId="4" fontId="0" fillId="0" borderId="0" xfId="0" applyNumberFormat="1" applyAlignment="1">
      <alignment vertical="top" wrapText="1"/>
    </xf>
    <xf numFmtId="0" fontId="0" fillId="0" borderId="0" xfId="0" applyNumberFormat="1" applyAlignment="1">
      <alignment horizontal="center" vertical="top"/>
    </xf>
    <xf numFmtId="14" fontId="16" fillId="37" borderId="0" xfId="0" applyNumberFormat="1" applyFont="1" applyFill="1" applyAlignment="1">
      <alignment horizontal="center" vertical="top"/>
    </xf>
    <xf numFmtId="0" fontId="16" fillId="37" borderId="0" xfId="0" applyNumberFormat="1" applyFont="1" applyFill="1" applyAlignment="1">
      <alignment horizontal="center" vertical="top"/>
    </xf>
    <xf numFmtId="43" fontId="1" fillId="0" borderId="0" xfId="1" applyFont="1" applyFill="1" applyAlignment="1">
      <alignment vertical="top" wrapText="1"/>
    </xf>
    <xf numFmtId="2" fontId="1" fillId="0" borderId="0" xfId="1" applyNumberFormat="1" applyFont="1" applyFill="1" applyAlignment="1">
      <alignment vertical="top" wrapText="1"/>
    </xf>
    <xf numFmtId="43" fontId="1" fillId="38" borderId="0" xfId="1" applyFont="1" applyFill="1" applyAlignment="1">
      <alignment vertical="top" wrapText="1"/>
    </xf>
    <xf numFmtId="0" fontId="0" fillId="36" borderId="20" xfId="0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0" fillId="0" borderId="0" xfId="0" applyAlignment="1">
      <alignment vertical="top"/>
    </xf>
    <xf numFmtId="43" fontId="16" fillId="0" borderId="0" xfId="1" applyFont="1" applyFill="1" applyAlignment="1">
      <alignment vertical="top" wrapText="1"/>
    </xf>
    <xf numFmtId="43" fontId="24" fillId="0" borderId="0" xfId="1" applyFont="1" applyBorder="1" applyAlignment="1">
      <alignment vertical="top"/>
    </xf>
    <xf numFmtId="43" fontId="0" fillId="0" borderId="0" xfId="1" applyFont="1" applyFill="1" applyAlignment="1">
      <alignment vertical="top"/>
    </xf>
    <xf numFmtId="4" fontId="0" fillId="0" borderId="0" xfId="0" applyNumberFormat="1" applyFill="1" applyAlignment="1">
      <alignment vertical="top"/>
    </xf>
    <xf numFmtId="4" fontId="16" fillId="0" borderId="0" xfId="0" applyNumberFormat="1" applyFont="1" applyFill="1" applyAlignment="1">
      <alignment vertical="top"/>
    </xf>
    <xf numFmtId="4" fontId="16" fillId="33" borderId="0" xfId="0" applyNumberFormat="1" applyFont="1" applyFill="1" applyAlignment="1">
      <alignment vertical="top"/>
    </xf>
    <xf numFmtId="4" fontId="0" fillId="0" borderId="0" xfId="0" applyNumberFormat="1" applyFont="1" applyFill="1" applyAlignment="1">
      <alignment vertical="top"/>
    </xf>
    <xf numFmtId="0" fontId="16" fillId="0" borderId="0" xfId="0" applyFont="1" applyBorder="1" applyAlignment="1">
      <alignment vertical="top"/>
    </xf>
    <xf numFmtId="4" fontId="16" fillId="37" borderId="0" xfId="0" applyNumberFormat="1" applyFont="1" applyFill="1" applyAlignment="1">
      <alignment vertical="top"/>
    </xf>
    <xf numFmtId="4" fontId="16" fillId="38" borderId="0" xfId="0" applyNumberFormat="1" applyFont="1" applyFill="1" applyAlignment="1">
      <alignment vertical="top"/>
    </xf>
    <xf numFmtId="4" fontId="0" fillId="38" borderId="0" xfId="0" applyNumberFormat="1" applyFont="1" applyFill="1" applyAlignment="1">
      <alignment vertical="top"/>
    </xf>
    <xf numFmtId="0" fontId="0" fillId="0" borderId="0" xfId="0" applyFont="1" applyBorder="1" applyAlignment="1">
      <alignment vertical="top"/>
    </xf>
    <xf numFmtId="0" fontId="16" fillId="0" borderId="0" xfId="0" applyFont="1" applyFill="1" applyBorder="1" applyAlignment="1">
      <alignment vertical="top"/>
    </xf>
    <xf numFmtId="4" fontId="16" fillId="38" borderId="0" xfId="0" applyNumberFormat="1" applyFont="1" applyFill="1" applyAlignment="1">
      <alignment vertical="top" wrapText="1"/>
    </xf>
    <xf numFmtId="4" fontId="0" fillId="38" borderId="0" xfId="0" applyNumberFormat="1" applyFont="1" applyFill="1" applyAlignment="1">
      <alignment vertical="top" wrapText="1"/>
    </xf>
    <xf numFmtId="4" fontId="16" fillId="37" borderId="0" xfId="0" applyNumberFormat="1" applyFont="1" applyFill="1" applyAlignment="1">
      <alignment vertical="top" wrapText="1"/>
    </xf>
    <xf numFmtId="43" fontId="16" fillId="0" borderId="0" xfId="1" applyFont="1" applyFill="1" applyBorder="1" applyAlignment="1">
      <alignment vertical="top"/>
    </xf>
    <xf numFmtId="43" fontId="0" fillId="0" borderId="0" xfId="1" applyFont="1" applyAlignment="1">
      <alignment vertical="top" wrapText="1"/>
    </xf>
    <xf numFmtId="43" fontId="16" fillId="37" borderId="0" xfId="1" applyFont="1" applyFill="1" applyAlignment="1">
      <alignment vertical="top" wrapText="1"/>
    </xf>
    <xf numFmtId="4" fontId="16" fillId="33" borderId="0" xfId="0" applyNumberFormat="1" applyFont="1" applyFill="1" applyAlignment="1">
      <alignment vertical="top" wrapText="1"/>
    </xf>
    <xf numFmtId="0" fontId="16" fillId="0" borderId="0" xfId="0" applyFont="1" applyBorder="1" applyAlignment="1">
      <alignment vertical="top" wrapText="1"/>
    </xf>
    <xf numFmtId="4" fontId="16" fillId="11" borderId="0" xfId="21" applyNumberFormat="1" applyFont="1" applyAlignment="1">
      <alignment vertical="top" wrapText="1"/>
    </xf>
    <xf numFmtId="4" fontId="16" fillId="0" borderId="0" xfId="0" applyNumberFormat="1" applyFont="1" applyFill="1" applyAlignment="1">
      <alignment vertical="top" wrapText="1"/>
    </xf>
    <xf numFmtId="4" fontId="0" fillId="0" borderId="0" xfId="0" applyNumberFormat="1" applyFont="1" applyFill="1" applyAlignment="1">
      <alignment vertical="top" wrapText="1"/>
    </xf>
    <xf numFmtId="43" fontId="16" fillId="33" borderId="0" xfId="1" applyFont="1" applyFill="1" applyAlignment="1">
      <alignment vertical="top" wrapText="1"/>
    </xf>
    <xf numFmtId="43" fontId="25" fillId="35" borderId="0" xfId="1" applyFont="1" applyFill="1" applyAlignment="1">
      <alignment vertical="top" wrapText="1"/>
    </xf>
    <xf numFmtId="0" fontId="0" fillId="36" borderId="20" xfId="0" applyFill="1" applyBorder="1" applyAlignment="1">
      <alignment vertical="top" wrapText="1"/>
    </xf>
    <xf numFmtId="0" fontId="16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43" fontId="24" fillId="0" borderId="0" xfId="1" applyFont="1" applyBorder="1" applyAlignment="1">
      <alignment vertical="top" wrapText="1"/>
    </xf>
    <xf numFmtId="43" fontId="0" fillId="0" borderId="0" xfId="1" applyFont="1" applyFill="1" applyAlignment="1">
      <alignment vertical="top" wrapText="1"/>
    </xf>
    <xf numFmtId="4" fontId="0" fillId="0" borderId="0" xfId="0" applyNumberFormat="1" applyFill="1" applyAlignment="1">
      <alignment vertical="top" wrapText="1"/>
    </xf>
    <xf numFmtId="4" fontId="0" fillId="0" borderId="0" xfId="0" applyNumberFormat="1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43" fontId="16" fillId="0" borderId="0" xfId="1" applyFont="1" applyFill="1" applyBorder="1" applyAlignment="1">
      <alignment vertical="top" wrapText="1"/>
    </xf>
    <xf numFmtId="43" fontId="16" fillId="0" borderId="0" xfId="1" applyFont="1" applyAlignment="1">
      <alignment vertical="top" wrapText="1"/>
    </xf>
    <xf numFmtId="4" fontId="0" fillId="0" borderId="0" xfId="0" applyNumberFormat="1" applyFont="1" applyBorder="1" applyAlignment="1">
      <alignment vertical="top"/>
    </xf>
    <xf numFmtId="4" fontId="16" fillId="11" borderId="0" xfId="21" applyNumberFormat="1" applyFont="1" applyAlignment="1">
      <alignment vertical="top"/>
    </xf>
    <xf numFmtId="43" fontId="16" fillId="0" borderId="0" xfId="1" applyFont="1" applyAlignment="1">
      <alignment vertical="top"/>
    </xf>
    <xf numFmtId="0" fontId="0" fillId="36" borderId="21" xfId="0" applyFill="1" applyBorder="1" applyAlignment="1">
      <alignment vertical="top" wrapText="1"/>
    </xf>
    <xf numFmtId="2" fontId="16" fillId="0" borderId="0" xfId="1" applyNumberFormat="1" applyFont="1" applyFill="1" applyAlignment="1">
      <alignment vertical="top" wrapText="1"/>
    </xf>
    <xf numFmtId="2" fontId="16" fillId="37" borderId="0" xfId="1" applyNumberFormat="1" applyFont="1" applyFill="1" applyAlignment="1">
      <alignment vertical="top" wrapText="1"/>
    </xf>
    <xf numFmtId="2" fontId="1" fillId="38" borderId="0" xfId="1" applyNumberFormat="1" applyFont="1" applyFill="1" applyAlignment="1">
      <alignment vertical="top" wrapText="1"/>
    </xf>
    <xf numFmtId="2" fontId="0" fillId="0" borderId="0" xfId="1" applyNumberFormat="1" applyFont="1" applyAlignment="1">
      <alignment vertical="top" wrapText="1"/>
    </xf>
    <xf numFmtId="0" fontId="16" fillId="0" borderId="0" xfId="0" applyFont="1" applyBorder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4" fontId="0" fillId="0" borderId="0" xfId="0" applyNumberFormat="1" applyFont="1" applyAlignment="1"/>
    <xf numFmtId="4" fontId="0" fillId="0" borderId="0" xfId="0" applyNumberFormat="1" applyFont="1" applyAlignment="1">
      <alignment vertical="top"/>
    </xf>
    <xf numFmtId="4" fontId="0" fillId="0" borderId="0" xfId="0" applyNumberFormat="1" applyFont="1" applyAlignment="1">
      <alignment vertical="top" wrapText="1"/>
    </xf>
    <xf numFmtId="0" fontId="16" fillId="39" borderId="0" xfId="0" applyFont="1" applyFill="1" applyAlignment="1"/>
    <xf numFmtId="0" fontId="16" fillId="0" borderId="0" xfId="0" applyFont="1" applyBorder="1" applyAlignment="1">
      <alignment horizontal="left" vertical="center"/>
    </xf>
    <xf numFmtId="0" fontId="0" fillId="38" borderId="0" xfId="0" applyFont="1" applyFill="1" applyBorder="1" applyAlignment="1">
      <alignment horizontal="center" vertical="center"/>
    </xf>
    <xf numFmtId="4" fontId="0" fillId="38" borderId="0" xfId="0" applyNumberFormat="1" applyFont="1" applyFill="1" applyBorder="1" applyAlignment="1">
      <alignment horizontal="center" vertical="center"/>
    </xf>
    <xf numFmtId="43" fontId="16" fillId="38" borderId="0" xfId="1" applyFont="1" applyFill="1" applyAlignment="1"/>
    <xf numFmtId="0" fontId="16" fillId="38" borderId="0" xfId="1" applyNumberFormat="1" applyFont="1" applyFill="1" applyAlignment="1">
      <alignment horizontal="center"/>
    </xf>
    <xf numFmtId="14" fontId="0" fillId="38" borderId="0" xfId="1" applyNumberFormat="1" applyFont="1" applyFill="1" applyAlignment="1">
      <alignment wrapText="1"/>
    </xf>
    <xf numFmtId="43" fontId="16" fillId="38" borderId="0" xfId="1" applyFont="1" applyFill="1" applyAlignment="1">
      <alignment vertical="top" wrapText="1"/>
    </xf>
    <xf numFmtId="2" fontId="16" fillId="38" borderId="0" xfId="1" applyNumberFormat="1" applyFont="1" applyFill="1" applyAlignment="1">
      <alignment vertical="top" wrapText="1"/>
    </xf>
    <xf numFmtId="43" fontId="0" fillId="33" borderId="0" xfId="1" applyFont="1" applyFill="1" applyAlignment="1">
      <alignment wrapText="1"/>
    </xf>
    <xf numFmtId="0" fontId="16" fillId="38" borderId="0" xfId="0" applyFont="1" applyFill="1" applyAlignment="1">
      <alignment horizontal="center" vertical="center"/>
    </xf>
    <xf numFmtId="43" fontId="0" fillId="38" borderId="0" xfId="1" applyFont="1" applyFill="1" applyAlignment="1">
      <alignment horizontal="center" vertical="center" wrapText="1"/>
    </xf>
    <xf numFmtId="0" fontId="14" fillId="0" borderId="0" xfId="0" applyFont="1" applyFill="1" applyAlignment="1"/>
    <xf numFmtId="0" fontId="23" fillId="0" borderId="0" xfId="0" applyFont="1" applyFill="1" applyAlignment="1">
      <alignment horizontal="center"/>
    </xf>
    <xf numFmtId="14" fontId="0" fillId="0" borderId="0" xfId="0" applyNumberFormat="1" applyFont="1" applyFill="1" applyAlignment="1">
      <alignment horizontal="center" vertical="center"/>
    </xf>
    <xf numFmtId="0" fontId="16" fillId="33" borderId="0" xfId="0" applyNumberFormat="1" applyFont="1" applyFill="1" applyAlignment="1">
      <alignment horizontal="center"/>
    </xf>
    <xf numFmtId="0" fontId="16" fillId="33" borderId="0" xfId="0" applyNumberFormat="1" applyFont="1" applyFill="1" applyAlignment="1"/>
    <xf numFmtId="0" fontId="16" fillId="0" borderId="0" xfId="0" applyFont="1" applyBorder="1" applyAlignment="1">
      <alignment horizontal="left" vertical="center"/>
    </xf>
    <xf numFmtId="0" fontId="16" fillId="38" borderId="0" xfId="0" applyNumberFormat="1" applyFont="1" applyFill="1" applyAlignment="1">
      <alignment horizontal="center"/>
    </xf>
    <xf numFmtId="0" fontId="16" fillId="38" borderId="0" xfId="0" applyNumberFormat="1" applyFont="1" applyFill="1" applyAlignment="1"/>
    <xf numFmtId="0" fontId="16" fillId="38" borderId="0" xfId="0" applyFont="1" applyFill="1" applyBorder="1" applyAlignment="1">
      <alignment horizontal="center" vertical="center"/>
    </xf>
    <xf numFmtId="4" fontId="16" fillId="38" borderId="0" xfId="0" applyNumberFormat="1" applyFont="1" applyFill="1" applyBorder="1" applyAlignment="1">
      <alignment horizontal="center" vertical="center"/>
    </xf>
    <xf numFmtId="14" fontId="16" fillId="38" borderId="0" xfId="0" applyNumberFormat="1" applyFont="1" applyFill="1" applyBorder="1" applyAlignment="1">
      <alignment horizontal="center" vertical="center"/>
    </xf>
    <xf numFmtId="14" fontId="16" fillId="38" borderId="0" xfId="0" applyNumberFormat="1" applyFont="1" applyFill="1" applyAlignment="1">
      <alignment horizontal="center" vertical="top"/>
    </xf>
    <xf numFmtId="0" fontId="16" fillId="38" borderId="0" xfId="0" applyNumberFormat="1" applyFont="1" applyFill="1" applyAlignment="1">
      <alignment horizontal="center" vertical="top"/>
    </xf>
    <xf numFmtId="43" fontId="0" fillId="38" borderId="0" xfId="1" applyFont="1" applyFill="1" applyAlignment="1">
      <alignment wrapText="1"/>
    </xf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14" fontId="0" fillId="0" borderId="0" xfId="0" applyNumberFormat="1" applyAlignment="1">
      <alignment horizontal="center"/>
    </xf>
    <xf numFmtId="0" fontId="0" fillId="38" borderId="0" xfId="0" applyFill="1"/>
    <xf numFmtId="39" fontId="16" fillId="37" borderId="0" xfId="0" applyNumberFormat="1" applyFont="1" applyFill="1"/>
    <xf numFmtId="14" fontId="1" fillId="38" borderId="0" xfId="1" applyNumberFormat="1" applyFont="1" applyFill="1" applyAlignment="1">
      <alignment horizontal="center" wrapText="1"/>
    </xf>
    <xf numFmtId="43" fontId="0" fillId="38" borderId="0" xfId="1" applyFont="1" applyFill="1" applyAlignment="1">
      <alignment horizontal="left"/>
    </xf>
    <xf numFmtId="14" fontId="0" fillId="38" borderId="0" xfId="1" applyNumberFormat="1" applyFont="1" applyFill="1" applyAlignment="1">
      <alignment horizontal="center" vertical="center" wrapText="1"/>
    </xf>
    <xf numFmtId="4" fontId="16" fillId="37" borderId="0" xfId="0" applyNumberFormat="1" applyFont="1" applyFill="1" applyAlignment="1"/>
    <xf numFmtId="4" fontId="0" fillId="0" borderId="0" xfId="0" applyNumberFormat="1"/>
    <xf numFmtId="0" fontId="0" fillId="38" borderId="0" xfId="0" applyNumberFormat="1" applyFill="1" applyAlignment="1">
      <alignment horizontal="center"/>
    </xf>
    <xf numFmtId="0" fontId="0" fillId="38" borderId="0" xfId="0" applyNumberFormat="1" applyFill="1" applyAlignment="1"/>
    <xf numFmtId="4" fontId="0" fillId="38" borderId="0" xfId="0" applyNumberFormat="1" applyFill="1" applyAlignment="1">
      <alignment vertical="top"/>
    </xf>
    <xf numFmtId="4" fontId="0" fillId="38" borderId="0" xfId="0" applyNumberFormat="1" applyFill="1" applyAlignment="1">
      <alignment vertical="top" wrapText="1"/>
    </xf>
    <xf numFmtId="0" fontId="25" fillId="0" borderId="0" xfId="0" applyFont="1" applyFill="1" applyAlignment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wrapText="1"/>
    </xf>
    <xf numFmtId="0" fontId="0" fillId="0" borderId="0" xfId="0" applyFill="1"/>
    <xf numFmtId="0" fontId="16" fillId="0" borderId="0" xfId="0" applyFont="1" applyBorder="1" applyAlignment="1">
      <alignment horizontal="left" vertical="center"/>
    </xf>
    <xf numFmtId="43" fontId="18" fillId="34" borderId="12" xfId="1" applyFont="1" applyFill="1" applyBorder="1" applyAlignment="1">
      <alignment horizontal="center" vertical="center"/>
    </xf>
    <xf numFmtId="43" fontId="18" fillId="34" borderId="16" xfId="1" applyFont="1" applyFill="1" applyBorder="1" applyAlignment="1">
      <alignment horizontal="center" vertical="center"/>
    </xf>
    <xf numFmtId="0" fontId="21" fillId="36" borderId="23" xfId="0" applyFont="1" applyFill="1" applyBorder="1" applyAlignment="1">
      <alignment horizontal="center"/>
    </xf>
    <xf numFmtId="0" fontId="21" fillId="36" borderId="24" xfId="0" applyFont="1" applyFill="1" applyBorder="1" applyAlignment="1">
      <alignment horizontal="center"/>
    </xf>
    <xf numFmtId="0" fontId="21" fillId="36" borderId="25" xfId="0" applyFont="1" applyFill="1" applyBorder="1" applyAlignment="1">
      <alignment horizontal="center"/>
    </xf>
    <xf numFmtId="43" fontId="18" fillId="34" borderId="11" xfId="1" applyFont="1" applyFill="1" applyBorder="1" applyAlignment="1">
      <alignment horizontal="center" vertical="center"/>
    </xf>
    <xf numFmtId="43" fontId="18" fillId="34" borderId="15" xfId="1" applyFont="1" applyFill="1" applyBorder="1" applyAlignment="1">
      <alignment horizontal="center" vertical="center"/>
    </xf>
    <xf numFmtId="4" fontId="18" fillId="34" borderId="12" xfId="1" applyNumberFormat="1" applyFont="1" applyFill="1" applyBorder="1" applyAlignment="1">
      <alignment vertical="top"/>
    </xf>
    <xf numFmtId="4" fontId="18" fillId="34" borderId="16" xfId="1" applyNumberFormat="1" applyFont="1" applyFill="1" applyBorder="1" applyAlignment="1">
      <alignment vertical="top"/>
    </xf>
    <xf numFmtId="4" fontId="18" fillId="34" borderId="13" xfId="1" applyNumberFormat="1" applyFont="1" applyFill="1" applyBorder="1" applyAlignment="1">
      <alignment vertical="top" wrapText="1"/>
    </xf>
    <xf numFmtId="4" fontId="18" fillId="34" borderId="17" xfId="1" applyNumberFormat="1" applyFont="1" applyFill="1" applyBorder="1" applyAlignment="1">
      <alignment vertical="top" wrapText="1"/>
    </xf>
    <xf numFmtId="4" fontId="18" fillId="34" borderId="13" xfId="1" applyNumberFormat="1" applyFont="1" applyFill="1" applyBorder="1" applyAlignment="1">
      <alignment vertical="top"/>
    </xf>
    <xf numFmtId="4" fontId="18" fillId="34" borderId="17" xfId="1" applyNumberFormat="1" applyFont="1" applyFill="1" applyBorder="1" applyAlignment="1">
      <alignment vertical="top"/>
    </xf>
    <xf numFmtId="4" fontId="18" fillId="34" borderId="14" xfId="1" applyNumberFormat="1" applyFont="1" applyFill="1" applyBorder="1" applyAlignment="1">
      <alignment vertical="top" wrapText="1"/>
    </xf>
    <xf numFmtId="4" fontId="18" fillId="34" borderId="18" xfId="1" applyNumberFormat="1" applyFont="1" applyFill="1" applyBorder="1" applyAlignment="1">
      <alignment vertical="top" wrapText="1"/>
    </xf>
    <xf numFmtId="43" fontId="18" fillId="34" borderId="13" xfId="1" applyFont="1" applyFill="1" applyBorder="1" applyAlignment="1">
      <alignment horizontal="center" vertical="center"/>
    </xf>
    <xf numFmtId="43" fontId="18" fillId="34" borderId="17" xfId="1" applyFont="1" applyFill="1" applyBorder="1" applyAlignment="1">
      <alignment horizontal="center" vertic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Border="1" applyAlignment="1">
      <alignment horizontal="center"/>
    </xf>
    <xf numFmtId="0" fontId="20" fillId="36" borderId="22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Border="1" applyAlignment="1">
      <alignment horizontal="center"/>
    </xf>
    <xf numFmtId="0" fontId="21" fillId="36" borderId="22" xfId="0" applyFont="1" applyFill="1" applyBorder="1" applyAlignment="1">
      <alignment horizontal="center"/>
    </xf>
    <xf numFmtId="0" fontId="26" fillId="36" borderId="10" xfId="0" applyFont="1" applyFill="1" applyBorder="1" applyAlignment="1">
      <alignment horizontal="center"/>
    </xf>
    <xf numFmtId="0" fontId="26" fillId="36" borderId="0" xfId="0" applyFont="1" applyFill="1" applyBorder="1" applyAlignment="1">
      <alignment horizontal="center"/>
    </xf>
    <xf numFmtId="0" fontId="26" fillId="36" borderId="22" xfId="0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332525</xdr:colOff>
      <xdr:row>0</xdr:row>
      <xdr:rowOff>163285</xdr:rowOff>
    </xdr:from>
    <xdr:to>
      <xdr:col>0</xdr:col>
      <xdr:colOff>1645437</xdr:colOff>
      <xdr:row>5</xdr:row>
      <xdr:rowOff>86080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25" y="163285"/>
          <a:ext cx="1312912" cy="1277131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11</xdr:col>
      <xdr:colOff>147297</xdr:colOff>
      <xdr:row>0</xdr:row>
      <xdr:rowOff>82916</xdr:rowOff>
    </xdr:from>
    <xdr:to>
      <xdr:col>12</xdr:col>
      <xdr:colOff>1262781</xdr:colOff>
      <xdr:row>4</xdr:row>
      <xdr:rowOff>162320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3274" y="82916"/>
          <a:ext cx="2350758" cy="1180732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0</xdr:col>
      <xdr:colOff>2434166</xdr:colOff>
      <xdr:row>269</xdr:row>
      <xdr:rowOff>63501</xdr:rowOff>
    </xdr:from>
    <xdr:to>
      <xdr:col>4</xdr:col>
      <xdr:colOff>1226343</xdr:colOff>
      <xdr:row>284</xdr:row>
      <xdr:rowOff>127001</xdr:rowOff>
    </xdr:to>
    <xdr:pic>
      <xdr:nvPicPr>
        <xdr:cNvPr id="6" name="image1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34166" y="53128334"/>
          <a:ext cx="7969251" cy="3175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eryira Josefina Durán Ortíz" id="{7CBF1DD8-51D9-46CC-BB13-DFDA6DFAA56C}" userId="S::Seryira.Duran@one.gob.do::77bd64cf-b1a6-4f18-bb4a-09c075b85b95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5" dT="2022-09-07T15:37:39.59" personId="{7CBF1DD8-51D9-46CC-BB13-DFDA6DFAA56C}" id="{B11FD05D-32A8-48FC-B321-84946E4D62BC}">
    <text>Nomina de Empleados de Nombramiento Temporal, así mismo debe decirlo en el titulo de la Nomina publicada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S1234"/>
  <sheetViews>
    <sheetView showGridLines="0" tabSelected="1" showWhiteSpace="0" zoomScale="80" zoomScaleNormal="80" zoomScaleSheetLayoutView="57" zoomScalePageLayoutView="70" workbookViewId="0">
      <selection activeCell="M269" sqref="M269"/>
    </sheetView>
  </sheetViews>
  <sheetFormatPr baseColWidth="10" defaultColWidth="11.42578125" defaultRowHeight="15" x14ac:dyDescent="0.25"/>
  <cols>
    <col min="1" max="1" width="66" style="38" customWidth="1"/>
    <col min="2" max="2" width="48.5703125" style="14" customWidth="1"/>
    <col min="3" max="4" width="11.42578125" style="14" customWidth="1"/>
    <col min="5" max="5" width="19.140625" style="43" customWidth="1"/>
    <col min="6" max="6" width="18" style="43" customWidth="1"/>
    <col min="7" max="7" width="20.7109375" style="128" customWidth="1"/>
    <col min="8" max="8" width="16.85546875" style="129" customWidth="1"/>
    <col min="9" max="9" width="17.42578125" style="128" customWidth="1"/>
    <col min="10" max="10" width="17.28515625" style="128" customWidth="1"/>
    <col min="11" max="11" width="16.42578125" style="128" customWidth="1"/>
    <col min="12" max="12" width="18.42578125" style="128" customWidth="1"/>
    <col min="13" max="13" width="19.85546875" style="129" customWidth="1"/>
    <col min="14" max="14" width="17.7109375" style="38" customWidth="1"/>
    <col min="15" max="41" width="11.42578125" style="38"/>
    <col min="42" max="51" width="11.42578125" style="38" customWidth="1"/>
    <col min="52" max="52" width="11.42578125" style="38" hidden="1" customWidth="1"/>
    <col min="53" max="16384" width="11.42578125" style="38"/>
  </cols>
  <sheetData>
    <row r="1" spans="1:237" x14ac:dyDescent="0.25">
      <c r="A1" s="33"/>
      <c r="B1" s="34"/>
      <c r="C1" s="34"/>
      <c r="D1" s="34"/>
      <c r="E1" s="34"/>
      <c r="F1" s="34"/>
      <c r="G1" s="136"/>
      <c r="H1" s="165"/>
      <c r="I1" s="136"/>
      <c r="J1" s="136"/>
      <c r="K1" s="136"/>
      <c r="L1" s="136"/>
      <c r="M1" s="179"/>
    </row>
    <row r="2" spans="1:237" ht="26.25" x14ac:dyDescent="0.4">
      <c r="A2" s="253" t="s">
        <v>10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5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</row>
    <row r="3" spans="1:237" ht="26.25" x14ac:dyDescent="0.4">
      <c r="A3" s="253" t="s">
        <v>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5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</row>
    <row r="4" spans="1:237" ht="20.25" x14ac:dyDescent="0.3">
      <c r="A4" s="256" t="s">
        <v>9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8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</row>
    <row r="5" spans="1:237" ht="20.25" x14ac:dyDescent="0.3">
      <c r="A5" s="259" t="s">
        <v>210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1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</row>
    <row r="6" spans="1:237" ht="21" thickBot="1" x14ac:dyDescent="0.35">
      <c r="A6" s="238" t="s">
        <v>236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</row>
    <row r="7" spans="1:237" x14ac:dyDescent="0.25">
      <c r="A7" s="241" t="s">
        <v>13</v>
      </c>
      <c r="B7" s="236" t="s">
        <v>0</v>
      </c>
      <c r="C7" s="236" t="s">
        <v>96</v>
      </c>
      <c r="D7" s="251" t="s">
        <v>211</v>
      </c>
      <c r="E7" s="251" t="s">
        <v>11</v>
      </c>
      <c r="F7" s="251" t="s">
        <v>12</v>
      </c>
      <c r="G7" s="243" t="s">
        <v>7</v>
      </c>
      <c r="H7" s="245" t="s">
        <v>1</v>
      </c>
      <c r="I7" s="243" t="s">
        <v>2</v>
      </c>
      <c r="J7" s="247" t="s">
        <v>3</v>
      </c>
      <c r="K7" s="243" t="s">
        <v>4</v>
      </c>
      <c r="L7" s="243" t="s">
        <v>5</v>
      </c>
      <c r="M7" s="249" t="s">
        <v>6</v>
      </c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</row>
    <row r="8" spans="1:237" ht="15.75" thickBot="1" x14ac:dyDescent="0.3">
      <c r="A8" s="242"/>
      <c r="B8" s="237"/>
      <c r="C8" s="237"/>
      <c r="D8" s="252"/>
      <c r="E8" s="252"/>
      <c r="F8" s="252"/>
      <c r="G8" s="244"/>
      <c r="H8" s="246"/>
      <c r="I8" s="244"/>
      <c r="J8" s="248"/>
      <c r="K8" s="244"/>
      <c r="L8" s="244"/>
      <c r="M8" s="250"/>
    </row>
    <row r="9" spans="1:237" x14ac:dyDescent="0.25">
      <c r="A9" s="235" t="s">
        <v>208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</row>
    <row r="10" spans="1:237" x14ac:dyDescent="0.25">
      <c r="A10" s="38" t="s">
        <v>32</v>
      </c>
      <c r="B10" s="3" t="s">
        <v>33</v>
      </c>
      <c r="C10" s="6" t="s">
        <v>70</v>
      </c>
      <c r="D10" s="6" t="s">
        <v>212</v>
      </c>
      <c r="E10" s="10">
        <v>44470</v>
      </c>
      <c r="F10" s="10" t="s">
        <v>106</v>
      </c>
      <c r="G10" s="226">
        <v>89500</v>
      </c>
      <c r="H10" s="226">
        <v>2568.65</v>
      </c>
      <c r="I10" s="226">
        <v>8879.2800000000007</v>
      </c>
      <c r="J10" s="226">
        <v>2720.8</v>
      </c>
      <c r="K10" s="226">
        <v>3049.9</v>
      </c>
      <c r="L10" s="226">
        <v>17218.63</v>
      </c>
      <c r="M10" s="226">
        <v>72281.37</v>
      </c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</row>
    <row r="11" spans="1:237" x14ac:dyDescent="0.25">
      <c r="A11" s="41" t="s">
        <v>14</v>
      </c>
      <c r="B11" s="12">
        <v>1</v>
      </c>
      <c r="C11" s="7"/>
      <c r="D11" s="7"/>
      <c r="E11" s="41"/>
      <c r="F11" s="41"/>
      <c r="G11" s="144">
        <f>SUM(G10:G10)</f>
        <v>89500</v>
      </c>
      <c r="H11" s="158">
        <f t="shared" ref="H11:L11" si="0">SUM(H10:H10)</f>
        <v>2568.65</v>
      </c>
      <c r="I11" s="144">
        <f>SUM(I10:I10)</f>
        <v>8879.2800000000007</v>
      </c>
      <c r="J11" s="144">
        <f t="shared" si="0"/>
        <v>2720.8</v>
      </c>
      <c r="K11" s="144">
        <f t="shared" si="0"/>
        <v>3049.9</v>
      </c>
      <c r="L11" s="144">
        <f t="shared" si="0"/>
        <v>17218.63</v>
      </c>
      <c r="M11" s="158">
        <f>G11-L11</f>
        <v>72281.37</v>
      </c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</row>
    <row r="12" spans="1:237" s="45" customFormat="1" x14ac:dyDescent="0.25">
      <c r="A12" s="40"/>
      <c r="B12" s="16"/>
      <c r="C12" s="17"/>
      <c r="D12" s="17"/>
      <c r="E12" s="40"/>
      <c r="F12" s="40"/>
      <c r="G12" s="148"/>
      <c r="H12" s="152"/>
      <c r="I12" s="148"/>
      <c r="J12" s="148"/>
      <c r="K12" s="148"/>
      <c r="L12" s="148"/>
      <c r="M12" s="152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</row>
    <row r="13" spans="1:237" s="47" customFormat="1" x14ac:dyDescent="0.25">
      <c r="A13" s="39" t="s">
        <v>117</v>
      </c>
      <c r="B13" s="13"/>
      <c r="C13" s="11"/>
      <c r="D13" s="11"/>
      <c r="E13" s="39"/>
      <c r="F13" s="39"/>
      <c r="G13" s="143"/>
      <c r="H13" s="161"/>
      <c r="I13" s="143"/>
      <c r="J13" s="143"/>
      <c r="K13" s="143"/>
      <c r="L13" s="143"/>
      <c r="M13" s="161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</row>
    <row r="14" spans="1:237" s="44" customFormat="1" x14ac:dyDescent="0.25">
      <c r="A14" s="44" t="s">
        <v>118</v>
      </c>
      <c r="B14" s="22" t="s">
        <v>53</v>
      </c>
      <c r="C14" s="23" t="s">
        <v>70</v>
      </c>
      <c r="D14" s="23" t="s">
        <v>212</v>
      </c>
      <c r="E14" s="24">
        <v>44409</v>
      </c>
      <c r="F14" s="110" t="s">
        <v>106</v>
      </c>
      <c r="G14" s="226">
        <v>133000</v>
      </c>
      <c r="H14" s="226">
        <v>3817.1</v>
      </c>
      <c r="I14" s="226">
        <v>19867.79</v>
      </c>
      <c r="J14" s="226">
        <v>4043.2</v>
      </c>
      <c r="K14" s="226">
        <v>17885.18</v>
      </c>
      <c r="L14" s="226">
        <v>45613.27</v>
      </c>
      <c r="M14" s="226">
        <v>87386.73</v>
      </c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</row>
    <row r="15" spans="1:237" s="41" customFormat="1" x14ac:dyDescent="0.25">
      <c r="A15" s="41" t="s">
        <v>14</v>
      </c>
      <c r="B15" s="12">
        <v>1</v>
      </c>
      <c r="C15" s="7"/>
      <c r="D15" s="7"/>
      <c r="E15" s="109"/>
      <c r="G15" s="144">
        <f>G14</f>
        <v>133000</v>
      </c>
      <c r="H15" s="158">
        <f t="shared" ref="H15:M15" si="1">H14</f>
        <v>3817.1</v>
      </c>
      <c r="I15" s="144">
        <f>I14</f>
        <v>19867.79</v>
      </c>
      <c r="J15" s="144">
        <f t="shared" si="1"/>
        <v>4043.2</v>
      </c>
      <c r="K15" s="144">
        <f t="shared" si="1"/>
        <v>17885.18</v>
      </c>
      <c r="L15" s="144">
        <f t="shared" si="1"/>
        <v>45613.27</v>
      </c>
      <c r="M15" s="158">
        <f t="shared" si="1"/>
        <v>87386.73</v>
      </c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</row>
    <row r="16" spans="1:237" x14ac:dyDescent="0.25"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</row>
    <row r="17" spans="1:237" ht="11.25" customHeight="1" x14ac:dyDescent="0.25">
      <c r="A17" s="37" t="s">
        <v>43</v>
      </c>
      <c r="B17" s="37"/>
      <c r="C17" s="37"/>
      <c r="D17" s="191"/>
      <c r="E17" s="59"/>
      <c r="F17" s="37"/>
      <c r="G17" s="146"/>
      <c r="H17" s="159"/>
      <c r="I17" s="146"/>
      <c r="J17" s="146"/>
      <c r="K17" s="226"/>
      <c r="L17" s="146"/>
      <c r="M17" s="15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</row>
    <row r="18" spans="1:237" x14ac:dyDescent="0.25">
      <c r="A18" s="4" t="s">
        <v>67</v>
      </c>
      <c r="B18" s="5" t="s">
        <v>68</v>
      </c>
      <c r="C18" s="6" t="s">
        <v>69</v>
      </c>
      <c r="D18" s="6" t="s">
        <v>212</v>
      </c>
      <c r="E18" s="4" t="s">
        <v>95</v>
      </c>
      <c r="F18" s="10" t="s">
        <v>106</v>
      </c>
      <c r="G18" s="226">
        <v>75000</v>
      </c>
      <c r="H18" s="226">
        <v>2152.5</v>
      </c>
      <c r="I18" s="226">
        <v>6309.38</v>
      </c>
      <c r="J18" s="226">
        <v>2280</v>
      </c>
      <c r="K18" s="226">
        <v>25</v>
      </c>
      <c r="L18" s="226">
        <v>10766.88</v>
      </c>
      <c r="M18" s="226">
        <v>64233.120000000003</v>
      </c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</row>
    <row r="19" spans="1:237" s="32" customFormat="1" ht="11.25" customHeight="1" x14ac:dyDescent="0.25">
      <c r="A19" s="4" t="s">
        <v>74</v>
      </c>
      <c r="B19" s="5" t="s">
        <v>86</v>
      </c>
      <c r="C19" s="5" t="s">
        <v>70</v>
      </c>
      <c r="D19" s="5" t="s">
        <v>212</v>
      </c>
      <c r="E19" s="103" t="s">
        <v>94</v>
      </c>
      <c r="F19" s="10" t="s">
        <v>106</v>
      </c>
      <c r="G19" s="226">
        <v>40000</v>
      </c>
      <c r="H19" s="226">
        <v>1148</v>
      </c>
      <c r="I19">
        <v>442.65</v>
      </c>
      <c r="J19" s="226">
        <v>1216</v>
      </c>
      <c r="K19" s="226">
        <v>5009</v>
      </c>
      <c r="L19" s="226">
        <v>7815.65</v>
      </c>
      <c r="M19" s="226">
        <v>32184.35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</row>
    <row r="20" spans="1:237" s="32" customFormat="1" ht="11.25" customHeight="1" x14ac:dyDescent="0.25">
      <c r="A20" s="4" t="s">
        <v>123</v>
      </c>
      <c r="B20" s="5" t="s">
        <v>125</v>
      </c>
      <c r="C20" s="5" t="s">
        <v>70</v>
      </c>
      <c r="D20" s="5" t="s">
        <v>212</v>
      </c>
      <c r="E20" s="103" t="s">
        <v>124</v>
      </c>
      <c r="F20" s="10" t="s">
        <v>106</v>
      </c>
      <c r="G20" s="226">
        <v>87500</v>
      </c>
      <c r="H20" s="226">
        <v>2511.25</v>
      </c>
      <c r="I20" s="226">
        <v>8786.94</v>
      </c>
      <c r="J20" s="226">
        <v>2660</v>
      </c>
      <c r="K20" s="226">
        <v>7077.45</v>
      </c>
      <c r="L20" s="226">
        <v>21035.64</v>
      </c>
      <c r="M20" s="226">
        <v>66464.36</v>
      </c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</row>
    <row r="21" spans="1:237" x14ac:dyDescent="0.25">
      <c r="A21" s="41" t="s">
        <v>14</v>
      </c>
      <c r="B21" s="12">
        <v>3</v>
      </c>
      <c r="C21" s="7"/>
      <c r="D21" s="7"/>
      <c r="E21" s="41"/>
      <c r="F21" s="41"/>
      <c r="G21" s="144">
        <f t="shared" ref="G21:L21" si="2">SUM(G18:G20)</f>
        <v>202500</v>
      </c>
      <c r="H21" s="158">
        <f t="shared" si="2"/>
        <v>5811.75</v>
      </c>
      <c r="I21" s="144">
        <f t="shared" si="2"/>
        <v>15538.970000000001</v>
      </c>
      <c r="J21" s="144">
        <f t="shared" si="2"/>
        <v>6156</v>
      </c>
      <c r="K21" s="144">
        <f t="shared" si="2"/>
        <v>12111.45</v>
      </c>
      <c r="L21" s="144">
        <f t="shared" si="2"/>
        <v>39618.17</v>
      </c>
      <c r="M21" s="158">
        <f>M20+M19+M18</f>
        <v>162881.82999999999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</row>
    <row r="22" spans="1:237" s="45" customFormat="1" x14ac:dyDescent="0.25">
      <c r="A22" s="40"/>
      <c r="B22" s="16"/>
      <c r="C22" s="17"/>
      <c r="D22" s="17"/>
      <c r="E22" s="40"/>
      <c r="F22" s="40"/>
      <c r="G22" s="148"/>
      <c r="H22" s="152"/>
      <c r="I22" s="148"/>
      <c r="J22" s="148"/>
      <c r="K22" s="148"/>
      <c r="L22" s="148"/>
      <c r="M22" s="152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</row>
    <row r="23" spans="1:237" s="47" customFormat="1" x14ac:dyDescent="0.25">
      <c r="A23" s="39" t="s">
        <v>209</v>
      </c>
      <c r="B23" s="13"/>
      <c r="C23" s="11"/>
      <c r="D23" s="11"/>
      <c r="E23" s="39"/>
      <c r="F23" s="39"/>
      <c r="G23" s="145"/>
      <c r="H23" s="162"/>
      <c r="I23" s="145"/>
      <c r="J23" s="145"/>
      <c r="K23" s="145"/>
      <c r="L23" s="145"/>
      <c r="M23" s="162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</row>
    <row r="24" spans="1:237" s="47" customFormat="1" x14ac:dyDescent="0.25">
      <c r="A24" s="46" t="s">
        <v>75</v>
      </c>
      <c r="B24" s="22" t="s">
        <v>16</v>
      </c>
      <c r="C24" s="23" t="s">
        <v>70</v>
      </c>
      <c r="D24" s="23" t="s">
        <v>212</v>
      </c>
      <c r="E24" s="24">
        <v>44348</v>
      </c>
      <c r="F24" s="10" t="s">
        <v>106</v>
      </c>
      <c r="G24" s="226">
        <v>76000</v>
      </c>
      <c r="H24" s="226">
        <v>2181.1999999999998</v>
      </c>
      <c r="I24" s="226">
        <v>6497.56</v>
      </c>
      <c r="J24" s="226">
        <v>2310.4</v>
      </c>
      <c r="K24" s="226">
        <v>25</v>
      </c>
      <c r="L24" s="226">
        <v>11014.16</v>
      </c>
      <c r="M24" s="226">
        <v>64985.84</v>
      </c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</row>
    <row r="25" spans="1:237" s="47" customFormat="1" x14ac:dyDescent="0.25">
      <c r="A25" s="44" t="s">
        <v>111</v>
      </c>
      <c r="B25" s="233" t="s">
        <v>232</v>
      </c>
      <c r="C25" s="23" t="s">
        <v>69</v>
      </c>
      <c r="D25" s="23" t="s">
        <v>212</v>
      </c>
      <c r="E25" s="24">
        <v>44542</v>
      </c>
      <c r="F25" s="10" t="s">
        <v>106</v>
      </c>
      <c r="G25" s="226">
        <v>60000</v>
      </c>
      <c r="H25" s="226">
        <v>1722</v>
      </c>
      <c r="I25" s="226">
        <v>3486.68</v>
      </c>
      <c r="J25" s="226">
        <v>1824</v>
      </c>
      <c r="K25" s="226">
        <v>25</v>
      </c>
      <c r="L25" s="226">
        <v>7057.68</v>
      </c>
      <c r="M25" s="226">
        <v>52942.32</v>
      </c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</row>
    <row r="26" spans="1:237" s="39" customFormat="1" x14ac:dyDescent="0.25">
      <c r="A26" s="41" t="s">
        <v>14</v>
      </c>
      <c r="B26" s="12">
        <v>2</v>
      </c>
      <c r="C26" s="7"/>
      <c r="D26" s="7"/>
      <c r="E26" s="41"/>
      <c r="F26" s="41"/>
      <c r="G26" s="144">
        <f>G24+G25</f>
        <v>136000</v>
      </c>
      <c r="H26" s="158">
        <f>H24+H25</f>
        <v>3903.2</v>
      </c>
      <c r="I26" s="144">
        <f>I24+I25</f>
        <v>9984.24</v>
      </c>
      <c r="J26" s="144">
        <f>J24+J25</f>
        <v>4134.3999999999996</v>
      </c>
      <c r="K26" s="144">
        <f>K24+K25</f>
        <v>50</v>
      </c>
      <c r="L26" s="144">
        <f>L25+L24</f>
        <v>18071.84</v>
      </c>
      <c r="M26" s="158">
        <f>M24+M25</f>
        <v>117928.16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</row>
    <row r="27" spans="1:237" customFormat="1" x14ac:dyDescent="0.25"/>
    <row r="28" spans="1:237" customFormat="1" x14ac:dyDescent="0.25">
      <c r="A28" s="216" t="s">
        <v>229</v>
      </c>
    </row>
    <row r="29" spans="1:237" customFormat="1" x14ac:dyDescent="0.25">
      <c r="A29" t="s">
        <v>230</v>
      </c>
      <c r="B29" s="3" t="s">
        <v>53</v>
      </c>
      <c r="C29" s="2" t="s">
        <v>69</v>
      </c>
      <c r="D29" s="2" t="s">
        <v>212</v>
      </c>
      <c r="E29" s="219">
        <v>44844</v>
      </c>
      <c r="F29" s="2" t="s">
        <v>106</v>
      </c>
      <c r="G29" s="226">
        <v>133000</v>
      </c>
      <c r="H29" s="226">
        <v>3817.1</v>
      </c>
      <c r="I29" s="226">
        <v>19867.79</v>
      </c>
      <c r="J29" s="226">
        <v>4043.2</v>
      </c>
      <c r="K29" s="226">
        <v>2645</v>
      </c>
      <c r="L29" s="226">
        <v>30373.09</v>
      </c>
      <c r="M29" s="226">
        <v>102626.91</v>
      </c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20"/>
      <c r="BS29" s="220"/>
      <c r="BT29" s="220"/>
      <c r="BU29" s="220"/>
      <c r="BV29" s="220"/>
      <c r="BW29" s="220"/>
      <c r="BX29" s="220"/>
      <c r="BY29" s="220"/>
      <c r="BZ29" s="220"/>
      <c r="CA29" s="220"/>
      <c r="CB29" s="220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20"/>
      <c r="CQ29" s="220"/>
    </row>
    <row r="30" spans="1:237" s="218" customFormat="1" x14ac:dyDescent="0.25">
      <c r="A30" s="217" t="s">
        <v>102</v>
      </c>
      <c r="B30" s="91">
        <v>1</v>
      </c>
      <c r="G30" s="221">
        <f t="shared" ref="G30:M30" si="3">SUM(G29)</f>
        <v>133000</v>
      </c>
      <c r="H30" s="221">
        <f t="shared" si="3"/>
        <v>3817.1</v>
      </c>
      <c r="I30" s="221">
        <f t="shared" si="3"/>
        <v>19867.79</v>
      </c>
      <c r="J30" s="221">
        <f t="shared" si="3"/>
        <v>4043.2</v>
      </c>
      <c r="K30" s="221">
        <f t="shared" si="3"/>
        <v>2645</v>
      </c>
      <c r="L30" s="221">
        <f t="shared" si="3"/>
        <v>30373.09</v>
      </c>
      <c r="M30" s="221">
        <f t="shared" si="3"/>
        <v>102626.91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</row>
    <row r="31" spans="1:237" s="40" customFormat="1" x14ac:dyDescent="0.25">
      <c r="B31" s="16"/>
      <c r="C31" s="17"/>
      <c r="D31" s="17"/>
      <c r="G31" s="148"/>
      <c r="H31" s="152"/>
      <c r="I31" s="148"/>
      <c r="J31" s="148"/>
      <c r="K31" s="148"/>
      <c r="L31" s="148"/>
      <c r="M31" s="152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</row>
    <row r="32" spans="1:237" s="40" customFormat="1" x14ac:dyDescent="0.25">
      <c r="A32" s="40" t="s">
        <v>222</v>
      </c>
      <c r="B32" s="16"/>
      <c r="C32" s="17"/>
      <c r="D32" s="17"/>
      <c r="G32" s="148"/>
      <c r="H32" s="152"/>
      <c r="I32" s="148"/>
      <c r="J32" s="148"/>
      <c r="K32" s="148"/>
      <c r="L32" s="148"/>
      <c r="M32" s="152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</row>
    <row r="33" spans="1:237" s="46" customFormat="1" x14ac:dyDescent="0.25">
      <c r="A33" s="46" t="s">
        <v>223</v>
      </c>
      <c r="B33" s="18" t="s">
        <v>53</v>
      </c>
      <c r="C33" s="19" t="s">
        <v>70</v>
      </c>
      <c r="D33" s="19" t="s">
        <v>212</v>
      </c>
      <c r="E33" s="20">
        <v>44805</v>
      </c>
      <c r="F33" s="112" t="s">
        <v>106</v>
      </c>
      <c r="G33" s="226">
        <v>89500</v>
      </c>
      <c r="H33" s="226">
        <v>2568.65</v>
      </c>
      <c r="I33" s="226">
        <v>9635.51</v>
      </c>
      <c r="J33" s="226">
        <v>2720.8</v>
      </c>
      <c r="K33" s="226">
        <v>25</v>
      </c>
      <c r="L33" s="226">
        <v>14949.96</v>
      </c>
      <c r="M33" s="226">
        <v>74550.039999999994</v>
      </c>
    </row>
    <row r="34" spans="1:237" s="41" customFormat="1" x14ac:dyDescent="0.25">
      <c r="A34" s="41" t="s">
        <v>14</v>
      </c>
      <c r="B34" s="205">
        <v>1</v>
      </c>
      <c r="C34" s="205"/>
      <c r="D34" s="205"/>
      <c r="E34" s="206"/>
      <c r="F34" s="206"/>
      <c r="G34" s="144">
        <f t="shared" ref="G34:M34" si="4">G33</f>
        <v>89500</v>
      </c>
      <c r="H34" s="158">
        <f t="shared" si="4"/>
        <v>2568.65</v>
      </c>
      <c r="I34" s="144">
        <f>I33</f>
        <v>9635.51</v>
      </c>
      <c r="J34" s="144">
        <f t="shared" si="4"/>
        <v>2720.8</v>
      </c>
      <c r="K34" s="144">
        <f t="shared" si="4"/>
        <v>25</v>
      </c>
      <c r="L34" s="144">
        <f t="shared" si="4"/>
        <v>14949.96</v>
      </c>
      <c r="M34" s="158">
        <f t="shared" si="4"/>
        <v>74550.039999999994</v>
      </c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</row>
    <row r="35" spans="1:237" s="40" customFormat="1" x14ac:dyDescent="0.25">
      <c r="B35" s="208"/>
      <c r="C35" s="208"/>
      <c r="D35" s="208"/>
      <c r="E35" s="209"/>
      <c r="F35" s="209"/>
      <c r="G35" s="148"/>
      <c r="H35" s="152"/>
      <c r="I35" s="148"/>
      <c r="J35" s="148"/>
      <c r="K35" s="148"/>
      <c r="L35" s="148"/>
      <c r="M35" s="152"/>
    </row>
    <row r="36" spans="1:237" s="40" customFormat="1" x14ac:dyDescent="0.25">
      <c r="A36" s="40" t="s">
        <v>22</v>
      </c>
      <c r="B36" s="16"/>
      <c r="C36" s="17"/>
      <c r="D36" s="17"/>
      <c r="G36" s="148"/>
      <c r="H36" s="152"/>
      <c r="I36" s="148"/>
      <c r="J36" s="148"/>
      <c r="K36" s="148"/>
      <c r="L36" s="148"/>
      <c r="M36" s="152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</row>
    <row r="37" spans="1:237" s="46" customFormat="1" x14ac:dyDescent="0.25">
      <c r="A37" s="46" t="s">
        <v>52</v>
      </c>
      <c r="B37" s="18" t="s">
        <v>53</v>
      </c>
      <c r="C37" s="19" t="s">
        <v>70</v>
      </c>
      <c r="D37" s="19" t="s">
        <v>212</v>
      </c>
      <c r="E37" s="24">
        <v>44244</v>
      </c>
      <c r="F37" s="24" t="s">
        <v>106</v>
      </c>
      <c r="G37" s="226">
        <v>133000</v>
      </c>
      <c r="H37" s="226">
        <v>3817.1</v>
      </c>
      <c r="I37" s="226">
        <v>19111.57</v>
      </c>
      <c r="J37" s="226">
        <v>4043.2</v>
      </c>
      <c r="K37" s="226">
        <v>17924.61</v>
      </c>
      <c r="L37" s="226">
        <v>44896.480000000003</v>
      </c>
      <c r="M37" s="226">
        <v>88103.52</v>
      </c>
    </row>
    <row r="38" spans="1:237" x14ac:dyDescent="0.25">
      <c r="A38" s="41" t="s">
        <v>14</v>
      </c>
      <c r="B38" s="12">
        <v>1</v>
      </c>
      <c r="C38" s="7"/>
      <c r="D38" s="7"/>
      <c r="E38" s="41"/>
      <c r="F38" s="41" t="s">
        <v>190</v>
      </c>
      <c r="G38" s="144">
        <f>G37</f>
        <v>133000</v>
      </c>
      <c r="H38" s="158">
        <f t="shared" ref="H38:M38" si="5">H37</f>
        <v>3817.1</v>
      </c>
      <c r="I38" s="144">
        <f>I37</f>
        <v>19111.57</v>
      </c>
      <c r="J38" s="144">
        <f t="shared" si="5"/>
        <v>4043.2</v>
      </c>
      <c r="K38" s="144">
        <f t="shared" si="5"/>
        <v>17924.61</v>
      </c>
      <c r="L38" s="144">
        <f t="shared" si="5"/>
        <v>44896.480000000003</v>
      </c>
      <c r="M38" s="158">
        <f t="shared" si="5"/>
        <v>88103.52</v>
      </c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</row>
    <row r="40" spans="1:237" s="45" customFormat="1" x14ac:dyDescent="0.25">
      <c r="A40" s="40" t="s">
        <v>152</v>
      </c>
      <c r="B40" s="16"/>
      <c r="C40" s="17"/>
      <c r="D40" s="17"/>
      <c r="E40" s="40"/>
      <c r="F40" s="40"/>
      <c r="G40" s="148"/>
      <c r="H40" s="152"/>
      <c r="I40" s="148"/>
      <c r="J40" s="148"/>
      <c r="K40" s="148"/>
      <c r="L40" s="148"/>
      <c r="M40" s="152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</row>
    <row r="41" spans="1:237" s="39" customFormat="1" x14ac:dyDescent="0.25">
      <c r="A41" s="4" t="s">
        <v>88</v>
      </c>
      <c r="B41" s="22" t="s">
        <v>228</v>
      </c>
      <c r="C41" s="5" t="s">
        <v>70</v>
      </c>
      <c r="D41" s="5" t="s">
        <v>212</v>
      </c>
      <c r="E41" s="10">
        <v>44348</v>
      </c>
      <c r="F41" s="10" t="s">
        <v>106</v>
      </c>
      <c r="G41" s="226">
        <v>40000</v>
      </c>
      <c r="H41" s="226">
        <v>1148</v>
      </c>
      <c r="I41">
        <v>442.65</v>
      </c>
      <c r="J41" s="226">
        <v>1216</v>
      </c>
      <c r="K41" s="226">
        <v>5615</v>
      </c>
      <c r="L41" s="226">
        <v>8421.65</v>
      </c>
      <c r="M41" s="226">
        <v>31578.35</v>
      </c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</row>
    <row r="42" spans="1:237" s="47" customFormat="1" x14ac:dyDescent="0.25">
      <c r="A42" s="44" t="s">
        <v>76</v>
      </c>
      <c r="B42" s="22" t="s">
        <v>77</v>
      </c>
      <c r="C42" s="23" t="s">
        <v>69</v>
      </c>
      <c r="D42" s="23" t="s">
        <v>212</v>
      </c>
      <c r="E42" s="24">
        <v>44287</v>
      </c>
      <c r="F42" s="10" t="s">
        <v>106</v>
      </c>
      <c r="G42" s="226">
        <v>44000</v>
      </c>
      <c r="H42" s="226">
        <v>1262.8</v>
      </c>
      <c r="I42" s="226">
        <v>1007.19</v>
      </c>
      <c r="J42" s="226">
        <v>1337.6</v>
      </c>
      <c r="K42" s="226">
        <v>25</v>
      </c>
      <c r="L42" s="226">
        <v>3632.59</v>
      </c>
      <c r="M42" s="226">
        <v>40367.410000000003</v>
      </c>
      <c r="P42" s="38"/>
      <c r="Q42" s="38"/>
      <c r="R42" s="38"/>
      <c r="S42" s="38"/>
      <c r="T42" s="38"/>
      <c r="U42" s="38"/>
      <c r="V42" s="38"/>
      <c r="W42" s="38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</row>
    <row r="43" spans="1:237" s="39" customFormat="1" x14ac:dyDescent="0.25">
      <c r="A43" s="41" t="s">
        <v>14</v>
      </c>
      <c r="B43" s="12">
        <v>2</v>
      </c>
      <c r="C43" s="7"/>
      <c r="D43" s="7"/>
      <c r="E43" s="41"/>
      <c r="F43" s="41"/>
      <c r="G43" s="144">
        <f t="shared" ref="G43:M43" si="6">G42+G41</f>
        <v>84000</v>
      </c>
      <c r="H43" s="158">
        <f t="shared" si="6"/>
        <v>2410.8000000000002</v>
      </c>
      <c r="I43" s="144">
        <f t="shared" si="6"/>
        <v>1449.8400000000001</v>
      </c>
      <c r="J43" s="144">
        <f t="shared" si="6"/>
        <v>2553.6</v>
      </c>
      <c r="K43" s="144">
        <f t="shared" si="6"/>
        <v>5640</v>
      </c>
      <c r="L43" s="144">
        <f t="shared" si="6"/>
        <v>12054.24</v>
      </c>
      <c r="M43" s="158">
        <f t="shared" si="6"/>
        <v>71945.760000000009</v>
      </c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</row>
    <row r="44" spans="1:237" s="39" customFormat="1" x14ac:dyDescent="0.25">
      <c r="B44" s="13"/>
      <c r="C44" s="11"/>
      <c r="D44" s="11"/>
      <c r="G44" s="143"/>
      <c r="H44" s="161"/>
      <c r="I44" s="143"/>
      <c r="J44" s="143"/>
      <c r="K44" s="143"/>
      <c r="L44" s="143"/>
      <c r="M44" s="161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237" s="39" customFormat="1" x14ac:dyDescent="0.25">
      <c r="A45" s="37" t="s">
        <v>51</v>
      </c>
      <c r="B45" s="37"/>
      <c r="C45" s="37"/>
      <c r="D45" s="191"/>
      <c r="E45" s="37"/>
      <c r="F45" s="37"/>
      <c r="G45" s="146"/>
      <c r="H45" s="159"/>
      <c r="I45" s="146"/>
      <c r="J45" s="146"/>
      <c r="K45" s="146"/>
      <c r="L45" s="146"/>
      <c r="M45" s="159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</row>
    <row r="46" spans="1:237" x14ac:dyDescent="0.25">
      <c r="A46" s="45" t="s">
        <v>34</v>
      </c>
      <c r="B46" s="3" t="s">
        <v>16</v>
      </c>
      <c r="C46" s="6" t="s">
        <v>70</v>
      </c>
      <c r="D46" s="6" t="s">
        <v>212</v>
      </c>
      <c r="E46" s="9">
        <v>44276</v>
      </c>
      <c r="F46" s="10" t="s">
        <v>106</v>
      </c>
      <c r="G46" s="226">
        <v>40000</v>
      </c>
      <c r="H46" s="226">
        <v>1148</v>
      </c>
      <c r="I46" s="226">
        <v>442.65</v>
      </c>
      <c r="J46" s="226">
        <v>1216</v>
      </c>
      <c r="K46" s="226">
        <v>1169</v>
      </c>
      <c r="L46" s="226">
        <v>3975.65</v>
      </c>
      <c r="M46" s="226">
        <v>36024.35</v>
      </c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</row>
    <row r="47" spans="1:237" s="39" customFormat="1" x14ac:dyDescent="0.25">
      <c r="A47" s="4" t="s">
        <v>37</v>
      </c>
      <c r="B47" s="65" t="s">
        <v>220</v>
      </c>
      <c r="C47" s="6" t="s">
        <v>69</v>
      </c>
      <c r="D47" s="6" t="s">
        <v>212</v>
      </c>
      <c r="E47" s="9">
        <v>44276</v>
      </c>
      <c r="F47" s="10" t="s">
        <v>106</v>
      </c>
      <c r="G47" s="226">
        <v>40000</v>
      </c>
      <c r="H47" s="226">
        <v>1148</v>
      </c>
      <c r="I47" s="226">
        <v>442.65</v>
      </c>
      <c r="J47" s="226">
        <v>1216</v>
      </c>
      <c r="K47" s="226">
        <v>3597</v>
      </c>
      <c r="L47" s="226">
        <v>6403.65</v>
      </c>
      <c r="M47" s="226">
        <v>33596.35</v>
      </c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</row>
    <row r="48" spans="1:237" s="39" customFormat="1" x14ac:dyDescent="0.25">
      <c r="A48" s="41" t="s">
        <v>14</v>
      </c>
      <c r="B48" s="12">
        <v>2</v>
      </c>
      <c r="C48" s="7"/>
      <c r="D48" s="7"/>
      <c r="E48" s="41"/>
      <c r="F48" s="41"/>
      <c r="G48" s="144">
        <f>SUM(G46:G47)</f>
        <v>80000</v>
      </c>
      <c r="H48" s="158">
        <f t="shared" ref="H48:L48" si="7">SUM(H46:H47)</f>
        <v>2296</v>
      </c>
      <c r="I48" s="144">
        <f t="shared" si="7"/>
        <v>885.3</v>
      </c>
      <c r="J48" s="144">
        <f t="shared" si="7"/>
        <v>2432</v>
      </c>
      <c r="K48" s="144">
        <f>K46+K47</f>
        <v>4766</v>
      </c>
      <c r="L48" s="144">
        <f t="shared" si="7"/>
        <v>10379.299999999999</v>
      </c>
      <c r="M48" s="158">
        <f>SUM(M46:M47)</f>
        <v>69620.7</v>
      </c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</row>
    <row r="49" spans="1:237" s="39" customFormat="1" x14ac:dyDescent="0.25">
      <c r="B49" s="13"/>
      <c r="G49" s="137"/>
      <c r="H49" s="166"/>
      <c r="I49" s="137"/>
      <c r="J49" s="137"/>
      <c r="K49" s="137"/>
      <c r="L49" s="137"/>
      <c r="M49" s="166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</row>
    <row r="50" spans="1:237" s="22" customFormat="1" x14ac:dyDescent="0.25">
      <c r="A50" s="37" t="s">
        <v>54</v>
      </c>
      <c r="B50" s="5"/>
      <c r="C50" s="5"/>
      <c r="D50" s="5"/>
      <c r="E50" s="5"/>
      <c r="F50" s="5"/>
      <c r="G50" s="150"/>
      <c r="H50" s="172"/>
      <c r="I50" s="150"/>
      <c r="J50" s="150"/>
      <c r="K50" s="150"/>
      <c r="L50" s="150"/>
      <c r="M50" s="172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</row>
    <row r="51" spans="1:237" s="39" customFormat="1" x14ac:dyDescent="0.25">
      <c r="A51" s="4" t="s">
        <v>35</v>
      </c>
      <c r="B51" s="5" t="s">
        <v>36</v>
      </c>
      <c r="C51" s="6" t="s">
        <v>70</v>
      </c>
      <c r="D51" s="6" t="s">
        <v>212</v>
      </c>
      <c r="E51" s="9">
        <v>44276</v>
      </c>
      <c r="F51" s="10" t="s">
        <v>106</v>
      </c>
      <c r="G51" s="226">
        <v>40000</v>
      </c>
      <c r="H51" s="226">
        <v>1148</v>
      </c>
      <c r="I51" s="226">
        <v>215.78</v>
      </c>
      <c r="J51" s="226">
        <v>1216</v>
      </c>
      <c r="K51" s="226">
        <v>3065.25</v>
      </c>
      <c r="L51" s="226">
        <v>5645.03</v>
      </c>
      <c r="M51" s="226">
        <v>34354.97</v>
      </c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</row>
    <row r="52" spans="1:237" s="39" customFormat="1" x14ac:dyDescent="0.25">
      <c r="A52" s="41" t="s">
        <v>14</v>
      </c>
      <c r="B52" s="12">
        <v>1</v>
      </c>
      <c r="C52" s="7"/>
      <c r="D52" s="7"/>
      <c r="E52" s="41"/>
      <c r="F52" s="41"/>
      <c r="G52" s="144">
        <f>SUM(G51)</f>
        <v>40000</v>
      </c>
      <c r="H52" s="158">
        <f>SUM(H51)</f>
        <v>1148</v>
      </c>
      <c r="I52" s="144">
        <f>SUM(I51)</f>
        <v>215.78</v>
      </c>
      <c r="J52" s="144">
        <f>SUM(J51)</f>
        <v>1216</v>
      </c>
      <c r="K52" s="144">
        <f>K51</f>
        <v>3065.25</v>
      </c>
      <c r="L52" s="144">
        <f>SUM(L51)</f>
        <v>5645.03</v>
      </c>
      <c r="M52" s="158">
        <f>SUM(M51:M51)</f>
        <v>34354.97</v>
      </c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</row>
    <row r="53" spans="1:237" s="39" customFormat="1" x14ac:dyDescent="0.25">
      <c r="B53" s="13"/>
      <c r="G53" s="137"/>
      <c r="H53" s="166"/>
      <c r="I53" s="137"/>
      <c r="J53" s="137"/>
      <c r="K53" s="137"/>
      <c r="L53" s="137"/>
      <c r="M53" s="166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</row>
    <row r="54" spans="1:237" s="39" customFormat="1" x14ac:dyDescent="0.25">
      <c r="A54" s="37" t="s">
        <v>55</v>
      </c>
      <c r="B54" s="37"/>
      <c r="C54" s="37"/>
      <c r="D54" s="191"/>
      <c r="E54" s="37"/>
      <c r="F54" s="37"/>
      <c r="G54" s="146"/>
      <c r="H54" s="159"/>
      <c r="I54" s="146"/>
      <c r="J54" s="146"/>
      <c r="K54" s="146"/>
      <c r="L54" s="146"/>
      <c r="M54" s="159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</row>
    <row r="55" spans="1:237" s="39" customFormat="1" x14ac:dyDescent="0.25">
      <c r="A55" s="4" t="s">
        <v>18</v>
      </c>
      <c r="B55" s="65" t="s">
        <v>221</v>
      </c>
      <c r="C55" s="6" t="s">
        <v>70</v>
      </c>
      <c r="D55" s="6" t="s">
        <v>212</v>
      </c>
      <c r="E55" s="10">
        <v>44256</v>
      </c>
      <c r="F55" s="10" t="s">
        <v>106</v>
      </c>
      <c r="G55" s="226">
        <v>40000</v>
      </c>
      <c r="H55" s="226">
        <v>1148</v>
      </c>
      <c r="I55">
        <v>442.65</v>
      </c>
      <c r="J55" s="226">
        <v>1216</v>
      </c>
      <c r="K55" s="226">
        <v>5385.1</v>
      </c>
      <c r="L55" s="226">
        <v>8191.75</v>
      </c>
      <c r="M55" s="226">
        <v>31808.25</v>
      </c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</row>
    <row r="56" spans="1:237" s="39" customFormat="1" x14ac:dyDescent="0.25">
      <c r="A56" s="41" t="s">
        <v>14</v>
      </c>
      <c r="B56" s="12">
        <v>1</v>
      </c>
      <c r="C56" s="7"/>
      <c r="D56" s="7"/>
      <c r="E56" s="41"/>
      <c r="F56" s="41"/>
      <c r="G56" s="144">
        <f>SUM(G55:G55)</f>
        <v>40000</v>
      </c>
      <c r="H56" s="158">
        <f t="shared" ref="H56:L56" si="8">SUM(H55:H55)</f>
        <v>1148</v>
      </c>
      <c r="I56" s="144">
        <f>SUM(I55:I55)</f>
        <v>442.65</v>
      </c>
      <c r="J56" s="144">
        <f t="shared" si="8"/>
        <v>1216</v>
      </c>
      <c r="K56" s="144">
        <f t="shared" si="8"/>
        <v>5385.1</v>
      </c>
      <c r="L56" s="144">
        <f t="shared" si="8"/>
        <v>8191.75</v>
      </c>
      <c r="M56" s="158">
        <f>SUM(M55:M55)</f>
        <v>31808.25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</row>
    <row r="58" spans="1:237" s="39" customFormat="1" x14ac:dyDescent="0.25">
      <c r="A58" s="39" t="s">
        <v>78</v>
      </c>
      <c r="B58" s="22"/>
      <c r="C58" s="11"/>
      <c r="D58" s="11"/>
      <c r="G58" s="143"/>
      <c r="H58" s="161"/>
      <c r="I58" s="143"/>
      <c r="J58" s="143"/>
      <c r="K58" s="143"/>
      <c r="L58" s="143"/>
      <c r="M58" s="161"/>
      <c r="P58" s="38"/>
      <c r="Q58" s="38"/>
      <c r="R58" s="38"/>
      <c r="S58" s="38"/>
      <c r="T58" s="38"/>
      <c r="U58" s="38"/>
      <c r="V58" s="38"/>
      <c r="W58" s="38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</row>
    <row r="59" spans="1:237" s="39" customFormat="1" x14ac:dyDescent="0.25">
      <c r="A59" s="44" t="s">
        <v>79</v>
      </c>
      <c r="B59" s="22" t="s">
        <v>17</v>
      </c>
      <c r="C59" s="23" t="s">
        <v>69</v>
      </c>
      <c r="D59" s="23" t="s">
        <v>212</v>
      </c>
      <c r="E59" s="24">
        <v>44362</v>
      </c>
      <c r="F59" s="10" t="s">
        <v>106</v>
      </c>
      <c r="G59" s="226">
        <v>33000</v>
      </c>
      <c r="H59" s="226">
        <v>947.1</v>
      </c>
      <c r="I59" s="226">
        <v>0</v>
      </c>
      <c r="J59" s="226">
        <v>1003.2</v>
      </c>
      <c r="K59" s="226">
        <v>25</v>
      </c>
      <c r="L59" s="226">
        <v>1975.3</v>
      </c>
      <c r="M59" s="226">
        <v>31024.7</v>
      </c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</row>
    <row r="60" spans="1:237" s="39" customFormat="1" x14ac:dyDescent="0.25">
      <c r="A60" s="41" t="s">
        <v>14</v>
      </c>
      <c r="B60" s="12">
        <v>1</v>
      </c>
      <c r="C60" s="7"/>
      <c r="D60" s="7"/>
      <c r="E60" s="25"/>
      <c r="F60" s="25"/>
      <c r="G60" s="144">
        <f>G59</f>
        <v>33000</v>
      </c>
      <c r="H60" s="158">
        <f>H59</f>
        <v>947.1</v>
      </c>
      <c r="I60" s="144">
        <f>I59</f>
        <v>0</v>
      </c>
      <c r="J60" s="144">
        <f>J59</f>
        <v>1003.2</v>
      </c>
      <c r="K60" s="144">
        <f>K59</f>
        <v>25</v>
      </c>
      <c r="L60" s="144">
        <v>1975.3</v>
      </c>
      <c r="M60" s="158">
        <f>M59</f>
        <v>31024.7</v>
      </c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</row>
    <row r="61" spans="1:237" s="40" customFormat="1" ht="15.75" customHeight="1" x14ac:dyDescent="0.25">
      <c r="B61" s="16"/>
      <c r="C61" s="17"/>
      <c r="D61" s="17"/>
      <c r="E61" s="20"/>
      <c r="F61" s="20"/>
      <c r="G61" s="148"/>
      <c r="H61" s="152"/>
      <c r="I61" s="148"/>
      <c r="J61" s="148"/>
      <c r="K61" s="148"/>
      <c r="L61" s="148"/>
      <c r="M61" s="152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</row>
    <row r="62" spans="1:237" ht="18" customHeight="1" x14ac:dyDescent="0.25">
      <c r="A62" s="207" t="s">
        <v>202</v>
      </c>
      <c r="B62" s="83"/>
      <c r="C62" s="11"/>
      <c r="D62" s="11"/>
      <c r="E62" s="39"/>
      <c r="F62" s="39"/>
      <c r="G62" s="143"/>
      <c r="H62" s="161"/>
      <c r="I62" s="143"/>
      <c r="J62" s="143"/>
      <c r="K62" s="143"/>
      <c r="L62" s="143"/>
      <c r="M62" s="161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40"/>
      <c r="AR62" s="40"/>
      <c r="AS62" s="40"/>
      <c r="AT62" s="40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</row>
    <row r="63" spans="1:237" ht="12.75" customHeight="1" x14ac:dyDescent="0.25">
      <c r="A63" s="4" t="s">
        <v>40</v>
      </c>
      <c r="B63" s="5" t="s">
        <v>53</v>
      </c>
      <c r="C63" s="6" t="s">
        <v>70</v>
      </c>
      <c r="D63" s="6" t="s">
        <v>212</v>
      </c>
      <c r="E63" s="9">
        <v>44276</v>
      </c>
      <c r="F63" s="10" t="s">
        <v>106</v>
      </c>
      <c r="G63" s="226">
        <v>89500</v>
      </c>
      <c r="H63" s="226">
        <v>2568.65</v>
      </c>
      <c r="I63" s="226">
        <v>9635.51</v>
      </c>
      <c r="J63" s="226">
        <v>2720.8</v>
      </c>
      <c r="K63" s="234">
        <v>565</v>
      </c>
      <c r="L63" s="226">
        <v>15489.96</v>
      </c>
      <c r="M63" s="226">
        <v>74010.039999999994</v>
      </c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40"/>
      <c r="AR63" s="40"/>
      <c r="AS63" s="40"/>
      <c r="AT63" s="40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</row>
    <row r="64" spans="1:237" s="185" customFormat="1" ht="18" customHeight="1" x14ac:dyDescent="0.25">
      <c r="A64" s="4" t="s">
        <v>233</v>
      </c>
      <c r="B64" s="203" t="s">
        <v>234</v>
      </c>
      <c r="C64" s="23" t="s">
        <v>70</v>
      </c>
      <c r="D64" s="23" t="s">
        <v>212</v>
      </c>
      <c r="E64" s="204">
        <v>44593</v>
      </c>
      <c r="F64" s="22" t="s">
        <v>106</v>
      </c>
      <c r="G64" s="226">
        <v>26700</v>
      </c>
      <c r="H64">
        <v>766.29</v>
      </c>
      <c r="I64" s="226">
        <v>0</v>
      </c>
      <c r="J64">
        <v>811.68</v>
      </c>
      <c r="K64" s="226">
        <v>25</v>
      </c>
      <c r="L64" s="226">
        <v>1602.97</v>
      </c>
      <c r="M64" s="226">
        <v>25097.03</v>
      </c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</row>
    <row r="65" spans="1:237" ht="18" customHeight="1" x14ac:dyDescent="0.25">
      <c r="A65" s="41" t="s">
        <v>14</v>
      </c>
      <c r="B65" s="21">
        <v>2</v>
      </c>
      <c r="C65" s="7"/>
      <c r="D65" s="7"/>
      <c r="E65" s="41"/>
      <c r="F65" s="41"/>
      <c r="G65" s="144">
        <f t="shared" ref="G65:M65" si="9">SUM(G63:G64)</f>
        <v>116200</v>
      </c>
      <c r="H65" s="158">
        <f t="shared" si="9"/>
        <v>3334.94</v>
      </c>
      <c r="I65" s="144">
        <f t="shared" si="9"/>
        <v>9635.51</v>
      </c>
      <c r="J65" s="144">
        <f t="shared" si="9"/>
        <v>3532.48</v>
      </c>
      <c r="K65" s="144">
        <f t="shared" si="9"/>
        <v>590</v>
      </c>
      <c r="L65" s="144">
        <f t="shared" si="9"/>
        <v>17092.93</v>
      </c>
      <c r="M65" s="158">
        <f t="shared" si="9"/>
        <v>99107.069999999992</v>
      </c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40"/>
      <c r="AR65" s="40"/>
      <c r="AS65" s="40"/>
      <c r="AT65" s="40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</row>
    <row r="66" spans="1:237" s="40" customFormat="1" x14ac:dyDescent="0.25">
      <c r="B66" s="16"/>
      <c r="C66" s="17"/>
      <c r="D66" s="17"/>
      <c r="E66" s="20"/>
      <c r="F66" s="20"/>
      <c r="G66" s="148"/>
      <c r="H66" s="152"/>
      <c r="I66" s="148"/>
      <c r="J66" s="148"/>
      <c r="K66" s="148"/>
      <c r="L66" s="148"/>
      <c r="M66" s="152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</row>
    <row r="67" spans="1:237" x14ac:dyDescent="0.25">
      <c r="A67" s="62" t="s">
        <v>56</v>
      </c>
      <c r="B67" s="37"/>
      <c r="C67" s="37"/>
      <c r="D67" s="191"/>
      <c r="E67" s="37"/>
      <c r="F67" s="37"/>
      <c r="G67" s="146"/>
      <c r="H67" s="159"/>
      <c r="I67" s="146"/>
      <c r="J67" s="146"/>
      <c r="K67" s="146"/>
      <c r="L67" s="146"/>
      <c r="M67" s="159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</row>
    <row r="68" spans="1:237" ht="12.75" customHeight="1" x14ac:dyDescent="0.25">
      <c r="A68" s="4" t="s">
        <v>26</v>
      </c>
      <c r="B68" s="5" t="s">
        <v>53</v>
      </c>
      <c r="C68" s="6" t="s">
        <v>70</v>
      </c>
      <c r="D68" s="6" t="s">
        <v>212</v>
      </c>
      <c r="E68" s="10">
        <v>44279</v>
      </c>
      <c r="F68" s="10" t="s">
        <v>106</v>
      </c>
      <c r="G68" s="226">
        <v>133000</v>
      </c>
      <c r="H68" s="226">
        <v>3817.1</v>
      </c>
      <c r="I68" s="226">
        <v>19867.79</v>
      </c>
      <c r="J68" s="226">
        <v>4043.2</v>
      </c>
      <c r="K68" s="226">
        <v>1224.2</v>
      </c>
      <c r="L68" s="226">
        <v>28952.29</v>
      </c>
      <c r="M68" s="226">
        <v>104047.71</v>
      </c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</row>
    <row r="69" spans="1:237" ht="12.75" customHeight="1" x14ac:dyDescent="0.25">
      <c r="A69" s="4" t="s">
        <v>71</v>
      </c>
      <c r="B69" s="5" t="s">
        <v>16</v>
      </c>
      <c r="C69" s="6" t="s">
        <v>70</v>
      </c>
      <c r="D69" s="6" t="s">
        <v>212</v>
      </c>
      <c r="E69" s="10">
        <v>44287</v>
      </c>
      <c r="F69" s="10" t="s">
        <v>106</v>
      </c>
      <c r="G69" s="226">
        <v>60000</v>
      </c>
      <c r="H69" s="226">
        <v>1722</v>
      </c>
      <c r="I69" s="226">
        <v>3486.68</v>
      </c>
      <c r="J69" s="226">
        <v>1824</v>
      </c>
      <c r="K69" s="226">
        <v>25</v>
      </c>
      <c r="L69" s="226">
        <v>7057.68</v>
      </c>
      <c r="M69" s="226">
        <v>52942.32</v>
      </c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</row>
    <row r="70" spans="1:237" ht="12.75" customHeight="1" x14ac:dyDescent="0.25">
      <c r="A70" s="4" t="s">
        <v>126</v>
      </c>
      <c r="B70" s="5" t="s">
        <v>122</v>
      </c>
      <c r="C70" s="6" t="s">
        <v>70</v>
      </c>
      <c r="D70" s="6" t="s">
        <v>212</v>
      </c>
      <c r="E70" s="10">
        <v>44593</v>
      </c>
      <c r="F70" s="10" t="s">
        <v>106</v>
      </c>
      <c r="G70" s="226">
        <v>85000</v>
      </c>
      <c r="H70" s="226">
        <v>2439.5</v>
      </c>
      <c r="I70" s="226">
        <v>8576.99</v>
      </c>
      <c r="J70" s="226">
        <v>2584</v>
      </c>
      <c r="K70" s="226">
        <v>25</v>
      </c>
      <c r="L70" s="226">
        <v>13625.49</v>
      </c>
      <c r="M70" s="226">
        <v>71374.509999999995</v>
      </c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</row>
    <row r="71" spans="1:237" ht="12.75" customHeight="1" x14ac:dyDescent="0.25">
      <c r="A71" s="4" t="s">
        <v>127</v>
      </c>
      <c r="B71" s="5" t="s">
        <v>16</v>
      </c>
      <c r="C71" s="6" t="s">
        <v>70</v>
      </c>
      <c r="D71" s="6" t="s">
        <v>212</v>
      </c>
      <c r="E71" s="10">
        <v>44594</v>
      </c>
      <c r="F71" s="10" t="s">
        <v>106</v>
      </c>
      <c r="G71" s="226">
        <v>60000</v>
      </c>
      <c r="H71" s="226">
        <v>1722</v>
      </c>
      <c r="I71" s="226">
        <v>3486.68</v>
      </c>
      <c r="J71" s="226">
        <v>1824</v>
      </c>
      <c r="K71" s="226">
        <v>25</v>
      </c>
      <c r="L71" s="226">
        <v>7057.68</v>
      </c>
      <c r="M71" s="226">
        <v>52942.32</v>
      </c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</row>
    <row r="72" spans="1:237" s="73" customFormat="1" ht="12.75" customHeight="1" x14ac:dyDescent="0.25">
      <c r="A72" s="41" t="s">
        <v>14</v>
      </c>
      <c r="B72" s="94">
        <v>4</v>
      </c>
      <c r="C72" s="71"/>
      <c r="D72" s="71"/>
      <c r="E72" s="72"/>
      <c r="F72" s="72"/>
      <c r="G72" s="144">
        <f>SUM(G68:G71)</f>
        <v>338000</v>
      </c>
      <c r="H72" s="158">
        <f>SUM(H68:H71)</f>
        <v>9700.6</v>
      </c>
      <c r="I72" s="144">
        <f>SUM(I68:I71)</f>
        <v>35418.14</v>
      </c>
      <c r="J72" s="144">
        <f>J71+J70+J69+J68</f>
        <v>10275.200000000001</v>
      </c>
      <c r="K72" s="144">
        <f>SUM(K68:K68)+K69+K70+K71</f>
        <v>1299.2</v>
      </c>
      <c r="L72" s="144">
        <f>SUM(L68:L68)+L69+L70+L71</f>
        <v>56693.14</v>
      </c>
      <c r="M72" s="158">
        <f>SUM(M68:M68)+M69+M70+M71</f>
        <v>281306.86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</row>
    <row r="73" spans="1:237" s="39" customFormat="1" x14ac:dyDescent="0.25">
      <c r="B73" s="13"/>
      <c r="C73" s="11"/>
      <c r="D73" s="11"/>
      <c r="G73" s="143"/>
      <c r="H73" s="161"/>
      <c r="I73" s="143"/>
      <c r="J73" s="143"/>
      <c r="K73" s="143"/>
      <c r="L73" s="143"/>
      <c r="M73" s="161"/>
      <c r="AQ73" s="40"/>
      <c r="AR73" s="40"/>
      <c r="AS73" s="40"/>
      <c r="AT73" s="40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</row>
    <row r="74" spans="1:237" s="39" customFormat="1" x14ac:dyDescent="0.25">
      <c r="A74" s="37" t="s">
        <v>57</v>
      </c>
      <c r="B74" s="13"/>
      <c r="C74" s="11"/>
      <c r="D74" s="11"/>
      <c r="G74" s="143"/>
      <c r="H74" s="161"/>
      <c r="I74" s="143"/>
      <c r="J74" s="143"/>
      <c r="K74" s="226"/>
      <c r="L74" s="143"/>
      <c r="M74" s="161"/>
      <c r="AQ74" s="40"/>
      <c r="AR74" s="40"/>
      <c r="AS74" s="40"/>
      <c r="AT74" s="40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</row>
    <row r="75" spans="1:237" ht="12.75" customHeight="1" x14ac:dyDescent="0.25">
      <c r="A75" s="4" t="s">
        <v>23</v>
      </c>
      <c r="B75" s="5" t="s">
        <v>235</v>
      </c>
      <c r="C75" s="6" t="s">
        <v>70</v>
      </c>
      <c r="D75" s="6" t="s">
        <v>212</v>
      </c>
      <c r="E75" s="10">
        <v>44245</v>
      </c>
      <c r="F75" s="10" t="s">
        <v>106</v>
      </c>
      <c r="G75" s="226">
        <v>165000</v>
      </c>
      <c r="H75" s="226">
        <v>4735.5</v>
      </c>
      <c r="I75" s="226">
        <v>27413.040000000001</v>
      </c>
      <c r="J75" s="226">
        <v>4943.8</v>
      </c>
      <c r="K75" s="226">
        <v>25</v>
      </c>
      <c r="L75" s="226">
        <v>37117.339999999997</v>
      </c>
      <c r="M75" s="226">
        <v>127882.66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</row>
    <row r="76" spans="1:237" ht="18" customHeight="1" x14ac:dyDescent="0.25">
      <c r="A76" s="41" t="s">
        <v>14</v>
      </c>
      <c r="B76" s="12">
        <v>1</v>
      </c>
      <c r="C76" s="7"/>
      <c r="D76" s="7"/>
      <c r="E76" s="41"/>
      <c r="F76" s="41"/>
      <c r="G76" s="144">
        <f>SUM(G75:G75)</f>
        <v>165000</v>
      </c>
      <c r="H76" s="158">
        <f t="shared" ref="H76:L76" si="10">SUM(H75:H75)</f>
        <v>4735.5</v>
      </c>
      <c r="I76" s="144">
        <f>SUM(I75)</f>
        <v>27413.040000000001</v>
      </c>
      <c r="J76" s="144">
        <f t="shared" si="10"/>
        <v>4943.8</v>
      </c>
      <c r="K76" s="144">
        <f t="shared" si="10"/>
        <v>25</v>
      </c>
      <c r="L76" s="144">
        <f t="shared" si="10"/>
        <v>37117.339999999997</v>
      </c>
      <c r="M76" s="158">
        <f>SUM(M75:M75)</f>
        <v>127882.66</v>
      </c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</row>
    <row r="77" spans="1:237" ht="18" customHeight="1" x14ac:dyDescent="0.25">
      <c r="B77" s="13"/>
      <c r="C77" s="11"/>
      <c r="D77" s="11"/>
      <c r="E77" s="39"/>
      <c r="F77" s="39"/>
      <c r="G77" s="143"/>
      <c r="H77" s="161"/>
      <c r="I77" s="143"/>
      <c r="J77" s="143"/>
      <c r="K77" s="143"/>
      <c r="L77" s="143"/>
      <c r="M77" s="161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</row>
    <row r="78" spans="1:237" ht="18" customHeight="1" x14ac:dyDescent="0.25">
      <c r="A78" s="37" t="s">
        <v>58</v>
      </c>
      <c r="B78" s="13"/>
      <c r="C78" s="11"/>
      <c r="D78" s="11"/>
      <c r="E78" s="39"/>
      <c r="F78" s="39"/>
      <c r="G78" s="143"/>
      <c r="H78" s="161"/>
      <c r="I78" s="143"/>
      <c r="J78" s="143"/>
      <c r="K78" s="143"/>
      <c r="L78" s="143"/>
      <c r="M78" s="161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</row>
    <row r="79" spans="1:237" ht="12.75" customHeight="1" x14ac:dyDescent="0.25">
      <c r="A79" s="4" t="s">
        <v>24</v>
      </c>
      <c r="B79" s="5" t="s">
        <v>20</v>
      </c>
      <c r="C79" s="6" t="s">
        <v>70</v>
      </c>
      <c r="D79" s="6" t="s">
        <v>212</v>
      </c>
      <c r="E79" s="10">
        <v>44268</v>
      </c>
      <c r="F79" s="10" t="s">
        <v>106</v>
      </c>
      <c r="G79" s="226">
        <v>133000</v>
      </c>
      <c r="H79" s="226">
        <v>3817.1</v>
      </c>
      <c r="I79" s="226">
        <v>19489.68</v>
      </c>
      <c r="J79" s="226">
        <v>4043.2</v>
      </c>
      <c r="K79" s="226">
        <v>4019.45</v>
      </c>
      <c r="L79" s="226">
        <v>31369.43</v>
      </c>
      <c r="M79" s="226">
        <v>101630.57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</row>
    <row r="80" spans="1:237" ht="12.75" customHeight="1" x14ac:dyDescent="0.25">
      <c r="A80" s="4" t="s">
        <v>59</v>
      </c>
      <c r="B80" s="5" t="s">
        <v>60</v>
      </c>
      <c r="C80" s="6" t="s">
        <v>70</v>
      </c>
      <c r="D80" s="6" t="s">
        <v>212</v>
      </c>
      <c r="E80" s="10">
        <v>44242</v>
      </c>
      <c r="F80" s="10" t="s">
        <v>106</v>
      </c>
      <c r="G80" s="226">
        <v>37000</v>
      </c>
      <c r="H80" s="226">
        <v>1061.9000000000001</v>
      </c>
      <c r="I80">
        <v>19.25</v>
      </c>
      <c r="J80" s="226">
        <v>1124.8</v>
      </c>
      <c r="K80" s="226">
        <v>25</v>
      </c>
      <c r="L80" s="226">
        <v>2230.9499999999998</v>
      </c>
      <c r="M80" s="226">
        <v>34769.050000000003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</row>
    <row r="81" spans="1:669" ht="18" customHeight="1" x14ac:dyDescent="0.25">
      <c r="A81" s="41" t="s">
        <v>14</v>
      </c>
      <c r="B81" s="12">
        <v>2</v>
      </c>
      <c r="C81" s="7"/>
      <c r="D81" s="7"/>
      <c r="E81" s="41"/>
      <c r="F81" s="41"/>
      <c r="G81" s="144">
        <f t="shared" ref="G81:L81" si="11">SUM(G79:G80)</f>
        <v>170000</v>
      </c>
      <c r="H81" s="158">
        <f t="shared" si="11"/>
        <v>4879</v>
      </c>
      <c r="I81" s="144">
        <f>SUM(I79:I80)</f>
        <v>19508.93</v>
      </c>
      <c r="J81" s="144">
        <f t="shared" si="11"/>
        <v>5168</v>
      </c>
      <c r="K81" s="144">
        <f t="shared" si="11"/>
        <v>4044.45</v>
      </c>
      <c r="L81" s="147">
        <f t="shared" si="11"/>
        <v>33600.379999999997</v>
      </c>
      <c r="M81" s="158">
        <f>SUM(M79:M80)</f>
        <v>136399.62</v>
      </c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</row>
    <row r="82" spans="1:669" s="39" customFormat="1" x14ac:dyDescent="0.25">
      <c r="B82" s="62"/>
      <c r="C82" s="62"/>
      <c r="D82" s="62"/>
      <c r="E82" s="62"/>
      <c r="F82" s="62"/>
      <c r="G82" s="151"/>
      <c r="H82" s="173"/>
      <c r="I82" s="151"/>
      <c r="J82" s="151"/>
      <c r="K82" s="151"/>
      <c r="L82" s="151"/>
      <c r="M82" s="173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</row>
    <row r="83" spans="1:669" s="39" customFormat="1" x14ac:dyDescent="0.25">
      <c r="A83" s="39" t="s">
        <v>116</v>
      </c>
      <c r="B83" s="62"/>
      <c r="C83" s="62"/>
      <c r="D83" s="62"/>
      <c r="E83" s="62"/>
      <c r="F83" s="62"/>
      <c r="G83" s="151"/>
      <c r="H83" s="173"/>
      <c r="I83" s="151"/>
      <c r="J83" s="151"/>
      <c r="K83" s="151"/>
      <c r="L83" s="151"/>
      <c r="M83" s="173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</row>
    <row r="84" spans="1:669" ht="15" customHeight="1" x14ac:dyDescent="0.25">
      <c r="A84" s="4" t="s">
        <v>25</v>
      </c>
      <c r="B84" s="5" t="s">
        <v>53</v>
      </c>
      <c r="C84" s="6" t="s">
        <v>70</v>
      </c>
      <c r="D84" s="6" t="s">
        <v>212</v>
      </c>
      <c r="E84" s="10">
        <v>44268</v>
      </c>
      <c r="F84" s="10" t="s">
        <v>106</v>
      </c>
      <c r="G84" s="226">
        <v>75000</v>
      </c>
      <c r="H84" s="226">
        <v>2152.5</v>
      </c>
      <c r="I84" s="226">
        <v>6309.38</v>
      </c>
      <c r="J84" s="226">
        <v>2280</v>
      </c>
      <c r="K84" s="226">
        <v>125</v>
      </c>
      <c r="L84" s="226">
        <v>10866.88</v>
      </c>
      <c r="M84" s="226">
        <v>64133.120000000003</v>
      </c>
      <c r="N84" s="45"/>
      <c r="O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</row>
    <row r="85" spans="1:669" ht="18" customHeight="1" x14ac:dyDescent="0.25">
      <c r="A85" s="41" t="s">
        <v>14</v>
      </c>
      <c r="B85" s="12">
        <v>1</v>
      </c>
      <c r="C85" s="7"/>
      <c r="D85" s="7"/>
      <c r="E85" s="41"/>
      <c r="F85" s="41"/>
      <c r="G85" s="144">
        <f>SUM(G84:G84)</f>
        <v>75000</v>
      </c>
      <c r="H85" s="158">
        <f t="shared" ref="H85:L85" si="12">SUM(H84:H84)</f>
        <v>2152.5</v>
      </c>
      <c r="I85" s="144">
        <f>SUM(I84:I84)</f>
        <v>6309.38</v>
      </c>
      <c r="J85" s="144">
        <f t="shared" si="12"/>
        <v>2280</v>
      </c>
      <c r="K85" s="144">
        <f>K84</f>
        <v>125</v>
      </c>
      <c r="L85" s="144">
        <f t="shared" si="12"/>
        <v>10866.88</v>
      </c>
      <c r="M85" s="158">
        <f>SUM(M84:M84)</f>
        <v>64133.120000000003</v>
      </c>
      <c r="N85" s="45"/>
      <c r="O85" s="45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</row>
    <row r="86" spans="1:669" x14ac:dyDescent="0.25"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</row>
    <row r="87" spans="1:669" s="39" customFormat="1" x14ac:dyDescent="0.25">
      <c r="A87" s="37" t="s">
        <v>61</v>
      </c>
      <c r="B87" s="13"/>
      <c r="C87" s="11"/>
      <c r="D87" s="11"/>
      <c r="G87" s="143"/>
      <c r="H87" s="161"/>
      <c r="I87" s="143"/>
      <c r="J87" s="143"/>
      <c r="K87" s="143"/>
      <c r="L87" s="143"/>
      <c r="M87" s="161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8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8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8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8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8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8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8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8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8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8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8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8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8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8"/>
      <c r="YR87" s="38"/>
      <c r="YS87" s="38"/>
    </row>
    <row r="88" spans="1:669" ht="12.75" customHeight="1" x14ac:dyDescent="0.25">
      <c r="A88" s="35" t="s">
        <v>19</v>
      </c>
      <c r="B88" s="5" t="s">
        <v>20</v>
      </c>
      <c r="C88" s="6" t="s">
        <v>70</v>
      </c>
      <c r="D88" s="6" t="s">
        <v>212</v>
      </c>
      <c r="E88" s="10">
        <v>44256</v>
      </c>
      <c r="F88" s="10" t="s">
        <v>106</v>
      </c>
      <c r="G88" s="226">
        <v>133000</v>
      </c>
      <c r="H88" s="226">
        <v>3817.1</v>
      </c>
      <c r="I88" s="226">
        <v>19867.79</v>
      </c>
      <c r="J88" s="226">
        <v>4043.2</v>
      </c>
      <c r="K88" s="226">
        <v>25</v>
      </c>
      <c r="L88" s="226">
        <v>27753.09</v>
      </c>
      <c r="M88" s="226">
        <v>105246.91</v>
      </c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</row>
    <row r="89" spans="1:669" ht="18" customHeight="1" x14ac:dyDescent="0.25">
      <c r="A89" s="41" t="s">
        <v>14</v>
      </c>
      <c r="B89" s="12">
        <v>1</v>
      </c>
      <c r="C89" s="7"/>
      <c r="D89" s="7"/>
      <c r="E89" s="41"/>
      <c r="F89" s="41"/>
      <c r="G89" s="144">
        <f t="shared" ref="G89:L89" si="13">SUM(G88:G88)</f>
        <v>133000</v>
      </c>
      <c r="H89" s="158">
        <f t="shared" si="13"/>
        <v>3817.1</v>
      </c>
      <c r="I89" s="144">
        <f>SUM(I88:I88)</f>
        <v>19867.79</v>
      </c>
      <c r="J89" s="144">
        <f t="shared" si="13"/>
        <v>4043.2</v>
      </c>
      <c r="K89" s="144">
        <f t="shared" si="13"/>
        <v>25</v>
      </c>
      <c r="L89" s="144">
        <f t="shared" si="13"/>
        <v>27753.09</v>
      </c>
      <c r="M89" s="158">
        <f>G89-L89</f>
        <v>105246.91</v>
      </c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</row>
    <row r="90" spans="1:669" s="45" customFormat="1" ht="12.75" customHeight="1" x14ac:dyDescent="0.25">
      <c r="A90" s="40"/>
      <c r="B90" s="16"/>
      <c r="C90" s="17"/>
      <c r="D90" s="17"/>
      <c r="E90" s="40"/>
      <c r="F90" s="40"/>
      <c r="G90" s="148"/>
      <c r="H90" s="152"/>
      <c r="I90" s="148"/>
      <c r="J90" s="148"/>
      <c r="K90" s="148"/>
      <c r="L90" s="148"/>
      <c r="M90" s="152"/>
    </row>
    <row r="91" spans="1:669" s="47" customFormat="1" ht="18" customHeight="1" x14ac:dyDescent="0.25">
      <c r="A91" s="39" t="s">
        <v>216</v>
      </c>
      <c r="B91" s="13"/>
      <c r="C91" s="11"/>
      <c r="D91" s="11"/>
      <c r="E91" s="39"/>
      <c r="F91" s="39"/>
      <c r="G91" s="143"/>
      <c r="H91" s="161"/>
      <c r="I91" s="143"/>
      <c r="J91" s="143"/>
      <c r="K91" s="143"/>
      <c r="L91" s="143"/>
      <c r="M91" s="161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</row>
    <row r="92" spans="1:669" s="44" customFormat="1" ht="18" customHeight="1" x14ac:dyDescent="0.25">
      <c r="A92" s="44" t="s">
        <v>217</v>
      </c>
      <c r="B92" s="22" t="s">
        <v>218</v>
      </c>
      <c r="C92" s="23" t="s">
        <v>69</v>
      </c>
      <c r="D92" s="23" t="s">
        <v>212</v>
      </c>
      <c r="E92" s="24">
        <v>43617</v>
      </c>
      <c r="F92" s="22" t="s">
        <v>106</v>
      </c>
      <c r="G92" s="226">
        <v>57000</v>
      </c>
      <c r="H92" s="226">
        <v>1635.9</v>
      </c>
      <c r="I92" s="226">
        <v>2922.14</v>
      </c>
      <c r="J92" s="226">
        <v>1732.8</v>
      </c>
      <c r="K92" s="226">
        <v>1125</v>
      </c>
      <c r="L92" s="226">
        <v>7415.84</v>
      </c>
      <c r="M92" s="226">
        <v>49584.160000000003</v>
      </c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</row>
    <row r="93" spans="1:669" s="44" customFormat="1" ht="18" customHeight="1" x14ac:dyDescent="0.25">
      <c r="A93" s="44" t="s">
        <v>193</v>
      </c>
      <c r="B93" s="22" t="s">
        <v>194</v>
      </c>
      <c r="C93" s="23" t="s">
        <v>70</v>
      </c>
      <c r="D93" s="23" t="s">
        <v>212</v>
      </c>
      <c r="E93" s="24">
        <v>44713</v>
      </c>
      <c r="F93" s="22" t="s">
        <v>106</v>
      </c>
      <c r="G93" s="226">
        <v>40000</v>
      </c>
      <c r="H93" s="226">
        <v>1148</v>
      </c>
      <c r="I93">
        <v>442.65</v>
      </c>
      <c r="J93" s="226">
        <v>1216</v>
      </c>
      <c r="K93" s="226">
        <v>25</v>
      </c>
      <c r="L93" s="226">
        <v>2831.65</v>
      </c>
      <c r="M93" s="226">
        <v>37168.35</v>
      </c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</row>
    <row r="94" spans="1:669" s="51" customFormat="1" ht="12.75" customHeight="1" x14ac:dyDescent="0.25">
      <c r="A94" s="68" t="s">
        <v>14</v>
      </c>
      <c r="B94" s="93">
        <v>2</v>
      </c>
      <c r="C94" s="69"/>
      <c r="D94" s="69"/>
      <c r="E94" s="70"/>
      <c r="F94" s="70"/>
      <c r="G94" s="147">
        <f t="shared" ref="G94:M94" si="14">G92+G93</f>
        <v>97000</v>
      </c>
      <c r="H94" s="154">
        <f t="shared" si="14"/>
        <v>2783.9</v>
      </c>
      <c r="I94" s="147">
        <f>I92+I93</f>
        <v>3364.79</v>
      </c>
      <c r="J94" s="147">
        <f t="shared" si="14"/>
        <v>2948.8</v>
      </c>
      <c r="K94" s="147">
        <f t="shared" si="14"/>
        <v>1150</v>
      </c>
      <c r="L94" s="147">
        <f t="shared" si="14"/>
        <v>10247.49</v>
      </c>
      <c r="M94" s="154">
        <f t="shared" si="14"/>
        <v>86752.510000000009</v>
      </c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</row>
    <row r="95" spans="1:669" s="45" customFormat="1" ht="12.75" customHeight="1" x14ac:dyDescent="0.25">
      <c r="A95" s="40"/>
      <c r="B95" s="210"/>
      <c r="C95" s="193"/>
      <c r="D95" s="193"/>
      <c r="E95" s="102"/>
      <c r="F95" s="102"/>
      <c r="G95" s="148"/>
      <c r="H95" s="152"/>
      <c r="I95" s="148"/>
      <c r="J95" s="148"/>
      <c r="K95" s="148"/>
      <c r="L95" s="148"/>
      <c r="M95" s="152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  <c r="RN95" s="47"/>
      <c r="RO95" s="47"/>
      <c r="RP95" s="47"/>
      <c r="RQ95" s="47"/>
      <c r="RR95" s="47"/>
      <c r="RS95" s="47"/>
      <c r="RT95" s="47"/>
      <c r="RU95" s="47"/>
      <c r="RV95" s="47"/>
      <c r="RW95" s="47"/>
      <c r="RX95" s="47"/>
      <c r="RY95" s="47"/>
      <c r="RZ95" s="47"/>
      <c r="SA95" s="47"/>
      <c r="SB95" s="47"/>
      <c r="SC95" s="47"/>
      <c r="SD95" s="47"/>
      <c r="SE95" s="47"/>
      <c r="SF95" s="47"/>
      <c r="SG95" s="47"/>
      <c r="SH95" s="47"/>
      <c r="SI95" s="47"/>
      <c r="SJ95" s="47"/>
      <c r="SK95" s="47"/>
      <c r="SL95" s="47"/>
      <c r="SM95" s="47"/>
      <c r="SN95" s="47"/>
      <c r="SO95" s="47"/>
      <c r="SP95" s="47"/>
      <c r="SQ95" s="47"/>
      <c r="SR95" s="47"/>
      <c r="SS95" s="47"/>
      <c r="ST95" s="47"/>
      <c r="SU95" s="47"/>
      <c r="SV95" s="47"/>
      <c r="SW95" s="47"/>
      <c r="SX95" s="47"/>
      <c r="SY95" s="47"/>
      <c r="SZ95" s="47"/>
      <c r="TA95" s="47"/>
      <c r="TB95" s="47"/>
      <c r="TC95" s="47"/>
      <c r="TD95" s="47"/>
      <c r="TE95" s="47"/>
      <c r="TF95" s="47"/>
      <c r="TG95" s="47"/>
      <c r="TH95" s="47"/>
      <c r="TI95" s="47"/>
      <c r="TJ95" s="47"/>
      <c r="TK95" s="47"/>
      <c r="TL95" s="47"/>
      <c r="TM95" s="47"/>
      <c r="TN95" s="47"/>
      <c r="TO95" s="47"/>
      <c r="TP95" s="47"/>
      <c r="TQ95" s="47"/>
      <c r="TR95" s="47"/>
      <c r="TS95" s="47"/>
      <c r="TT95" s="47"/>
      <c r="TU95" s="47"/>
      <c r="TV95" s="47"/>
      <c r="TW95" s="47"/>
      <c r="TX95" s="47"/>
    </row>
    <row r="96" spans="1:669" ht="18" customHeight="1" x14ac:dyDescent="0.25">
      <c r="A96" s="40" t="s">
        <v>87</v>
      </c>
      <c r="B96" s="13"/>
      <c r="C96" s="11"/>
      <c r="D96" s="11"/>
      <c r="E96" s="39"/>
      <c r="F96" s="39"/>
      <c r="G96" s="138"/>
      <c r="H96" s="167"/>
      <c r="I96" s="138"/>
      <c r="J96" s="138"/>
      <c r="K96" s="138"/>
      <c r="L96" s="138"/>
      <c r="M96" s="138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</row>
    <row r="97" spans="1:669" s="46" customFormat="1" ht="18" customHeight="1" x14ac:dyDescent="0.25">
      <c r="A97" s="46" t="s">
        <v>80</v>
      </c>
      <c r="B97" s="18" t="s">
        <v>20</v>
      </c>
      <c r="C97" s="19" t="s">
        <v>70</v>
      </c>
      <c r="D97" s="19" t="s">
        <v>212</v>
      </c>
      <c r="E97" s="20">
        <v>44348</v>
      </c>
      <c r="F97" s="10" t="s">
        <v>106</v>
      </c>
      <c r="G97" s="226">
        <v>110000</v>
      </c>
      <c r="H97" s="226">
        <v>3157</v>
      </c>
      <c r="I97" s="226">
        <v>14457.62</v>
      </c>
      <c r="J97" s="226">
        <v>3344</v>
      </c>
      <c r="K97" s="226">
        <v>25</v>
      </c>
      <c r="L97" s="226">
        <v>20983.62</v>
      </c>
      <c r="M97" s="226">
        <v>89016.38</v>
      </c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40"/>
      <c r="AR97" s="40"/>
      <c r="AS97" s="40"/>
      <c r="AT97" s="40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</row>
    <row r="98" spans="1:669" ht="18" customHeight="1" x14ac:dyDescent="0.25">
      <c r="A98" s="41" t="s">
        <v>14</v>
      </c>
      <c r="B98" s="21">
        <v>1</v>
      </c>
      <c r="C98" s="7"/>
      <c r="D98" s="7"/>
      <c r="E98" s="41"/>
      <c r="F98" s="41"/>
      <c r="G98" s="144">
        <f t="shared" ref="G98:L98" si="15">SUM(G97:G97)</f>
        <v>110000</v>
      </c>
      <c r="H98" s="158">
        <f t="shared" si="15"/>
        <v>3157</v>
      </c>
      <c r="I98" s="144">
        <f>SUM(I97:I97)</f>
        <v>14457.62</v>
      </c>
      <c r="J98" s="144">
        <f t="shared" si="15"/>
        <v>3344</v>
      </c>
      <c r="K98" s="144">
        <f t="shared" si="15"/>
        <v>25</v>
      </c>
      <c r="L98" s="144">
        <f t="shared" si="15"/>
        <v>20983.62</v>
      </c>
      <c r="M98" s="158">
        <f>SUM(M97:M97)</f>
        <v>89016.38</v>
      </c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40"/>
      <c r="AR98" s="40"/>
      <c r="AS98" s="40"/>
      <c r="AT98" s="40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</row>
    <row r="99" spans="1:669" s="47" customFormat="1" ht="12.75" customHeight="1" x14ac:dyDescent="0.25">
      <c r="A99" s="39"/>
      <c r="B99" s="104"/>
      <c r="C99" s="66"/>
      <c r="D99" s="66"/>
      <c r="E99" s="67"/>
      <c r="F99" s="67"/>
      <c r="G99" s="143"/>
      <c r="H99" s="161"/>
      <c r="I99" s="143"/>
      <c r="J99" s="143"/>
      <c r="K99" s="143"/>
      <c r="L99" s="143"/>
      <c r="M99" s="161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</row>
    <row r="100" spans="1:669" s="39" customFormat="1" x14ac:dyDescent="0.25">
      <c r="A100" s="37" t="s">
        <v>62</v>
      </c>
      <c r="B100" s="118"/>
      <c r="C100" s="118"/>
      <c r="D100" s="191"/>
      <c r="E100" s="118"/>
      <c r="F100" s="118"/>
      <c r="G100" s="146"/>
      <c r="H100" s="159"/>
      <c r="I100" s="146"/>
      <c r="J100" s="146"/>
      <c r="K100" s="146"/>
      <c r="L100" s="146"/>
      <c r="M100" s="159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8"/>
      <c r="YR100" s="38"/>
      <c r="YS100" s="38"/>
    </row>
    <row r="101" spans="1:669" ht="12.75" customHeight="1" x14ac:dyDescent="0.25">
      <c r="A101" s="4" t="s">
        <v>38</v>
      </c>
      <c r="B101" s="5" t="s">
        <v>39</v>
      </c>
      <c r="C101" s="6" t="s">
        <v>70</v>
      </c>
      <c r="D101" s="6" t="s">
        <v>212</v>
      </c>
      <c r="E101" s="10">
        <v>44286</v>
      </c>
      <c r="F101" s="10" t="s">
        <v>106</v>
      </c>
      <c r="G101" s="226">
        <v>50000</v>
      </c>
      <c r="H101" s="226">
        <v>1435</v>
      </c>
      <c r="I101" s="226">
        <v>1854</v>
      </c>
      <c r="J101" s="226">
        <v>1520</v>
      </c>
      <c r="K101" s="226">
        <v>25</v>
      </c>
      <c r="L101" s="226">
        <v>4834</v>
      </c>
      <c r="M101" s="226">
        <v>45166</v>
      </c>
      <c r="N101" s="226"/>
      <c r="O101" s="226"/>
      <c r="AQ101" s="45"/>
      <c r="AR101" s="45"/>
      <c r="AS101" s="45"/>
      <c r="AT101" s="45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  <c r="RN101" s="47"/>
      <c r="RO101" s="47"/>
      <c r="RP101" s="47"/>
      <c r="RQ101" s="47"/>
      <c r="RR101" s="47"/>
      <c r="RS101" s="47"/>
      <c r="RT101" s="47"/>
      <c r="RU101" s="47"/>
      <c r="RV101" s="47"/>
      <c r="RW101" s="47"/>
      <c r="RX101" s="47"/>
      <c r="RY101" s="47"/>
      <c r="RZ101" s="47"/>
      <c r="SA101" s="47"/>
      <c r="SB101" s="47"/>
      <c r="SC101" s="47"/>
      <c r="SD101" s="47"/>
      <c r="SE101" s="47"/>
      <c r="SF101" s="47"/>
      <c r="SG101" s="47"/>
      <c r="SH101" s="47"/>
      <c r="SI101" s="47"/>
      <c r="SJ101" s="47"/>
      <c r="SK101" s="47"/>
      <c r="SL101" s="47"/>
      <c r="SM101" s="47"/>
      <c r="SN101" s="47"/>
      <c r="SO101" s="47"/>
      <c r="SP101" s="47"/>
      <c r="SQ101" s="47"/>
      <c r="SR101" s="47"/>
      <c r="SS101" s="47"/>
      <c r="ST101" s="47"/>
      <c r="SU101" s="47"/>
      <c r="SV101" s="47"/>
      <c r="SW101" s="47"/>
      <c r="SX101" s="47"/>
      <c r="SY101" s="47"/>
      <c r="SZ101" s="47"/>
      <c r="TA101" s="47"/>
      <c r="TB101" s="47"/>
      <c r="TC101" s="47"/>
      <c r="TD101" s="47"/>
      <c r="TE101" s="47"/>
      <c r="TF101" s="47"/>
      <c r="TG101" s="47"/>
      <c r="TH101" s="47"/>
      <c r="TI101" s="47"/>
      <c r="TJ101" s="47"/>
      <c r="TK101" s="47"/>
      <c r="TL101" s="47"/>
      <c r="TM101" s="47"/>
      <c r="TN101" s="47"/>
      <c r="TO101" s="47"/>
      <c r="TP101" s="47"/>
      <c r="TQ101" s="47"/>
      <c r="TR101" s="47"/>
      <c r="TS101" s="47"/>
      <c r="TT101" s="47"/>
      <c r="TU101" s="47"/>
      <c r="TV101" s="47"/>
      <c r="TW101" s="47"/>
      <c r="TX101" s="47"/>
    </row>
    <row r="102" spans="1:669" ht="12.75" customHeight="1" x14ac:dyDescent="0.25">
      <c r="A102" s="4" t="s">
        <v>72</v>
      </c>
      <c r="B102" s="5" t="s">
        <v>39</v>
      </c>
      <c r="C102" s="6" t="s">
        <v>69</v>
      </c>
      <c r="D102" s="6" t="s">
        <v>212</v>
      </c>
      <c r="E102" s="10">
        <v>44256</v>
      </c>
      <c r="F102" s="10" t="s">
        <v>106</v>
      </c>
      <c r="G102" s="226">
        <v>44000</v>
      </c>
      <c r="H102" s="226">
        <v>1262.8</v>
      </c>
      <c r="I102" s="226">
        <v>1007.19</v>
      </c>
      <c r="J102" s="226">
        <v>1337.6</v>
      </c>
      <c r="K102" s="226">
        <v>8428.5400000000009</v>
      </c>
      <c r="L102" s="226">
        <v>12036.13</v>
      </c>
      <c r="M102" s="226">
        <v>31963.87</v>
      </c>
      <c r="N102" s="226"/>
      <c r="O102" s="226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</row>
    <row r="103" spans="1:669" ht="18" customHeight="1" x14ac:dyDescent="0.25">
      <c r="A103" s="41" t="s">
        <v>14</v>
      </c>
      <c r="B103" s="12">
        <v>2</v>
      </c>
      <c r="C103" s="7"/>
      <c r="D103" s="7"/>
      <c r="E103" s="41"/>
      <c r="F103" s="41"/>
      <c r="G103" s="144">
        <f>SUM(G101:G101)+G102</f>
        <v>94000</v>
      </c>
      <c r="H103" s="158">
        <f>SUM(H101:H101)+H102</f>
        <v>2697.8</v>
      </c>
      <c r="I103" s="144">
        <f>SUM(I101:I101)+I102</f>
        <v>2861.19</v>
      </c>
      <c r="J103" s="144">
        <f>SUM(J101:J101)+J102</f>
        <v>2857.6</v>
      </c>
      <c r="K103" s="144">
        <f>SUM(K101:K102)</f>
        <v>8453.5400000000009</v>
      </c>
      <c r="L103" s="144">
        <f>SUM(L101:L101)+L102</f>
        <v>16870.129999999997</v>
      </c>
      <c r="M103" s="158">
        <f>SUM(M101:M101)+M102</f>
        <v>77129.87</v>
      </c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77"/>
      <c r="IC103" s="7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</row>
    <row r="104" spans="1:669" x14ac:dyDescent="0.25"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</row>
    <row r="105" spans="1:669" s="45" customFormat="1" ht="18" customHeight="1" x14ac:dyDescent="0.25">
      <c r="A105" s="40" t="s">
        <v>112</v>
      </c>
      <c r="B105" s="16"/>
      <c r="C105" s="17"/>
      <c r="D105" s="17"/>
      <c r="E105" s="40"/>
      <c r="F105" s="40"/>
      <c r="G105" s="148"/>
      <c r="H105" s="152"/>
      <c r="I105" s="148"/>
      <c r="J105" s="148"/>
      <c r="K105" s="148"/>
      <c r="L105" s="148"/>
      <c r="M105" s="152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77"/>
      <c r="IC105" s="7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  <c r="RN105" s="47"/>
      <c r="RO105" s="47"/>
      <c r="RP105" s="47"/>
      <c r="RQ105" s="47"/>
      <c r="RR105" s="47"/>
      <c r="RS105" s="47"/>
      <c r="RT105" s="47"/>
      <c r="RU105" s="47"/>
      <c r="RV105" s="47"/>
      <c r="RW105" s="47"/>
      <c r="RX105" s="47"/>
      <c r="RY105" s="47"/>
      <c r="RZ105" s="47"/>
      <c r="SA105" s="47"/>
      <c r="SB105" s="47"/>
      <c r="SC105" s="47"/>
      <c r="SD105" s="47"/>
      <c r="SE105" s="47"/>
      <c r="SF105" s="47"/>
      <c r="SG105" s="47"/>
      <c r="SH105" s="47"/>
      <c r="SI105" s="47"/>
      <c r="SJ105" s="47"/>
      <c r="SK105" s="47"/>
      <c r="SL105" s="47"/>
      <c r="SM105" s="47"/>
      <c r="SN105" s="47"/>
      <c r="SO105" s="47"/>
      <c r="SP105" s="47"/>
      <c r="SQ105" s="47"/>
      <c r="SR105" s="47"/>
      <c r="SS105" s="47"/>
      <c r="ST105" s="47"/>
      <c r="SU105" s="47"/>
      <c r="SV105" s="47"/>
      <c r="SW105" s="47"/>
      <c r="SX105" s="47"/>
      <c r="SY105" s="47"/>
      <c r="SZ105" s="47"/>
      <c r="TA105" s="47"/>
      <c r="TB105" s="47"/>
      <c r="TC105" s="47"/>
      <c r="TD105" s="47"/>
      <c r="TE105" s="47"/>
      <c r="TF105" s="47"/>
      <c r="TG105" s="47"/>
      <c r="TH105" s="47"/>
      <c r="TI105" s="47"/>
      <c r="TJ105" s="47"/>
      <c r="TK105" s="47"/>
      <c r="TL105" s="47"/>
      <c r="TM105" s="47"/>
      <c r="TN105" s="47"/>
      <c r="TO105" s="47"/>
      <c r="TP105" s="47"/>
      <c r="TQ105" s="47"/>
      <c r="TR105" s="47"/>
      <c r="TS105" s="47"/>
      <c r="TT105" s="47"/>
      <c r="TU105" s="47"/>
      <c r="TV105" s="47"/>
      <c r="TW105" s="47"/>
      <c r="TX105" s="47"/>
    </row>
    <row r="106" spans="1:669" ht="12.75" customHeight="1" x14ac:dyDescent="0.25">
      <c r="A106" s="4" t="s">
        <v>98</v>
      </c>
      <c r="B106" s="5" t="s">
        <v>199</v>
      </c>
      <c r="C106" s="6" t="s">
        <v>69</v>
      </c>
      <c r="D106" s="6" t="s">
        <v>212</v>
      </c>
      <c r="E106" s="10">
        <v>44440</v>
      </c>
      <c r="F106" s="10" t="s">
        <v>106</v>
      </c>
      <c r="G106" s="226">
        <v>165000</v>
      </c>
      <c r="H106" s="226">
        <v>4735.5</v>
      </c>
      <c r="I106" s="226">
        <v>27413.040000000001</v>
      </c>
      <c r="J106" s="226">
        <v>4943.8</v>
      </c>
      <c r="K106" s="226">
        <v>25</v>
      </c>
      <c r="L106" s="226">
        <v>37117.339999999997</v>
      </c>
      <c r="M106" s="226">
        <v>127882.66</v>
      </c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77"/>
      <c r="IC106" s="7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</row>
    <row r="107" spans="1:669" s="51" customFormat="1" ht="18" customHeight="1" x14ac:dyDescent="0.25">
      <c r="A107" s="68" t="s">
        <v>14</v>
      </c>
      <c r="B107" s="91">
        <v>1</v>
      </c>
      <c r="C107" s="74"/>
      <c r="D107" s="74"/>
      <c r="E107" s="68"/>
      <c r="F107" s="68"/>
      <c r="G107" s="147">
        <f t="shared" ref="G107:M107" si="16">G106</f>
        <v>165000</v>
      </c>
      <c r="H107" s="154">
        <f t="shared" si="16"/>
        <v>4735.5</v>
      </c>
      <c r="I107" s="147">
        <f>I106</f>
        <v>27413.040000000001</v>
      </c>
      <c r="J107" s="147">
        <f t="shared" si="16"/>
        <v>4943.8</v>
      </c>
      <c r="K107" s="147">
        <f t="shared" si="16"/>
        <v>25</v>
      </c>
      <c r="L107" s="147">
        <f t="shared" si="16"/>
        <v>37117.339999999997</v>
      </c>
      <c r="M107" s="154">
        <f t="shared" si="16"/>
        <v>127882.66</v>
      </c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77"/>
      <c r="IC107" s="7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  <c r="RN107" s="47"/>
      <c r="RO107" s="47"/>
      <c r="RP107" s="47"/>
      <c r="RQ107" s="47"/>
      <c r="RR107" s="47"/>
      <c r="RS107" s="47"/>
      <c r="RT107" s="47"/>
      <c r="RU107" s="47"/>
      <c r="RV107" s="47"/>
      <c r="RW107" s="47"/>
      <c r="RX107" s="47"/>
      <c r="RY107" s="47"/>
      <c r="RZ107" s="47"/>
      <c r="SA107" s="47"/>
      <c r="SB107" s="47"/>
      <c r="SC107" s="47"/>
      <c r="SD107" s="47"/>
      <c r="SE107" s="47"/>
      <c r="SF107" s="47"/>
      <c r="SG107" s="47"/>
      <c r="SH107" s="47"/>
      <c r="SI107" s="47"/>
      <c r="SJ107" s="47"/>
      <c r="SK107" s="47"/>
      <c r="SL107" s="47"/>
      <c r="SM107" s="47"/>
      <c r="SN107" s="47"/>
      <c r="SO107" s="47"/>
      <c r="SP107" s="47"/>
      <c r="SQ107" s="47"/>
      <c r="SR107" s="47"/>
      <c r="SS107" s="47"/>
      <c r="ST107" s="47"/>
      <c r="SU107" s="47"/>
      <c r="SV107" s="47"/>
      <c r="SW107" s="47"/>
      <c r="SX107" s="47"/>
      <c r="SY107" s="47"/>
      <c r="SZ107" s="47"/>
      <c r="TA107" s="47"/>
      <c r="TB107" s="47"/>
      <c r="TC107" s="47"/>
      <c r="TD107" s="47"/>
      <c r="TE107" s="47"/>
      <c r="TF107" s="47"/>
      <c r="TG107" s="47"/>
      <c r="TH107" s="47"/>
      <c r="TI107" s="47"/>
      <c r="TJ107" s="47"/>
      <c r="TK107" s="47"/>
      <c r="TL107" s="47"/>
      <c r="TM107" s="47"/>
      <c r="TN107" s="47"/>
      <c r="TO107" s="47"/>
      <c r="TP107" s="47"/>
      <c r="TQ107" s="47"/>
      <c r="TR107" s="47"/>
      <c r="TS107" s="47"/>
      <c r="TT107" s="47"/>
      <c r="TU107" s="47"/>
      <c r="TV107" s="47"/>
      <c r="TW107" s="47"/>
      <c r="TX107" s="47"/>
    </row>
    <row r="108" spans="1:669" x14ac:dyDescent="0.25"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  <c r="RN108" s="47"/>
      <c r="RO108" s="47"/>
      <c r="RP108" s="47"/>
      <c r="RQ108" s="47"/>
      <c r="RR108" s="47"/>
      <c r="RS108" s="47"/>
      <c r="RT108" s="47"/>
      <c r="RU108" s="47"/>
      <c r="RV108" s="47"/>
      <c r="RW108" s="47"/>
      <c r="RX108" s="47"/>
      <c r="RY108" s="47"/>
      <c r="RZ108" s="47"/>
      <c r="SA108" s="47"/>
      <c r="SB108" s="47"/>
      <c r="SC108" s="47"/>
      <c r="SD108" s="47"/>
      <c r="SE108" s="47"/>
      <c r="SF108" s="47"/>
      <c r="SG108" s="47"/>
      <c r="SH108" s="47"/>
      <c r="SI108" s="47"/>
      <c r="SJ108" s="47"/>
      <c r="SK108" s="47"/>
      <c r="SL108" s="47"/>
      <c r="SM108" s="47"/>
      <c r="SN108" s="47"/>
      <c r="SO108" s="47"/>
      <c r="SP108" s="47"/>
      <c r="SQ108" s="47"/>
      <c r="SR108" s="47"/>
      <c r="SS108" s="47"/>
      <c r="ST108" s="47"/>
      <c r="SU108" s="47"/>
      <c r="SV108" s="47"/>
      <c r="SW108" s="47"/>
      <c r="SX108" s="47"/>
      <c r="SY108" s="47"/>
      <c r="SZ108" s="47"/>
      <c r="TA108" s="47"/>
      <c r="TB108" s="47"/>
      <c r="TC108" s="47"/>
      <c r="TD108" s="47"/>
      <c r="TE108" s="47"/>
      <c r="TF108" s="47"/>
      <c r="TG108" s="47"/>
      <c r="TH108" s="47"/>
      <c r="TI108" s="47"/>
      <c r="TJ108" s="47"/>
      <c r="TK108" s="47"/>
      <c r="TL108" s="47"/>
      <c r="TM108" s="47"/>
      <c r="TN108" s="47"/>
      <c r="TO108" s="47"/>
      <c r="TP108" s="47"/>
      <c r="TQ108" s="47"/>
      <c r="TR108" s="47"/>
      <c r="TS108" s="47"/>
      <c r="TT108" s="47"/>
      <c r="TU108" s="47"/>
      <c r="TV108" s="47"/>
      <c r="TW108" s="47"/>
      <c r="TX108" s="47"/>
    </row>
    <row r="109" spans="1:669" s="39" customFormat="1" ht="15.75" x14ac:dyDescent="0.25">
      <c r="A109" s="37" t="s">
        <v>97</v>
      </c>
      <c r="B109" s="37"/>
      <c r="C109" s="37"/>
      <c r="D109" s="191"/>
      <c r="E109" s="37"/>
      <c r="F109" s="37"/>
      <c r="G109" s="146"/>
      <c r="H109" s="159"/>
      <c r="I109" s="146"/>
      <c r="J109" s="146"/>
      <c r="K109" s="146"/>
      <c r="L109" s="146"/>
      <c r="M109" s="159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77"/>
      <c r="IC109" s="7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47"/>
      <c r="MG109" s="47"/>
      <c r="MH109" s="47"/>
      <c r="MI109" s="47"/>
      <c r="MJ109" s="47"/>
      <c r="MK109" s="47"/>
      <c r="ML109" s="47"/>
      <c r="MM109" s="47"/>
      <c r="MN109" s="47"/>
      <c r="MO109" s="47"/>
      <c r="MP109" s="47"/>
      <c r="MQ109" s="47"/>
      <c r="MR109" s="47"/>
      <c r="MS109" s="47"/>
      <c r="MT109" s="47"/>
      <c r="MU109" s="47"/>
      <c r="MV109" s="47"/>
      <c r="MW109" s="47"/>
      <c r="MX109" s="47"/>
      <c r="MY109" s="47"/>
      <c r="MZ109" s="47"/>
      <c r="NA109" s="47"/>
      <c r="NB109" s="47"/>
      <c r="NC109" s="47"/>
      <c r="ND109" s="47"/>
      <c r="NE109" s="47"/>
      <c r="NF109" s="47"/>
      <c r="NG109" s="47"/>
      <c r="NH109" s="47"/>
      <c r="NI109" s="47"/>
      <c r="NJ109" s="47"/>
      <c r="NK109" s="47"/>
      <c r="NL109" s="47"/>
      <c r="NM109" s="47"/>
      <c r="NN109" s="47"/>
      <c r="NO109" s="47"/>
      <c r="NP109" s="47"/>
      <c r="NQ109" s="47"/>
      <c r="NR109" s="47"/>
      <c r="NS109" s="47"/>
      <c r="NT109" s="47"/>
      <c r="NU109" s="47"/>
      <c r="NV109" s="47"/>
      <c r="NW109" s="47"/>
      <c r="NX109" s="47"/>
      <c r="NY109" s="47"/>
      <c r="NZ109" s="47"/>
      <c r="OA109" s="47"/>
      <c r="OB109" s="47"/>
      <c r="OC109" s="47"/>
      <c r="OD109" s="47"/>
      <c r="OE109" s="47"/>
      <c r="OF109" s="47"/>
      <c r="OG109" s="47"/>
      <c r="OH109" s="47"/>
      <c r="OI109" s="47"/>
      <c r="OJ109" s="47"/>
      <c r="OK109" s="47"/>
      <c r="OL109" s="47"/>
      <c r="OM109" s="47"/>
      <c r="ON109" s="47"/>
      <c r="OO109" s="47"/>
      <c r="OP109" s="47"/>
      <c r="OQ109" s="47"/>
      <c r="OR109" s="47"/>
      <c r="OS109" s="47"/>
      <c r="OT109" s="47"/>
      <c r="OU109" s="47"/>
      <c r="OV109" s="47"/>
      <c r="OW109" s="47"/>
      <c r="OX109" s="47"/>
      <c r="OY109" s="47"/>
      <c r="OZ109" s="47"/>
      <c r="PA109" s="47"/>
      <c r="PB109" s="47"/>
      <c r="PC109" s="47"/>
      <c r="PD109" s="47"/>
      <c r="PE109" s="47"/>
      <c r="PF109" s="47"/>
      <c r="PG109" s="47"/>
      <c r="PH109" s="47"/>
      <c r="PI109" s="47"/>
      <c r="PJ109" s="47"/>
      <c r="PK109" s="47"/>
      <c r="PL109" s="47"/>
      <c r="PM109" s="47"/>
      <c r="PN109" s="47"/>
      <c r="PO109" s="47"/>
      <c r="PP109" s="47"/>
      <c r="PQ109" s="47"/>
      <c r="PR109" s="47"/>
      <c r="PS109" s="47"/>
      <c r="PT109" s="47"/>
      <c r="PU109" s="47"/>
      <c r="PV109" s="47"/>
      <c r="PW109" s="47"/>
      <c r="PX109" s="47"/>
      <c r="PY109" s="47"/>
      <c r="PZ109" s="47"/>
      <c r="QA109" s="47"/>
      <c r="QB109" s="47"/>
      <c r="QC109" s="47"/>
      <c r="QD109" s="47"/>
      <c r="QE109" s="47"/>
      <c r="QF109" s="47"/>
      <c r="QG109" s="47"/>
      <c r="QH109" s="47"/>
      <c r="QI109" s="47"/>
      <c r="QJ109" s="47"/>
      <c r="QK109" s="47"/>
      <c r="QL109" s="47"/>
      <c r="QM109" s="47"/>
      <c r="QN109" s="47"/>
      <c r="QO109" s="47"/>
      <c r="QP109" s="47"/>
      <c r="QQ109" s="47"/>
      <c r="QR109" s="47"/>
      <c r="QS109" s="47"/>
      <c r="QT109" s="47"/>
      <c r="QU109" s="47"/>
      <c r="QV109" s="47"/>
      <c r="QW109" s="47"/>
      <c r="QX109" s="47"/>
      <c r="QY109" s="47"/>
      <c r="QZ109" s="47"/>
      <c r="RA109" s="47"/>
      <c r="RB109" s="47"/>
      <c r="RC109" s="47"/>
      <c r="RD109" s="47"/>
      <c r="RE109" s="47"/>
      <c r="RF109" s="47"/>
      <c r="RG109" s="47"/>
      <c r="RH109" s="47"/>
      <c r="RI109" s="47"/>
      <c r="RJ109" s="47"/>
      <c r="RK109" s="47"/>
      <c r="RL109" s="47"/>
      <c r="RM109" s="47"/>
      <c r="RN109" s="47"/>
      <c r="RO109" s="47"/>
      <c r="RP109" s="47"/>
      <c r="RQ109" s="47"/>
      <c r="RR109" s="47"/>
      <c r="RS109" s="47"/>
      <c r="RT109" s="47"/>
      <c r="RU109" s="47"/>
      <c r="RV109" s="47"/>
      <c r="RW109" s="47"/>
      <c r="RX109" s="47"/>
      <c r="RY109" s="47"/>
      <c r="RZ109" s="47"/>
      <c r="SA109" s="47"/>
      <c r="SB109" s="47"/>
      <c r="SC109" s="47"/>
      <c r="SD109" s="47"/>
      <c r="SE109" s="47"/>
      <c r="SF109" s="47"/>
      <c r="SG109" s="47"/>
      <c r="SH109" s="47"/>
      <c r="SI109" s="47"/>
      <c r="SJ109" s="47"/>
      <c r="SK109" s="47"/>
      <c r="SL109" s="47"/>
      <c r="SM109" s="47"/>
      <c r="SN109" s="47"/>
      <c r="SO109" s="47"/>
      <c r="SP109" s="47"/>
      <c r="SQ109" s="47"/>
      <c r="SR109" s="47"/>
      <c r="SS109" s="47"/>
      <c r="ST109" s="47"/>
      <c r="SU109" s="47"/>
      <c r="SV109" s="47"/>
      <c r="SW109" s="47"/>
      <c r="SX109" s="47"/>
      <c r="SY109" s="47"/>
      <c r="SZ109" s="47"/>
      <c r="TA109" s="47"/>
      <c r="TB109" s="47"/>
      <c r="TC109" s="47"/>
      <c r="TD109" s="47"/>
      <c r="TE109" s="47"/>
      <c r="TF109" s="47"/>
      <c r="TG109" s="47"/>
      <c r="TH109" s="47"/>
      <c r="TI109" s="47"/>
      <c r="TJ109" s="47"/>
      <c r="TK109" s="47"/>
      <c r="TL109" s="47"/>
      <c r="TM109" s="47"/>
      <c r="TN109" s="47"/>
      <c r="TO109" s="47"/>
      <c r="TP109" s="47"/>
      <c r="TQ109" s="47"/>
      <c r="TR109" s="47"/>
      <c r="TS109" s="47"/>
      <c r="TT109" s="47"/>
      <c r="TU109" s="47"/>
      <c r="TV109" s="47"/>
      <c r="TW109" s="47"/>
      <c r="TX109" s="47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8"/>
      <c r="YR109" s="38"/>
      <c r="YS109" s="38"/>
    </row>
    <row r="110" spans="1:669" s="39" customFormat="1" ht="15.75" x14ac:dyDescent="0.25">
      <c r="A110" s="4" t="s">
        <v>89</v>
      </c>
      <c r="B110" s="5" t="s">
        <v>90</v>
      </c>
      <c r="C110" s="5" t="s">
        <v>69</v>
      </c>
      <c r="D110" s="5" t="s">
        <v>212</v>
      </c>
      <c r="E110" s="10">
        <v>44317</v>
      </c>
      <c r="F110" s="10" t="s">
        <v>106</v>
      </c>
      <c r="G110" s="226">
        <v>32000</v>
      </c>
      <c r="H110">
        <v>918.4</v>
      </c>
      <c r="I110" s="226">
        <v>0</v>
      </c>
      <c r="J110">
        <v>972.8</v>
      </c>
      <c r="K110" s="226">
        <v>25</v>
      </c>
      <c r="L110" s="226">
        <v>1916.2</v>
      </c>
      <c r="M110" s="226">
        <v>30083.8</v>
      </c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77"/>
      <c r="IC110" s="7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8"/>
      <c r="YR110" s="38"/>
      <c r="YS110" s="38"/>
    </row>
    <row r="111" spans="1:669" s="39" customFormat="1" ht="15.75" x14ac:dyDescent="0.25">
      <c r="A111" s="4" t="s">
        <v>91</v>
      </c>
      <c r="B111" s="5" t="s">
        <v>90</v>
      </c>
      <c r="C111" s="5" t="s">
        <v>69</v>
      </c>
      <c r="D111" s="5" t="s">
        <v>212</v>
      </c>
      <c r="E111" s="10">
        <v>44318</v>
      </c>
      <c r="F111" s="10" t="s">
        <v>106</v>
      </c>
      <c r="G111" s="226">
        <v>32000</v>
      </c>
      <c r="H111">
        <v>918.4</v>
      </c>
      <c r="I111" s="226">
        <v>0</v>
      </c>
      <c r="J111">
        <v>972.8</v>
      </c>
      <c r="K111" s="226">
        <v>25</v>
      </c>
      <c r="L111" s="226">
        <v>1916.2</v>
      </c>
      <c r="M111" s="226">
        <v>30083.8</v>
      </c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77"/>
      <c r="IC111" s="7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8"/>
      <c r="YR111" s="38"/>
      <c r="YS111" s="38"/>
    </row>
    <row r="112" spans="1:669" s="39" customFormat="1" ht="15.75" x14ac:dyDescent="0.25">
      <c r="A112" s="4" t="s">
        <v>92</v>
      </c>
      <c r="B112" s="5" t="s">
        <v>90</v>
      </c>
      <c r="C112" s="5" t="s">
        <v>69</v>
      </c>
      <c r="D112" s="5" t="s">
        <v>212</v>
      </c>
      <c r="E112" s="10">
        <v>44317</v>
      </c>
      <c r="F112" s="10" t="s">
        <v>106</v>
      </c>
      <c r="G112" s="226">
        <v>32000</v>
      </c>
      <c r="H112">
        <v>918.4</v>
      </c>
      <c r="I112" s="226">
        <v>0</v>
      </c>
      <c r="J112">
        <v>972.8</v>
      </c>
      <c r="K112" s="226">
        <v>175</v>
      </c>
      <c r="L112" s="226">
        <v>2066.1999999999998</v>
      </c>
      <c r="M112" s="226">
        <v>29933.8</v>
      </c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77"/>
      <c r="IC112" s="7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8"/>
      <c r="YR112" s="38"/>
      <c r="YS112" s="38"/>
    </row>
    <row r="113" spans="1:669" s="39" customFormat="1" ht="15.75" x14ac:dyDescent="0.25">
      <c r="A113" s="4" t="s">
        <v>173</v>
      </c>
      <c r="B113" s="5" t="s">
        <v>198</v>
      </c>
      <c r="C113" s="5" t="s">
        <v>69</v>
      </c>
      <c r="D113" s="5" t="s">
        <v>212</v>
      </c>
      <c r="E113" s="10">
        <v>44652</v>
      </c>
      <c r="F113" s="10" t="s">
        <v>106</v>
      </c>
      <c r="G113" s="226">
        <v>32000</v>
      </c>
      <c r="H113">
        <v>918.4</v>
      </c>
      <c r="I113" s="226">
        <v>0</v>
      </c>
      <c r="J113">
        <v>972.8</v>
      </c>
      <c r="K113" s="226">
        <v>25</v>
      </c>
      <c r="L113" s="226">
        <v>1916.2</v>
      </c>
      <c r="M113" s="226">
        <v>30083.8</v>
      </c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77"/>
      <c r="IC113" s="7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  <c r="RN113" s="47"/>
      <c r="RO113" s="47"/>
      <c r="RP113" s="47"/>
      <c r="RQ113" s="47"/>
      <c r="RR113" s="47"/>
      <c r="RS113" s="47"/>
      <c r="RT113" s="47"/>
      <c r="RU113" s="47"/>
      <c r="RV113" s="47"/>
      <c r="RW113" s="47"/>
      <c r="RX113" s="47"/>
      <c r="RY113" s="47"/>
      <c r="RZ113" s="47"/>
      <c r="SA113" s="47"/>
      <c r="SB113" s="47"/>
      <c r="SC113" s="47"/>
      <c r="SD113" s="47"/>
      <c r="SE113" s="47"/>
      <c r="SF113" s="47"/>
      <c r="SG113" s="47"/>
      <c r="SH113" s="47"/>
      <c r="SI113" s="47"/>
      <c r="SJ113" s="47"/>
      <c r="SK113" s="47"/>
      <c r="SL113" s="47"/>
      <c r="SM113" s="47"/>
      <c r="SN113" s="47"/>
      <c r="SO113" s="47"/>
      <c r="SP113" s="47"/>
      <c r="SQ113" s="47"/>
      <c r="SR113" s="47"/>
      <c r="SS113" s="47"/>
      <c r="ST113" s="47"/>
      <c r="SU113" s="47"/>
      <c r="SV113" s="47"/>
      <c r="SW113" s="47"/>
      <c r="SX113" s="47"/>
      <c r="SY113" s="47"/>
      <c r="SZ113" s="47"/>
      <c r="TA113" s="47"/>
      <c r="TB113" s="47"/>
      <c r="TC113" s="47"/>
      <c r="TD113" s="47"/>
      <c r="TE113" s="47"/>
      <c r="TF113" s="47"/>
      <c r="TG113" s="47"/>
      <c r="TH113" s="47"/>
      <c r="TI113" s="47"/>
      <c r="TJ113" s="47"/>
      <c r="TK113" s="47"/>
      <c r="TL113" s="47"/>
      <c r="TM113" s="47"/>
      <c r="TN113" s="47"/>
      <c r="TO113" s="47"/>
      <c r="TP113" s="47"/>
      <c r="TQ113" s="47"/>
      <c r="TR113" s="47"/>
      <c r="TS113" s="47"/>
      <c r="TT113" s="47"/>
      <c r="TU113" s="47"/>
      <c r="TV113" s="47"/>
      <c r="TW113" s="47"/>
      <c r="TX113" s="47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8"/>
      <c r="YR113" s="38"/>
      <c r="YS113" s="38"/>
    </row>
    <row r="114" spans="1:669" ht="18" customHeight="1" x14ac:dyDescent="0.25">
      <c r="A114" s="41" t="s">
        <v>14</v>
      </c>
      <c r="B114" s="12">
        <v>4</v>
      </c>
      <c r="C114" s="7"/>
      <c r="D114" s="7"/>
      <c r="E114" s="41"/>
      <c r="F114" s="41"/>
      <c r="G114" s="144">
        <f>SUM(G110:G113)</f>
        <v>128000</v>
      </c>
      <c r="H114" s="158">
        <f t="shared" ref="H114:M114" si="17">SUM(H110:H113)</f>
        <v>3673.6</v>
      </c>
      <c r="I114" s="144">
        <f>SUM(I110:I113)</f>
        <v>0</v>
      </c>
      <c r="J114" s="144">
        <f t="shared" si="17"/>
        <v>3891.2</v>
      </c>
      <c r="K114" s="144">
        <f t="shared" si="17"/>
        <v>250</v>
      </c>
      <c r="L114" s="144">
        <f t="shared" si="17"/>
        <v>7814.8</v>
      </c>
      <c r="M114" s="158">
        <f t="shared" si="17"/>
        <v>120185.2</v>
      </c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77"/>
      <c r="IC114" s="7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  <c r="RN114" s="47"/>
      <c r="RO114" s="47"/>
      <c r="RP114" s="47"/>
      <c r="RQ114" s="47"/>
      <c r="RR114" s="47"/>
      <c r="RS114" s="47"/>
      <c r="RT114" s="47"/>
      <c r="RU114" s="47"/>
      <c r="RV114" s="47"/>
      <c r="RW114" s="47"/>
      <c r="RX114" s="47"/>
      <c r="RY114" s="47"/>
      <c r="RZ114" s="47"/>
      <c r="SA114" s="47"/>
      <c r="SB114" s="47"/>
      <c r="SC114" s="47"/>
      <c r="SD114" s="47"/>
      <c r="SE114" s="47"/>
      <c r="SF114" s="47"/>
      <c r="SG114" s="47"/>
      <c r="SH114" s="47"/>
      <c r="SI114" s="47"/>
      <c r="SJ114" s="47"/>
      <c r="SK114" s="47"/>
      <c r="SL114" s="47"/>
      <c r="SM114" s="47"/>
      <c r="SN114" s="47"/>
      <c r="SO114" s="47"/>
      <c r="SP114" s="47"/>
      <c r="SQ114" s="47"/>
      <c r="SR114" s="47"/>
      <c r="SS114" s="47"/>
      <c r="ST114" s="47"/>
      <c r="SU114" s="47"/>
      <c r="SV114" s="47"/>
      <c r="SW114" s="47"/>
      <c r="SX114" s="47"/>
      <c r="SY114" s="47"/>
      <c r="SZ114" s="47"/>
      <c r="TA114" s="47"/>
      <c r="TB114" s="47"/>
      <c r="TC114" s="47"/>
      <c r="TD114" s="47"/>
      <c r="TE114" s="47"/>
      <c r="TF114" s="47"/>
      <c r="TG114" s="47"/>
      <c r="TH114" s="47"/>
      <c r="TI114" s="47"/>
      <c r="TJ114" s="47"/>
      <c r="TK114" s="47"/>
      <c r="TL114" s="47"/>
      <c r="TM114" s="47"/>
      <c r="TN114" s="47"/>
      <c r="TO114" s="47"/>
      <c r="TP114" s="47"/>
      <c r="TQ114" s="47"/>
      <c r="TR114" s="47"/>
      <c r="TS114" s="47"/>
      <c r="TT114" s="47"/>
      <c r="TU114" s="47"/>
      <c r="TV114" s="47"/>
      <c r="TW114" s="47"/>
      <c r="TX114" s="47"/>
    </row>
    <row r="115" spans="1:669" s="47" customFormat="1" ht="12.75" customHeight="1" x14ac:dyDescent="0.25">
      <c r="A115" s="39"/>
      <c r="B115" s="104"/>
      <c r="C115" s="66"/>
      <c r="D115" s="66"/>
      <c r="E115" s="67"/>
      <c r="F115" s="67"/>
      <c r="G115" s="143"/>
      <c r="H115" s="161"/>
      <c r="I115" s="143"/>
      <c r="J115" s="143"/>
      <c r="K115" s="143"/>
      <c r="L115" s="143"/>
      <c r="M115" s="161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</row>
    <row r="116" spans="1:669" s="45" customFormat="1" ht="17.25" customHeight="1" x14ac:dyDescent="0.25">
      <c r="A116" s="40" t="s">
        <v>109</v>
      </c>
      <c r="B116" s="16"/>
      <c r="C116" s="17"/>
      <c r="D116" s="17"/>
      <c r="E116" s="40"/>
      <c r="F116" s="40"/>
      <c r="G116" s="152"/>
      <c r="H116" s="152"/>
      <c r="I116" s="148"/>
      <c r="J116" s="148"/>
      <c r="K116" s="152"/>
      <c r="L116" s="148"/>
      <c r="M116" s="152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</row>
    <row r="117" spans="1:669" s="46" customFormat="1" ht="15.75" x14ac:dyDescent="0.25">
      <c r="A117" s="46" t="s">
        <v>110</v>
      </c>
      <c r="B117" s="18" t="s">
        <v>197</v>
      </c>
      <c r="C117" s="19" t="s">
        <v>69</v>
      </c>
      <c r="D117" s="19" t="s">
        <v>212</v>
      </c>
      <c r="E117" s="20">
        <v>44487</v>
      </c>
      <c r="F117" s="18" t="s">
        <v>106</v>
      </c>
      <c r="G117" s="226">
        <v>90000</v>
      </c>
      <c r="H117" s="226">
        <v>2583</v>
      </c>
      <c r="I117" s="226">
        <v>9753.1200000000008</v>
      </c>
      <c r="J117" s="226">
        <v>2736</v>
      </c>
      <c r="K117" s="226">
        <v>25</v>
      </c>
      <c r="L117" s="226">
        <v>15097.12</v>
      </c>
      <c r="M117" s="226">
        <v>74902.880000000005</v>
      </c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</row>
    <row r="118" spans="1:669" s="87" customFormat="1" ht="15.75" x14ac:dyDescent="0.25">
      <c r="A118" s="68" t="s">
        <v>14</v>
      </c>
      <c r="B118" s="91">
        <v>1</v>
      </c>
      <c r="C118" s="89"/>
      <c r="D118" s="89"/>
      <c r="E118" s="90"/>
      <c r="F118" s="88"/>
      <c r="G118" s="154">
        <f>G117</f>
        <v>90000</v>
      </c>
      <c r="H118" s="154">
        <f t="shared" ref="H118:L118" si="18">H117</f>
        <v>2583</v>
      </c>
      <c r="I118" s="225">
        <f>I117</f>
        <v>9753.1200000000008</v>
      </c>
      <c r="J118" s="147">
        <f t="shared" si="18"/>
        <v>2736</v>
      </c>
      <c r="K118" s="154">
        <f t="shared" si="18"/>
        <v>25</v>
      </c>
      <c r="L118" s="147">
        <f t="shared" si="18"/>
        <v>15097.12</v>
      </c>
      <c r="M118" s="154">
        <f>M117</f>
        <v>74902.880000000005</v>
      </c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46"/>
      <c r="AP118" s="46"/>
      <c r="AQ118" s="46"/>
      <c r="AR118" s="46"/>
      <c r="AS118" s="46"/>
      <c r="AT118" s="4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</row>
    <row r="119" spans="1:669" s="44" customFormat="1" ht="15.75" x14ac:dyDescent="0.25">
      <c r="A119" s="39"/>
      <c r="B119" s="13"/>
      <c r="C119" s="23"/>
      <c r="D119" s="23"/>
      <c r="E119" s="24"/>
      <c r="F119" s="22"/>
      <c r="G119" s="161"/>
      <c r="H119" s="161"/>
      <c r="I119" s="143"/>
      <c r="J119" s="143"/>
      <c r="K119" s="161"/>
      <c r="L119" s="143"/>
      <c r="M119" s="161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</row>
    <row r="120" spans="1:669" s="44" customFormat="1" ht="15.75" x14ac:dyDescent="0.25">
      <c r="A120" s="39" t="s">
        <v>219</v>
      </c>
      <c r="B120" s="13"/>
      <c r="C120" s="23"/>
      <c r="D120" s="23"/>
      <c r="E120" s="24"/>
      <c r="F120" s="22"/>
      <c r="G120" s="161"/>
      <c r="H120" s="161"/>
      <c r="I120" s="143"/>
      <c r="J120" s="143"/>
      <c r="K120" s="161"/>
      <c r="L120" s="143"/>
      <c r="M120" s="161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</row>
    <row r="121" spans="1:669" s="46" customFormat="1" ht="15.75" x14ac:dyDescent="0.25">
      <c r="A121" s="46" t="s">
        <v>30</v>
      </c>
      <c r="B121" s="18" t="s">
        <v>17</v>
      </c>
      <c r="C121" s="19" t="s">
        <v>69</v>
      </c>
      <c r="D121" s="19" t="s">
        <v>212</v>
      </c>
      <c r="E121" s="20">
        <v>41275</v>
      </c>
      <c r="F121" s="18" t="s">
        <v>106</v>
      </c>
      <c r="G121" s="226">
        <v>42500</v>
      </c>
      <c r="H121" s="226">
        <v>1219.75</v>
      </c>
      <c r="I121" s="226">
        <v>795.45</v>
      </c>
      <c r="J121" s="226">
        <v>1292</v>
      </c>
      <c r="K121" s="226">
        <v>937.5</v>
      </c>
      <c r="L121" s="226">
        <v>4244.74</v>
      </c>
      <c r="M121" s="226">
        <v>38255.26</v>
      </c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202"/>
      <c r="AH121" s="202"/>
      <c r="AI121" s="202"/>
      <c r="AJ121" s="202"/>
      <c r="AK121" s="202"/>
      <c r="AL121" s="202"/>
      <c r="AM121" s="202"/>
      <c r="AN121" s="202"/>
      <c r="AO121" s="44"/>
      <c r="AP121" s="44"/>
      <c r="AQ121" s="44"/>
      <c r="AR121" s="44"/>
      <c r="AS121" s="44"/>
      <c r="AT121" s="44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</row>
    <row r="122" spans="1:669" s="51" customFormat="1" ht="12.75" customHeight="1" x14ac:dyDescent="0.25">
      <c r="A122" s="68" t="s">
        <v>14</v>
      </c>
      <c r="B122" s="93">
        <v>1</v>
      </c>
      <c r="C122" s="69"/>
      <c r="D122" s="69"/>
      <c r="E122" s="70"/>
      <c r="F122" s="70"/>
      <c r="G122" s="147">
        <f t="shared" ref="G122:M122" si="19">G121</f>
        <v>42500</v>
      </c>
      <c r="H122" s="154">
        <f t="shared" si="19"/>
        <v>1219.75</v>
      </c>
      <c r="I122" s="225">
        <f>I121</f>
        <v>795.45</v>
      </c>
      <c r="J122" s="147">
        <f t="shared" si="19"/>
        <v>1292</v>
      </c>
      <c r="K122" s="147">
        <f t="shared" si="19"/>
        <v>937.5</v>
      </c>
      <c r="L122" s="147">
        <f t="shared" si="19"/>
        <v>4244.74</v>
      </c>
      <c r="M122" s="154">
        <f t="shared" si="19"/>
        <v>38255.26</v>
      </c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</row>
    <row r="123" spans="1:669" s="45" customFormat="1" ht="12.75" customHeight="1" x14ac:dyDescent="0.25">
      <c r="A123" s="40"/>
      <c r="B123" s="210"/>
      <c r="C123" s="193"/>
      <c r="D123" s="193"/>
      <c r="E123" s="102"/>
      <c r="F123" s="102"/>
      <c r="G123" s="148"/>
      <c r="H123" s="152"/>
      <c r="I123" s="148"/>
      <c r="J123" s="148"/>
      <c r="K123" s="148"/>
      <c r="L123" s="148"/>
      <c r="M123" s="152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  <c r="JP123" s="47"/>
      <c r="JQ123" s="47"/>
      <c r="JR123" s="47"/>
      <c r="JS123" s="47"/>
      <c r="JT123" s="47"/>
      <c r="JU123" s="47"/>
      <c r="JV123" s="47"/>
      <c r="JW123" s="47"/>
      <c r="JX123" s="47"/>
      <c r="JY123" s="47"/>
      <c r="JZ123" s="47"/>
      <c r="KA123" s="47"/>
      <c r="KB123" s="47"/>
      <c r="KC123" s="47"/>
      <c r="KD123" s="47"/>
      <c r="KE123" s="47"/>
      <c r="KF123" s="47"/>
      <c r="KG123" s="47"/>
      <c r="KH123" s="47"/>
      <c r="KI123" s="47"/>
      <c r="KJ123" s="47"/>
      <c r="KK123" s="47"/>
      <c r="KL123" s="47"/>
      <c r="KM123" s="47"/>
      <c r="KN123" s="47"/>
      <c r="KO123" s="47"/>
      <c r="KP123" s="47"/>
      <c r="KQ123" s="47"/>
      <c r="KR123" s="47"/>
      <c r="KS123" s="47"/>
      <c r="KT123" s="47"/>
      <c r="KU123" s="47"/>
      <c r="KV123" s="47"/>
      <c r="KW123" s="47"/>
      <c r="KX123" s="47"/>
      <c r="KY123" s="47"/>
      <c r="KZ123" s="47"/>
      <c r="LA123" s="47"/>
      <c r="LB123" s="47"/>
      <c r="LC123" s="47"/>
      <c r="LD123" s="47"/>
      <c r="LE123" s="47"/>
      <c r="LF123" s="47"/>
      <c r="LG123" s="47"/>
      <c r="LH123" s="47"/>
      <c r="LI123" s="47"/>
      <c r="LJ123" s="47"/>
      <c r="LK123" s="47"/>
      <c r="LL123" s="47"/>
      <c r="LM123" s="47"/>
      <c r="LN123" s="47"/>
      <c r="LO123" s="47"/>
      <c r="LP123" s="47"/>
      <c r="LQ123" s="47"/>
      <c r="LR123" s="47"/>
      <c r="LS123" s="47"/>
      <c r="LT123" s="47"/>
      <c r="LU123" s="47"/>
      <c r="LV123" s="47"/>
      <c r="LW123" s="47"/>
      <c r="LX123" s="47"/>
      <c r="LY123" s="47"/>
      <c r="LZ123" s="47"/>
      <c r="MA123" s="47"/>
      <c r="MB123" s="47"/>
      <c r="MC123" s="47"/>
      <c r="MD123" s="47"/>
      <c r="ME123" s="47"/>
      <c r="MF123" s="47"/>
      <c r="MG123" s="47"/>
      <c r="MH123" s="47"/>
      <c r="MI123" s="47"/>
      <c r="MJ123" s="47"/>
      <c r="MK123" s="47"/>
      <c r="ML123" s="47"/>
      <c r="MM123" s="47"/>
      <c r="MN123" s="47"/>
      <c r="MO123" s="47"/>
      <c r="MP123" s="47"/>
      <c r="MQ123" s="47"/>
      <c r="MR123" s="47"/>
      <c r="MS123" s="47"/>
      <c r="MT123" s="47"/>
      <c r="MU123" s="47"/>
      <c r="MV123" s="47"/>
      <c r="MW123" s="47"/>
      <c r="MX123" s="47"/>
      <c r="MY123" s="47"/>
      <c r="MZ123" s="47"/>
      <c r="NA123" s="47"/>
      <c r="NB123" s="47"/>
      <c r="NC123" s="47"/>
      <c r="ND123" s="47"/>
      <c r="NE123" s="47"/>
      <c r="NF123" s="47"/>
      <c r="NG123" s="47"/>
      <c r="NH123" s="47"/>
      <c r="NI123" s="47"/>
      <c r="NJ123" s="47"/>
      <c r="NK123" s="47"/>
      <c r="NL123" s="47"/>
      <c r="NM123" s="47"/>
      <c r="NN123" s="47"/>
      <c r="NO123" s="47"/>
      <c r="NP123" s="47"/>
      <c r="NQ123" s="47"/>
      <c r="NR123" s="47"/>
      <c r="NS123" s="47"/>
      <c r="NT123" s="47"/>
      <c r="NU123" s="47"/>
      <c r="NV123" s="47"/>
      <c r="NW123" s="47"/>
      <c r="NX123" s="47"/>
      <c r="NY123" s="47"/>
      <c r="NZ123" s="47"/>
      <c r="OA123" s="47"/>
      <c r="OB123" s="47"/>
      <c r="OC123" s="47"/>
      <c r="OD123" s="47"/>
      <c r="OE123" s="47"/>
      <c r="OF123" s="47"/>
      <c r="OG123" s="47"/>
      <c r="OH123" s="47"/>
      <c r="OI123" s="47"/>
      <c r="OJ123" s="47"/>
      <c r="OK123" s="47"/>
      <c r="OL123" s="47"/>
      <c r="OM123" s="47"/>
      <c r="ON123" s="47"/>
      <c r="OO123" s="47"/>
      <c r="OP123" s="47"/>
      <c r="OQ123" s="47"/>
      <c r="OR123" s="47"/>
      <c r="OS123" s="47"/>
      <c r="OT123" s="47"/>
      <c r="OU123" s="47"/>
      <c r="OV123" s="47"/>
      <c r="OW123" s="47"/>
      <c r="OX123" s="47"/>
      <c r="OY123" s="47"/>
      <c r="OZ123" s="47"/>
      <c r="PA123" s="47"/>
      <c r="PB123" s="47"/>
      <c r="PC123" s="47"/>
      <c r="PD123" s="47"/>
      <c r="PE123" s="47"/>
      <c r="PF123" s="47"/>
      <c r="PG123" s="47"/>
      <c r="PH123" s="47"/>
      <c r="PI123" s="47"/>
      <c r="PJ123" s="47"/>
      <c r="PK123" s="47"/>
      <c r="PL123" s="47"/>
      <c r="PM123" s="47"/>
      <c r="PN123" s="47"/>
      <c r="PO123" s="47"/>
      <c r="PP123" s="47"/>
      <c r="PQ123" s="47"/>
      <c r="PR123" s="47"/>
      <c r="PS123" s="47"/>
      <c r="PT123" s="47"/>
      <c r="PU123" s="47"/>
      <c r="PV123" s="47"/>
      <c r="PW123" s="47"/>
      <c r="PX123" s="47"/>
      <c r="PY123" s="47"/>
      <c r="PZ123" s="47"/>
      <c r="QA123" s="47"/>
      <c r="QB123" s="47"/>
      <c r="QC123" s="47"/>
      <c r="QD123" s="47"/>
      <c r="QE123" s="47"/>
      <c r="QF123" s="47"/>
      <c r="QG123" s="47"/>
      <c r="QH123" s="47"/>
      <c r="QI123" s="47"/>
      <c r="QJ123" s="47"/>
      <c r="QK123" s="47"/>
      <c r="QL123" s="47"/>
      <c r="QM123" s="47"/>
      <c r="QN123" s="47"/>
      <c r="QO123" s="47"/>
      <c r="QP123" s="47"/>
      <c r="QQ123" s="47"/>
      <c r="QR123" s="47"/>
      <c r="QS123" s="47"/>
      <c r="QT123" s="47"/>
      <c r="QU123" s="47"/>
      <c r="QV123" s="47"/>
      <c r="QW123" s="47"/>
      <c r="QX123" s="47"/>
      <c r="QY123" s="47"/>
      <c r="QZ123" s="47"/>
      <c r="RA123" s="47"/>
      <c r="RB123" s="47"/>
      <c r="RC123" s="47"/>
      <c r="RD123" s="47"/>
      <c r="RE123" s="47"/>
      <c r="RF123" s="47"/>
      <c r="RG123" s="47"/>
      <c r="RH123" s="47"/>
      <c r="RI123" s="47"/>
      <c r="RJ123" s="47"/>
      <c r="RK123" s="47"/>
      <c r="RL123" s="47"/>
      <c r="RM123" s="47"/>
      <c r="RN123" s="47"/>
      <c r="RO123" s="47"/>
      <c r="RP123" s="47"/>
      <c r="RQ123" s="47"/>
      <c r="RR123" s="47"/>
      <c r="RS123" s="47"/>
      <c r="RT123" s="47"/>
      <c r="RU123" s="47"/>
      <c r="RV123" s="47"/>
      <c r="RW123" s="47"/>
      <c r="RX123" s="47"/>
      <c r="RY123" s="47"/>
      <c r="RZ123" s="47"/>
      <c r="SA123" s="47"/>
      <c r="SB123" s="47"/>
      <c r="SC123" s="47"/>
      <c r="SD123" s="47"/>
      <c r="SE123" s="47"/>
      <c r="SF123" s="47"/>
      <c r="SG123" s="47"/>
      <c r="SH123" s="47"/>
      <c r="SI123" s="47"/>
      <c r="SJ123" s="47"/>
      <c r="SK123" s="47"/>
      <c r="SL123" s="47"/>
      <c r="SM123" s="47"/>
      <c r="SN123" s="47"/>
      <c r="SO123" s="47"/>
      <c r="SP123" s="47"/>
      <c r="SQ123" s="47"/>
      <c r="SR123" s="47"/>
      <c r="SS123" s="47"/>
      <c r="ST123" s="47"/>
      <c r="SU123" s="47"/>
      <c r="SV123" s="47"/>
      <c r="SW123" s="47"/>
      <c r="SX123" s="47"/>
      <c r="SY123" s="47"/>
      <c r="SZ123" s="47"/>
      <c r="TA123" s="47"/>
      <c r="TB123" s="47"/>
      <c r="TC123" s="47"/>
      <c r="TD123" s="47"/>
      <c r="TE123" s="47"/>
      <c r="TF123" s="47"/>
      <c r="TG123" s="47"/>
      <c r="TH123" s="47"/>
      <c r="TI123" s="47"/>
      <c r="TJ123" s="47"/>
      <c r="TK123" s="47"/>
      <c r="TL123" s="47"/>
      <c r="TM123" s="47"/>
      <c r="TN123" s="47"/>
      <c r="TO123" s="47"/>
      <c r="TP123" s="47"/>
      <c r="TQ123" s="47"/>
      <c r="TR123" s="47"/>
      <c r="TS123" s="47"/>
      <c r="TT123" s="47"/>
      <c r="TU123" s="47"/>
      <c r="TV123" s="47"/>
      <c r="TW123" s="47"/>
      <c r="TX123" s="47"/>
    </row>
    <row r="124" spans="1:669" s="45" customFormat="1" ht="17.25" customHeight="1" x14ac:dyDescent="0.25">
      <c r="A124" s="40" t="s">
        <v>153</v>
      </c>
      <c r="B124" s="16"/>
      <c r="C124" s="17"/>
      <c r="D124" s="17"/>
      <c r="E124" s="40"/>
      <c r="F124" s="40"/>
      <c r="G124" s="152"/>
      <c r="H124" s="152"/>
      <c r="I124" s="148"/>
      <c r="J124" s="148"/>
      <c r="K124" s="152"/>
      <c r="L124" s="148"/>
      <c r="M124" s="152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47"/>
      <c r="JZ124" s="47"/>
      <c r="KA124" s="47"/>
      <c r="KB124" s="47"/>
      <c r="KC124" s="47"/>
      <c r="KD124" s="47"/>
      <c r="KE124" s="47"/>
      <c r="KF124" s="47"/>
      <c r="KG124" s="47"/>
      <c r="KH124" s="47"/>
      <c r="KI124" s="47"/>
      <c r="KJ124" s="47"/>
      <c r="KK124" s="47"/>
      <c r="KL124" s="47"/>
      <c r="KM124" s="47"/>
      <c r="KN124" s="47"/>
      <c r="KO124" s="47"/>
      <c r="KP124" s="47"/>
      <c r="KQ124" s="47"/>
      <c r="KR124" s="4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47"/>
      <c r="LK124" s="47"/>
      <c r="LL124" s="47"/>
      <c r="LM124" s="47"/>
      <c r="LN124" s="47"/>
      <c r="LO124" s="47"/>
      <c r="LP124" s="47"/>
      <c r="LQ124" s="47"/>
      <c r="LR124" s="47"/>
      <c r="LS124" s="47"/>
      <c r="LT124" s="47"/>
      <c r="LU124" s="47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47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  <c r="NF124" s="47"/>
      <c r="NG124" s="47"/>
      <c r="NH124" s="47"/>
      <c r="NI124" s="47"/>
      <c r="NJ124" s="47"/>
      <c r="NK124" s="47"/>
      <c r="NL124" s="47"/>
      <c r="NM124" s="47"/>
      <c r="NN124" s="47"/>
      <c r="NO124" s="47"/>
      <c r="NP124" s="47"/>
      <c r="NQ124" s="47"/>
      <c r="NR124" s="47"/>
      <c r="NS124" s="47"/>
      <c r="NT124" s="47"/>
      <c r="NU124" s="47"/>
      <c r="NV124" s="47"/>
      <c r="NW124" s="47"/>
      <c r="NX124" s="47"/>
      <c r="NY124" s="47"/>
      <c r="NZ124" s="47"/>
      <c r="OA124" s="47"/>
      <c r="OB124" s="47"/>
      <c r="OC124" s="47"/>
      <c r="OD124" s="47"/>
      <c r="OE124" s="47"/>
      <c r="OF124" s="47"/>
      <c r="OG124" s="47"/>
      <c r="OH124" s="47"/>
      <c r="OI124" s="47"/>
      <c r="OJ124" s="47"/>
      <c r="OK124" s="47"/>
      <c r="OL124" s="47"/>
      <c r="OM124" s="47"/>
      <c r="ON124" s="47"/>
      <c r="OO124" s="47"/>
      <c r="OP124" s="47"/>
      <c r="OQ124" s="47"/>
      <c r="OR124" s="47"/>
      <c r="OS124" s="47"/>
      <c r="OT124" s="47"/>
      <c r="OU124" s="47"/>
      <c r="OV124" s="47"/>
      <c r="OW124" s="47"/>
      <c r="OX124" s="47"/>
      <c r="OY124" s="47"/>
      <c r="OZ124" s="47"/>
      <c r="PA124" s="47"/>
      <c r="PB124" s="47"/>
      <c r="PC124" s="47"/>
      <c r="PD124" s="47"/>
      <c r="PE124" s="47"/>
      <c r="PF124" s="47"/>
      <c r="PG124" s="47"/>
      <c r="PH124" s="47"/>
      <c r="PI124" s="47"/>
      <c r="PJ124" s="47"/>
      <c r="PK124" s="47"/>
      <c r="PL124" s="47"/>
      <c r="PM124" s="47"/>
      <c r="PN124" s="47"/>
      <c r="PO124" s="47"/>
      <c r="PP124" s="47"/>
      <c r="PQ124" s="47"/>
      <c r="PR124" s="47"/>
      <c r="PS124" s="47"/>
      <c r="PT124" s="47"/>
      <c r="PU124" s="47"/>
      <c r="PV124" s="47"/>
      <c r="PW124" s="47"/>
      <c r="PX124" s="47"/>
      <c r="PY124" s="47"/>
      <c r="PZ124" s="47"/>
      <c r="QA124" s="47"/>
      <c r="QB124" s="47"/>
      <c r="QC124" s="47"/>
      <c r="QD124" s="47"/>
      <c r="QE124" s="47"/>
      <c r="QF124" s="47"/>
      <c r="QG124" s="47"/>
      <c r="QH124" s="47"/>
      <c r="QI124" s="47"/>
      <c r="QJ124" s="47"/>
      <c r="QK124" s="47"/>
      <c r="QL124" s="47"/>
      <c r="QM124" s="47"/>
      <c r="QN124" s="47"/>
      <c r="QO124" s="47"/>
      <c r="QP124" s="47"/>
      <c r="QQ124" s="47"/>
      <c r="QR124" s="47"/>
      <c r="QS124" s="47"/>
      <c r="QT124" s="47"/>
      <c r="QU124" s="47"/>
      <c r="QV124" s="47"/>
      <c r="QW124" s="47"/>
      <c r="QX124" s="47"/>
      <c r="QY124" s="47"/>
      <c r="QZ124" s="47"/>
      <c r="RA124" s="47"/>
      <c r="RB124" s="47"/>
      <c r="RC124" s="47"/>
      <c r="RD124" s="47"/>
      <c r="RE124" s="47"/>
      <c r="RF124" s="47"/>
      <c r="RG124" s="47"/>
      <c r="RH124" s="47"/>
      <c r="RI124" s="47"/>
      <c r="RJ124" s="47"/>
      <c r="RK124" s="47"/>
      <c r="RL124" s="47"/>
      <c r="RM124" s="47"/>
      <c r="RN124" s="47"/>
      <c r="RO124" s="47"/>
      <c r="RP124" s="47"/>
      <c r="RQ124" s="47"/>
      <c r="RR124" s="47"/>
      <c r="RS124" s="47"/>
      <c r="RT124" s="47"/>
      <c r="RU124" s="47"/>
      <c r="RV124" s="47"/>
      <c r="RW124" s="47"/>
      <c r="RX124" s="47"/>
      <c r="RY124" s="47"/>
      <c r="RZ124" s="47"/>
      <c r="SA124" s="47"/>
      <c r="SB124" s="47"/>
      <c r="SC124" s="47"/>
      <c r="SD124" s="47"/>
      <c r="SE124" s="47"/>
      <c r="SF124" s="47"/>
      <c r="SG124" s="47"/>
      <c r="SH124" s="47"/>
      <c r="SI124" s="47"/>
      <c r="SJ124" s="47"/>
      <c r="SK124" s="47"/>
      <c r="SL124" s="47"/>
      <c r="SM124" s="47"/>
      <c r="SN124" s="47"/>
      <c r="SO124" s="47"/>
      <c r="SP124" s="47"/>
      <c r="SQ124" s="47"/>
      <c r="SR124" s="47"/>
      <c r="SS124" s="47"/>
      <c r="ST124" s="47"/>
      <c r="SU124" s="47"/>
      <c r="SV124" s="47"/>
      <c r="SW124" s="47"/>
      <c r="SX124" s="47"/>
      <c r="SY124" s="47"/>
      <c r="SZ124" s="47"/>
      <c r="TA124" s="47"/>
      <c r="TB124" s="47"/>
      <c r="TC124" s="47"/>
      <c r="TD124" s="47"/>
      <c r="TE124" s="47"/>
      <c r="TF124" s="47"/>
      <c r="TG124" s="47"/>
      <c r="TH124" s="47"/>
      <c r="TI124" s="47"/>
      <c r="TJ124" s="47"/>
      <c r="TK124" s="47"/>
      <c r="TL124" s="47"/>
      <c r="TM124" s="47"/>
      <c r="TN124" s="47"/>
      <c r="TO124" s="47"/>
      <c r="TP124" s="47"/>
      <c r="TQ124" s="47"/>
      <c r="TR124" s="47"/>
      <c r="TS124" s="47"/>
      <c r="TT124" s="47"/>
      <c r="TU124" s="47"/>
      <c r="TV124" s="47"/>
      <c r="TW124" s="47"/>
      <c r="TX124" s="47"/>
    </row>
    <row r="125" spans="1:669" s="44" customFormat="1" ht="12.75" customHeight="1" x14ac:dyDescent="0.25">
      <c r="A125" s="44" t="s">
        <v>134</v>
      </c>
      <c r="B125" s="65" t="s">
        <v>135</v>
      </c>
      <c r="C125" s="66" t="s">
        <v>69</v>
      </c>
      <c r="D125" s="66" t="s">
        <v>212</v>
      </c>
      <c r="E125" s="67">
        <v>44593</v>
      </c>
      <c r="F125" s="67" t="s">
        <v>106</v>
      </c>
      <c r="G125" s="226">
        <v>110000</v>
      </c>
      <c r="H125" s="226">
        <v>3157</v>
      </c>
      <c r="I125" s="226">
        <v>14457.62</v>
      </c>
      <c r="J125" s="226">
        <v>3344</v>
      </c>
      <c r="K125" s="226">
        <v>7097</v>
      </c>
      <c r="L125" s="226">
        <v>28055.62</v>
      </c>
      <c r="M125" s="226">
        <v>81944.38</v>
      </c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</row>
    <row r="126" spans="1:669" s="87" customFormat="1" ht="15.75" x14ac:dyDescent="0.25">
      <c r="A126" s="68" t="s">
        <v>14</v>
      </c>
      <c r="B126" s="91">
        <v>1</v>
      </c>
      <c r="C126" s="89"/>
      <c r="D126" s="89"/>
      <c r="E126" s="90"/>
      <c r="F126" s="88"/>
      <c r="G126" s="154">
        <f>SUM(G125)</f>
        <v>110000</v>
      </c>
      <c r="H126" s="154">
        <f t="shared" ref="H126:M126" si="20">SUM(H125)</f>
        <v>3157</v>
      </c>
      <c r="I126" s="154">
        <f>SUM(I125)</f>
        <v>14457.62</v>
      </c>
      <c r="J126" s="154">
        <f t="shared" si="20"/>
        <v>3344</v>
      </c>
      <c r="K126" s="154">
        <f t="shared" si="20"/>
        <v>7097</v>
      </c>
      <c r="L126" s="154">
        <f t="shared" si="20"/>
        <v>28055.62</v>
      </c>
      <c r="M126" s="154">
        <f t="shared" si="20"/>
        <v>81944.38</v>
      </c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202"/>
      <c r="AH126" s="202"/>
      <c r="AI126" s="202"/>
      <c r="AJ126" s="202"/>
      <c r="AK126" s="202"/>
      <c r="AL126" s="202"/>
      <c r="AM126" s="202"/>
      <c r="AN126" s="202"/>
      <c r="AO126" s="44"/>
      <c r="AP126" s="44"/>
      <c r="AQ126" s="44"/>
      <c r="AR126" s="44"/>
      <c r="AS126" s="44"/>
      <c r="AT126" s="44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</row>
    <row r="127" spans="1:669" s="47" customFormat="1" ht="12.75" customHeight="1" x14ac:dyDescent="0.25">
      <c r="A127" s="39"/>
      <c r="B127" s="104"/>
      <c r="C127" s="66"/>
      <c r="D127" s="66"/>
      <c r="E127" s="67"/>
      <c r="F127" s="67"/>
      <c r="G127" s="143"/>
      <c r="H127" s="161"/>
      <c r="I127" s="143"/>
      <c r="J127" s="143"/>
      <c r="K127" s="143"/>
      <c r="L127" s="143"/>
      <c r="M127" s="161"/>
    </row>
    <row r="128" spans="1:669" s="51" customFormat="1" ht="18" customHeight="1" x14ac:dyDescent="0.25">
      <c r="A128" s="63" t="s">
        <v>45</v>
      </c>
      <c r="B128" s="84"/>
      <c r="C128" s="85"/>
      <c r="D128" s="85"/>
      <c r="E128" s="85"/>
      <c r="F128" s="85"/>
      <c r="G128" s="155"/>
      <c r="H128" s="174"/>
      <c r="I128" s="174"/>
      <c r="J128" s="174"/>
      <c r="K128" s="174"/>
      <c r="L128" s="174"/>
      <c r="M128" s="174"/>
      <c r="N128" s="45"/>
      <c r="O128" s="45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50"/>
      <c r="TZ128" s="50"/>
      <c r="UA128" s="50"/>
      <c r="UB128" s="50"/>
      <c r="UC128" s="50"/>
      <c r="UD128" s="50"/>
      <c r="UE128" s="50"/>
      <c r="UF128" s="50"/>
      <c r="UG128" s="50"/>
      <c r="UH128" s="50"/>
      <c r="UI128" s="50"/>
      <c r="UJ128" s="50"/>
      <c r="UK128" s="50"/>
      <c r="UL128" s="50"/>
      <c r="UM128" s="50"/>
      <c r="UN128" s="50"/>
      <c r="UO128" s="50"/>
      <c r="UP128" s="50"/>
      <c r="UQ128" s="50"/>
      <c r="UR128" s="50"/>
      <c r="US128" s="50"/>
      <c r="UT128" s="50"/>
      <c r="UU128" s="50"/>
      <c r="UV128" s="50"/>
      <c r="UW128" s="50"/>
      <c r="UX128" s="50"/>
      <c r="UY128" s="50"/>
      <c r="UZ128" s="50"/>
      <c r="VA128" s="50"/>
      <c r="VB128" s="50"/>
      <c r="VC128" s="50"/>
      <c r="VD128" s="50"/>
      <c r="VE128" s="50"/>
      <c r="VF128" s="50"/>
      <c r="VG128" s="50"/>
      <c r="VH128" s="50"/>
      <c r="VI128" s="50"/>
      <c r="VJ128" s="50"/>
      <c r="VK128" s="50"/>
      <c r="VL128" s="50"/>
      <c r="VM128" s="50"/>
      <c r="VN128" s="50"/>
      <c r="VO128" s="50"/>
      <c r="VP128" s="50"/>
      <c r="VQ128" s="50"/>
      <c r="VR128" s="50"/>
      <c r="VS128" s="50"/>
      <c r="VT128" s="50"/>
      <c r="VU128" s="50"/>
      <c r="VV128" s="50"/>
      <c r="VW128" s="50"/>
      <c r="VX128" s="50"/>
      <c r="VY128" s="50"/>
      <c r="VZ128" s="50"/>
      <c r="WA128" s="50"/>
      <c r="WB128" s="50"/>
      <c r="WC128" s="50"/>
      <c r="WD128" s="50"/>
      <c r="WE128" s="50"/>
      <c r="WF128" s="50"/>
      <c r="WG128" s="50"/>
      <c r="WH128" s="50"/>
      <c r="WI128" s="50"/>
      <c r="WJ128" s="50"/>
      <c r="WK128" s="50"/>
      <c r="WL128" s="50"/>
      <c r="WM128" s="50"/>
      <c r="WN128" s="50"/>
      <c r="WO128" s="50"/>
      <c r="WP128" s="50"/>
      <c r="WQ128" s="50"/>
      <c r="WR128" s="50"/>
      <c r="WS128" s="50"/>
      <c r="WT128" s="50"/>
      <c r="WU128" s="50"/>
      <c r="WV128" s="50"/>
      <c r="WW128" s="50"/>
      <c r="WX128" s="50"/>
      <c r="WY128" s="50"/>
      <c r="WZ128" s="50"/>
      <c r="XA128" s="50"/>
      <c r="XB128" s="50"/>
      <c r="XC128" s="50"/>
      <c r="XD128" s="50"/>
      <c r="XE128" s="50"/>
      <c r="XF128" s="50"/>
      <c r="XG128" s="50"/>
      <c r="XH128" s="50"/>
      <c r="XI128" s="50"/>
      <c r="XJ128" s="50"/>
      <c r="XK128" s="50"/>
      <c r="XL128" s="50"/>
      <c r="XM128" s="50"/>
      <c r="XN128" s="50"/>
      <c r="XO128" s="50"/>
      <c r="XP128" s="50"/>
      <c r="XQ128" s="50"/>
      <c r="XR128" s="50"/>
      <c r="XS128" s="50"/>
      <c r="XT128" s="50"/>
      <c r="XU128" s="50"/>
      <c r="XV128" s="50"/>
      <c r="XW128" s="50"/>
      <c r="XX128" s="50"/>
      <c r="XY128" s="50"/>
      <c r="XZ128" s="50"/>
      <c r="YA128" s="50"/>
      <c r="YB128" s="50"/>
      <c r="YC128" s="50"/>
      <c r="YD128" s="50"/>
      <c r="YE128" s="50"/>
      <c r="YF128" s="50"/>
      <c r="YG128" s="50"/>
      <c r="YH128" s="50"/>
      <c r="YI128" s="50"/>
      <c r="YJ128" s="50"/>
      <c r="YK128" s="50"/>
      <c r="YL128" s="50"/>
      <c r="YM128" s="50"/>
      <c r="YN128" s="50"/>
      <c r="YO128" s="50"/>
      <c r="YP128" s="50"/>
      <c r="YQ128" s="50"/>
      <c r="YR128" s="50"/>
      <c r="YS128" s="50"/>
    </row>
    <row r="129" spans="1:669" ht="18" customHeight="1" x14ac:dyDescent="0.25">
      <c r="A129" s="31" t="s">
        <v>154</v>
      </c>
      <c r="B129" s="26" t="s">
        <v>16</v>
      </c>
      <c r="C129" s="57" t="s">
        <v>70</v>
      </c>
      <c r="D129" s="57" t="s">
        <v>212</v>
      </c>
      <c r="E129" s="60">
        <v>44564</v>
      </c>
      <c r="F129" s="10" t="s">
        <v>106</v>
      </c>
      <c r="G129" s="226">
        <v>45000</v>
      </c>
      <c r="H129" s="226">
        <v>1291.5</v>
      </c>
      <c r="I129" s="226">
        <v>1148.33</v>
      </c>
      <c r="J129" s="226">
        <v>1368</v>
      </c>
      <c r="K129" s="226">
        <v>25</v>
      </c>
      <c r="L129" s="226">
        <v>3832.83</v>
      </c>
      <c r="M129" s="226">
        <v>41167.17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50"/>
      <c r="TZ129" s="50"/>
      <c r="UA129" s="50"/>
      <c r="UB129" s="50"/>
      <c r="UC129" s="50"/>
      <c r="UD129" s="50"/>
      <c r="UE129" s="50"/>
      <c r="UF129" s="50"/>
      <c r="UG129" s="50"/>
      <c r="UH129" s="50"/>
      <c r="UI129" s="50"/>
      <c r="UJ129" s="50"/>
      <c r="UK129" s="50"/>
      <c r="UL129" s="50"/>
      <c r="UM129" s="50"/>
      <c r="UN129" s="50"/>
      <c r="UO129" s="50"/>
      <c r="UP129" s="50"/>
      <c r="UQ129" s="50"/>
      <c r="UR129" s="50"/>
      <c r="US129" s="50"/>
      <c r="UT129" s="50"/>
      <c r="UU129" s="50"/>
      <c r="UV129" s="50"/>
      <c r="UW129" s="50"/>
      <c r="UX129" s="50"/>
      <c r="UY129" s="50"/>
      <c r="UZ129" s="50"/>
      <c r="VA129" s="50"/>
      <c r="VB129" s="50"/>
      <c r="VC129" s="50"/>
      <c r="VD129" s="50"/>
      <c r="VE129" s="50"/>
      <c r="VF129" s="50"/>
      <c r="VG129" s="50"/>
      <c r="VH129" s="50"/>
      <c r="VI129" s="50"/>
      <c r="VJ129" s="50"/>
      <c r="VK129" s="50"/>
      <c r="VL129" s="50"/>
      <c r="VM129" s="50"/>
      <c r="VN129" s="50"/>
      <c r="VO129" s="50"/>
      <c r="VP129" s="50"/>
      <c r="VQ129" s="50"/>
      <c r="VR129" s="50"/>
      <c r="VS129" s="50"/>
      <c r="VT129" s="50"/>
      <c r="VU129" s="50"/>
      <c r="VV129" s="50"/>
      <c r="VW129" s="50"/>
      <c r="VX129" s="50"/>
      <c r="VY129" s="50"/>
      <c r="VZ129" s="50"/>
      <c r="WA129" s="50"/>
      <c r="WB129" s="50"/>
      <c r="WC129" s="50"/>
      <c r="WD129" s="50"/>
      <c r="WE129" s="50"/>
      <c r="WF129" s="50"/>
      <c r="WG129" s="50"/>
      <c r="WH129" s="50"/>
      <c r="WI129" s="50"/>
      <c r="WJ129" s="50"/>
      <c r="WK129" s="50"/>
      <c r="WL129" s="50"/>
      <c r="WM129" s="50"/>
      <c r="WN129" s="50"/>
      <c r="WO129" s="50"/>
      <c r="WP129" s="50"/>
      <c r="WQ129" s="50"/>
      <c r="WR129" s="50"/>
      <c r="WS129" s="50"/>
      <c r="WT129" s="50"/>
      <c r="WU129" s="50"/>
      <c r="WV129" s="50"/>
      <c r="WW129" s="50"/>
      <c r="WX129" s="50"/>
      <c r="WY129" s="50"/>
      <c r="WZ129" s="50"/>
      <c r="XA129" s="50"/>
      <c r="XB129" s="50"/>
      <c r="XC129" s="50"/>
      <c r="XD129" s="50"/>
      <c r="XE129" s="50"/>
      <c r="XF129" s="50"/>
      <c r="XG129" s="50"/>
      <c r="XH129" s="50"/>
      <c r="XI129" s="50"/>
      <c r="XJ129" s="50"/>
      <c r="XK129" s="50"/>
      <c r="XL129" s="50"/>
      <c r="XM129" s="50"/>
      <c r="XN129" s="50"/>
      <c r="XO129" s="50"/>
      <c r="XP129" s="50"/>
      <c r="XQ129" s="50"/>
      <c r="XR129" s="50"/>
      <c r="XS129" s="50"/>
      <c r="XT129" s="50"/>
      <c r="XU129" s="50"/>
      <c r="XV129" s="50"/>
      <c r="XW129" s="50"/>
      <c r="XX129" s="50"/>
      <c r="XY129" s="50"/>
      <c r="XZ129" s="50"/>
      <c r="YA129" s="50"/>
      <c r="YB129" s="50"/>
      <c r="YC129" s="50"/>
      <c r="YD129" s="50"/>
      <c r="YE129" s="50"/>
      <c r="YF129" s="50"/>
      <c r="YG129" s="50"/>
      <c r="YH129" s="50"/>
      <c r="YI129" s="50"/>
      <c r="YJ129" s="50"/>
      <c r="YK129" s="50"/>
      <c r="YL129" s="50"/>
      <c r="YM129" s="50"/>
      <c r="YN129" s="50"/>
      <c r="YO129" s="50"/>
      <c r="YP129" s="50"/>
      <c r="YQ129" s="50"/>
      <c r="YR129" s="50"/>
      <c r="YS129" s="50"/>
    </row>
    <row r="130" spans="1:669" ht="15.75" x14ac:dyDescent="0.25">
      <c r="A130" s="31" t="s">
        <v>21</v>
      </c>
      <c r="B130" s="26" t="s">
        <v>16</v>
      </c>
      <c r="C130" s="57" t="s">
        <v>70</v>
      </c>
      <c r="D130" s="57" t="s">
        <v>212</v>
      </c>
      <c r="E130" s="60">
        <v>44440</v>
      </c>
      <c r="F130" s="10" t="s">
        <v>106</v>
      </c>
      <c r="G130" s="226">
        <v>45000</v>
      </c>
      <c r="H130" s="226">
        <v>1291.5</v>
      </c>
      <c r="I130" s="226">
        <v>1148.33</v>
      </c>
      <c r="J130" s="226">
        <v>1368</v>
      </c>
      <c r="K130" s="226">
        <v>25</v>
      </c>
      <c r="L130" s="226">
        <v>3832.83</v>
      </c>
      <c r="M130" s="226">
        <v>41167.17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50"/>
      <c r="TZ130" s="50"/>
      <c r="UA130" s="50"/>
      <c r="UB130" s="50"/>
      <c r="UC130" s="50"/>
      <c r="UD130" s="50"/>
      <c r="UE130" s="50"/>
      <c r="UF130" s="50"/>
      <c r="UG130" s="50"/>
      <c r="UH130" s="50"/>
      <c r="UI130" s="50"/>
      <c r="UJ130" s="50"/>
      <c r="UK130" s="50"/>
      <c r="UL130" s="50"/>
      <c r="UM130" s="50"/>
      <c r="UN130" s="50"/>
      <c r="UO130" s="50"/>
      <c r="UP130" s="50"/>
      <c r="UQ130" s="50"/>
      <c r="UR130" s="50"/>
      <c r="US130" s="50"/>
      <c r="UT130" s="50"/>
      <c r="UU130" s="50"/>
      <c r="UV130" s="50"/>
      <c r="UW130" s="50"/>
      <c r="UX130" s="50"/>
      <c r="UY130" s="50"/>
      <c r="UZ130" s="50"/>
      <c r="VA130" s="50"/>
      <c r="VB130" s="50"/>
      <c r="VC130" s="50"/>
      <c r="VD130" s="50"/>
      <c r="VE130" s="50"/>
      <c r="VF130" s="50"/>
      <c r="VG130" s="50"/>
      <c r="VH130" s="50"/>
      <c r="VI130" s="50"/>
      <c r="VJ130" s="50"/>
      <c r="VK130" s="50"/>
      <c r="VL130" s="50"/>
      <c r="VM130" s="50"/>
      <c r="VN130" s="50"/>
      <c r="VO130" s="50"/>
      <c r="VP130" s="50"/>
      <c r="VQ130" s="50"/>
      <c r="VR130" s="50"/>
      <c r="VS130" s="50"/>
      <c r="VT130" s="50"/>
      <c r="VU130" s="50"/>
      <c r="VV130" s="50"/>
      <c r="VW130" s="50"/>
      <c r="VX130" s="50"/>
      <c r="VY130" s="50"/>
      <c r="VZ130" s="50"/>
      <c r="WA130" s="50"/>
      <c r="WB130" s="50"/>
      <c r="WC130" s="50"/>
      <c r="WD130" s="50"/>
      <c r="WE130" s="50"/>
      <c r="WF130" s="50"/>
      <c r="WG130" s="50"/>
      <c r="WH130" s="50"/>
      <c r="WI130" s="50"/>
      <c r="WJ130" s="50"/>
      <c r="WK130" s="50"/>
      <c r="WL130" s="50"/>
      <c r="WM130" s="50"/>
      <c r="WN130" s="50"/>
      <c r="WO130" s="50"/>
      <c r="WP130" s="50"/>
      <c r="WQ130" s="50"/>
      <c r="WR130" s="50"/>
      <c r="WS130" s="50"/>
      <c r="WT130" s="50"/>
      <c r="WU130" s="50"/>
      <c r="WV130" s="50"/>
      <c r="WW130" s="50"/>
      <c r="WX130" s="50"/>
      <c r="WY130" s="50"/>
      <c r="WZ130" s="50"/>
      <c r="XA130" s="50"/>
      <c r="XB130" s="50"/>
      <c r="XC130" s="50"/>
      <c r="XD130" s="50"/>
      <c r="XE130" s="50"/>
      <c r="XF130" s="50"/>
      <c r="XG130" s="50"/>
      <c r="XH130" s="50"/>
      <c r="XI130" s="50"/>
      <c r="XJ130" s="50"/>
      <c r="XK130" s="50"/>
      <c r="XL130" s="50"/>
      <c r="XM130" s="50"/>
      <c r="XN130" s="50"/>
      <c r="XO130" s="50"/>
      <c r="XP130" s="50"/>
      <c r="XQ130" s="50"/>
      <c r="XR130" s="50"/>
      <c r="XS130" s="50"/>
      <c r="XT130" s="50"/>
      <c r="XU130" s="50"/>
      <c r="XV130" s="50"/>
      <c r="XW130" s="50"/>
      <c r="XX130" s="50"/>
      <c r="XY130" s="50"/>
      <c r="XZ130" s="50"/>
      <c r="YA130" s="50"/>
      <c r="YB130" s="50"/>
      <c r="YC130" s="50"/>
      <c r="YD130" s="50"/>
      <c r="YE130" s="50"/>
      <c r="YF130" s="50"/>
      <c r="YG130" s="50"/>
      <c r="YH130" s="50"/>
      <c r="YI130" s="50"/>
      <c r="YJ130" s="50"/>
      <c r="YK130" s="50"/>
      <c r="YL130" s="50"/>
      <c r="YM130" s="50"/>
      <c r="YN130" s="50"/>
      <c r="YO130" s="50"/>
      <c r="YP130" s="50"/>
      <c r="YQ130" s="50"/>
      <c r="YR130" s="50"/>
      <c r="YS130" s="50"/>
    </row>
    <row r="131" spans="1:669" ht="15.75" x14ac:dyDescent="0.25">
      <c r="A131" s="31" t="s">
        <v>128</v>
      </c>
      <c r="B131" s="26" t="s">
        <v>122</v>
      </c>
      <c r="C131" s="57" t="s">
        <v>70</v>
      </c>
      <c r="D131" s="57" t="s">
        <v>212</v>
      </c>
      <c r="E131" s="60">
        <v>44593</v>
      </c>
      <c r="F131" s="10" t="s">
        <v>106</v>
      </c>
      <c r="G131" s="226">
        <v>70000</v>
      </c>
      <c r="H131" s="226">
        <v>2009</v>
      </c>
      <c r="I131" s="226">
        <v>5368.48</v>
      </c>
      <c r="J131" s="226">
        <v>2128</v>
      </c>
      <c r="K131" s="226">
        <v>1375</v>
      </c>
      <c r="L131" s="226">
        <v>10880.48</v>
      </c>
      <c r="M131" s="226">
        <v>59119.519999999997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50"/>
      <c r="TZ131" s="50"/>
      <c r="UA131" s="50"/>
      <c r="UB131" s="50"/>
      <c r="UC131" s="50"/>
      <c r="UD131" s="50"/>
      <c r="UE131" s="50"/>
      <c r="UF131" s="50"/>
      <c r="UG131" s="50"/>
      <c r="UH131" s="50"/>
      <c r="UI131" s="50"/>
      <c r="UJ131" s="50"/>
      <c r="UK131" s="50"/>
      <c r="UL131" s="50"/>
      <c r="UM131" s="50"/>
      <c r="UN131" s="50"/>
      <c r="UO131" s="50"/>
      <c r="UP131" s="50"/>
      <c r="UQ131" s="50"/>
      <c r="UR131" s="50"/>
      <c r="US131" s="50"/>
      <c r="UT131" s="50"/>
      <c r="UU131" s="50"/>
      <c r="UV131" s="50"/>
      <c r="UW131" s="50"/>
      <c r="UX131" s="50"/>
      <c r="UY131" s="50"/>
      <c r="UZ131" s="50"/>
      <c r="VA131" s="50"/>
      <c r="VB131" s="50"/>
      <c r="VC131" s="50"/>
      <c r="VD131" s="50"/>
      <c r="VE131" s="50"/>
      <c r="VF131" s="50"/>
      <c r="VG131" s="50"/>
      <c r="VH131" s="50"/>
      <c r="VI131" s="50"/>
      <c r="VJ131" s="50"/>
      <c r="VK131" s="50"/>
      <c r="VL131" s="50"/>
      <c r="VM131" s="50"/>
      <c r="VN131" s="50"/>
      <c r="VO131" s="50"/>
      <c r="VP131" s="50"/>
      <c r="VQ131" s="50"/>
      <c r="VR131" s="50"/>
      <c r="VS131" s="50"/>
      <c r="VT131" s="50"/>
      <c r="VU131" s="50"/>
      <c r="VV131" s="50"/>
      <c r="VW131" s="50"/>
      <c r="VX131" s="50"/>
      <c r="VY131" s="50"/>
      <c r="VZ131" s="50"/>
      <c r="WA131" s="50"/>
      <c r="WB131" s="50"/>
      <c r="WC131" s="50"/>
      <c r="WD131" s="50"/>
      <c r="WE131" s="50"/>
      <c r="WF131" s="50"/>
      <c r="WG131" s="50"/>
      <c r="WH131" s="50"/>
      <c r="WI131" s="50"/>
      <c r="WJ131" s="50"/>
      <c r="WK131" s="50"/>
      <c r="WL131" s="50"/>
      <c r="WM131" s="50"/>
      <c r="WN131" s="50"/>
      <c r="WO131" s="50"/>
      <c r="WP131" s="50"/>
      <c r="WQ131" s="50"/>
      <c r="WR131" s="50"/>
      <c r="WS131" s="50"/>
      <c r="WT131" s="50"/>
      <c r="WU131" s="50"/>
      <c r="WV131" s="50"/>
      <c r="WW131" s="50"/>
      <c r="WX131" s="50"/>
      <c r="WY131" s="50"/>
      <c r="WZ131" s="50"/>
      <c r="XA131" s="50"/>
      <c r="XB131" s="50"/>
      <c r="XC131" s="50"/>
      <c r="XD131" s="50"/>
      <c r="XE131" s="50"/>
      <c r="XF131" s="50"/>
      <c r="XG131" s="50"/>
      <c r="XH131" s="50"/>
      <c r="XI131" s="50"/>
      <c r="XJ131" s="50"/>
      <c r="XK131" s="50"/>
      <c r="XL131" s="50"/>
      <c r="XM131" s="50"/>
      <c r="XN131" s="50"/>
      <c r="XO131" s="50"/>
      <c r="XP131" s="50"/>
      <c r="XQ131" s="50"/>
      <c r="XR131" s="50"/>
      <c r="XS131" s="50"/>
      <c r="XT131" s="50"/>
      <c r="XU131" s="50"/>
      <c r="XV131" s="50"/>
      <c r="XW131" s="50"/>
      <c r="XX131" s="50"/>
      <c r="XY131" s="50"/>
      <c r="XZ131" s="50"/>
      <c r="YA131" s="50"/>
      <c r="YB131" s="50"/>
      <c r="YC131" s="50"/>
      <c r="YD131" s="50"/>
      <c r="YE131" s="50"/>
      <c r="YF131" s="50"/>
      <c r="YG131" s="50"/>
      <c r="YH131" s="50"/>
      <c r="YI131" s="50"/>
      <c r="YJ131" s="50"/>
      <c r="YK131" s="50"/>
      <c r="YL131" s="50"/>
      <c r="YM131" s="50"/>
      <c r="YN131" s="50"/>
      <c r="YO131" s="50"/>
      <c r="YP131" s="50"/>
      <c r="YQ131" s="50"/>
      <c r="YR131" s="50"/>
      <c r="YS131" s="50"/>
    </row>
    <row r="132" spans="1:669" ht="15.75" x14ac:dyDescent="0.25">
      <c r="A132" s="31" t="s">
        <v>129</v>
      </c>
      <c r="B132" s="26" t="s">
        <v>130</v>
      </c>
      <c r="C132" s="57" t="s">
        <v>70</v>
      </c>
      <c r="D132" s="57" t="s">
        <v>212</v>
      </c>
      <c r="E132" s="60">
        <v>44594</v>
      </c>
      <c r="F132" s="10" t="s">
        <v>106</v>
      </c>
      <c r="G132" s="226">
        <v>45000</v>
      </c>
      <c r="H132" s="226">
        <v>1291.5</v>
      </c>
      <c r="I132" s="226">
        <v>1148.33</v>
      </c>
      <c r="J132" s="226">
        <v>1368</v>
      </c>
      <c r="K132" s="226">
        <v>25</v>
      </c>
      <c r="L132" s="226">
        <v>3832.83</v>
      </c>
      <c r="M132" s="226">
        <v>41167.17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50"/>
      <c r="TZ132" s="50"/>
      <c r="UA132" s="50"/>
      <c r="UB132" s="50"/>
      <c r="UC132" s="50"/>
      <c r="UD132" s="50"/>
      <c r="UE132" s="50"/>
      <c r="UF132" s="50"/>
      <c r="UG132" s="50"/>
      <c r="UH132" s="50"/>
      <c r="UI132" s="50"/>
      <c r="UJ132" s="50"/>
      <c r="UK132" s="50"/>
      <c r="UL132" s="50"/>
      <c r="UM132" s="50"/>
      <c r="UN132" s="50"/>
      <c r="UO132" s="50"/>
      <c r="UP132" s="50"/>
      <c r="UQ132" s="50"/>
      <c r="UR132" s="50"/>
      <c r="US132" s="50"/>
      <c r="UT132" s="50"/>
      <c r="UU132" s="50"/>
      <c r="UV132" s="50"/>
      <c r="UW132" s="50"/>
      <c r="UX132" s="50"/>
      <c r="UY132" s="50"/>
      <c r="UZ132" s="50"/>
      <c r="VA132" s="50"/>
      <c r="VB132" s="50"/>
      <c r="VC132" s="50"/>
      <c r="VD132" s="50"/>
      <c r="VE132" s="50"/>
      <c r="VF132" s="50"/>
      <c r="VG132" s="50"/>
      <c r="VH132" s="50"/>
      <c r="VI132" s="50"/>
      <c r="VJ132" s="50"/>
      <c r="VK132" s="50"/>
      <c r="VL132" s="50"/>
      <c r="VM132" s="50"/>
      <c r="VN132" s="50"/>
      <c r="VO132" s="50"/>
      <c r="VP132" s="50"/>
      <c r="VQ132" s="50"/>
      <c r="VR132" s="50"/>
      <c r="VS132" s="50"/>
      <c r="VT132" s="50"/>
      <c r="VU132" s="50"/>
      <c r="VV132" s="50"/>
      <c r="VW132" s="50"/>
      <c r="VX132" s="50"/>
      <c r="VY132" s="50"/>
      <c r="VZ132" s="50"/>
      <c r="WA132" s="50"/>
      <c r="WB132" s="50"/>
      <c r="WC132" s="50"/>
      <c r="WD132" s="50"/>
      <c r="WE132" s="50"/>
      <c r="WF132" s="50"/>
      <c r="WG132" s="50"/>
      <c r="WH132" s="50"/>
      <c r="WI132" s="50"/>
      <c r="WJ132" s="50"/>
      <c r="WK132" s="50"/>
      <c r="WL132" s="50"/>
      <c r="WM132" s="50"/>
      <c r="WN132" s="50"/>
      <c r="WO132" s="50"/>
      <c r="WP132" s="50"/>
      <c r="WQ132" s="50"/>
      <c r="WR132" s="50"/>
      <c r="WS132" s="50"/>
      <c r="WT132" s="50"/>
      <c r="WU132" s="50"/>
      <c r="WV132" s="50"/>
      <c r="WW132" s="50"/>
      <c r="WX132" s="50"/>
      <c r="WY132" s="50"/>
      <c r="WZ132" s="50"/>
      <c r="XA132" s="50"/>
      <c r="XB132" s="50"/>
      <c r="XC132" s="50"/>
      <c r="XD132" s="50"/>
      <c r="XE132" s="50"/>
      <c r="XF132" s="50"/>
      <c r="XG132" s="50"/>
      <c r="XH132" s="50"/>
      <c r="XI132" s="50"/>
      <c r="XJ132" s="50"/>
      <c r="XK132" s="50"/>
      <c r="XL132" s="50"/>
      <c r="XM132" s="50"/>
      <c r="XN132" s="50"/>
      <c r="XO132" s="50"/>
      <c r="XP132" s="50"/>
      <c r="XQ132" s="50"/>
      <c r="XR132" s="50"/>
      <c r="XS132" s="50"/>
      <c r="XT132" s="50"/>
      <c r="XU132" s="50"/>
      <c r="XV132" s="50"/>
      <c r="XW132" s="50"/>
      <c r="XX132" s="50"/>
      <c r="XY132" s="50"/>
      <c r="XZ132" s="50"/>
      <c r="YA132" s="50"/>
      <c r="YB132" s="50"/>
      <c r="YC132" s="50"/>
      <c r="YD132" s="50"/>
      <c r="YE132" s="50"/>
      <c r="YF132" s="50"/>
      <c r="YG132" s="50"/>
      <c r="YH132" s="50"/>
      <c r="YI132" s="50"/>
      <c r="YJ132" s="50"/>
      <c r="YK132" s="50"/>
      <c r="YL132" s="50"/>
      <c r="YM132" s="50"/>
      <c r="YN132" s="50"/>
      <c r="YO132" s="50"/>
      <c r="YP132" s="50"/>
      <c r="YQ132" s="50"/>
      <c r="YR132" s="50"/>
      <c r="YS132" s="50"/>
    </row>
    <row r="133" spans="1:669" s="47" customFormat="1" ht="15" customHeight="1" x14ac:dyDescent="0.25">
      <c r="A133" s="119" t="s">
        <v>14</v>
      </c>
      <c r="B133" s="95">
        <v>4</v>
      </c>
      <c r="C133" s="54"/>
      <c r="D133" s="54"/>
      <c r="E133" s="56"/>
      <c r="F133" s="56"/>
      <c r="G133" s="157">
        <f t="shared" ref="G133:M133" si="21">SUM(G129:G132)</f>
        <v>205000</v>
      </c>
      <c r="H133" s="157">
        <f t="shared" si="21"/>
        <v>5883.5</v>
      </c>
      <c r="I133" s="157">
        <f t="shared" si="21"/>
        <v>8813.4699999999993</v>
      </c>
      <c r="J133" s="157">
        <f t="shared" si="21"/>
        <v>6232</v>
      </c>
      <c r="K133" s="157">
        <f t="shared" si="21"/>
        <v>1450</v>
      </c>
      <c r="L133" s="157">
        <f t="shared" si="21"/>
        <v>22378.97</v>
      </c>
      <c r="M133" s="181">
        <f t="shared" si="21"/>
        <v>182621.02999999997</v>
      </c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</row>
    <row r="134" spans="1:669" s="47" customFormat="1" ht="12.75" customHeight="1" x14ac:dyDescent="0.25">
      <c r="A134" s="39"/>
      <c r="B134" s="104"/>
      <c r="C134" s="66"/>
      <c r="D134" s="66"/>
      <c r="E134" s="67"/>
      <c r="F134" s="67"/>
      <c r="G134" s="143"/>
      <c r="H134" s="161"/>
      <c r="I134" s="143"/>
      <c r="J134" s="143"/>
      <c r="K134" s="143"/>
      <c r="L134" s="143"/>
      <c r="M134" s="161"/>
    </row>
    <row r="135" spans="1:669" s="47" customFormat="1" ht="12.75" customHeight="1" x14ac:dyDescent="0.25">
      <c r="A135" s="39" t="s">
        <v>113</v>
      </c>
      <c r="B135" s="104"/>
      <c r="C135" s="66"/>
      <c r="D135" s="66"/>
      <c r="E135" s="67"/>
      <c r="F135" s="67"/>
      <c r="G135" s="143"/>
      <c r="H135" s="161"/>
      <c r="I135" s="143"/>
      <c r="J135" s="143"/>
      <c r="K135" s="143"/>
      <c r="L135" s="143"/>
      <c r="M135" s="161"/>
    </row>
    <row r="136" spans="1:669" s="44" customFormat="1" ht="18" customHeight="1" x14ac:dyDescent="0.25">
      <c r="A136" s="44" t="s">
        <v>114</v>
      </c>
      <c r="B136" s="65" t="s">
        <v>17</v>
      </c>
      <c r="C136" s="66" t="s">
        <v>70</v>
      </c>
      <c r="D136" s="66" t="s">
        <v>212</v>
      </c>
      <c r="E136" s="67">
        <v>44562</v>
      </c>
      <c r="F136" s="67" t="s">
        <v>106</v>
      </c>
      <c r="G136" s="226">
        <v>40000</v>
      </c>
      <c r="H136" s="226">
        <v>1148</v>
      </c>
      <c r="I136">
        <v>442.65</v>
      </c>
      <c r="J136" s="226">
        <v>1216</v>
      </c>
      <c r="K136" s="226">
        <v>25</v>
      </c>
      <c r="L136" s="226">
        <v>2831.65</v>
      </c>
      <c r="M136" s="226">
        <v>37168.35</v>
      </c>
    </row>
    <row r="137" spans="1:669" s="44" customFormat="1" ht="14.25" customHeight="1" x14ac:dyDescent="0.25">
      <c r="A137" s="44" t="s">
        <v>133</v>
      </c>
      <c r="B137" s="65" t="s">
        <v>108</v>
      </c>
      <c r="C137" s="66" t="s">
        <v>69</v>
      </c>
      <c r="D137" s="66" t="s">
        <v>212</v>
      </c>
      <c r="E137" s="67">
        <v>44593</v>
      </c>
      <c r="F137" s="67" t="s">
        <v>106</v>
      </c>
      <c r="G137" s="226">
        <v>40000</v>
      </c>
      <c r="H137" s="226">
        <v>1148</v>
      </c>
      <c r="I137">
        <v>442.65</v>
      </c>
      <c r="J137" s="226">
        <v>1216</v>
      </c>
      <c r="K137" s="226">
        <v>25</v>
      </c>
      <c r="L137" s="226">
        <v>2831.65</v>
      </c>
      <c r="M137" s="226">
        <v>37168.35</v>
      </c>
    </row>
    <row r="138" spans="1:669" s="44" customFormat="1" ht="14.25" customHeight="1" x14ac:dyDescent="0.25">
      <c r="A138" s="44" t="s">
        <v>179</v>
      </c>
      <c r="B138" s="65" t="s">
        <v>122</v>
      </c>
      <c r="C138" s="66" t="s">
        <v>70</v>
      </c>
      <c r="D138" s="66" t="s">
        <v>212</v>
      </c>
      <c r="E138" s="67">
        <v>44652</v>
      </c>
      <c r="F138" s="67" t="s">
        <v>106</v>
      </c>
      <c r="G138" s="226">
        <v>70000</v>
      </c>
      <c r="H138" s="226">
        <v>2009</v>
      </c>
      <c r="I138" s="226">
        <v>5368.48</v>
      </c>
      <c r="J138" s="226">
        <v>2128</v>
      </c>
      <c r="K138" s="226">
        <v>25</v>
      </c>
      <c r="L138" s="226">
        <v>9530.48</v>
      </c>
      <c r="M138" s="226">
        <v>60469.52</v>
      </c>
    </row>
    <row r="139" spans="1:669" s="68" customFormat="1" ht="18.75" customHeight="1" x14ac:dyDescent="0.25">
      <c r="A139" s="68" t="s">
        <v>102</v>
      </c>
      <c r="B139" s="93">
        <v>3</v>
      </c>
      <c r="C139" s="107"/>
      <c r="D139" s="107"/>
      <c r="E139" s="108"/>
      <c r="F139" s="108"/>
      <c r="G139" s="147">
        <f>SUM(G136:G137)+G138</f>
        <v>150000</v>
      </c>
      <c r="H139" s="154">
        <f>SUM(H136:H137)+H138</f>
        <v>4305</v>
      </c>
      <c r="I139" s="147">
        <f>SUM(I136:I137)+I138</f>
        <v>6253.78</v>
      </c>
      <c r="J139" s="147">
        <f>SUM(J136:J137)+J138</f>
        <v>4560</v>
      </c>
      <c r="K139" s="147">
        <f>SUM(K136:K138)</f>
        <v>75</v>
      </c>
      <c r="L139" s="147">
        <f>SUM(L136:L138)</f>
        <v>15193.779999999999</v>
      </c>
      <c r="M139" s="147">
        <f>SUM(M136:M138)</f>
        <v>134806.22</v>
      </c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  <c r="JB139" s="39"/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/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/>
      <c r="KB139" s="39"/>
      <c r="KC139" s="39"/>
      <c r="KD139" s="39"/>
      <c r="KE139" s="39"/>
      <c r="KF139" s="39"/>
      <c r="KG139" s="39"/>
      <c r="KH139" s="39"/>
      <c r="KI139" s="39"/>
      <c r="KJ139" s="39"/>
      <c r="KK139" s="39"/>
      <c r="KL139" s="39"/>
      <c r="KM139" s="39"/>
      <c r="KN139" s="39"/>
      <c r="KO139" s="39"/>
      <c r="KP139" s="39"/>
      <c r="KQ139" s="39"/>
      <c r="KR139" s="39"/>
      <c r="KS139" s="39"/>
      <c r="KT139" s="39"/>
      <c r="KU139" s="39"/>
      <c r="KV139" s="39"/>
      <c r="KW139" s="39"/>
      <c r="KX139" s="39"/>
      <c r="KY139" s="39"/>
      <c r="KZ139" s="39"/>
      <c r="LA139" s="39"/>
      <c r="LB139" s="39"/>
      <c r="LC139" s="39"/>
      <c r="LD139" s="39"/>
      <c r="LE139" s="39"/>
      <c r="LF139" s="39"/>
      <c r="LG139" s="39"/>
      <c r="LH139" s="39"/>
      <c r="LI139" s="39"/>
      <c r="LJ139" s="39"/>
      <c r="LK139" s="39"/>
      <c r="LL139" s="39"/>
      <c r="LM139" s="39"/>
      <c r="LN139" s="39"/>
      <c r="LO139" s="39"/>
      <c r="LP139" s="39"/>
      <c r="LQ139" s="39"/>
      <c r="LR139" s="39"/>
      <c r="LS139" s="39"/>
      <c r="LT139" s="39"/>
      <c r="LU139" s="39"/>
      <c r="LV139" s="39"/>
      <c r="LW139" s="39"/>
      <c r="LX139" s="39"/>
      <c r="LY139" s="39"/>
      <c r="LZ139" s="39"/>
      <c r="MA139" s="39"/>
      <c r="MB139" s="39"/>
      <c r="MC139" s="39"/>
      <c r="MD139" s="39"/>
      <c r="ME139" s="39"/>
      <c r="MF139" s="39"/>
      <c r="MG139" s="39"/>
      <c r="MH139" s="39"/>
      <c r="MI139" s="39"/>
      <c r="MJ139" s="39"/>
      <c r="MK139" s="39"/>
      <c r="ML139" s="39"/>
      <c r="MM139" s="39"/>
      <c r="MN139" s="39"/>
      <c r="MO139" s="39"/>
      <c r="MP139" s="39"/>
      <c r="MQ139" s="39"/>
      <c r="MR139" s="39"/>
      <c r="MS139" s="39"/>
      <c r="MT139" s="39"/>
      <c r="MU139" s="39"/>
      <c r="MV139" s="39"/>
      <c r="MW139" s="39"/>
      <c r="MX139" s="39"/>
      <c r="MY139" s="39"/>
      <c r="MZ139" s="39"/>
      <c r="NA139" s="39"/>
      <c r="NB139" s="39"/>
      <c r="NC139" s="39"/>
      <c r="ND139" s="39"/>
      <c r="NE139" s="39"/>
      <c r="NF139" s="39"/>
      <c r="NG139" s="39"/>
      <c r="NH139" s="39"/>
      <c r="NI139" s="39"/>
      <c r="NJ139" s="39"/>
      <c r="NK139" s="39"/>
      <c r="NL139" s="39"/>
      <c r="NM139" s="39"/>
      <c r="NN139" s="39"/>
      <c r="NO139" s="39"/>
      <c r="NP139" s="39"/>
      <c r="NQ139" s="39"/>
      <c r="NR139" s="39"/>
      <c r="NS139" s="39"/>
      <c r="NT139" s="39"/>
      <c r="NU139" s="39"/>
      <c r="NV139" s="39"/>
      <c r="NW139" s="39"/>
      <c r="NX139" s="39"/>
      <c r="NY139" s="39"/>
      <c r="NZ139" s="39"/>
      <c r="OA139" s="39"/>
      <c r="OB139" s="39"/>
      <c r="OC139" s="39"/>
      <c r="OD139" s="39"/>
      <c r="OE139" s="39"/>
      <c r="OF139" s="39"/>
      <c r="OG139" s="39"/>
      <c r="OH139" s="39"/>
      <c r="OI139" s="39"/>
      <c r="OJ139" s="39"/>
      <c r="OK139" s="39"/>
      <c r="OL139" s="39"/>
      <c r="OM139" s="39"/>
      <c r="ON139" s="39"/>
      <c r="OO139" s="39"/>
      <c r="OP139" s="39"/>
      <c r="OQ139" s="39"/>
      <c r="OR139" s="39"/>
      <c r="OS139" s="39"/>
      <c r="OT139" s="39"/>
      <c r="OU139" s="39"/>
      <c r="OV139" s="39"/>
      <c r="OW139" s="39"/>
      <c r="OX139" s="39"/>
      <c r="OY139" s="39"/>
      <c r="OZ139" s="39"/>
      <c r="PA139" s="39"/>
      <c r="PB139" s="39"/>
      <c r="PC139" s="39"/>
      <c r="PD139" s="39"/>
      <c r="PE139" s="39"/>
      <c r="PF139" s="39"/>
      <c r="PG139" s="39"/>
      <c r="PH139" s="39"/>
      <c r="PI139" s="39"/>
      <c r="PJ139" s="39"/>
      <c r="PK139" s="39"/>
      <c r="PL139" s="39"/>
      <c r="PM139" s="39"/>
      <c r="PN139" s="39"/>
      <c r="PO139" s="39"/>
      <c r="PP139" s="39"/>
      <c r="PQ139" s="39"/>
      <c r="PR139" s="39"/>
      <c r="PS139" s="39"/>
      <c r="PT139" s="39"/>
      <c r="PU139" s="39"/>
      <c r="PV139" s="39"/>
      <c r="PW139" s="39"/>
      <c r="PX139" s="39"/>
      <c r="PY139" s="39"/>
      <c r="PZ139" s="39"/>
      <c r="QA139" s="39"/>
      <c r="QB139" s="39"/>
      <c r="QC139" s="39"/>
      <c r="QD139" s="39"/>
      <c r="QE139" s="39"/>
      <c r="QF139" s="39"/>
      <c r="QG139" s="39"/>
      <c r="QH139" s="39"/>
      <c r="QI139" s="39"/>
      <c r="QJ139" s="39"/>
      <c r="QK139" s="39"/>
      <c r="QL139" s="39"/>
      <c r="QM139" s="39"/>
      <c r="QN139" s="39"/>
      <c r="QO139" s="39"/>
      <c r="QP139" s="39"/>
      <c r="QQ139" s="39"/>
      <c r="QR139" s="39"/>
      <c r="QS139" s="39"/>
      <c r="QT139" s="39"/>
      <c r="QU139" s="39"/>
      <c r="QV139" s="39"/>
      <c r="QW139" s="39"/>
      <c r="QX139" s="39"/>
      <c r="QY139" s="39"/>
      <c r="QZ139" s="39"/>
      <c r="RA139" s="39"/>
      <c r="RB139" s="39"/>
      <c r="RC139" s="39"/>
      <c r="RD139" s="39"/>
      <c r="RE139" s="39"/>
      <c r="RF139" s="39"/>
      <c r="RG139" s="39"/>
      <c r="RH139" s="39"/>
      <c r="RI139" s="39"/>
      <c r="RJ139" s="39"/>
      <c r="RK139" s="39"/>
      <c r="RL139" s="39"/>
      <c r="RM139" s="39"/>
      <c r="RN139" s="39"/>
      <c r="RO139" s="39"/>
      <c r="RP139" s="39"/>
      <c r="RQ139" s="39"/>
      <c r="RR139" s="39"/>
      <c r="RS139" s="39"/>
      <c r="RT139" s="39"/>
      <c r="RU139" s="39"/>
      <c r="RV139" s="39"/>
      <c r="RW139" s="39"/>
      <c r="RX139" s="39"/>
      <c r="RY139" s="39"/>
      <c r="RZ139" s="39"/>
      <c r="SA139" s="39"/>
      <c r="SB139" s="39"/>
      <c r="SC139" s="39"/>
      <c r="SD139" s="39"/>
      <c r="SE139" s="39"/>
      <c r="SF139" s="39"/>
      <c r="SG139" s="39"/>
      <c r="SH139" s="39"/>
      <c r="SI139" s="39"/>
      <c r="SJ139" s="39"/>
      <c r="SK139" s="39"/>
      <c r="SL139" s="39"/>
      <c r="SM139" s="39"/>
      <c r="SN139" s="39"/>
      <c r="SO139" s="39"/>
      <c r="SP139" s="39"/>
      <c r="SQ139" s="39"/>
      <c r="SR139" s="39"/>
      <c r="SS139" s="39"/>
      <c r="ST139" s="39"/>
      <c r="SU139" s="39"/>
      <c r="SV139" s="39"/>
      <c r="SW139" s="39"/>
      <c r="SX139" s="39"/>
      <c r="SY139" s="39"/>
      <c r="SZ139" s="39"/>
      <c r="TA139" s="39"/>
      <c r="TB139" s="39"/>
      <c r="TC139" s="39"/>
      <c r="TD139" s="39"/>
      <c r="TE139" s="39"/>
      <c r="TF139" s="39"/>
      <c r="TG139" s="39"/>
      <c r="TH139" s="39"/>
      <c r="TI139" s="39"/>
      <c r="TJ139" s="39"/>
      <c r="TK139" s="39"/>
      <c r="TL139" s="39"/>
      <c r="TM139" s="39"/>
      <c r="TN139" s="39"/>
      <c r="TO139" s="39"/>
      <c r="TP139" s="39"/>
      <c r="TQ139" s="39"/>
      <c r="TR139" s="39"/>
      <c r="TS139" s="39"/>
      <c r="TT139" s="39"/>
      <c r="TU139" s="39"/>
      <c r="TV139" s="39"/>
      <c r="TW139" s="39"/>
      <c r="TX139" s="39"/>
    </row>
    <row r="140" spans="1:669" s="39" customFormat="1" ht="12.75" customHeight="1" x14ac:dyDescent="0.25">
      <c r="B140" s="104"/>
      <c r="C140" s="105"/>
      <c r="D140" s="105"/>
      <c r="E140" s="106"/>
      <c r="F140" s="106"/>
      <c r="G140" s="143"/>
      <c r="H140" s="161"/>
      <c r="I140" s="143"/>
      <c r="J140" s="143"/>
      <c r="K140" s="143"/>
      <c r="L140" s="143"/>
      <c r="M140" s="161"/>
    </row>
    <row r="141" spans="1:669" s="51" customFormat="1" ht="18" customHeight="1" x14ac:dyDescent="0.25">
      <c r="A141" s="63" t="s">
        <v>155</v>
      </c>
      <c r="B141" s="84"/>
      <c r="C141" s="85"/>
      <c r="D141" s="85"/>
      <c r="E141" s="85"/>
      <c r="F141" s="85"/>
      <c r="G141" s="155"/>
      <c r="H141" s="174"/>
      <c r="I141" s="174"/>
      <c r="J141" s="174"/>
      <c r="K141" s="174"/>
      <c r="L141" s="174"/>
      <c r="M141" s="174"/>
      <c r="N141" s="45"/>
      <c r="O141" s="45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50"/>
      <c r="TZ141" s="50"/>
      <c r="UA141" s="50"/>
      <c r="UB141" s="50"/>
      <c r="UC141" s="50"/>
      <c r="UD141" s="50"/>
      <c r="UE141" s="50"/>
      <c r="UF141" s="50"/>
      <c r="UG141" s="50"/>
      <c r="UH141" s="50"/>
      <c r="UI141" s="50"/>
      <c r="UJ141" s="50"/>
      <c r="UK141" s="50"/>
      <c r="UL141" s="50"/>
      <c r="UM141" s="50"/>
      <c r="UN141" s="50"/>
      <c r="UO141" s="50"/>
      <c r="UP141" s="50"/>
      <c r="UQ141" s="50"/>
      <c r="UR141" s="50"/>
      <c r="US141" s="50"/>
      <c r="UT141" s="50"/>
      <c r="UU141" s="50"/>
      <c r="UV141" s="50"/>
      <c r="UW141" s="50"/>
      <c r="UX141" s="50"/>
      <c r="UY141" s="50"/>
      <c r="UZ141" s="50"/>
      <c r="VA141" s="50"/>
      <c r="VB141" s="50"/>
      <c r="VC141" s="50"/>
      <c r="VD141" s="50"/>
      <c r="VE141" s="50"/>
      <c r="VF141" s="50"/>
      <c r="VG141" s="50"/>
      <c r="VH141" s="50"/>
      <c r="VI141" s="50"/>
      <c r="VJ141" s="50"/>
      <c r="VK141" s="50"/>
      <c r="VL141" s="50"/>
      <c r="VM141" s="50"/>
      <c r="VN141" s="50"/>
      <c r="VO141" s="50"/>
      <c r="VP141" s="50"/>
      <c r="VQ141" s="50"/>
      <c r="VR141" s="50"/>
      <c r="VS141" s="50"/>
      <c r="VT141" s="50"/>
      <c r="VU141" s="50"/>
      <c r="VV141" s="50"/>
      <c r="VW141" s="50"/>
      <c r="VX141" s="50"/>
      <c r="VY141" s="50"/>
      <c r="VZ141" s="50"/>
      <c r="WA141" s="50"/>
      <c r="WB141" s="50"/>
      <c r="WC141" s="50"/>
      <c r="WD141" s="50"/>
      <c r="WE141" s="50"/>
      <c r="WF141" s="50"/>
      <c r="WG141" s="50"/>
      <c r="WH141" s="50"/>
      <c r="WI141" s="50"/>
      <c r="WJ141" s="50"/>
      <c r="WK141" s="50"/>
      <c r="WL141" s="50"/>
      <c r="WM141" s="50"/>
      <c r="WN141" s="50"/>
      <c r="WO141" s="50"/>
      <c r="WP141" s="50"/>
      <c r="WQ141" s="50"/>
      <c r="WR141" s="50"/>
      <c r="WS141" s="50"/>
      <c r="WT141" s="50"/>
      <c r="WU141" s="50"/>
      <c r="WV141" s="50"/>
      <c r="WW141" s="50"/>
      <c r="WX141" s="50"/>
      <c r="WY141" s="50"/>
      <c r="WZ141" s="50"/>
      <c r="XA141" s="50"/>
      <c r="XB141" s="50"/>
      <c r="XC141" s="50"/>
      <c r="XD141" s="50"/>
      <c r="XE141" s="50"/>
      <c r="XF141" s="50"/>
      <c r="XG141" s="50"/>
      <c r="XH141" s="50"/>
      <c r="XI141" s="50"/>
      <c r="XJ141" s="50"/>
      <c r="XK141" s="50"/>
      <c r="XL141" s="50"/>
      <c r="XM141" s="50"/>
      <c r="XN141" s="50"/>
      <c r="XO141" s="50"/>
      <c r="XP141" s="50"/>
      <c r="XQ141" s="50"/>
      <c r="XR141" s="50"/>
      <c r="XS141" s="50"/>
      <c r="XT141" s="50"/>
      <c r="XU141" s="50"/>
      <c r="XV141" s="50"/>
      <c r="XW141" s="50"/>
      <c r="XX141" s="50"/>
      <c r="XY141" s="50"/>
      <c r="XZ141" s="50"/>
      <c r="YA141" s="50"/>
      <c r="YB141" s="50"/>
      <c r="YC141" s="50"/>
      <c r="YD141" s="50"/>
      <c r="YE141" s="50"/>
      <c r="YF141" s="50"/>
      <c r="YG141" s="50"/>
      <c r="YH141" s="50"/>
      <c r="YI141" s="50"/>
      <c r="YJ141" s="50"/>
      <c r="YK141" s="50"/>
      <c r="YL141" s="50"/>
      <c r="YM141" s="50"/>
      <c r="YN141" s="50"/>
      <c r="YO141" s="50"/>
      <c r="YP141" s="50"/>
      <c r="YQ141" s="50"/>
      <c r="YR141" s="50"/>
      <c r="YS141" s="50"/>
    </row>
    <row r="142" spans="1:669" ht="18" customHeight="1" x14ac:dyDescent="0.25">
      <c r="A142" s="31" t="s">
        <v>156</v>
      </c>
      <c r="B142" s="26" t="s">
        <v>157</v>
      </c>
      <c r="C142" s="57" t="s">
        <v>70</v>
      </c>
      <c r="D142" s="57" t="s">
        <v>212</v>
      </c>
      <c r="E142" s="60">
        <v>44564</v>
      </c>
      <c r="F142" s="10" t="s">
        <v>106</v>
      </c>
      <c r="G142" s="226">
        <v>66000</v>
      </c>
      <c r="H142" s="226">
        <v>1894.2</v>
      </c>
      <c r="I142" s="226">
        <v>4313.2700000000004</v>
      </c>
      <c r="J142" s="226">
        <v>2006.4</v>
      </c>
      <c r="K142" s="226">
        <v>1537.45</v>
      </c>
      <c r="L142" s="226">
        <v>9751.32</v>
      </c>
      <c r="M142" s="226">
        <v>56248.68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50"/>
      <c r="TZ142" s="50"/>
      <c r="UA142" s="50"/>
      <c r="UB142" s="50"/>
      <c r="UC142" s="50"/>
      <c r="UD142" s="50"/>
      <c r="UE142" s="50"/>
      <c r="UF142" s="50"/>
      <c r="UG142" s="50"/>
      <c r="UH142" s="50"/>
      <c r="UI142" s="50"/>
      <c r="UJ142" s="50"/>
      <c r="UK142" s="50"/>
      <c r="UL142" s="50"/>
      <c r="UM142" s="50"/>
      <c r="UN142" s="50"/>
      <c r="UO142" s="50"/>
      <c r="UP142" s="50"/>
      <c r="UQ142" s="50"/>
      <c r="UR142" s="50"/>
      <c r="US142" s="50"/>
      <c r="UT142" s="50"/>
      <c r="UU142" s="50"/>
      <c r="UV142" s="50"/>
      <c r="UW142" s="50"/>
      <c r="UX142" s="50"/>
      <c r="UY142" s="50"/>
      <c r="UZ142" s="50"/>
      <c r="VA142" s="50"/>
      <c r="VB142" s="50"/>
      <c r="VC142" s="50"/>
      <c r="VD142" s="50"/>
      <c r="VE142" s="50"/>
      <c r="VF142" s="50"/>
      <c r="VG142" s="50"/>
      <c r="VH142" s="50"/>
      <c r="VI142" s="50"/>
      <c r="VJ142" s="50"/>
      <c r="VK142" s="50"/>
      <c r="VL142" s="50"/>
      <c r="VM142" s="50"/>
      <c r="VN142" s="50"/>
      <c r="VO142" s="50"/>
      <c r="VP142" s="50"/>
      <c r="VQ142" s="50"/>
      <c r="VR142" s="50"/>
      <c r="VS142" s="50"/>
      <c r="VT142" s="50"/>
      <c r="VU142" s="50"/>
      <c r="VV142" s="50"/>
      <c r="VW142" s="50"/>
      <c r="VX142" s="50"/>
      <c r="VY142" s="50"/>
      <c r="VZ142" s="50"/>
      <c r="WA142" s="50"/>
      <c r="WB142" s="50"/>
      <c r="WC142" s="50"/>
      <c r="WD142" s="50"/>
      <c r="WE142" s="50"/>
      <c r="WF142" s="50"/>
      <c r="WG142" s="50"/>
      <c r="WH142" s="50"/>
      <c r="WI142" s="50"/>
      <c r="WJ142" s="50"/>
      <c r="WK142" s="50"/>
      <c r="WL142" s="50"/>
      <c r="WM142" s="50"/>
      <c r="WN142" s="50"/>
      <c r="WO142" s="50"/>
      <c r="WP142" s="50"/>
      <c r="WQ142" s="50"/>
      <c r="WR142" s="50"/>
      <c r="WS142" s="50"/>
      <c r="WT142" s="50"/>
      <c r="WU142" s="50"/>
      <c r="WV142" s="50"/>
      <c r="WW142" s="50"/>
      <c r="WX142" s="50"/>
      <c r="WY142" s="50"/>
      <c r="WZ142" s="50"/>
      <c r="XA142" s="50"/>
      <c r="XB142" s="50"/>
      <c r="XC142" s="50"/>
      <c r="XD142" s="50"/>
      <c r="XE142" s="50"/>
      <c r="XF142" s="50"/>
      <c r="XG142" s="50"/>
      <c r="XH142" s="50"/>
      <c r="XI142" s="50"/>
      <c r="XJ142" s="50"/>
      <c r="XK142" s="50"/>
      <c r="XL142" s="50"/>
      <c r="XM142" s="50"/>
      <c r="XN142" s="50"/>
      <c r="XO142" s="50"/>
      <c r="XP142" s="50"/>
      <c r="XQ142" s="50"/>
      <c r="XR142" s="50"/>
      <c r="XS142" s="50"/>
      <c r="XT142" s="50"/>
      <c r="XU142" s="50"/>
      <c r="XV142" s="50"/>
      <c r="XW142" s="50"/>
      <c r="XX142" s="50"/>
      <c r="XY142" s="50"/>
      <c r="XZ142" s="50"/>
      <c r="YA142" s="50"/>
      <c r="YB142" s="50"/>
      <c r="YC142" s="50"/>
      <c r="YD142" s="50"/>
      <c r="YE142" s="50"/>
      <c r="YF142" s="50"/>
      <c r="YG142" s="50"/>
      <c r="YH142" s="50"/>
      <c r="YI142" s="50"/>
      <c r="YJ142" s="50"/>
      <c r="YK142" s="50"/>
      <c r="YL142" s="50"/>
      <c r="YM142" s="50"/>
      <c r="YN142" s="50"/>
      <c r="YO142" s="50"/>
      <c r="YP142" s="50"/>
      <c r="YQ142" s="50"/>
      <c r="YR142" s="50"/>
      <c r="YS142" s="50"/>
    </row>
    <row r="143" spans="1:669" ht="15.75" x14ac:dyDescent="0.25">
      <c r="A143" s="31" t="s">
        <v>158</v>
      </c>
      <c r="B143" s="26" t="s">
        <v>157</v>
      </c>
      <c r="C143" s="57" t="s">
        <v>70</v>
      </c>
      <c r="D143" s="57" t="s">
        <v>212</v>
      </c>
      <c r="E143" s="60">
        <v>44440</v>
      </c>
      <c r="F143" s="10" t="s">
        <v>106</v>
      </c>
      <c r="G143" s="226">
        <v>60000</v>
      </c>
      <c r="H143" s="226">
        <v>1722</v>
      </c>
      <c r="I143" s="226">
        <v>3184.19</v>
      </c>
      <c r="J143" s="226">
        <v>1824</v>
      </c>
      <c r="K143" s="226">
        <v>6537.45</v>
      </c>
      <c r="L143" s="226">
        <v>13267.64</v>
      </c>
      <c r="M143" s="226">
        <v>46732.36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50"/>
      <c r="TZ143" s="50"/>
      <c r="UA143" s="50"/>
      <c r="UB143" s="50"/>
      <c r="UC143" s="50"/>
      <c r="UD143" s="50"/>
      <c r="UE143" s="50"/>
      <c r="UF143" s="50"/>
      <c r="UG143" s="50"/>
      <c r="UH143" s="50"/>
      <c r="UI143" s="50"/>
      <c r="UJ143" s="50"/>
      <c r="UK143" s="50"/>
      <c r="UL143" s="50"/>
      <c r="UM143" s="50"/>
      <c r="UN143" s="50"/>
      <c r="UO143" s="50"/>
      <c r="UP143" s="50"/>
      <c r="UQ143" s="50"/>
      <c r="UR143" s="50"/>
      <c r="US143" s="50"/>
      <c r="UT143" s="50"/>
      <c r="UU143" s="50"/>
      <c r="UV143" s="50"/>
      <c r="UW143" s="50"/>
      <c r="UX143" s="50"/>
      <c r="UY143" s="50"/>
      <c r="UZ143" s="50"/>
      <c r="VA143" s="50"/>
      <c r="VB143" s="50"/>
      <c r="VC143" s="50"/>
      <c r="VD143" s="50"/>
      <c r="VE143" s="50"/>
      <c r="VF143" s="50"/>
      <c r="VG143" s="50"/>
      <c r="VH143" s="50"/>
      <c r="VI143" s="50"/>
      <c r="VJ143" s="50"/>
      <c r="VK143" s="50"/>
      <c r="VL143" s="50"/>
      <c r="VM143" s="50"/>
      <c r="VN143" s="50"/>
      <c r="VO143" s="50"/>
      <c r="VP143" s="50"/>
      <c r="VQ143" s="50"/>
      <c r="VR143" s="50"/>
      <c r="VS143" s="50"/>
      <c r="VT143" s="50"/>
      <c r="VU143" s="50"/>
      <c r="VV143" s="50"/>
      <c r="VW143" s="50"/>
      <c r="VX143" s="50"/>
      <c r="VY143" s="50"/>
      <c r="VZ143" s="50"/>
      <c r="WA143" s="50"/>
      <c r="WB143" s="50"/>
      <c r="WC143" s="50"/>
      <c r="WD143" s="50"/>
      <c r="WE143" s="50"/>
      <c r="WF143" s="50"/>
      <c r="WG143" s="50"/>
      <c r="WH143" s="50"/>
      <c r="WI143" s="50"/>
      <c r="WJ143" s="50"/>
      <c r="WK143" s="50"/>
      <c r="WL143" s="50"/>
      <c r="WM143" s="50"/>
      <c r="WN143" s="50"/>
      <c r="WO143" s="50"/>
      <c r="WP143" s="50"/>
      <c r="WQ143" s="50"/>
      <c r="WR143" s="50"/>
      <c r="WS143" s="50"/>
      <c r="WT143" s="50"/>
      <c r="WU143" s="50"/>
      <c r="WV143" s="50"/>
      <c r="WW143" s="50"/>
      <c r="WX143" s="50"/>
      <c r="WY143" s="50"/>
      <c r="WZ143" s="50"/>
      <c r="XA143" s="50"/>
      <c r="XB143" s="50"/>
      <c r="XC143" s="50"/>
      <c r="XD143" s="50"/>
      <c r="XE143" s="50"/>
      <c r="XF143" s="50"/>
      <c r="XG143" s="50"/>
      <c r="XH143" s="50"/>
      <c r="XI143" s="50"/>
      <c r="XJ143" s="50"/>
      <c r="XK143" s="50"/>
      <c r="XL143" s="50"/>
      <c r="XM143" s="50"/>
      <c r="XN143" s="50"/>
      <c r="XO143" s="50"/>
      <c r="XP143" s="50"/>
      <c r="XQ143" s="50"/>
      <c r="XR143" s="50"/>
      <c r="XS143" s="50"/>
      <c r="XT143" s="50"/>
      <c r="XU143" s="50"/>
      <c r="XV143" s="50"/>
      <c r="XW143" s="50"/>
      <c r="XX143" s="50"/>
      <c r="XY143" s="50"/>
      <c r="XZ143" s="50"/>
      <c r="YA143" s="50"/>
      <c r="YB143" s="50"/>
      <c r="YC143" s="50"/>
      <c r="YD143" s="50"/>
      <c r="YE143" s="50"/>
      <c r="YF143" s="50"/>
      <c r="YG143" s="50"/>
      <c r="YH143" s="50"/>
      <c r="YI143" s="50"/>
      <c r="YJ143" s="50"/>
      <c r="YK143" s="50"/>
      <c r="YL143" s="50"/>
      <c r="YM143" s="50"/>
      <c r="YN143" s="50"/>
      <c r="YO143" s="50"/>
      <c r="YP143" s="50"/>
      <c r="YQ143" s="50"/>
      <c r="YR143" s="50"/>
      <c r="YS143" s="50"/>
    </row>
    <row r="144" spans="1:669" ht="15.75" x14ac:dyDescent="0.25">
      <c r="A144" s="31" t="s">
        <v>160</v>
      </c>
      <c r="B144" s="26" t="s">
        <v>157</v>
      </c>
      <c r="C144" s="57" t="s">
        <v>70</v>
      </c>
      <c r="D144" s="57" t="s">
        <v>212</v>
      </c>
      <c r="E144" s="60">
        <v>44593</v>
      </c>
      <c r="F144" s="10" t="s">
        <v>106</v>
      </c>
      <c r="G144" s="226">
        <v>60000</v>
      </c>
      <c r="H144" s="226">
        <v>1722</v>
      </c>
      <c r="I144" s="226">
        <v>3486.68</v>
      </c>
      <c r="J144" s="226">
        <v>1824</v>
      </c>
      <c r="K144" s="226">
        <v>25</v>
      </c>
      <c r="L144" s="226">
        <v>7057.68</v>
      </c>
      <c r="M144" s="226">
        <v>52942.32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50"/>
      <c r="TZ144" s="50"/>
      <c r="UA144" s="50"/>
      <c r="UB144" s="50"/>
      <c r="UC144" s="50"/>
      <c r="UD144" s="50"/>
      <c r="UE144" s="50"/>
      <c r="UF144" s="50"/>
      <c r="UG144" s="50"/>
      <c r="UH144" s="50"/>
      <c r="UI144" s="50"/>
      <c r="UJ144" s="50"/>
      <c r="UK144" s="50"/>
      <c r="UL144" s="50"/>
      <c r="UM144" s="50"/>
      <c r="UN144" s="50"/>
      <c r="UO144" s="50"/>
      <c r="UP144" s="50"/>
      <c r="UQ144" s="50"/>
      <c r="UR144" s="50"/>
      <c r="US144" s="50"/>
      <c r="UT144" s="50"/>
      <c r="UU144" s="50"/>
      <c r="UV144" s="50"/>
      <c r="UW144" s="50"/>
      <c r="UX144" s="50"/>
      <c r="UY144" s="50"/>
      <c r="UZ144" s="50"/>
      <c r="VA144" s="50"/>
      <c r="VB144" s="50"/>
      <c r="VC144" s="50"/>
      <c r="VD144" s="50"/>
      <c r="VE144" s="50"/>
      <c r="VF144" s="50"/>
      <c r="VG144" s="50"/>
      <c r="VH144" s="50"/>
      <c r="VI144" s="50"/>
      <c r="VJ144" s="50"/>
      <c r="VK144" s="50"/>
      <c r="VL144" s="50"/>
      <c r="VM144" s="50"/>
      <c r="VN144" s="50"/>
      <c r="VO144" s="50"/>
      <c r="VP144" s="50"/>
      <c r="VQ144" s="50"/>
      <c r="VR144" s="50"/>
      <c r="VS144" s="50"/>
      <c r="VT144" s="50"/>
      <c r="VU144" s="50"/>
      <c r="VV144" s="50"/>
      <c r="VW144" s="50"/>
      <c r="VX144" s="50"/>
      <c r="VY144" s="50"/>
      <c r="VZ144" s="50"/>
      <c r="WA144" s="50"/>
      <c r="WB144" s="50"/>
      <c r="WC144" s="50"/>
      <c r="WD144" s="50"/>
      <c r="WE144" s="50"/>
      <c r="WF144" s="50"/>
      <c r="WG144" s="50"/>
      <c r="WH144" s="50"/>
      <c r="WI144" s="50"/>
      <c r="WJ144" s="50"/>
      <c r="WK144" s="50"/>
      <c r="WL144" s="50"/>
      <c r="WM144" s="50"/>
      <c r="WN144" s="50"/>
      <c r="WO144" s="50"/>
      <c r="WP144" s="50"/>
      <c r="WQ144" s="50"/>
      <c r="WR144" s="50"/>
      <c r="WS144" s="50"/>
      <c r="WT144" s="50"/>
      <c r="WU144" s="50"/>
      <c r="WV144" s="50"/>
      <c r="WW144" s="50"/>
      <c r="WX144" s="50"/>
      <c r="WY144" s="50"/>
      <c r="WZ144" s="50"/>
      <c r="XA144" s="50"/>
      <c r="XB144" s="50"/>
      <c r="XC144" s="50"/>
      <c r="XD144" s="50"/>
      <c r="XE144" s="50"/>
      <c r="XF144" s="50"/>
      <c r="XG144" s="50"/>
      <c r="XH144" s="50"/>
      <c r="XI144" s="50"/>
      <c r="XJ144" s="50"/>
      <c r="XK144" s="50"/>
      <c r="XL144" s="50"/>
      <c r="XM144" s="50"/>
      <c r="XN144" s="50"/>
      <c r="XO144" s="50"/>
      <c r="XP144" s="50"/>
      <c r="XQ144" s="50"/>
      <c r="XR144" s="50"/>
      <c r="XS144" s="50"/>
      <c r="XT144" s="50"/>
      <c r="XU144" s="50"/>
      <c r="XV144" s="50"/>
      <c r="XW144" s="50"/>
      <c r="XX144" s="50"/>
      <c r="XY144" s="50"/>
      <c r="XZ144" s="50"/>
      <c r="YA144" s="50"/>
      <c r="YB144" s="50"/>
      <c r="YC144" s="50"/>
      <c r="YD144" s="50"/>
      <c r="YE144" s="50"/>
      <c r="YF144" s="50"/>
      <c r="YG144" s="50"/>
      <c r="YH144" s="50"/>
      <c r="YI144" s="50"/>
      <c r="YJ144" s="50"/>
      <c r="YK144" s="50"/>
      <c r="YL144" s="50"/>
      <c r="YM144" s="50"/>
      <c r="YN144" s="50"/>
      <c r="YO144" s="50"/>
      <c r="YP144" s="50"/>
      <c r="YQ144" s="50"/>
      <c r="YR144" s="50"/>
      <c r="YS144" s="50"/>
    </row>
    <row r="145" spans="1:669" ht="15.75" x14ac:dyDescent="0.25">
      <c r="A145" s="31" t="s">
        <v>161</v>
      </c>
      <c r="B145" s="26" t="s">
        <v>159</v>
      </c>
      <c r="C145" s="57" t="s">
        <v>70</v>
      </c>
      <c r="D145" s="57" t="s">
        <v>212</v>
      </c>
      <c r="E145" s="60">
        <v>44594</v>
      </c>
      <c r="F145" s="10" t="s">
        <v>106</v>
      </c>
      <c r="G145" s="226">
        <v>60000</v>
      </c>
      <c r="H145" s="226">
        <v>1722</v>
      </c>
      <c r="I145" s="226">
        <v>3486.68</v>
      </c>
      <c r="J145" s="226">
        <v>1824</v>
      </c>
      <c r="K145" s="226">
        <v>25</v>
      </c>
      <c r="L145" s="226">
        <v>7057.68</v>
      </c>
      <c r="M145" s="226">
        <v>52942.32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50"/>
      <c r="TZ145" s="50"/>
      <c r="UA145" s="50"/>
      <c r="UB145" s="50"/>
      <c r="UC145" s="50"/>
      <c r="UD145" s="50"/>
      <c r="UE145" s="50"/>
      <c r="UF145" s="50"/>
      <c r="UG145" s="50"/>
      <c r="UH145" s="50"/>
      <c r="UI145" s="50"/>
      <c r="UJ145" s="50"/>
      <c r="UK145" s="50"/>
      <c r="UL145" s="50"/>
      <c r="UM145" s="50"/>
      <c r="UN145" s="50"/>
      <c r="UO145" s="50"/>
      <c r="UP145" s="50"/>
      <c r="UQ145" s="50"/>
      <c r="UR145" s="50"/>
      <c r="US145" s="50"/>
      <c r="UT145" s="50"/>
      <c r="UU145" s="50"/>
      <c r="UV145" s="50"/>
      <c r="UW145" s="50"/>
      <c r="UX145" s="50"/>
      <c r="UY145" s="50"/>
      <c r="UZ145" s="50"/>
      <c r="VA145" s="50"/>
      <c r="VB145" s="50"/>
      <c r="VC145" s="50"/>
      <c r="VD145" s="50"/>
      <c r="VE145" s="50"/>
      <c r="VF145" s="50"/>
      <c r="VG145" s="50"/>
      <c r="VH145" s="50"/>
      <c r="VI145" s="50"/>
      <c r="VJ145" s="50"/>
      <c r="VK145" s="50"/>
      <c r="VL145" s="50"/>
      <c r="VM145" s="50"/>
      <c r="VN145" s="50"/>
      <c r="VO145" s="50"/>
      <c r="VP145" s="50"/>
      <c r="VQ145" s="50"/>
      <c r="VR145" s="50"/>
      <c r="VS145" s="50"/>
      <c r="VT145" s="50"/>
      <c r="VU145" s="50"/>
      <c r="VV145" s="50"/>
      <c r="VW145" s="50"/>
      <c r="VX145" s="50"/>
      <c r="VY145" s="50"/>
      <c r="VZ145" s="50"/>
      <c r="WA145" s="50"/>
      <c r="WB145" s="50"/>
      <c r="WC145" s="50"/>
      <c r="WD145" s="50"/>
      <c r="WE145" s="50"/>
      <c r="WF145" s="50"/>
      <c r="WG145" s="50"/>
      <c r="WH145" s="50"/>
      <c r="WI145" s="50"/>
      <c r="WJ145" s="50"/>
      <c r="WK145" s="50"/>
      <c r="WL145" s="50"/>
      <c r="WM145" s="50"/>
      <c r="WN145" s="50"/>
      <c r="WO145" s="50"/>
      <c r="WP145" s="50"/>
      <c r="WQ145" s="50"/>
      <c r="WR145" s="50"/>
      <c r="WS145" s="50"/>
      <c r="WT145" s="50"/>
      <c r="WU145" s="50"/>
      <c r="WV145" s="50"/>
      <c r="WW145" s="50"/>
      <c r="WX145" s="50"/>
      <c r="WY145" s="50"/>
      <c r="WZ145" s="50"/>
      <c r="XA145" s="50"/>
      <c r="XB145" s="50"/>
      <c r="XC145" s="50"/>
      <c r="XD145" s="50"/>
      <c r="XE145" s="50"/>
      <c r="XF145" s="50"/>
      <c r="XG145" s="50"/>
      <c r="XH145" s="50"/>
      <c r="XI145" s="50"/>
      <c r="XJ145" s="50"/>
      <c r="XK145" s="50"/>
      <c r="XL145" s="50"/>
      <c r="XM145" s="50"/>
      <c r="XN145" s="50"/>
      <c r="XO145" s="50"/>
      <c r="XP145" s="50"/>
      <c r="XQ145" s="50"/>
      <c r="XR145" s="50"/>
      <c r="XS145" s="50"/>
      <c r="XT145" s="50"/>
      <c r="XU145" s="50"/>
      <c r="XV145" s="50"/>
      <c r="XW145" s="50"/>
      <c r="XX145" s="50"/>
      <c r="XY145" s="50"/>
      <c r="XZ145" s="50"/>
      <c r="YA145" s="50"/>
      <c r="YB145" s="50"/>
      <c r="YC145" s="50"/>
      <c r="YD145" s="50"/>
      <c r="YE145" s="50"/>
      <c r="YF145" s="50"/>
      <c r="YG145" s="50"/>
      <c r="YH145" s="50"/>
      <c r="YI145" s="50"/>
      <c r="YJ145" s="50"/>
      <c r="YK145" s="50"/>
      <c r="YL145" s="50"/>
      <c r="YM145" s="50"/>
      <c r="YN145" s="50"/>
      <c r="YO145" s="50"/>
      <c r="YP145" s="50"/>
      <c r="YQ145" s="50"/>
      <c r="YR145" s="50"/>
      <c r="YS145" s="50"/>
    </row>
    <row r="146" spans="1:669" s="47" customFormat="1" ht="15" customHeight="1" x14ac:dyDescent="0.25">
      <c r="A146" s="119" t="s">
        <v>14</v>
      </c>
      <c r="B146" s="95">
        <v>4</v>
      </c>
      <c r="C146" s="54"/>
      <c r="D146" s="54"/>
      <c r="E146" s="56"/>
      <c r="F146" s="56"/>
      <c r="G146" s="157">
        <f>SUM(G142:G145)</f>
        <v>246000</v>
      </c>
      <c r="H146" s="157">
        <f>SUM(H142:H143)+H144+H145</f>
        <v>7060.2</v>
      </c>
      <c r="I146" s="157">
        <f>SUM(I142:I143)+I144+I145</f>
        <v>14470.820000000002</v>
      </c>
      <c r="J146" s="163">
        <f>SUM(J142:J143)+J144+J145</f>
        <v>7478.4</v>
      </c>
      <c r="K146" s="157">
        <f>SUM(K142:K143)+K144+K145</f>
        <v>8124.9</v>
      </c>
      <c r="L146" s="157">
        <f>L142+L143+L144+L145</f>
        <v>37134.32</v>
      </c>
      <c r="M146" s="147">
        <f>SUM(M142:M145)</f>
        <v>208865.68000000002</v>
      </c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</row>
    <row r="147" spans="1:669" s="39" customFormat="1" ht="12.75" customHeight="1" x14ac:dyDescent="0.25">
      <c r="B147" s="104"/>
      <c r="C147" s="105"/>
      <c r="D147" s="105"/>
      <c r="E147" s="106"/>
      <c r="F147" s="106"/>
      <c r="G147" s="143"/>
      <c r="H147" s="161"/>
      <c r="I147" s="143"/>
      <c r="J147" s="143"/>
      <c r="K147" s="143"/>
      <c r="L147" s="143"/>
      <c r="M147" s="161"/>
    </row>
    <row r="148" spans="1:669" s="47" customFormat="1" ht="12.75" customHeight="1" x14ac:dyDescent="0.25">
      <c r="A148" s="39" t="s">
        <v>99</v>
      </c>
      <c r="B148" s="65"/>
      <c r="C148" s="66"/>
      <c r="D148" s="66"/>
      <c r="E148" s="67"/>
      <c r="F148" s="10"/>
      <c r="G148" s="145"/>
      <c r="H148" s="162"/>
      <c r="I148" s="145"/>
      <c r="J148" s="145"/>
      <c r="K148" s="145"/>
      <c r="L148" s="145"/>
      <c r="M148" s="162"/>
    </row>
    <row r="149" spans="1:669" s="47" customFormat="1" ht="12.75" customHeight="1" x14ac:dyDescent="0.25">
      <c r="A149" s="44" t="s">
        <v>101</v>
      </c>
      <c r="B149" s="65" t="s">
        <v>100</v>
      </c>
      <c r="C149" s="66" t="s">
        <v>69</v>
      </c>
      <c r="D149" s="66" t="s">
        <v>212</v>
      </c>
      <c r="E149" s="67">
        <v>44470</v>
      </c>
      <c r="F149" s="10" t="s">
        <v>106</v>
      </c>
      <c r="G149" s="226">
        <v>44000</v>
      </c>
      <c r="H149" s="226">
        <v>1262.8</v>
      </c>
      <c r="I149" s="226">
        <v>1007.19</v>
      </c>
      <c r="J149" s="226">
        <v>1337.6</v>
      </c>
      <c r="K149" s="226">
        <v>25</v>
      </c>
      <c r="L149" s="226">
        <v>3632.59</v>
      </c>
      <c r="M149" s="226">
        <v>40367.410000000003</v>
      </c>
    </row>
    <row r="150" spans="1:669" s="51" customFormat="1" ht="12.75" customHeight="1" x14ac:dyDescent="0.25">
      <c r="A150" s="68" t="s">
        <v>102</v>
      </c>
      <c r="B150" s="93">
        <v>1</v>
      </c>
      <c r="C150" s="69"/>
      <c r="D150" s="69"/>
      <c r="E150" s="70"/>
      <c r="F150" s="70"/>
      <c r="G150" s="147">
        <f>G149</f>
        <v>44000</v>
      </c>
      <c r="H150" s="154">
        <v>1262.8</v>
      </c>
      <c r="I150" s="147">
        <f>SUM(I149)</f>
        <v>1007.19</v>
      </c>
      <c r="J150" s="147">
        <v>1337.6</v>
      </c>
      <c r="K150" s="147">
        <f>K149</f>
        <v>25</v>
      </c>
      <c r="L150" s="147">
        <v>3632.59</v>
      </c>
      <c r="M150" s="154">
        <f>M149</f>
        <v>40367.410000000003</v>
      </c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  <c r="RN150" s="47"/>
      <c r="RO150" s="47"/>
      <c r="RP150" s="47"/>
      <c r="RQ150" s="47"/>
      <c r="RR150" s="47"/>
      <c r="RS150" s="47"/>
      <c r="RT150" s="47"/>
      <c r="RU150" s="47"/>
      <c r="RV150" s="47"/>
      <c r="RW150" s="47"/>
      <c r="RX150" s="47"/>
      <c r="RY150" s="47"/>
      <c r="RZ150" s="47"/>
      <c r="SA150" s="47"/>
      <c r="SB150" s="47"/>
      <c r="SC150" s="47"/>
      <c r="SD150" s="47"/>
      <c r="SE150" s="47"/>
      <c r="SF150" s="47"/>
      <c r="SG150" s="47"/>
      <c r="SH150" s="47"/>
      <c r="SI150" s="47"/>
      <c r="SJ150" s="47"/>
      <c r="SK150" s="47"/>
      <c r="SL150" s="47"/>
      <c r="SM150" s="47"/>
      <c r="SN150" s="47"/>
      <c r="SO150" s="47"/>
      <c r="SP150" s="47"/>
      <c r="SQ150" s="47"/>
      <c r="SR150" s="47"/>
      <c r="SS150" s="47"/>
      <c r="ST150" s="47"/>
      <c r="SU150" s="47"/>
      <c r="SV150" s="47"/>
      <c r="SW150" s="47"/>
      <c r="SX150" s="47"/>
      <c r="SY150" s="47"/>
      <c r="SZ150" s="47"/>
      <c r="TA150" s="47"/>
      <c r="TB150" s="47"/>
      <c r="TC150" s="47"/>
      <c r="TD150" s="47"/>
      <c r="TE150" s="47"/>
      <c r="TF150" s="47"/>
      <c r="TG150" s="47"/>
      <c r="TH150" s="47"/>
      <c r="TI150" s="47"/>
      <c r="TJ150" s="47"/>
      <c r="TK150" s="47"/>
      <c r="TL150" s="47"/>
      <c r="TM150" s="47"/>
      <c r="TN150" s="47"/>
      <c r="TO150" s="47"/>
      <c r="TP150" s="47"/>
      <c r="TQ150" s="47"/>
      <c r="TR150" s="47"/>
      <c r="TS150" s="47"/>
      <c r="TT150" s="47"/>
      <c r="TU150" s="47"/>
      <c r="TV150" s="47"/>
      <c r="TW150" s="47"/>
      <c r="TX150" s="47"/>
    </row>
    <row r="151" spans="1:669" s="44" customFormat="1" ht="12.75" customHeight="1" x14ac:dyDescent="0.25">
      <c r="B151" s="65"/>
      <c r="C151" s="66"/>
      <c r="D151" s="66"/>
      <c r="E151" s="67"/>
      <c r="F151" s="67"/>
      <c r="G151" s="145"/>
      <c r="H151" s="162"/>
      <c r="I151" s="145"/>
      <c r="J151" s="145"/>
      <c r="K151" s="145"/>
      <c r="L151" s="145"/>
      <c r="M151" s="162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</row>
    <row r="152" spans="1:669" s="44" customFormat="1" ht="12.75" customHeight="1" x14ac:dyDescent="0.25">
      <c r="A152" s="39" t="s">
        <v>203</v>
      </c>
      <c r="B152" s="65"/>
      <c r="C152" s="66"/>
      <c r="D152" s="66"/>
      <c r="E152" s="67"/>
      <c r="F152" s="67"/>
      <c r="G152" s="145"/>
      <c r="H152" s="162"/>
      <c r="I152" s="145"/>
      <c r="J152" s="145"/>
      <c r="K152" s="145"/>
      <c r="L152" s="145"/>
      <c r="M152" s="162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</row>
    <row r="153" spans="1:669" s="44" customFormat="1" ht="12.75" customHeight="1" x14ac:dyDescent="0.25">
      <c r="A153" s="44" t="s">
        <v>204</v>
      </c>
      <c r="B153" s="65" t="s">
        <v>16</v>
      </c>
      <c r="C153" s="66" t="s">
        <v>70</v>
      </c>
      <c r="D153" s="66" t="s">
        <v>212</v>
      </c>
      <c r="E153" s="67">
        <v>44774</v>
      </c>
      <c r="F153" s="67" t="s">
        <v>106</v>
      </c>
      <c r="G153" s="226">
        <v>60000</v>
      </c>
      <c r="H153" s="226">
        <v>1722</v>
      </c>
      <c r="I153" s="226">
        <v>3486.68</v>
      </c>
      <c r="J153" s="226">
        <v>1824</v>
      </c>
      <c r="K153" s="226">
        <v>25</v>
      </c>
      <c r="L153" s="226">
        <v>7057.68</v>
      </c>
      <c r="M153" s="226">
        <v>52942.32</v>
      </c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</row>
    <row r="154" spans="1:669" s="190" customFormat="1" ht="12.75" customHeight="1" x14ac:dyDescent="0.25">
      <c r="A154" s="68" t="s">
        <v>102</v>
      </c>
      <c r="B154" s="93">
        <v>1</v>
      </c>
      <c r="C154" s="107"/>
      <c r="D154" s="107"/>
      <c r="E154" s="108"/>
      <c r="F154" s="108"/>
      <c r="G154" s="147">
        <f t="shared" ref="G154:M154" si="22">G153</f>
        <v>60000</v>
      </c>
      <c r="H154" s="154">
        <f t="shared" si="22"/>
        <v>1722</v>
      </c>
      <c r="I154" s="147">
        <f>I153</f>
        <v>3486.68</v>
      </c>
      <c r="J154" s="147">
        <f t="shared" si="22"/>
        <v>1824</v>
      </c>
      <c r="K154" s="147">
        <f t="shared" si="22"/>
        <v>25</v>
      </c>
      <c r="L154" s="147">
        <f t="shared" si="22"/>
        <v>7057.68</v>
      </c>
      <c r="M154" s="154">
        <f t="shared" si="22"/>
        <v>52942.32</v>
      </c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</row>
    <row r="155" spans="1:669" s="40" customFormat="1" ht="12.75" customHeight="1" x14ac:dyDescent="0.25">
      <c r="B155" s="210"/>
      <c r="C155" s="211"/>
      <c r="D155" s="211"/>
      <c r="E155" s="212"/>
      <c r="F155" s="212"/>
      <c r="G155" s="148"/>
      <c r="H155" s="152"/>
      <c r="I155" s="148"/>
      <c r="J155" s="148"/>
      <c r="K155" s="148"/>
      <c r="L155" s="148"/>
      <c r="M155" s="152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/>
      <c r="JC155" s="39"/>
      <c r="JD155" s="39"/>
      <c r="JE155" s="39"/>
      <c r="JF155" s="39"/>
      <c r="JG155" s="39"/>
      <c r="JH155" s="39"/>
      <c r="JI155" s="39"/>
      <c r="JJ155" s="39"/>
      <c r="JK155" s="39"/>
      <c r="JL155" s="39"/>
      <c r="JM155" s="39"/>
      <c r="JN155" s="39"/>
      <c r="JO155" s="39"/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/>
      <c r="KB155" s="39"/>
      <c r="KC155" s="39"/>
      <c r="KD155" s="39"/>
      <c r="KE155" s="39"/>
      <c r="KF155" s="39"/>
      <c r="KG155" s="39"/>
      <c r="KH155" s="39"/>
      <c r="KI155" s="39"/>
      <c r="KJ155" s="39"/>
      <c r="KK155" s="39"/>
      <c r="KL155" s="39"/>
      <c r="KM155" s="39"/>
      <c r="KN155" s="39"/>
      <c r="KO155" s="39"/>
      <c r="KP155" s="39"/>
      <c r="KQ155" s="39"/>
      <c r="KR155" s="39"/>
      <c r="KS155" s="39"/>
      <c r="KT155" s="39"/>
      <c r="KU155" s="39"/>
      <c r="KV155" s="39"/>
      <c r="KW155" s="39"/>
      <c r="KX155" s="39"/>
      <c r="KY155" s="39"/>
      <c r="KZ155" s="39"/>
      <c r="LA155" s="39"/>
      <c r="LB155" s="39"/>
      <c r="LC155" s="39"/>
      <c r="LD155" s="39"/>
      <c r="LE155" s="39"/>
      <c r="LF155" s="39"/>
      <c r="LG155" s="39"/>
      <c r="LH155" s="39"/>
      <c r="LI155" s="39"/>
      <c r="LJ155" s="39"/>
      <c r="LK155" s="39"/>
      <c r="LL155" s="39"/>
      <c r="LM155" s="39"/>
      <c r="LN155" s="39"/>
      <c r="LO155" s="39"/>
      <c r="LP155" s="39"/>
      <c r="LQ155" s="39"/>
      <c r="LR155" s="39"/>
      <c r="LS155" s="39"/>
      <c r="LT155" s="39"/>
      <c r="LU155" s="39"/>
      <c r="LV155" s="39"/>
      <c r="LW155" s="39"/>
      <c r="LX155" s="39"/>
      <c r="LY155" s="39"/>
      <c r="LZ155" s="39"/>
      <c r="MA155" s="39"/>
      <c r="MB155" s="39"/>
      <c r="MC155" s="39"/>
      <c r="MD155" s="39"/>
      <c r="ME155" s="39"/>
      <c r="MF155" s="39"/>
      <c r="MG155" s="39"/>
      <c r="MH155" s="39"/>
      <c r="MI155" s="39"/>
      <c r="MJ155" s="39"/>
      <c r="MK155" s="39"/>
      <c r="ML155" s="39"/>
      <c r="MM155" s="39"/>
      <c r="MN155" s="39"/>
      <c r="MO155" s="39"/>
      <c r="MP155" s="39"/>
      <c r="MQ155" s="39"/>
      <c r="MR155" s="39"/>
      <c r="MS155" s="39"/>
      <c r="MT155" s="39"/>
      <c r="MU155" s="39"/>
      <c r="MV155" s="39"/>
      <c r="MW155" s="39"/>
      <c r="MX155" s="39"/>
      <c r="MY155" s="39"/>
      <c r="MZ155" s="39"/>
      <c r="NA155" s="39"/>
      <c r="NB155" s="39"/>
      <c r="NC155" s="39"/>
      <c r="ND155" s="39"/>
      <c r="NE155" s="39"/>
      <c r="NF155" s="39"/>
      <c r="NG155" s="39"/>
      <c r="NH155" s="39"/>
      <c r="NI155" s="39"/>
      <c r="NJ155" s="39"/>
      <c r="NK155" s="39"/>
      <c r="NL155" s="39"/>
      <c r="NM155" s="39"/>
      <c r="NN155" s="39"/>
      <c r="NO155" s="39"/>
      <c r="NP155" s="39"/>
      <c r="NQ155" s="39"/>
      <c r="NR155" s="39"/>
      <c r="NS155" s="39"/>
      <c r="NT155" s="39"/>
      <c r="NU155" s="39"/>
      <c r="NV155" s="39"/>
      <c r="NW155" s="39"/>
      <c r="NX155" s="39"/>
      <c r="NY155" s="39"/>
      <c r="NZ155" s="39"/>
      <c r="OA155" s="39"/>
      <c r="OB155" s="39"/>
      <c r="OC155" s="39"/>
      <c r="OD155" s="39"/>
      <c r="OE155" s="39"/>
      <c r="OF155" s="39"/>
      <c r="OG155" s="39"/>
      <c r="OH155" s="39"/>
      <c r="OI155" s="39"/>
      <c r="OJ155" s="39"/>
      <c r="OK155" s="39"/>
      <c r="OL155" s="39"/>
      <c r="OM155" s="39"/>
      <c r="ON155" s="39"/>
      <c r="OO155" s="39"/>
      <c r="OP155" s="39"/>
      <c r="OQ155" s="39"/>
      <c r="OR155" s="39"/>
      <c r="OS155" s="39"/>
      <c r="OT155" s="39"/>
      <c r="OU155" s="39"/>
      <c r="OV155" s="39"/>
      <c r="OW155" s="39"/>
      <c r="OX155" s="39"/>
      <c r="OY155" s="39"/>
      <c r="OZ155" s="39"/>
      <c r="PA155" s="39"/>
      <c r="PB155" s="39"/>
      <c r="PC155" s="39"/>
      <c r="PD155" s="39"/>
      <c r="PE155" s="39"/>
      <c r="PF155" s="39"/>
      <c r="PG155" s="39"/>
      <c r="PH155" s="39"/>
      <c r="PI155" s="39"/>
      <c r="PJ155" s="39"/>
      <c r="PK155" s="39"/>
      <c r="PL155" s="39"/>
      <c r="PM155" s="39"/>
      <c r="PN155" s="39"/>
      <c r="PO155" s="39"/>
      <c r="PP155" s="39"/>
      <c r="PQ155" s="39"/>
      <c r="PR155" s="39"/>
      <c r="PS155" s="39"/>
      <c r="PT155" s="39"/>
      <c r="PU155" s="39"/>
      <c r="PV155" s="39"/>
      <c r="PW155" s="39"/>
      <c r="PX155" s="39"/>
      <c r="PY155" s="39"/>
      <c r="PZ155" s="39"/>
      <c r="QA155" s="39"/>
      <c r="QB155" s="39"/>
      <c r="QC155" s="39"/>
      <c r="QD155" s="39"/>
      <c r="QE155" s="39"/>
      <c r="QF155" s="39"/>
      <c r="QG155" s="39"/>
      <c r="QH155" s="39"/>
      <c r="QI155" s="39"/>
      <c r="QJ155" s="39"/>
      <c r="QK155" s="39"/>
      <c r="QL155" s="39"/>
      <c r="QM155" s="39"/>
      <c r="QN155" s="39"/>
      <c r="QO155" s="39"/>
      <c r="QP155" s="39"/>
      <c r="QQ155" s="39"/>
      <c r="QR155" s="39"/>
      <c r="QS155" s="39"/>
      <c r="QT155" s="39"/>
      <c r="QU155" s="39"/>
      <c r="QV155" s="39"/>
      <c r="QW155" s="39"/>
      <c r="QX155" s="39"/>
      <c r="QY155" s="39"/>
      <c r="QZ155" s="39"/>
      <c r="RA155" s="39"/>
      <c r="RB155" s="39"/>
      <c r="RC155" s="39"/>
      <c r="RD155" s="39"/>
      <c r="RE155" s="39"/>
      <c r="RF155" s="39"/>
      <c r="RG155" s="39"/>
      <c r="RH155" s="39"/>
      <c r="RI155" s="39"/>
      <c r="RJ155" s="39"/>
      <c r="RK155" s="39"/>
      <c r="RL155" s="39"/>
      <c r="RM155" s="39"/>
      <c r="RN155" s="39"/>
      <c r="RO155" s="39"/>
      <c r="RP155" s="39"/>
      <c r="RQ155" s="39"/>
      <c r="RR155" s="39"/>
      <c r="RS155" s="39"/>
      <c r="RT155" s="39"/>
      <c r="RU155" s="39"/>
      <c r="RV155" s="39"/>
      <c r="RW155" s="39"/>
      <c r="RX155" s="39"/>
      <c r="RY155" s="39"/>
      <c r="RZ155" s="39"/>
      <c r="SA155" s="39"/>
      <c r="SB155" s="39"/>
      <c r="SC155" s="39"/>
      <c r="SD155" s="39"/>
      <c r="SE155" s="39"/>
      <c r="SF155" s="39"/>
      <c r="SG155" s="39"/>
      <c r="SH155" s="39"/>
      <c r="SI155" s="39"/>
      <c r="SJ155" s="39"/>
      <c r="SK155" s="39"/>
      <c r="SL155" s="39"/>
      <c r="SM155" s="39"/>
      <c r="SN155" s="39"/>
      <c r="SO155" s="39"/>
      <c r="SP155" s="39"/>
      <c r="SQ155" s="39"/>
      <c r="SR155" s="39"/>
      <c r="SS155" s="39"/>
      <c r="ST155" s="39"/>
      <c r="SU155" s="39"/>
      <c r="SV155" s="39"/>
      <c r="SW155" s="39"/>
      <c r="SX155" s="39"/>
      <c r="SY155" s="39"/>
      <c r="SZ155" s="39"/>
      <c r="TA155" s="39"/>
      <c r="TB155" s="39"/>
      <c r="TC155" s="39"/>
      <c r="TD155" s="39"/>
      <c r="TE155" s="39"/>
      <c r="TF155" s="39"/>
      <c r="TG155" s="39"/>
      <c r="TH155" s="39"/>
      <c r="TI155" s="39"/>
      <c r="TJ155" s="39"/>
      <c r="TK155" s="39"/>
      <c r="TL155" s="39"/>
      <c r="TM155" s="39"/>
      <c r="TN155" s="39"/>
      <c r="TO155" s="39"/>
      <c r="TP155" s="39"/>
      <c r="TQ155" s="39"/>
      <c r="TR155" s="39"/>
      <c r="TS155" s="39"/>
      <c r="TT155" s="39"/>
      <c r="TU155" s="39"/>
      <c r="TV155" s="39"/>
      <c r="TW155" s="39"/>
      <c r="TX155" s="39"/>
    </row>
    <row r="156" spans="1:669" s="185" customFormat="1" x14ac:dyDescent="0.25">
      <c r="A156" s="184" t="s">
        <v>27</v>
      </c>
      <c r="B156" s="186"/>
      <c r="C156" s="187"/>
      <c r="D156" s="187"/>
      <c r="G156" s="188"/>
      <c r="H156" s="189"/>
      <c r="I156" s="188"/>
      <c r="J156" s="188"/>
      <c r="K156" s="188"/>
      <c r="L156" s="188"/>
      <c r="M156" s="189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  <c r="OS156" s="22"/>
      <c r="OT156" s="22"/>
      <c r="OU156" s="22"/>
      <c r="OV156" s="22"/>
      <c r="OW156" s="22"/>
      <c r="OX156" s="22"/>
      <c r="OY156" s="22"/>
      <c r="OZ156" s="22"/>
      <c r="PA156" s="22"/>
      <c r="PB156" s="22"/>
      <c r="PC156" s="22"/>
      <c r="PD156" s="22"/>
      <c r="PE156" s="22"/>
      <c r="PF156" s="22"/>
      <c r="PG156" s="22"/>
      <c r="PH156" s="22"/>
      <c r="PI156" s="22"/>
      <c r="PJ156" s="22"/>
      <c r="PK156" s="22"/>
      <c r="PL156" s="22"/>
      <c r="PM156" s="22"/>
      <c r="PN156" s="22"/>
      <c r="PO156" s="22"/>
      <c r="PP156" s="22"/>
      <c r="PQ156" s="22"/>
      <c r="PR156" s="22"/>
      <c r="PS156" s="22"/>
      <c r="PT156" s="22"/>
      <c r="PU156" s="22"/>
      <c r="PV156" s="22"/>
      <c r="PW156" s="22"/>
      <c r="PX156" s="22"/>
      <c r="PY156" s="22"/>
      <c r="PZ156" s="22"/>
      <c r="QA156" s="22"/>
      <c r="QB156" s="22"/>
      <c r="QC156" s="22"/>
      <c r="QD156" s="22"/>
      <c r="QE156" s="22"/>
      <c r="QF156" s="22"/>
      <c r="QG156" s="22"/>
      <c r="QH156" s="22"/>
      <c r="QI156" s="22"/>
      <c r="QJ156" s="22"/>
      <c r="QK156" s="22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2"/>
      <c r="QW156" s="22"/>
      <c r="QX156" s="22"/>
      <c r="QY156" s="22"/>
      <c r="QZ156" s="22"/>
      <c r="RA156" s="22"/>
      <c r="RB156" s="22"/>
      <c r="RC156" s="22"/>
      <c r="RD156" s="22"/>
      <c r="RE156" s="22"/>
      <c r="RF156" s="22"/>
      <c r="RG156" s="22"/>
      <c r="RH156" s="22"/>
      <c r="RI156" s="22"/>
      <c r="RJ156" s="22"/>
      <c r="RK156" s="22"/>
      <c r="RL156" s="22"/>
      <c r="RM156" s="22"/>
      <c r="RN156" s="22"/>
      <c r="RO156" s="22"/>
      <c r="RP156" s="22"/>
      <c r="RQ156" s="22"/>
      <c r="RR156" s="22"/>
      <c r="RS156" s="22"/>
      <c r="RT156" s="22"/>
      <c r="RU156" s="22"/>
      <c r="RV156" s="22"/>
      <c r="RW156" s="22"/>
      <c r="RX156" s="22"/>
      <c r="RY156" s="22"/>
      <c r="RZ156" s="22"/>
      <c r="SA156" s="22"/>
      <c r="SB156" s="22"/>
      <c r="SC156" s="22"/>
      <c r="SD156" s="22"/>
      <c r="SE156" s="22"/>
      <c r="SF156" s="22"/>
      <c r="SG156" s="22"/>
      <c r="SH156" s="22"/>
      <c r="SI156" s="22"/>
      <c r="SJ156" s="22"/>
      <c r="SK156" s="22"/>
      <c r="SL156" s="22"/>
      <c r="SM156" s="22"/>
      <c r="SN156" s="22"/>
      <c r="SO156" s="22"/>
      <c r="SP156" s="22"/>
      <c r="SQ156" s="22"/>
      <c r="SR156" s="22"/>
      <c r="SS156" s="22"/>
      <c r="ST156" s="22"/>
      <c r="SU156" s="22"/>
      <c r="SV156" s="22"/>
      <c r="SW156" s="22"/>
      <c r="SX156" s="22"/>
      <c r="SY156" s="22"/>
      <c r="SZ156" s="22"/>
      <c r="TA156" s="22"/>
      <c r="TB156" s="22"/>
      <c r="TC156" s="22"/>
      <c r="TD156" s="22"/>
      <c r="TE156" s="22"/>
      <c r="TF156" s="22"/>
      <c r="TG156" s="22"/>
      <c r="TH156" s="22"/>
      <c r="TI156" s="22"/>
      <c r="TJ156" s="22"/>
      <c r="TK156" s="22"/>
      <c r="TL156" s="22"/>
      <c r="TM156" s="22"/>
      <c r="TN156" s="22"/>
      <c r="TO156" s="22"/>
      <c r="TP156" s="22"/>
      <c r="TQ156" s="22"/>
      <c r="TR156" s="22"/>
      <c r="TS156" s="22"/>
      <c r="TT156" s="22"/>
      <c r="TU156" s="22"/>
      <c r="TV156" s="22"/>
      <c r="TW156" s="22"/>
      <c r="TX156" s="22"/>
      <c r="TY156" s="186"/>
      <c r="TZ156" s="186"/>
      <c r="UA156" s="186"/>
      <c r="UB156" s="186"/>
      <c r="UC156" s="186"/>
      <c r="UD156" s="186"/>
      <c r="UE156" s="186"/>
      <c r="UF156" s="186"/>
      <c r="UG156" s="186"/>
      <c r="UH156" s="186"/>
      <c r="UI156" s="186"/>
      <c r="UJ156" s="186"/>
      <c r="UK156" s="186"/>
      <c r="UL156" s="186"/>
      <c r="UM156" s="186"/>
      <c r="UN156" s="186"/>
      <c r="UO156" s="186"/>
      <c r="UP156" s="186"/>
      <c r="UQ156" s="186"/>
      <c r="UR156" s="186"/>
      <c r="US156" s="186"/>
      <c r="UT156" s="186"/>
      <c r="UU156" s="186"/>
      <c r="UV156" s="186"/>
      <c r="UW156" s="186"/>
      <c r="UX156" s="186"/>
      <c r="UY156" s="186"/>
      <c r="UZ156" s="186"/>
      <c r="VA156" s="186"/>
      <c r="VB156" s="186"/>
      <c r="VC156" s="186"/>
      <c r="VD156" s="186"/>
      <c r="VE156" s="186"/>
      <c r="VF156" s="186"/>
      <c r="VG156" s="186"/>
      <c r="VH156" s="186"/>
      <c r="VI156" s="186"/>
      <c r="VJ156" s="186"/>
      <c r="VK156" s="186"/>
      <c r="VL156" s="186"/>
      <c r="VM156" s="186"/>
      <c r="VN156" s="186"/>
      <c r="VO156" s="186"/>
      <c r="VP156" s="186"/>
      <c r="VQ156" s="186"/>
      <c r="VR156" s="186"/>
      <c r="VS156" s="186"/>
      <c r="VT156" s="186"/>
      <c r="VU156" s="186"/>
      <c r="VV156" s="186"/>
      <c r="VW156" s="186"/>
      <c r="VX156" s="186"/>
      <c r="VY156" s="186"/>
      <c r="VZ156" s="186"/>
      <c r="WA156" s="186"/>
      <c r="WB156" s="186"/>
      <c r="WC156" s="186"/>
      <c r="WD156" s="186"/>
      <c r="WE156" s="186"/>
      <c r="WF156" s="186"/>
      <c r="WG156" s="186"/>
      <c r="WH156" s="186"/>
      <c r="WI156" s="186"/>
      <c r="WJ156" s="186"/>
      <c r="WK156" s="186"/>
      <c r="WL156" s="186"/>
      <c r="WM156" s="186"/>
      <c r="WN156" s="186"/>
      <c r="WO156" s="186"/>
      <c r="WP156" s="186"/>
      <c r="WQ156" s="186"/>
      <c r="WR156" s="186"/>
      <c r="WS156" s="186"/>
      <c r="WT156" s="186"/>
      <c r="WU156" s="186"/>
      <c r="WV156" s="186"/>
      <c r="WW156" s="186"/>
      <c r="WX156" s="186"/>
      <c r="WY156" s="186"/>
      <c r="WZ156" s="186"/>
      <c r="XA156" s="186"/>
      <c r="XB156" s="186"/>
      <c r="XC156" s="186"/>
      <c r="XD156" s="186"/>
      <c r="XE156" s="186"/>
      <c r="XF156" s="186"/>
      <c r="XG156" s="186"/>
      <c r="XH156" s="186"/>
      <c r="XI156" s="186"/>
      <c r="XJ156" s="186"/>
      <c r="XK156" s="186"/>
      <c r="XL156" s="186"/>
      <c r="XM156" s="186"/>
      <c r="XN156" s="186"/>
      <c r="XO156" s="186"/>
      <c r="XP156" s="186"/>
      <c r="XQ156" s="186"/>
      <c r="XR156" s="186"/>
      <c r="XS156" s="186"/>
      <c r="XT156" s="186"/>
      <c r="XU156" s="186"/>
      <c r="XV156" s="186"/>
      <c r="XW156" s="186"/>
      <c r="XX156" s="186"/>
      <c r="XY156" s="186"/>
      <c r="XZ156" s="186"/>
      <c r="YA156" s="186"/>
      <c r="YB156" s="186"/>
      <c r="YC156" s="186"/>
      <c r="YD156" s="186"/>
      <c r="YE156" s="186"/>
      <c r="YF156" s="186"/>
      <c r="YG156" s="186"/>
      <c r="YH156" s="186"/>
      <c r="YI156" s="186"/>
      <c r="YJ156" s="186"/>
      <c r="YK156" s="186"/>
      <c r="YL156" s="186"/>
      <c r="YM156" s="186"/>
      <c r="YN156" s="186"/>
      <c r="YO156" s="186"/>
      <c r="YP156" s="186"/>
      <c r="YQ156" s="186"/>
      <c r="YR156" s="186"/>
      <c r="YS156" s="186"/>
    </row>
    <row r="157" spans="1:669" s="185" customFormat="1" ht="18" customHeight="1" x14ac:dyDescent="0.25">
      <c r="A157" s="4" t="s">
        <v>41</v>
      </c>
      <c r="B157" s="5" t="s">
        <v>42</v>
      </c>
      <c r="C157" s="6" t="s">
        <v>69</v>
      </c>
      <c r="D157" s="6" t="s">
        <v>212</v>
      </c>
      <c r="E157" s="10">
        <v>44276</v>
      </c>
      <c r="F157" s="10" t="s">
        <v>106</v>
      </c>
      <c r="G157" s="226">
        <v>85000</v>
      </c>
      <c r="H157" s="226">
        <v>2439.5</v>
      </c>
      <c r="I157" s="226">
        <v>8576.99</v>
      </c>
      <c r="J157" s="226">
        <v>2584</v>
      </c>
      <c r="K157" s="226">
        <v>3045</v>
      </c>
      <c r="L157" s="226">
        <v>16645.490000000002</v>
      </c>
      <c r="M157" s="226">
        <v>68354.509999999995</v>
      </c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186"/>
      <c r="TZ157" s="186"/>
      <c r="UA157" s="186"/>
      <c r="UB157" s="186"/>
      <c r="UC157" s="186"/>
      <c r="UD157" s="186"/>
      <c r="UE157" s="186"/>
      <c r="UF157" s="186"/>
      <c r="UG157" s="186"/>
      <c r="UH157" s="186"/>
      <c r="UI157" s="186"/>
      <c r="UJ157" s="186"/>
      <c r="UK157" s="186"/>
      <c r="UL157" s="186"/>
      <c r="UM157" s="186"/>
      <c r="UN157" s="186"/>
      <c r="UO157" s="186"/>
      <c r="UP157" s="186"/>
      <c r="UQ157" s="186"/>
      <c r="UR157" s="186"/>
      <c r="US157" s="186"/>
      <c r="UT157" s="186"/>
      <c r="UU157" s="186"/>
      <c r="UV157" s="186"/>
      <c r="UW157" s="186"/>
      <c r="UX157" s="186"/>
      <c r="UY157" s="186"/>
      <c r="UZ157" s="186"/>
      <c r="VA157" s="186"/>
      <c r="VB157" s="186"/>
      <c r="VC157" s="186"/>
      <c r="VD157" s="186"/>
      <c r="VE157" s="186"/>
      <c r="VF157" s="186"/>
      <c r="VG157" s="186"/>
      <c r="VH157" s="186"/>
      <c r="VI157" s="186"/>
      <c r="VJ157" s="186"/>
      <c r="VK157" s="186"/>
      <c r="VL157" s="186"/>
      <c r="VM157" s="186"/>
      <c r="VN157" s="186"/>
      <c r="VO157" s="186"/>
      <c r="VP157" s="186"/>
      <c r="VQ157" s="186"/>
      <c r="VR157" s="186"/>
      <c r="VS157" s="186"/>
      <c r="VT157" s="186"/>
      <c r="VU157" s="186"/>
      <c r="VV157" s="186"/>
      <c r="VW157" s="186"/>
      <c r="VX157" s="186"/>
      <c r="VY157" s="186"/>
      <c r="VZ157" s="186"/>
      <c r="WA157" s="186"/>
      <c r="WB157" s="186"/>
      <c r="WC157" s="186"/>
      <c r="WD157" s="186"/>
      <c r="WE157" s="186"/>
      <c r="WF157" s="186"/>
      <c r="WG157" s="186"/>
      <c r="WH157" s="186"/>
      <c r="WI157" s="186"/>
      <c r="WJ157" s="186"/>
      <c r="WK157" s="186"/>
      <c r="WL157" s="186"/>
      <c r="WM157" s="186"/>
      <c r="WN157" s="186"/>
      <c r="WO157" s="186"/>
      <c r="WP157" s="186"/>
      <c r="WQ157" s="186"/>
      <c r="WR157" s="186"/>
      <c r="WS157" s="186"/>
      <c r="WT157" s="186"/>
      <c r="WU157" s="186"/>
      <c r="WV157" s="186"/>
      <c r="WW157" s="186"/>
      <c r="WX157" s="186"/>
      <c r="WY157" s="186"/>
      <c r="WZ157" s="186"/>
      <c r="XA157" s="186"/>
      <c r="XB157" s="186"/>
      <c r="XC157" s="186"/>
      <c r="XD157" s="186"/>
      <c r="XE157" s="186"/>
      <c r="XF157" s="186"/>
      <c r="XG157" s="186"/>
      <c r="XH157" s="186"/>
      <c r="XI157" s="186"/>
      <c r="XJ157" s="186"/>
      <c r="XK157" s="186"/>
      <c r="XL157" s="186"/>
      <c r="XM157" s="186"/>
      <c r="XN157" s="186"/>
      <c r="XO157" s="186"/>
      <c r="XP157" s="186"/>
      <c r="XQ157" s="186"/>
      <c r="XR157" s="186"/>
      <c r="XS157" s="186"/>
      <c r="XT157" s="186"/>
      <c r="XU157" s="186"/>
      <c r="XV157" s="186"/>
      <c r="XW157" s="186"/>
      <c r="XX157" s="186"/>
      <c r="XY157" s="186"/>
      <c r="XZ157" s="186"/>
      <c r="YA157" s="186"/>
      <c r="YB157" s="186"/>
      <c r="YC157" s="186"/>
      <c r="YD157" s="186"/>
      <c r="YE157" s="186"/>
      <c r="YF157" s="186"/>
      <c r="YG157" s="186"/>
      <c r="YH157" s="186"/>
      <c r="YI157" s="186"/>
      <c r="YJ157" s="186"/>
      <c r="YK157" s="186"/>
      <c r="YL157" s="186"/>
      <c r="YM157" s="186"/>
      <c r="YN157" s="186"/>
      <c r="YO157" s="186"/>
      <c r="YP157" s="186"/>
      <c r="YQ157" s="186"/>
      <c r="YR157" s="186"/>
      <c r="YS157" s="186"/>
    </row>
    <row r="158" spans="1:669" s="185" customFormat="1" ht="18" customHeight="1" x14ac:dyDescent="0.25">
      <c r="A158" s="4" t="s">
        <v>28</v>
      </c>
      <c r="B158" s="5" t="s">
        <v>29</v>
      </c>
      <c r="C158" s="6" t="s">
        <v>69</v>
      </c>
      <c r="D158" s="6" t="s">
        <v>212</v>
      </c>
      <c r="E158" s="10">
        <v>43839</v>
      </c>
      <c r="F158" s="10" t="s">
        <v>106</v>
      </c>
      <c r="G158" s="226">
        <v>165000</v>
      </c>
      <c r="H158" s="226">
        <v>4735.5</v>
      </c>
      <c r="I158" s="226">
        <v>27413.040000000001</v>
      </c>
      <c r="J158" s="226">
        <v>4943.8</v>
      </c>
      <c r="K158" s="226">
        <v>10865.17</v>
      </c>
      <c r="L158" s="226">
        <v>47957.51</v>
      </c>
      <c r="M158" s="226">
        <v>117042.49</v>
      </c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</row>
    <row r="159" spans="1:669" s="185" customFormat="1" ht="18" customHeight="1" x14ac:dyDescent="0.25">
      <c r="A159" s="4" t="s">
        <v>131</v>
      </c>
      <c r="B159" s="5" t="s">
        <v>132</v>
      </c>
      <c r="C159" s="6" t="s">
        <v>70</v>
      </c>
      <c r="D159" s="6" t="s">
        <v>212</v>
      </c>
      <c r="E159" s="10">
        <v>44593</v>
      </c>
      <c r="F159" s="10" t="s">
        <v>106</v>
      </c>
      <c r="G159" s="226">
        <v>46000</v>
      </c>
      <c r="H159" s="226">
        <v>1320.2</v>
      </c>
      <c r="I159" s="226">
        <v>1289.46</v>
      </c>
      <c r="J159" s="226">
        <v>1398.4</v>
      </c>
      <c r="K159" s="226">
        <v>1085</v>
      </c>
      <c r="L159" s="226">
        <v>5093.0600000000004</v>
      </c>
      <c r="M159" s="226">
        <v>40906.94</v>
      </c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</row>
    <row r="160" spans="1:669" ht="19.5" customHeight="1" x14ac:dyDescent="0.25">
      <c r="A160" s="41" t="s">
        <v>14</v>
      </c>
      <c r="B160" s="12">
        <v>3</v>
      </c>
      <c r="C160" s="7"/>
      <c r="D160" s="7"/>
      <c r="E160" s="41"/>
      <c r="F160" s="41"/>
      <c r="G160" s="144">
        <f>SUM(G157:G159)</f>
        <v>296000</v>
      </c>
      <c r="H160" s="158">
        <f t="shared" ref="H160:L160" si="23">SUM(H157:H159)</f>
        <v>8495.2000000000007</v>
      </c>
      <c r="I160" s="144">
        <f>SUM(I157:I159)</f>
        <v>37279.49</v>
      </c>
      <c r="J160" s="144">
        <f t="shared" si="23"/>
        <v>8926.2000000000007</v>
      </c>
      <c r="K160" s="144">
        <f t="shared" si="23"/>
        <v>14995.17</v>
      </c>
      <c r="L160" s="144">
        <f t="shared" si="23"/>
        <v>69696.06</v>
      </c>
      <c r="M160" s="158">
        <f>SUM(M157:M159)</f>
        <v>226303.94</v>
      </c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</row>
    <row r="161" spans="1:544" x14ac:dyDescent="0.25"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</row>
    <row r="162" spans="1:544" ht="15.75" x14ac:dyDescent="0.25">
      <c r="A162" s="37" t="s">
        <v>64</v>
      </c>
      <c r="B162" s="3"/>
      <c r="C162" s="42"/>
      <c r="D162" s="42"/>
      <c r="E162" s="38"/>
      <c r="F162" s="38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47"/>
      <c r="KF162" s="47"/>
      <c r="KG162" s="47"/>
      <c r="KH162" s="47"/>
      <c r="KI162" s="47"/>
      <c r="KJ162" s="47"/>
      <c r="KK162" s="47"/>
      <c r="KL162" s="47"/>
      <c r="KM162" s="47"/>
      <c r="KN162" s="47"/>
      <c r="KO162" s="47"/>
      <c r="KP162" s="47"/>
      <c r="KQ162" s="47"/>
      <c r="KR162" s="4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47"/>
      <c r="LK162" s="47"/>
      <c r="LL162" s="47"/>
      <c r="LM162" s="47"/>
      <c r="LN162" s="47"/>
      <c r="LO162" s="47"/>
      <c r="LP162" s="47"/>
      <c r="LQ162" s="47"/>
      <c r="LR162" s="47"/>
      <c r="LS162" s="47"/>
      <c r="LT162" s="47"/>
      <c r="LU162" s="47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47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  <c r="NF162" s="47"/>
      <c r="NG162" s="47"/>
      <c r="NH162" s="47"/>
      <c r="NI162" s="47"/>
      <c r="NJ162" s="47"/>
      <c r="NK162" s="47"/>
      <c r="NL162" s="47"/>
      <c r="NM162" s="47"/>
      <c r="NN162" s="47"/>
      <c r="NO162" s="47"/>
      <c r="NP162" s="47"/>
      <c r="NQ162" s="47"/>
      <c r="NR162" s="47"/>
      <c r="NS162" s="47"/>
      <c r="NT162" s="47"/>
      <c r="NU162" s="47"/>
      <c r="NV162" s="47"/>
      <c r="NW162" s="47"/>
      <c r="NX162" s="47"/>
      <c r="NY162" s="47"/>
      <c r="NZ162" s="47"/>
      <c r="OA162" s="47"/>
      <c r="OB162" s="47"/>
      <c r="OC162" s="47"/>
      <c r="OD162" s="47"/>
      <c r="OE162" s="47"/>
      <c r="OF162" s="47"/>
      <c r="OG162" s="47"/>
      <c r="OH162" s="47"/>
      <c r="OI162" s="47"/>
      <c r="OJ162" s="47"/>
      <c r="OK162" s="47"/>
      <c r="OL162" s="47"/>
      <c r="OM162" s="47"/>
      <c r="ON162" s="47"/>
      <c r="OO162" s="47"/>
      <c r="OP162" s="47"/>
      <c r="OQ162" s="47"/>
      <c r="OR162" s="47"/>
      <c r="OS162" s="47"/>
      <c r="OT162" s="47"/>
      <c r="OU162" s="47"/>
      <c r="OV162" s="47"/>
      <c r="OW162" s="47"/>
      <c r="OX162" s="47"/>
      <c r="OY162" s="47"/>
      <c r="OZ162" s="47"/>
      <c r="PA162" s="47"/>
      <c r="PB162" s="47"/>
      <c r="PC162" s="47"/>
      <c r="PD162" s="47"/>
      <c r="PE162" s="47"/>
      <c r="PF162" s="47"/>
      <c r="PG162" s="47"/>
      <c r="PH162" s="47"/>
      <c r="PI162" s="47"/>
      <c r="PJ162" s="47"/>
      <c r="PK162" s="47"/>
      <c r="PL162" s="47"/>
      <c r="PM162" s="47"/>
      <c r="PN162" s="47"/>
      <c r="PO162" s="47"/>
      <c r="PP162" s="47"/>
      <c r="PQ162" s="47"/>
      <c r="PR162" s="47"/>
      <c r="PS162" s="47"/>
      <c r="PT162" s="47"/>
      <c r="PU162" s="47"/>
      <c r="PV162" s="47"/>
      <c r="PW162" s="47"/>
      <c r="PX162" s="47"/>
      <c r="PY162" s="47"/>
      <c r="PZ162" s="47"/>
      <c r="QA162" s="47"/>
      <c r="QB162" s="47"/>
      <c r="QC162" s="47"/>
      <c r="QD162" s="47"/>
      <c r="QE162" s="47"/>
      <c r="QF162" s="47"/>
      <c r="QG162" s="47"/>
      <c r="QH162" s="47"/>
      <c r="QI162" s="47"/>
      <c r="QJ162" s="47"/>
      <c r="QK162" s="47"/>
      <c r="QL162" s="47"/>
      <c r="QM162" s="47"/>
      <c r="QN162" s="47"/>
      <c r="QO162" s="47"/>
      <c r="QP162" s="47"/>
      <c r="QQ162" s="47"/>
      <c r="QR162" s="47"/>
      <c r="QS162" s="47"/>
      <c r="QT162" s="47"/>
      <c r="QU162" s="47"/>
      <c r="QV162" s="47"/>
      <c r="QW162" s="47"/>
      <c r="QX162" s="47"/>
      <c r="QY162" s="47"/>
      <c r="QZ162" s="47"/>
      <c r="RA162" s="47"/>
      <c r="RB162" s="47"/>
      <c r="RC162" s="47"/>
      <c r="RD162" s="47"/>
      <c r="RE162" s="47"/>
      <c r="RF162" s="47"/>
      <c r="RG162" s="47"/>
      <c r="RH162" s="47"/>
      <c r="RI162" s="47"/>
      <c r="RJ162" s="47"/>
      <c r="RK162" s="47"/>
      <c r="RL162" s="47"/>
      <c r="RM162" s="47"/>
      <c r="RN162" s="47"/>
      <c r="RO162" s="47"/>
      <c r="RP162" s="47"/>
      <c r="RQ162" s="47"/>
      <c r="RR162" s="47"/>
      <c r="RS162" s="47"/>
      <c r="RT162" s="47"/>
      <c r="RU162" s="47"/>
      <c r="RV162" s="47"/>
      <c r="RW162" s="47"/>
      <c r="RX162" s="47"/>
      <c r="RY162" s="47"/>
      <c r="RZ162" s="47"/>
      <c r="SA162" s="47"/>
      <c r="SB162" s="47"/>
      <c r="SC162" s="47"/>
      <c r="SD162" s="47"/>
      <c r="SE162" s="47"/>
      <c r="SF162" s="47"/>
      <c r="SG162" s="47"/>
      <c r="SH162" s="47"/>
      <c r="SI162" s="47"/>
      <c r="SJ162" s="47"/>
      <c r="SK162" s="47"/>
      <c r="SL162" s="47"/>
      <c r="SM162" s="47"/>
      <c r="SN162" s="47"/>
      <c r="SO162" s="47"/>
      <c r="SP162" s="47"/>
      <c r="SQ162" s="47"/>
      <c r="SR162" s="47"/>
      <c r="SS162" s="47"/>
      <c r="ST162" s="47"/>
      <c r="SU162" s="47"/>
      <c r="SV162" s="47"/>
      <c r="SW162" s="47"/>
      <c r="SX162" s="47"/>
      <c r="SY162" s="47"/>
      <c r="SZ162" s="47"/>
      <c r="TA162" s="47"/>
      <c r="TB162" s="47"/>
      <c r="TC162" s="47"/>
      <c r="TD162" s="47"/>
      <c r="TE162" s="47"/>
      <c r="TF162" s="47"/>
      <c r="TG162" s="47"/>
      <c r="TH162" s="47"/>
      <c r="TI162" s="47"/>
      <c r="TJ162" s="47"/>
      <c r="TK162" s="47"/>
      <c r="TL162" s="47"/>
      <c r="TM162" s="47"/>
      <c r="TN162" s="47"/>
      <c r="TO162" s="47"/>
      <c r="TP162" s="47"/>
      <c r="TQ162" s="47"/>
      <c r="TR162" s="47"/>
      <c r="TS162" s="47"/>
      <c r="TT162" s="47"/>
      <c r="TU162" s="47"/>
      <c r="TV162" s="47"/>
      <c r="TW162" s="47"/>
      <c r="TX162" s="47"/>
    </row>
    <row r="163" spans="1:544" ht="15.75" x14ac:dyDescent="0.25">
      <c r="A163" s="35" t="s">
        <v>73</v>
      </c>
      <c r="B163" s="5" t="s">
        <v>16</v>
      </c>
      <c r="C163" s="6" t="s">
        <v>69</v>
      </c>
      <c r="D163" s="6" t="s">
        <v>212</v>
      </c>
      <c r="E163" s="10">
        <v>44270</v>
      </c>
      <c r="F163" s="10" t="s">
        <v>106</v>
      </c>
      <c r="G163" s="128">
        <v>46000</v>
      </c>
      <c r="H163" s="171">
        <v>1320.2</v>
      </c>
      <c r="I163" s="176">
        <v>1289.46</v>
      </c>
      <c r="J163" s="176">
        <v>1398.4</v>
      </c>
      <c r="K163" s="226">
        <v>25</v>
      </c>
      <c r="L163" s="226">
        <v>4033.06</v>
      </c>
      <c r="M163" s="226">
        <v>41966.94</v>
      </c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  <c r="RN163" s="47"/>
      <c r="RO163" s="47"/>
      <c r="RP163" s="47"/>
      <c r="RQ163" s="47"/>
      <c r="RR163" s="47"/>
      <c r="RS163" s="47"/>
      <c r="RT163" s="47"/>
      <c r="RU163" s="47"/>
      <c r="RV163" s="47"/>
      <c r="RW163" s="47"/>
      <c r="RX163" s="47"/>
      <c r="RY163" s="47"/>
      <c r="RZ163" s="47"/>
      <c r="SA163" s="47"/>
      <c r="SB163" s="47"/>
      <c r="SC163" s="47"/>
      <c r="SD163" s="47"/>
      <c r="SE163" s="47"/>
      <c r="SF163" s="47"/>
      <c r="SG163" s="47"/>
      <c r="SH163" s="47"/>
      <c r="SI163" s="47"/>
      <c r="SJ163" s="47"/>
      <c r="SK163" s="47"/>
      <c r="SL163" s="47"/>
      <c r="SM163" s="47"/>
      <c r="SN163" s="47"/>
      <c r="SO163" s="47"/>
      <c r="SP163" s="47"/>
      <c r="SQ163" s="47"/>
      <c r="SR163" s="47"/>
      <c r="SS163" s="47"/>
      <c r="ST163" s="47"/>
      <c r="SU163" s="47"/>
      <c r="SV163" s="47"/>
      <c r="SW163" s="47"/>
      <c r="SX163" s="47"/>
      <c r="SY163" s="47"/>
      <c r="SZ163" s="47"/>
      <c r="TA163" s="47"/>
      <c r="TB163" s="47"/>
      <c r="TC163" s="47"/>
      <c r="TD163" s="47"/>
      <c r="TE163" s="47"/>
      <c r="TF163" s="47"/>
      <c r="TG163" s="47"/>
      <c r="TH163" s="47"/>
      <c r="TI163" s="47"/>
      <c r="TJ163" s="47"/>
      <c r="TK163" s="47"/>
      <c r="TL163" s="47"/>
      <c r="TM163" s="47"/>
      <c r="TN163" s="47"/>
      <c r="TO163" s="47"/>
      <c r="TP163" s="47"/>
      <c r="TQ163" s="47"/>
      <c r="TR163" s="47"/>
      <c r="TS163" s="47"/>
      <c r="TT163" s="47"/>
      <c r="TU163" s="47"/>
      <c r="TV163" s="47"/>
      <c r="TW163" s="47"/>
      <c r="TX163" s="47"/>
    </row>
    <row r="164" spans="1:544" ht="15.75" x14ac:dyDescent="0.25">
      <c r="A164" s="35" t="s">
        <v>136</v>
      </c>
      <c r="B164" s="5" t="s">
        <v>16</v>
      </c>
      <c r="C164" s="6" t="s">
        <v>69</v>
      </c>
      <c r="D164" s="6" t="s">
        <v>212</v>
      </c>
      <c r="E164" s="10">
        <v>44593</v>
      </c>
      <c r="F164" s="10" t="s">
        <v>106</v>
      </c>
      <c r="G164" s="128">
        <v>35000</v>
      </c>
      <c r="H164" s="171">
        <v>1004.5</v>
      </c>
      <c r="I164" s="176">
        <v>0</v>
      </c>
      <c r="J164" s="176">
        <v>1064</v>
      </c>
      <c r="K164" s="226">
        <v>25</v>
      </c>
      <c r="L164" s="226">
        <v>2093.5</v>
      </c>
      <c r="M164" s="226">
        <v>32906.5</v>
      </c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47"/>
      <c r="KF164" s="47"/>
      <c r="KG164" s="47"/>
      <c r="KH164" s="47"/>
      <c r="KI164" s="47"/>
      <c r="KJ164" s="47"/>
      <c r="KK164" s="47"/>
      <c r="KL164" s="47"/>
      <c r="KM164" s="47"/>
      <c r="KN164" s="47"/>
      <c r="KO164" s="47"/>
      <c r="KP164" s="47"/>
      <c r="KQ164" s="47"/>
      <c r="KR164" s="47"/>
      <c r="KS164" s="47"/>
      <c r="KT164" s="47"/>
      <c r="KU164" s="47"/>
      <c r="KV164" s="47"/>
      <c r="KW164" s="47"/>
      <c r="KX164" s="47"/>
      <c r="KY164" s="47"/>
      <c r="KZ164" s="47"/>
      <c r="LA164" s="47"/>
      <c r="LB164" s="47"/>
      <c r="LC164" s="47"/>
      <c r="LD164" s="47"/>
      <c r="LE164" s="47"/>
      <c r="LF164" s="47"/>
      <c r="LG164" s="47"/>
      <c r="LH164" s="47"/>
      <c r="LI164" s="47"/>
      <c r="LJ164" s="47"/>
      <c r="LK164" s="47"/>
      <c r="LL164" s="47"/>
      <c r="LM164" s="47"/>
      <c r="LN164" s="47"/>
      <c r="LO164" s="47"/>
      <c r="LP164" s="47"/>
      <c r="LQ164" s="47"/>
      <c r="LR164" s="47"/>
      <c r="LS164" s="47"/>
      <c r="LT164" s="47"/>
      <c r="LU164" s="47"/>
      <c r="LV164" s="47"/>
      <c r="LW164" s="47"/>
      <c r="LX164" s="47"/>
      <c r="LY164" s="47"/>
      <c r="LZ164" s="47"/>
      <c r="MA164" s="47"/>
      <c r="MB164" s="47"/>
      <c r="MC164" s="47"/>
      <c r="MD164" s="47"/>
      <c r="ME164" s="47"/>
      <c r="MF164" s="47"/>
      <c r="MG164" s="47"/>
      <c r="MH164" s="47"/>
      <c r="MI164" s="47"/>
      <c r="MJ164" s="47"/>
      <c r="MK164" s="47"/>
      <c r="ML164" s="47"/>
      <c r="MM164" s="47"/>
      <c r="MN164" s="47"/>
      <c r="MO164" s="47"/>
      <c r="MP164" s="47"/>
      <c r="MQ164" s="47"/>
      <c r="MR164" s="47"/>
      <c r="MS164" s="47"/>
      <c r="MT164" s="47"/>
      <c r="MU164" s="47"/>
      <c r="MV164" s="47"/>
      <c r="MW164" s="47"/>
      <c r="MX164" s="47"/>
      <c r="MY164" s="47"/>
      <c r="MZ164" s="47"/>
      <c r="NA164" s="47"/>
      <c r="NB164" s="47"/>
      <c r="NC164" s="47"/>
      <c r="ND164" s="47"/>
      <c r="NE164" s="47"/>
      <c r="NF164" s="47"/>
      <c r="NG164" s="47"/>
      <c r="NH164" s="47"/>
      <c r="NI164" s="47"/>
      <c r="NJ164" s="47"/>
      <c r="NK164" s="47"/>
      <c r="NL164" s="47"/>
      <c r="NM164" s="47"/>
      <c r="NN164" s="47"/>
      <c r="NO164" s="47"/>
      <c r="NP164" s="47"/>
      <c r="NQ164" s="47"/>
      <c r="NR164" s="47"/>
      <c r="NS164" s="47"/>
      <c r="NT164" s="47"/>
      <c r="NU164" s="47"/>
      <c r="NV164" s="47"/>
      <c r="NW164" s="47"/>
      <c r="NX164" s="47"/>
      <c r="NY164" s="47"/>
      <c r="NZ164" s="47"/>
      <c r="OA164" s="47"/>
      <c r="OB164" s="47"/>
      <c r="OC164" s="47"/>
      <c r="OD164" s="47"/>
      <c r="OE164" s="47"/>
      <c r="OF164" s="47"/>
      <c r="OG164" s="47"/>
      <c r="OH164" s="47"/>
      <c r="OI164" s="47"/>
      <c r="OJ164" s="47"/>
      <c r="OK164" s="47"/>
      <c r="OL164" s="47"/>
      <c r="OM164" s="47"/>
      <c r="ON164" s="47"/>
      <c r="OO164" s="47"/>
      <c r="OP164" s="47"/>
      <c r="OQ164" s="47"/>
      <c r="OR164" s="47"/>
      <c r="OS164" s="47"/>
      <c r="OT164" s="47"/>
      <c r="OU164" s="47"/>
      <c r="OV164" s="47"/>
      <c r="OW164" s="47"/>
      <c r="OX164" s="47"/>
      <c r="OY164" s="47"/>
      <c r="OZ164" s="47"/>
      <c r="PA164" s="47"/>
      <c r="PB164" s="47"/>
      <c r="PC164" s="47"/>
      <c r="PD164" s="47"/>
      <c r="PE164" s="47"/>
      <c r="PF164" s="47"/>
      <c r="PG164" s="47"/>
      <c r="PH164" s="47"/>
      <c r="PI164" s="47"/>
      <c r="PJ164" s="47"/>
      <c r="PK164" s="47"/>
      <c r="PL164" s="47"/>
      <c r="PM164" s="47"/>
      <c r="PN164" s="47"/>
      <c r="PO164" s="47"/>
      <c r="PP164" s="47"/>
      <c r="PQ164" s="47"/>
      <c r="PR164" s="47"/>
      <c r="PS164" s="47"/>
      <c r="PT164" s="47"/>
      <c r="PU164" s="47"/>
      <c r="PV164" s="47"/>
      <c r="PW164" s="47"/>
      <c r="PX164" s="47"/>
      <c r="PY164" s="47"/>
      <c r="PZ164" s="47"/>
      <c r="QA164" s="47"/>
      <c r="QB164" s="47"/>
      <c r="QC164" s="47"/>
      <c r="QD164" s="47"/>
      <c r="QE164" s="47"/>
      <c r="QF164" s="47"/>
      <c r="QG164" s="47"/>
      <c r="QH164" s="47"/>
      <c r="QI164" s="47"/>
      <c r="QJ164" s="47"/>
      <c r="QK164" s="47"/>
      <c r="QL164" s="47"/>
      <c r="QM164" s="47"/>
      <c r="QN164" s="47"/>
      <c r="QO164" s="47"/>
      <c r="QP164" s="47"/>
      <c r="QQ164" s="47"/>
      <c r="QR164" s="47"/>
      <c r="QS164" s="47"/>
      <c r="QT164" s="47"/>
      <c r="QU164" s="47"/>
      <c r="QV164" s="47"/>
      <c r="QW164" s="47"/>
      <c r="QX164" s="47"/>
      <c r="QY164" s="47"/>
      <c r="QZ164" s="47"/>
      <c r="RA164" s="47"/>
      <c r="RB164" s="47"/>
      <c r="RC164" s="47"/>
      <c r="RD164" s="47"/>
      <c r="RE164" s="47"/>
      <c r="RF164" s="47"/>
      <c r="RG164" s="47"/>
      <c r="RH164" s="47"/>
      <c r="RI164" s="47"/>
      <c r="RJ164" s="47"/>
      <c r="RK164" s="47"/>
      <c r="RL164" s="47"/>
      <c r="RM164" s="47"/>
      <c r="RN164" s="47"/>
      <c r="RO164" s="47"/>
      <c r="RP164" s="47"/>
      <c r="RQ164" s="47"/>
      <c r="RR164" s="47"/>
      <c r="RS164" s="47"/>
      <c r="RT164" s="47"/>
      <c r="RU164" s="47"/>
      <c r="RV164" s="47"/>
      <c r="RW164" s="47"/>
      <c r="RX164" s="47"/>
      <c r="RY164" s="47"/>
      <c r="RZ164" s="47"/>
      <c r="SA164" s="47"/>
      <c r="SB164" s="47"/>
      <c r="SC164" s="47"/>
      <c r="SD164" s="47"/>
      <c r="SE164" s="47"/>
      <c r="SF164" s="47"/>
      <c r="SG164" s="47"/>
      <c r="SH164" s="47"/>
      <c r="SI164" s="47"/>
      <c r="SJ164" s="47"/>
      <c r="SK164" s="47"/>
      <c r="SL164" s="47"/>
      <c r="SM164" s="47"/>
      <c r="SN164" s="47"/>
      <c r="SO164" s="47"/>
      <c r="SP164" s="47"/>
      <c r="SQ164" s="47"/>
      <c r="SR164" s="47"/>
      <c r="SS164" s="47"/>
      <c r="ST164" s="47"/>
      <c r="SU164" s="47"/>
      <c r="SV164" s="47"/>
      <c r="SW164" s="47"/>
      <c r="SX164" s="47"/>
      <c r="SY164" s="47"/>
      <c r="SZ164" s="47"/>
      <c r="TA164" s="47"/>
      <c r="TB164" s="47"/>
      <c r="TC164" s="47"/>
      <c r="TD164" s="47"/>
      <c r="TE164" s="47"/>
      <c r="TF164" s="47"/>
      <c r="TG164" s="47"/>
      <c r="TH164" s="47"/>
      <c r="TI164" s="47"/>
      <c r="TJ164" s="47"/>
      <c r="TK164" s="47"/>
      <c r="TL164" s="47"/>
      <c r="TM164" s="47"/>
      <c r="TN164" s="47"/>
      <c r="TO164" s="47"/>
      <c r="TP164" s="47"/>
      <c r="TQ164" s="47"/>
      <c r="TR164" s="47"/>
      <c r="TS164" s="47"/>
      <c r="TT164" s="47"/>
      <c r="TU164" s="47"/>
      <c r="TV164" s="47"/>
      <c r="TW164" s="47"/>
      <c r="TX164" s="47"/>
    </row>
    <row r="165" spans="1:544" ht="15.75" x14ac:dyDescent="0.25">
      <c r="A165" s="35" t="s">
        <v>191</v>
      </c>
      <c r="B165" s="5" t="s">
        <v>53</v>
      </c>
      <c r="C165" s="6" t="s">
        <v>70</v>
      </c>
      <c r="D165" s="6" t="s">
        <v>212</v>
      </c>
      <c r="E165" s="10">
        <v>44593</v>
      </c>
      <c r="F165" s="10" t="s">
        <v>106</v>
      </c>
      <c r="G165" s="128">
        <v>125000</v>
      </c>
      <c r="H165" s="171">
        <v>3587.5</v>
      </c>
      <c r="I165" s="176">
        <v>17985.990000000002</v>
      </c>
      <c r="J165" s="176">
        <v>3800</v>
      </c>
      <c r="K165" s="226">
        <v>25</v>
      </c>
      <c r="L165" s="226">
        <v>25398.49</v>
      </c>
      <c r="M165" s="226">
        <v>99601.51</v>
      </c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47"/>
      <c r="KF165" s="47"/>
      <c r="KG165" s="47"/>
      <c r="KH165" s="47"/>
      <c r="KI165" s="47"/>
      <c r="KJ165" s="47"/>
      <c r="KK165" s="47"/>
      <c r="KL165" s="47"/>
      <c r="KM165" s="47"/>
      <c r="KN165" s="47"/>
      <c r="KO165" s="47"/>
      <c r="KP165" s="47"/>
      <c r="KQ165" s="47"/>
      <c r="KR165" s="47"/>
      <c r="KS165" s="47"/>
      <c r="KT165" s="47"/>
      <c r="KU165" s="47"/>
      <c r="KV165" s="47"/>
      <c r="KW165" s="47"/>
      <c r="KX165" s="47"/>
      <c r="KY165" s="47"/>
      <c r="KZ165" s="47"/>
      <c r="LA165" s="47"/>
      <c r="LB165" s="47"/>
      <c r="LC165" s="47"/>
      <c r="LD165" s="47"/>
      <c r="LE165" s="47"/>
      <c r="LF165" s="47"/>
      <c r="LG165" s="47"/>
      <c r="LH165" s="47"/>
      <c r="LI165" s="47"/>
      <c r="LJ165" s="47"/>
      <c r="LK165" s="47"/>
      <c r="LL165" s="47"/>
      <c r="LM165" s="47"/>
      <c r="LN165" s="47"/>
      <c r="LO165" s="47"/>
      <c r="LP165" s="47"/>
      <c r="LQ165" s="47"/>
      <c r="LR165" s="47"/>
      <c r="LS165" s="47"/>
      <c r="LT165" s="47"/>
      <c r="LU165" s="47"/>
      <c r="LV165" s="47"/>
      <c r="LW165" s="47"/>
      <c r="LX165" s="47"/>
      <c r="LY165" s="47"/>
      <c r="LZ165" s="47"/>
      <c r="MA165" s="47"/>
      <c r="MB165" s="47"/>
      <c r="MC165" s="47"/>
      <c r="MD165" s="47"/>
      <c r="ME165" s="47"/>
      <c r="MF165" s="47"/>
      <c r="MG165" s="47"/>
      <c r="MH165" s="47"/>
      <c r="MI165" s="47"/>
      <c r="MJ165" s="47"/>
      <c r="MK165" s="47"/>
      <c r="ML165" s="47"/>
      <c r="MM165" s="47"/>
      <c r="MN165" s="47"/>
      <c r="MO165" s="47"/>
      <c r="MP165" s="47"/>
      <c r="MQ165" s="47"/>
      <c r="MR165" s="47"/>
      <c r="MS165" s="47"/>
      <c r="MT165" s="47"/>
      <c r="MU165" s="47"/>
      <c r="MV165" s="47"/>
      <c r="MW165" s="47"/>
      <c r="MX165" s="47"/>
      <c r="MY165" s="47"/>
      <c r="MZ165" s="47"/>
      <c r="NA165" s="47"/>
      <c r="NB165" s="47"/>
      <c r="NC165" s="47"/>
      <c r="ND165" s="47"/>
      <c r="NE165" s="47"/>
      <c r="NF165" s="47"/>
      <c r="NG165" s="47"/>
      <c r="NH165" s="47"/>
      <c r="NI165" s="47"/>
      <c r="NJ165" s="47"/>
      <c r="NK165" s="47"/>
      <c r="NL165" s="47"/>
      <c r="NM165" s="47"/>
      <c r="NN165" s="47"/>
      <c r="NO165" s="47"/>
      <c r="NP165" s="47"/>
      <c r="NQ165" s="47"/>
      <c r="NR165" s="47"/>
      <c r="NS165" s="47"/>
      <c r="NT165" s="47"/>
      <c r="NU165" s="47"/>
      <c r="NV165" s="47"/>
      <c r="NW165" s="47"/>
      <c r="NX165" s="47"/>
      <c r="NY165" s="47"/>
      <c r="NZ165" s="47"/>
      <c r="OA165" s="47"/>
      <c r="OB165" s="47"/>
      <c r="OC165" s="47"/>
      <c r="OD165" s="47"/>
      <c r="OE165" s="47"/>
      <c r="OF165" s="47"/>
      <c r="OG165" s="47"/>
      <c r="OH165" s="47"/>
      <c r="OI165" s="47"/>
      <c r="OJ165" s="47"/>
      <c r="OK165" s="47"/>
      <c r="OL165" s="47"/>
      <c r="OM165" s="47"/>
      <c r="ON165" s="47"/>
      <c r="OO165" s="47"/>
      <c r="OP165" s="47"/>
      <c r="OQ165" s="47"/>
      <c r="OR165" s="47"/>
      <c r="OS165" s="47"/>
      <c r="OT165" s="47"/>
      <c r="OU165" s="47"/>
      <c r="OV165" s="47"/>
      <c r="OW165" s="47"/>
      <c r="OX165" s="47"/>
      <c r="OY165" s="47"/>
      <c r="OZ165" s="47"/>
      <c r="PA165" s="47"/>
      <c r="PB165" s="47"/>
      <c r="PC165" s="47"/>
      <c r="PD165" s="47"/>
      <c r="PE165" s="47"/>
      <c r="PF165" s="47"/>
      <c r="PG165" s="47"/>
      <c r="PH165" s="47"/>
      <c r="PI165" s="47"/>
      <c r="PJ165" s="47"/>
      <c r="PK165" s="47"/>
      <c r="PL165" s="47"/>
      <c r="PM165" s="47"/>
      <c r="PN165" s="47"/>
      <c r="PO165" s="47"/>
      <c r="PP165" s="47"/>
      <c r="PQ165" s="47"/>
      <c r="PR165" s="47"/>
      <c r="PS165" s="47"/>
      <c r="PT165" s="47"/>
      <c r="PU165" s="47"/>
      <c r="PV165" s="47"/>
      <c r="PW165" s="47"/>
      <c r="PX165" s="47"/>
      <c r="PY165" s="47"/>
      <c r="PZ165" s="47"/>
      <c r="QA165" s="47"/>
      <c r="QB165" s="47"/>
      <c r="QC165" s="47"/>
      <c r="QD165" s="47"/>
      <c r="QE165" s="47"/>
      <c r="QF165" s="47"/>
      <c r="QG165" s="47"/>
      <c r="QH165" s="47"/>
      <c r="QI165" s="47"/>
      <c r="QJ165" s="47"/>
      <c r="QK165" s="47"/>
      <c r="QL165" s="47"/>
      <c r="QM165" s="47"/>
      <c r="QN165" s="47"/>
      <c r="QO165" s="47"/>
      <c r="QP165" s="47"/>
      <c r="QQ165" s="47"/>
      <c r="QR165" s="47"/>
      <c r="QS165" s="47"/>
      <c r="QT165" s="47"/>
      <c r="QU165" s="47"/>
      <c r="QV165" s="47"/>
      <c r="QW165" s="47"/>
      <c r="QX165" s="47"/>
      <c r="QY165" s="47"/>
      <c r="QZ165" s="47"/>
      <c r="RA165" s="47"/>
      <c r="RB165" s="47"/>
      <c r="RC165" s="47"/>
      <c r="RD165" s="47"/>
      <c r="RE165" s="47"/>
      <c r="RF165" s="47"/>
      <c r="RG165" s="47"/>
      <c r="RH165" s="47"/>
      <c r="RI165" s="47"/>
      <c r="RJ165" s="47"/>
      <c r="RK165" s="47"/>
      <c r="RL165" s="47"/>
      <c r="RM165" s="47"/>
      <c r="RN165" s="47"/>
      <c r="RO165" s="47"/>
      <c r="RP165" s="47"/>
      <c r="RQ165" s="47"/>
      <c r="RR165" s="47"/>
      <c r="RS165" s="47"/>
      <c r="RT165" s="47"/>
      <c r="RU165" s="47"/>
      <c r="RV165" s="47"/>
      <c r="RW165" s="47"/>
      <c r="RX165" s="47"/>
      <c r="RY165" s="47"/>
      <c r="RZ165" s="47"/>
      <c r="SA165" s="47"/>
      <c r="SB165" s="47"/>
      <c r="SC165" s="47"/>
      <c r="SD165" s="47"/>
      <c r="SE165" s="47"/>
      <c r="SF165" s="47"/>
      <c r="SG165" s="47"/>
      <c r="SH165" s="47"/>
      <c r="SI165" s="47"/>
      <c r="SJ165" s="47"/>
      <c r="SK165" s="47"/>
      <c r="SL165" s="47"/>
      <c r="SM165" s="47"/>
      <c r="SN165" s="47"/>
      <c r="SO165" s="47"/>
      <c r="SP165" s="47"/>
      <c r="SQ165" s="47"/>
      <c r="SR165" s="47"/>
      <c r="SS165" s="47"/>
      <c r="ST165" s="47"/>
      <c r="SU165" s="47"/>
      <c r="SV165" s="47"/>
      <c r="SW165" s="47"/>
      <c r="SX165" s="47"/>
      <c r="SY165" s="47"/>
      <c r="SZ165" s="47"/>
      <c r="TA165" s="47"/>
      <c r="TB165" s="47"/>
      <c r="TC165" s="47"/>
      <c r="TD165" s="47"/>
      <c r="TE165" s="47"/>
      <c r="TF165" s="47"/>
      <c r="TG165" s="47"/>
      <c r="TH165" s="47"/>
      <c r="TI165" s="47"/>
      <c r="TJ165" s="47"/>
      <c r="TK165" s="47"/>
      <c r="TL165" s="47"/>
      <c r="TM165" s="47"/>
      <c r="TN165" s="47"/>
      <c r="TO165" s="47"/>
      <c r="TP165" s="47"/>
      <c r="TQ165" s="47"/>
      <c r="TR165" s="47"/>
      <c r="TS165" s="47"/>
      <c r="TT165" s="47"/>
      <c r="TU165" s="47"/>
      <c r="TV165" s="47"/>
      <c r="TW165" s="47"/>
      <c r="TX165" s="47"/>
    </row>
    <row r="166" spans="1:544" ht="15.75" x14ac:dyDescent="0.25">
      <c r="A166" s="35" t="s">
        <v>180</v>
      </c>
      <c r="B166" s="5" t="s">
        <v>17</v>
      </c>
      <c r="C166" s="6" t="s">
        <v>70</v>
      </c>
      <c r="D166" s="6" t="s">
        <v>212</v>
      </c>
      <c r="E166" s="10">
        <v>44682</v>
      </c>
      <c r="F166" s="10" t="s">
        <v>106</v>
      </c>
      <c r="G166" s="128">
        <v>30000</v>
      </c>
      <c r="H166" s="171">
        <v>861</v>
      </c>
      <c r="I166" s="176">
        <v>0</v>
      </c>
      <c r="J166" s="176">
        <v>912</v>
      </c>
      <c r="K166" s="226">
        <v>565</v>
      </c>
      <c r="L166" s="226">
        <v>2338</v>
      </c>
      <c r="M166" s="226">
        <v>27662</v>
      </c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47"/>
      <c r="KF166" s="47"/>
      <c r="KG166" s="47"/>
      <c r="KH166" s="47"/>
      <c r="KI166" s="47"/>
      <c r="KJ166" s="47"/>
      <c r="KK166" s="47"/>
      <c r="KL166" s="47"/>
      <c r="KM166" s="47"/>
      <c r="KN166" s="47"/>
      <c r="KO166" s="47"/>
      <c r="KP166" s="47"/>
      <c r="KQ166" s="47"/>
      <c r="KR166" s="47"/>
      <c r="KS166" s="47"/>
      <c r="KT166" s="47"/>
      <c r="KU166" s="47"/>
      <c r="KV166" s="47"/>
      <c r="KW166" s="47"/>
      <c r="KX166" s="47"/>
      <c r="KY166" s="47"/>
      <c r="KZ166" s="47"/>
      <c r="LA166" s="47"/>
      <c r="LB166" s="47"/>
      <c r="LC166" s="47"/>
      <c r="LD166" s="47"/>
      <c r="LE166" s="47"/>
      <c r="LF166" s="47"/>
      <c r="LG166" s="47"/>
      <c r="LH166" s="47"/>
      <c r="LI166" s="47"/>
      <c r="LJ166" s="47"/>
      <c r="LK166" s="47"/>
      <c r="LL166" s="47"/>
      <c r="LM166" s="47"/>
      <c r="LN166" s="47"/>
      <c r="LO166" s="47"/>
      <c r="LP166" s="47"/>
      <c r="LQ166" s="47"/>
      <c r="LR166" s="47"/>
      <c r="LS166" s="47"/>
      <c r="LT166" s="47"/>
      <c r="LU166" s="47"/>
      <c r="LV166" s="47"/>
      <c r="LW166" s="47"/>
      <c r="LX166" s="47"/>
      <c r="LY166" s="47"/>
      <c r="LZ166" s="47"/>
      <c r="MA166" s="47"/>
      <c r="MB166" s="47"/>
      <c r="MC166" s="47"/>
      <c r="MD166" s="47"/>
      <c r="ME166" s="47"/>
      <c r="MF166" s="47"/>
      <c r="MG166" s="47"/>
      <c r="MH166" s="47"/>
      <c r="MI166" s="47"/>
      <c r="MJ166" s="47"/>
      <c r="MK166" s="47"/>
      <c r="ML166" s="47"/>
      <c r="MM166" s="47"/>
      <c r="MN166" s="47"/>
      <c r="MO166" s="47"/>
      <c r="MP166" s="47"/>
      <c r="MQ166" s="47"/>
      <c r="MR166" s="47"/>
      <c r="MS166" s="47"/>
      <c r="MT166" s="47"/>
      <c r="MU166" s="47"/>
      <c r="MV166" s="47"/>
      <c r="MW166" s="47"/>
      <c r="MX166" s="47"/>
      <c r="MY166" s="47"/>
      <c r="MZ166" s="47"/>
      <c r="NA166" s="47"/>
      <c r="NB166" s="47"/>
      <c r="NC166" s="47"/>
      <c r="ND166" s="47"/>
      <c r="NE166" s="47"/>
      <c r="NF166" s="47"/>
      <c r="NG166" s="47"/>
      <c r="NH166" s="47"/>
      <c r="NI166" s="47"/>
      <c r="NJ166" s="47"/>
      <c r="NK166" s="47"/>
      <c r="NL166" s="47"/>
      <c r="NM166" s="47"/>
      <c r="NN166" s="47"/>
      <c r="NO166" s="47"/>
      <c r="NP166" s="47"/>
      <c r="NQ166" s="47"/>
      <c r="NR166" s="47"/>
      <c r="NS166" s="47"/>
      <c r="NT166" s="47"/>
      <c r="NU166" s="47"/>
      <c r="NV166" s="47"/>
      <c r="NW166" s="47"/>
      <c r="NX166" s="47"/>
      <c r="NY166" s="47"/>
      <c r="NZ166" s="47"/>
      <c r="OA166" s="47"/>
      <c r="OB166" s="47"/>
      <c r="OC166" s="47"/>
      <c r="OD166" s="47"/>
      <c r="OE166" s="47"/>
      <c r="OF166" s="47"/>
      <c r="OG166" s="47"/>
      <c r="OH166" s="47"/>
      <c r="OI166" s="47"/>
      <c r="OJ166" s="47"/>
      <c r="OK166" s="47"/>
      <c r="OL166" s="47"/>
      <c r="OM166" s="47"/>
      <c r="ON166" s="47"/>
      <c r="OO166" s="47"/>
      <c r="OP166" s="47"/>
      <c r="OQ166" s="47"/>
      <c r="OR166" s="47"/>
      <c r="OS166" s="47"/>
      <c r="OT166" s="47"/>
      <c r="OU166" s="47"/>
      <c r="OV166" s="47"/>
      <c r="OW166" s="47"/>
      <c r="OX166" s="47"/>
      <c r="OY166" s="47"/>
      <c r="OZ166" s="47"/>
      <c r="PA166" s="47"/>
      <c r="PB166" s="47"/>
      <c r="PC166" s="47"/>
      <c r="PD166" s="47"/>
      <c r="PE166" s="47"/>
      <c r="PF166" s="47"/>
      <c r="PG166" s="47"/>
      <c r="PH166" s="47"/>
      <c r="PI166" s="47"/>
      <c r="PJ166" s="47"/>
      <c r="PK166" s="47"/>
      <c r="PL166" s="47"/>
      <c r="PM166" s="47"/>
      <c r="PN166" s="47"/>
      <c r="PO166" s="47"/>
      <c r="PP166" s="47"/>
      <c r="PQ166" s="47"/>
      <c r="PR166" s="47"/>
      <c r="PS166" s="47"/>
      <c r="PT166" s="47"/>
      <c r="PU166" s="47"/>
      <c r="PV166" s="47"/>
      <c r="PW166" s="47"/>
      <c r="PX166" s="47"/>
      <c r="PY166" s="47"/>
      <c r="PZ166" s="47"/>
      <c r="QA166" s="47"/>
      <c r="QB166" s="47"/>
      <c r="QC166" s="47"/>
      <c r="QD166" s="47"/>
      <c r="QE166" s="47"/>
      <c r="QF166" s="47"/>
      <c r="QG166" s="47"/>
      <c r="QH166" s="47"/>
      <c r="QI166" s="47"/>
      <c r="QJ166" s="47"/>
      <c r="QK166" s="47"/>
      <c r="QL166" s="47"/>
      <c r="QM166" s="47"/>
      <c r="QN166" s="47"/>
      <c r="QO166" s="47"/>
      <c r="QP166" s="47"/>
      <c r="QQ166" s="47"/>
      <c r="QR166" s="47"/>
      <c r="QS166" s="47"/>
      <c r="QT166" s="47"/>
      <c r="QU166" s="47"/>
      <c r="QV166" s="47"/>
      <c r="QW166" s="47"/>
      <c r="QX166" s="47"/>
      <c r="QY166" s="47"/>
      <c r="QZ166" s="47"/>
      <c r="RA166" s="47"/>
      <c r="RB166" s="47"/>
      <c r="RC166" s="47"/>
      <c r="RD166" s="47"/>
      <c r="RE166" s="47"/>
      <c r="RF166" s="47"/>
      <c r="RG166" s="47"/>
      <c r="RH166" s="47"/>
      <c r="RI166" s="47"/>
      <c r="RJ166" s="47"/>
      <c r="RK166" s="47"/>
      <c r="RL166" s="47"/>
      <c r="RM166" s="47"/>
      <c r="RN166" s="47"/>
      <c r="RO166" s="47"/>
      <c r="RP166" s="47"/>
      <c r="RQ166" s="47"/>
      <c r="RR166" s="47"/>
      <c r="RS166" s="47"/>
      <c r="RT166" s="47"/>
      <c r="RU166" s="47"/>
      <c r="RV166" s="47"/>
      <c r="RW166" s="47"/>
      <c r="RX166" s="47"/>
      <c r="RY166" s="47"/>
      <c r="RZ166" s="47"/>
      <c r="SA166" s="47"/>
      <c r="SB166" s="47"/>
      <c r="SC166" s="47"/>
      <c r="SD166" s="47"/>
      <c r="SE166" s="47"/>
      <c r="SF166" s="47"/>
      <c r="SG166" s="47"/>
      <c r="SH166" s="47"/>
      <c r="SI166" s="47"/>
      <c r="SJ166" s="47"/>
      <c r="SK166" s="47"/>
      <c r="SL166" s="47"/>
      <c r="SM166" s="47"/>
      <c r="SN166" s="47"/>
      <c r="SO166" s="47"/>
      <c r="SP166" s="47"/>
      <c r="SQ166" s="47"/>
      <c r="SR166" s="47"/>
      <c r="SS166" s="47"/>
      <c r="ST166" s="47"/>
      <c r="SU166" s="47"/>
      <c r="SV166" s="47"/>
      <c r="SW166" s="47"/>
      <c r="SX166" s="47"/>
      <c r="SY166" s="47"/>
      <c r="SZ166" s="47"/>
      <c r="TA166" s="47"/>
      <c r="TB166" s="47"/>
      <c r="TC166" s="47"/>
      <c r="TD166" s="47"/>
      <c r="TE166" s="47"/>
      <c r="TF166" s="47"/>
      <c r="TG166" s="47"/>
      <c r="TH166" s="47"/>
      <c r="TI166" s="47"/>
      <c r="TJ166" s="47"/>
      <c r="TK166" s="47"/>
      <c r="TL166" s="47"/>
      <c r="TM166" s="47"/>
      <c r="TN166" s="47"/>
      <c r="TO166" s="47"/>
      <c r="TP166" s="47"/>
      <c r="TQ166" s="47"/>
      <c r="TR166" s="47"/>
      <c r="TS166" s="47"/>
      <c r="TT166" s="47"/>
      <c r="TU166" s="47"/>
      <c r="TV166" s="47"/>
      <c r="TW166" s="47"/>
      <c r="TX166" s="47"/>
    </row>
    <row r="167" spans="1:544" ht="15.75" x14ac:dyDescent="0.25">
      <c r="A167" s="35" t="s">
        <v>205</v>
      </c>
      <c r="B167" s="5" t="s">
        <v>16</v>
      </c>
      <c r="C167" s="6" t="s">
        <v>69</v>
      </c>
      <c r="D167" s="6" t="s">
        <v>212</v>
      </c>
      <c r="E167" s="10">
        <v>44774</v>
      </c>
      <c r="F167" s="10" t="s">
        <v>106</v>
      </c>
      <c r="G167" s="128">
        <v>35000</v>
      </c>
      <c r="H167" s="171">
        <v>1004.5</v>
      </c>
      <c r="I167" s="176">
        <v>0</v>
      </c>
      <c r="J167" s="176">
        <v>1064</v>
      </c>
      <c r="K167" s="226">
        <v>25</v>
      </c>
      <c r="L167" s="226">
        <v>2093.5</v>
      </c>
      <c r="M167" s="226">
        <v>32906.5</v>
      </c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</row>
    <row r="168" spans="1:544" ht="15.75" x14ac:dyDescent="0.25">
      <c r="A168" s="41" t="s">
        <v>14</v>
      </c>
      <c r="B168" s="12">
        <v>5</v>
      </c>
      <c r="C168" s="7"/>
      <c r="D168" s="7"/>
      <c r="E168" s="41"/>
      <c r="F168" s="41"/>
      <c r="G168" s="144">
        <f>SUM(G163:G167)</f>
        <v>271000</v>
      </c>
      <c r="H168" s="158">
        <f>SUM(H163:H167)</f>
        <v>7777.7</v>
      </c>
      <c r="I168" s="144">
        <f>SUM(I163:I167)</f>
        <v>19275.45</v>
      </c>
      <c r="J168" s="144">
        <f>SUM(J163:J167)</f>
        <v>8238.4</v>
      </c>
      <c r="K168" s="144">
        <f>SUM(K163:K167)</f>
        <v>665</v>
      </c>
      <c r="L168" s="144">
        <f>L163+L164+L165+L166+L167</f>
        <v>35956.550000000003</v>
      </c>
      <c r="M168" s="158">
        <f>SUM(M163:M167)</f>
        <v>235043.45</v>
      </c>
      <c r="N168" s="47"/>
      <c r="O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  <c r="JP168" s="47"/>
      <c r="JQ168" s="47"/>
      <c r="JR168" s="47"/>
      <c r="JS168" s="47"/>
      <c r="JT168" s="47"/>
      <c r="JU168" s="47"/>
      <c r="JV168" s="47"/>
      <c r="JW168" s="47"/>
      <c r="JX168" s="47"/>
      <c r="JY168" s="47"/>
      <c r="JZ168" s="47"/>
      <c r="KA168" s="47"/>
      <c r="KB168" s="47"/>
      <c r="KC168" s="47"/>
      <c r="KD168" s="47"/>
      <c r="KE168" s="47"/>
      <c r="KF168" s="47"/>
      <c r="KG168" s="47"/>
      <c r="KH168" s="47"/>
      <c r="KI168" s="47"/>
      <c r="KJ168" s="47"/>
      <c r="KK168" s="47"/>
      <c r="KL168" s="47"/>
      <c r="KM168" s="47"/>
      <c r="KN168" s="47"/>
      <c r="KO168" s="47"/>
      <c r="KP168" s="47"/>
      <c r="KQ168" s="47"/>
      <c r="KR168" s="47"/>
      <c r="KS168" s="47"/>
      <c r="KT168" s="47"/>
      <c r="KU168" s="47"/>
      <c r="KV168" s="47"/>
      <c r="KW168" s="47"/>
      <c r="KX168" s="47"/>
      <c r="KY168" s="47"/>
      <c r="KZ168" s="47"/>
      <c r="LA168" s="47"/>
      <c r="LB168" s="47"/>
      <c r="LC168" s="47"/>
      <c r="LD168" s="47"/>
      <c r="LE168" s="47"/>
      <c r="LF168" s="47"/>
      <c r="LG168" s="47"/>
      <c r="LH168" s="47"/>
      <c r="LI168" s="47"/>
      <c r="LJ168" s="47"/>
      <c r="LK168" s="47"/>
      <c r="LL168" s="47"/>
      <c r="LM168" s="47"/>
      <c r="LN168" s="47"/>
      <c r="LO168" s="47"/>
      <c r="LP168" s="47"/>
      <c r="LQ168" s="47"/>
      <c r="LR168" s="47"/>
      <c r="LS168" s="47"/>
      <c r="LT168" s="47"/>
      <c r="LU168" s="47"/>
      <c r="LV168" s="47"/>
      <c r="LW168" s="47"/>
      <c r="LX168" s="47"/>
      <c r="LY168" s="47"/>
      <c r="LZ168" s="47"/>
      <c r="MA168" s="47"/>
      <c r="MB168" s="47"/>
      <c r="MC168" s="47"/>
      <c r="MD168" s="47"/>
      <c r="ME168" s="47"/>
      <c r="MF168" s="47"/>
      <c r="MG168" s="47"/>
      <c r="MH168" s="47"/>
      <c r="MI168" s="47"/>
      <c r="MJ168" s="47"/>
      <c r="MK168" s="47"/>
      <c r="ML168" s="47"/>
      <c r="MM168" s="47"/>
      <c r="MN168" s="47"/>
      <c r="MO168" s="47"/>
      <c r="MP168" s="47"/>
      <c r="MQ168" s="47"/>
      <c r="MR168" s="47"/>
      <c r="MS168" s="47"/>
      <c r="MT168" s="47"/>
      <c r="MU168" s="47"/>
      <c r="MV168" s="47"/>
      <c r="MW168" s="47"/>
      <c r="MX168" s="47"/>
      <c r="MY168" s="47"/>
      <c r="MZ168" s="47"/>
      <c r="NA168" s="47"/>
      <c r="NB168" s="47"/>
      <c r="NC168" s="47"/>
      <c r="ND168" s="47"/>
      <c r="NE168" s="47"/>
      <c r="NF168" s="47"/>
      <c r="NG168" s="47"/>
      <c r="NH168" s="47"/>
      <c r="NI168" s="47"/>
      <c r="NJ168" s="47"/>
      <c r="NK168" s="47"/>
      <c r="NL168" s="47"/>
      <c r="NM168" s="47"/>
      <c r="NN168" s="47"/>
      <c r="NO168" s="47"/>
      <c r="NP168" s="47"/>
      <c r="NQ168" s="47"/>
      <c r="NR168" s="47"/>
      <c r="NS168" s="47"/>
      <c r="NT168" s="47"/>
      <c r="NU168" s="47"/>
      <c r="NV168" s="47"/>
      <c r="NW168" s="47"/>
      <c r="NX168" s="47"/>
      <c r="NY168" s="47"/>
      <c r="NZ168" s="47"/>
      <c r="OA168" s="47"/>
      <c r="OB168" s="47"/>
      <c r="OC168" s="47"/>
      <c r="OD168" s="47"/>
      <c r="OE168" s="47"/>
      <c r="OF168" s="47"/>
      <c r="OG168" s="47"/>
      <c r="OH168" s="47"/>
      <c r="OI168" s="47"/>
      <c r="OJ168" s="47"/>
      <c r="OK168" s="47"/>
      <c r="OL168" s="47"/>
      <c r="OM168" s="47"/>
      <c r="ON168" s="47"/>
      <c r="OO168" s="47"/>
      <c r="OP168" s="47"/>
      <c r="OQ168" s="47"/>
      <c r="OR168" s="47"/>
      <c r="OS168" s="47"/>
      <c r="OT168" s="47"/>
      <c r="OU168" s="47"/>
      <c r="OV168" s="47"/>
      <c r="OW168" s="47"/>
      <c r="OX168" s="47"/>
      <c r="OY168" s="47"/>
      <c r="OZ168" s="47"/>
      <c r="PA168" s="47"/>
      <c r="PB168" s="47"/>
      <c r="PC168" s="47"/>
      <c r="PD168" s="47"/>
      <c r="PE168" s="47"/>
      <c r="PF168" s="47"/>
      <c r="PG168" s="47"/>
      <c r="PH168" s="47"/>
      <c r="PI168" s="47"/>
      <c r="PJ168" s="47"/>
      <c r="PK168" s="47"/>
      <c r="PL168" s="47"/>
      <c r="PM168" s="47"/>
      <c r="PN168" s="47"/>
      <c r="PO168" s="47"/>
      <c r="PP168" s="47"/>
      <c r="PQ168" s="47"/>
      <c r="PR168" s="47"/>
      <c r="PS168" s="47"/>
      <c r="PT168" s="47"/>
      <c r="PU168" s="47"/>
      <c r="PV168" s="47"/>
      <c r="PW168" s="47"/>
      <c r="PX168" s="47"/>
      <c r="PY168" s="47"/>
      <c r="PZ168" s="47"/>
      <c r="QA168" s="47"/>
      <c r="QB168" s="47"/>
      <c r="QC168" s="47"/>
      <c r="QD168" s="47"/>
      <c r="QE168" s="47"/>
      <c r="QF168" s="47"/>
      <c r="QG168" s="47"/>
      <c r="QH168" s="47"/>
      <c r="QI168" s="47"/>
      <c r="QJ168" s="47"/>
      <c r="QK168" s="47"/>
      <c r="QL168" s="47"/>
      <c r="QM168" s="47"/>
      <c r="QN168" s="47"/>
      <c r="QO168" s="47"/>
      <c r="QP168" s="47"/>
      <c r="QQ168" s="47"/>
      <c r="QR168" s="47"/>
      <c r="QS168" s="47"/>
      <c r="QT168" s="47"/>
      <c r="QU168" s="47"/>
      <c r="QV168" s="47"/>
      <c r="QW168" s="47"/>
      <c r="QX168" s="47"/>
      <c r="QY168" s="47"/>
      <c r="QZ168" s="47"/>
      <c r="RA168" s="47"/>
      <c r="RB168" s="47"/>
      <c r="RC168" s="47"/>
      <c r="RD168" s="47"/>
      <c r="RE168" s="47"/>
      <c r="RF168" s="47"/>
      <c r="RG168" s="47"/>
      <c r="RH168" s="47"/>
      <c r="RI168" s="47"/>
      <c r="RJ168" s="47"/>
      <c r="RK168" s="47"/>
      <c r="RL168" s="47"/>
      <c r="RM168" s="47"/>
      <c r="RN168" s="47"/>
      <c r="RO168" s="47"/>
      <c r="RP168" s="47"/>
      <c r="RQ168" s="47"/>
      <c r="RR168" s="47"/>
      <c r="RS168" s="47"/>
      <c r="RT168" s="47"/>
      <c r="RU168" s="47"/>
      <c r="RV168" s="47"/>
      <c r="RW168" s="47"/>
      <c r="RX168" s="47"/>
      <c r="RY168" s="47"/>
      <c r="RZ168" s="47"/>
      <c r="SA168" s="47"/>
      <c r="SB168" s="47"/>
      <c r="SC168" s="47"/>
      <c r="SD168" s="47"/>
      <c r="SE168" s="47"/>
      <c r="SF168" s="47"/>
      <c r="SG168" s="47"/>
      <c r="SH168" s="47"/>
      <c r="SI168" s="47"/>
      <c r="SJ168" s="47"/>
      <c r="SK168" s="47"/>
      <c r="SL168" s="47"/>
      <c r="SM168" s="47"/>
      <c r="SN168" s="47"/>
      <c r="SO168" s="47"/>
      <c r="SP168" s="47"/>
      <c r="SQ168" s="47"/>
      <c r="SR168" s="47"/>
      <c r="SS168" s="47"/>
      <c r="ST168" s="47"/>
      <c r="SU168" s="47"/>
      <c r="SV168" s="47"/>
      <c r="SW168" s="47"/>
      <c r="SX168" s="47"/>
      <c r="SY168" s="47"/>
      <c r="SZ168" s="47"/>
      <c r="TA168" s="47"/>
      <c r="TB168" s="47"/>
      <c r="TC168" s="47"/>
      <c r="TD168" s="47"/>
      <c r="TE168" s="47"/>
      <c r="TF168" s="47"/>
      <c r="TG168" s="47"/>
      <c r="TH168" s="47"/>
      <c r="TI168" s="47"/>
      <c r="TJ168" s="47"/>
      <c r="TK168" s="47"/>
      <c r="TL168" s="47"/>
      <c r="TM168" s="47"/>
      <c r="TN168" s="47"/>
      <c r="TO168" s="47"/>
      <c r="TP168" s="47"/>
      <c r="TQ168" s="47"/>
      <c r="TR168" s="47"/>
      <c r="TS168" s="47"/>
      <c r="TT168" s="47"/>
      <c r="TU168" s="47"/>
      <c r="TV168" s="47"/>
      <c r="TW168" s="47"/>
      <c r="TX168" s="47"/>
    </row>
    <row r="169" spans="1:544" x14ac:dyDescent="0.25"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  <c r="JP169" s="47"/>
      <c r="JQ169" s="47"/>
      <c r="JR169" s="47"/>
      <c r="JS169" s="47"/>
      <c r="JT169" s="47"/>
      <c r="JU169" s="47"/>
      <c r="JV169" s="47"/>
      <c r="JW169" s="47"/>
      <c r="JX169" s="47"/>
      <c r="JY169" s="47"/>
      <c r="JZ169" s="47"/>
      <c r="KA169" s="47"/>
      <c r="KB169" s="47"/>
      <c r="KC169" s="47"/>
      <c r="KD169" s="47"/>
      <c r="KE169" s="47"/>
      <c r="KF169" s="47"/>
      <c r="KG169" s="47"/>
      <c r="KH169" s="47"/>
      <c r="KI169" s="47"/>
      <c r="KJ169" s="47"/>
      <c r="KK169" s="47"/>
      <c r="KL169" s="47"/>
      <c r="KM169" s="47"/>
      <c r="KN169" s="47"/>
      <c r="KO169" s="47"/>
      <c r="KP169" s="47"/>
      <c r="KQ169" s="47"/>
      <c r="KR169" s="47"/>
      <c r="KS169" s="47"/>
      <c r="KT169" s="47"/>
      <c r="KU169" s="47"/>
      <c r="KV169" s="47"/>
      <c r="KW169" s="47"/>
      <c r="KX169" s="47"/>
      <c r="KY169" s="47"/>
      <c r="KZ169" s="47"/>
      <c r="LA169" s="47"/>
      <c r="LB169" s="47"/>
      <c r="LC169" s="47"/>
      <c r="LD169" s="47"/>
      <c r="LE169" s="47"/>
      <c r="LF169" s="47"/>
      <c r="LG169" s="47"/>
      <c r="LH169" s="47"/>
      <c r="LI169" s="47"/>
      <c r="LJ169" s="47"/>
      <c r="LK169" s="47"/>
      <c r="LL169" s="47"/>
      <c r="LM169" s="47"/>
      <c r="LN169" s="47"/>
      <c r="LO169" s="47"/>
      <c r="LP169" s="47"/>
      <c r="LQ169" s="47"/>
      <c r="LR169" s="47"/>
      <c r="LS169" s="47"/>
      <c r="LT169" s="47"/>
      <c r="LU169" s="47"/>
      <c r="LV169" s="47"/>
      <c r="LW169" s="47"/>
      <c r="LX169" s="47"/>
      <c r="LY169" s="47"/>
      <c r="LZ169" s="47"/>
      <c r="MA169" s="47"/>
      <c r="MB169" s="47"/>
      <c r="MC169" s="47"/>
      <c r="MD169" s="47"/>
      <c r="ME169" s="47"/>
      <c r="MF169" s="47"/>
      <c r="MG169" s="47"/>
      <c r="MH169" s="47"/>
      <c r="MI169" s="47"/>
      <c r="MJ169" s="47"/>
      <c r="MK169" s="47"/>
      <c r="ML169" s="47"/>
      <c r="MM169" s="47"/>
      <c r="MN169" s="47"/>
      <c r="MO169" s="47"/>
      <c r="MP169" s="47"/>
      <c r="MQ169" s="47"/>
      <c r="MR169" s="47"/>
      <c r="MS169" s="47"/>
      <c r="MT169" s="47"/>
      <c r="MU169" s="47"/>
      <c r="MV169" s="47"/>
      <c r="MW169" s="47"/>
      <c r="MX169" s="47"/>
      <c r="MY169" s="47"/>
      <c r="MZ169" s="47"/>
      <c r="NA169" s="47"/>
      <c r="NB169" s="47"/>
      <c r="NC169" s="47"/>
      <c r="ND169" s="47"/>
      <c r="NE169" s="47"/>
      <c r="NF169" s="47"/>
      <c r="NG169" s="47"/>
      <c r="NH169" s="47"/>
      <c r="NI169" s="47"/>
      <c r="NJ169" s="47"/>
      <c r="NK169" s="47"/>
      <c r="NL169" s="47"/>
      <c r="NM169" s="47"/>
      <c r="NN169" s="47"/>
      <c r="NO169" s="47"/>
      <c r="NP169" s="47"/>
      <c r="NQ169" s="47"/>
      <c r="NR169" s="47"/>
      <c r="NS169" s="47"/>
      <c r="NT169" s="47"/>
      <c r="NU169" s="47"/>
      <c r="NV169" s="47"/>
      <c r="NW169" s="47"/>
      <c r="NX169" s="47"/>
      <c r="NY169" s="47"/>
      <c r="NZ169" s="47"/>
      <c r="OA169" s="47"/>
      <c r="OB169" s="47"/>
      <c r="OC169" s="47"/>
      <c r="OD169" s="47"/>
      <c r="OE169" s="47"/>
      <c r="OF169" s="47"/>
      <c r="OG169" s="47"/>
      <c r="OH169" s="47"/>
      <c r="OI169" s="47"/>
      <c r="OJ169" s="47"/>
      <c r="OK169" s="47"/>
      <c r="OL169" s="47"/>
      <c r="OM169" s="47"/>
      <c r="ON169" s="47"/>
      <c r="OO169" s="47"/>
      <c r="OP169" s="47"/>
      <c r="OQ169" s="47"/>
      <c r="OR169" s="47"/>
      <c r="OS169" s="47"/>
      <c r="OT169" s="47"/>
      <c r="OU169" s="47"/>
      <c r="OV169" s="47"/>
      <c r="OW169" s="47"/>
      <c r="OX169" s="47"/>
      <c r="OY169" s="47"/>
      <c r="OZ169" s="47"/>
      <c r="PA169" s="47"/>
      <c r="PB169" s="47"/>
      <c r="PC169" s="47"/>
      <c r="PD169" s="47"/>
      <c r="PE169" s="47"/>
      <c r="PF169" s="47"/>
      <c r="PG169" s="47"/>
      <c r="PH169" s="47"/>
      <c r="PI169" s="47"/>
      <c r="PJ169" s="47"/>
      <c r="PK169" s="47"/>
      <c r="PL169" s="47"/>
      <c r="PM169" s="47"/>
      <c r="PN169" s="47"/>
      <c r="PO169" s="47"/>
      <c r="PP169" s="47"/>
      <c r="PQ169" s="47"/>
      <c r="PR169" s="47"/>
      <c r="PS169" s="47"/>
      <c r="PT169" s="47"/>
      <c r="PU169" s="47"/>
      <c r="PV169" s="47"/>
      <c r="PW169" s="47"/>
      <c r="PX169" s="47"/>
      <c r="PY169" s="47"/>
      <c r="PZ169" s="47"/>
      <c r="QA169" s="47"/>
      <c r="QB169" s="47"/>
      <c r="QC169" s="47"/>
      <c r="QD169" s="47"/>
      <c r="QE169" s="47"/>
      <c r="QF169" s="47"/>
      <c r="QG169" s="47"/>
      <c r="QH169" s="47"/>
      <c r="QI169" s="47"/>
      <c r="QJ169" s="47"/>
      <c r="QK169" s="47"/>
      <c r="QL169" s="47"/>
      <c r="QM169" s="47"/>
      <c r="QN169" s="47"/>
      <c r="QO169" s="47"/>
      <c r="QP169" s="47"/>
      <c r="QQ169" s="47"/>
      <c r="QR169" s="47"/>
      <c r="QS169" s="47"/>
      <c r="QT169" s="47"/>
      <c r="QU169" s="47"/>
      <c r="QV169" s="47"/>
      <c r="QW169" s="47"/>
      <c r="QX169" s="47"/>
      <c r="QY169" s="47"/>
      <c r="QZ169" s="47"/>
      <c r="RA169" s="47"/>
      <c r="RB169" s="47"/>
      <c r="RC169" s="47"/>
      <c r="RD169" s="47"/>
      <c r="RE169" s="47"/>
      <c r="RF169" s="47"/>
      <c r="RG169" s="47"/>
      <c r="RH169" s="47"/>
      <c r="RI169" s="47"/>
      <c r="RJ169" s="47"/>
      <c r="RK169" s="47"/>
      <c r="RL169" s="47"/>
      <c r="RM169" s="47"/>
      <c r="RN169" s="47"/>
      <c r="RO169" s="47"/>
      <c r="RP169" s="47"/>
      <c r="RQ169" s="47"/>
      <c r="RR169" s="47"/>
      <c r="RS169" s="47"/>
      <c r="RT169" s="47"/>
      <c r="RU169" s="47"/>
      <c r="RV169" s="47"/>
      <c r="RW169" s="47"/>
      <c r="RX169" s="47"/>
      <c r="RY169" s="47"/>
      <c r="RZ169" s="47"/>
      <c r="SA169" s="47"/>
      <c r="SB169" s="47"/>
      <c r="SC169" s="47"/>
      <c r="SD169" s="47"/>
      <c r="SE169" s="47"/>
      <c r="SF169" s="47"/>
      <c r="SG169" s="47"/>
      <c r="SH169" s="47"/>
      <c r="SI169" s="47"/>
      <c r="SJ169" s="47"/>
      <c r="SK169" s="47"/>
      <c r="SL169" s="47"/>
      <c r="SM169" s="47"/>
      <c r="SN169" s="47"/>
      <c r="SO169" s="47"/>
      <c r="SP169" s="47"/>
      <c r="SQ169" s="47"/>
      <c r="SR169" s="47"/>
      <c r="SS169" s="47"/>
      <c r="ST169" s="47"/>
      <c r="SU169" s="47"/>
      <c r="SV169" s="47"/>
      <c r="SW169" s="47"/>
      <c r="SX169" s="47"/>
      <c r="SY169" s="47"/>
      <c r="SZ169" s="47"/>
      <c r="TA169" s="47"/>
      <c r="TB169" s="47"/>
      <c r="TC169" s="47"/>
      <c r="TD169" s="47"/>
      <c r="TE169" s="47"/>
      <c r="TF169" s="47"/>
      <c r="TG169" s="47"/>
      <c r="TH169" s="47"/>
      <c r="TI169" s="47"/>
      <c r="TJ169" s="47"/>
      <c r="TK169" s="47"/>
      <c r="TL169" s="47"/>
      <c r="TM169" s="47"/>
      <c r="TN169" s="47"/>
      <c r="TO169" s="47"/>
      <c r="TP169" s="47"/>
      <c r="TQ169" s="47"/>
      <c r="TR169" s="47"/>
      <c r="TS169" s="47"/>
      <c r="TT169" s="47"/>
      <c r="TU169" s="47"/>
      <c r="TV169" s="47"/>
      <c r="TW169" s="47"/>
      <c r="TX169" s="47"/>
    </row>
    <row r="170" spans="1:544" s="47" customFormat="1" ht="15.75" x14ac:dyDescent="0.25">
      <c r="A170" s="39" t="s">
        <v>137</v>
      </c>
      <c r="B170" s="13"/>
      <c r="C170" s="11"/>
      <c r="D170" s="11"/>
      <c r="E170" s="39"/>
      <c r="F170" s="39"/>
      <c r="G170" s="143"/>
      <c r="H170" s="161"/>
      <c r="I170" s="143"/>
      <c r="J170" s="143"/>
      <c r="K170" s="143"/>
      <c r="L170" s="143"/>
      <c r="M170" s="161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</row>
    <row r="171" spans="1:544" s="44" customFormat="1" ht="15.75" x14ac:dyDescent="0.25">
      <c r="A171" s="44" t="s">
        <v>138</v>
      </c>
      <c r="B171" s="22" t="s">
        <v>16</v>
      </c>
      <c r="C171" s="23" t="s">
        <v>70</v>
      </c>
      <c r="D171" s="23" t="s">
        <v>212</v>
      </c>
      <c r="E171" s="24">
        <v>44594</v>
      </c>
      <c r="F171" s="110" t="s">
        <v>106</v>
      </c>
      <c r="G171" s="145">
        <v>35000</v>
      </c>
      <c r="H171" s="162">
        <v>1004.5</v>
      </c>
      <c r="I171" s="145">
        <v>0</v>
      </c>
      <c r="J171" s="145">
        <v>1064</v>
      </c>
      <c r="K171" s="226">
        <v>1105</v>
      </c>
      <c r="L171" s="145">
        <v>3173.5</v>
      </c>
      <c r="M171" s="162">
        <v>31826.5</v>
      </c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</row>
    <row r="172" spans="1:544" s="44" customFormat="1" ht="15.75" x14ac:dyDescent="0.25">
      <c r="A172" s="44" t="s">
        <v>139</v>
      </c>
      <c r="B172" s="22" t="s">
        <v>140</v>
      </c>
      <c r="C172" s="23" t="s">
        <v>70</v>
      </c>
      <c r="D172" s="23" t="s">
        <v>212</v>
      </c>
      <c r="E172" s="24">
        <v>44594</v>
      </c>
      <c r="F172" s="110" t="s">
        <v>106</v>
      </c>
      <c r="G172" s="145">
        <v>30000</v>
      </c>
      <c r="H172" s="162">
        <v>861</v>
      </c>
      <c r="I172" s="145">
        <v>0</v>
      </c>
      <c r="J172" s="145">
        <v>912</v>
      </c>
      <c r="K172" s="226">
        <v>25</v>
      </c>
      <c r="L172" s="145">
        <v>1798</v>
      </c>
      <c r="M172" s="162">
        <v>28202</v>
      </c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</row>
    <row r="173" spans="1:544" s="44" customFormat="1" ht="15.75" x14ac:dyDescent="0.25">
      <c r="A173" s="44" t="s">
        <v>162</v>
      </c>
      <c r="B173" s="22" t="s">
        <v>53</v>
      </c>
      <c r="C173" s="23" t="s">
        <v>69</v>
      </c>
      <c r="D173" s="23" t="s">
        <v>212</v>
      </c>
      <c r="E173" s="24">
        <v>44594</v>
      </c>
      <c r="F173" s="110" t="s">
        <v>106</v>
      </c>
      <c r="G173" s="145">
        <v>100000</v>
      </c>
      <c r="H173" s="162">
        <v>2870</v>
      </c>
      <c r="I173" s="145">
        <v>12105.37</v>
      </c>
      <c r="J173" s="145">
        <v>3040</v>
      </c>
      <c r="K173" s="145">
        <v>25</v>
      </c>
      <c r="L173" s="145">
        <v>18040.37</v>
      </c>
      <c r="M173" s="162">
        <v>81959.63</v>
      </c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</row>
    <row r="174" spans="1:544" s="44" customFormat="1" ht="15.75" x14ac:dyDescent="0.25">
      <c r="A174" s="44" t="s">
        <v>195</v>
      </c>
      <c r="B174" s="22" t="s">
        <v>17</v>
      </c>
      <c r="C174" s="23" t="s">
        <v>70</v>
      </c>
      <c r="D174" s="23" t="s">
        <v>212</v>
      </c>
      <c r="E174" s="24">
        <v>44713</v>
      </c>
      <c r="F174" s="110" t="s">
        <v>106</v>
      </c>
      <c r="G174" s="145">
        <v>30000</v>
      </c>
      <c r="H174" s="162">
        <v>861</v>
      </c>
      <c r="I174" s="145">
        <v>0</v>
      </c>
      <c r="J174" s="145">
        <v>912</v>
      </c>
      <c r="K174" s="145">
        <v>565</v>
      </c>
      <c r="L174" s="145">
        <v>2338</v>
      </c>
      <c r="M174" s="162">
        <v>27662</v>
      </c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</row>
    <row r="175" spans="1:544" s="68" customFormat="1" ht="15.75" x14ac:dyDescent="0.25">
      <c r="A175" s="68" t="s">
        <v>14</v>
      </c>
      <c r="B175" s="91">
        <v>4</v>
      </c>
      <c r="C175" s="74"/>
      <c r="D175" s="74"/>
      <c r="E175" s="113"/>
      <c r="F175" s="114"/>
      <c r="G175" s="147">
        <f t="shared" ref="G175:M175" si="24">SUM(G171:G174)</f>
        <v>195000</v>
      </c>
      <c r="H175" s="154">
        <f t="shared" si="24"/>
        <v>5596.5</v>
      </c>
      <c r="I175" s="147">
        <f t="shared" si="24"/>
        <v>12105.37</v>
      </c>
      <c r="J175" s="147">
        <f t="shared" si="24"/>
        <v>5928</v>
      </c>
      <c r="K175" s="147">
        <f t="shared" si="24"/>
        <v>1720</v>
      </c>
      <c r="L175" s="147">
        <f t="shared" si="24"/>
        <v>25349.87</v>
      </c>
      <c r="M175" s="147">
        <f t="shared" si="24"/>
        <v>169650.13</v>
      </c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1"/>
      <c r="DX175" s="231"/>
      <c r="DY175" s="231"/>
      <c r="DZ175" s="231"/>
      <c r="EA175" s="231"/>
      <c r="EB175" s="231"/>
      <c r="EC175" s="231"/>
      <c r="ED175" s="231"/>
      <c r="EE175" s="231"/>
      <c r="EF175" s="231"/>
      <c r="EG175" s="231"/>
      <c r="EH175" s="231"/>
      <c r="EI175" s="231"/>
      <c r="EJ175" s="231"/>
      <c r="EK175" s="231"/>
      <c r="EL175" s="231"/>
      <c r="EM175" s="231"/>
      <c r="EN175" s="231"/>
      <c r="EO175" s="231"/>
      <c r="EP175" s="231"/>
      <c r="EQ175" s="231"/>
      <c r="ER175" s="231"/>
      <c r="ES175" s="231"/>
      <c r="ET175" s="231"/>
      <c r="EU175" s="231"/>
      <c r="EV175" s="231"/>
      <c r="EW175" s="231"/>
      <c r="EX175" s="231"/>
      <c r="EY175" s="231"/>
      <c r="EZ175" s="231"/>
      <c r="FA175" s="231"/>
      <c r="FB175" s="231"/>
      <c r="FC175" s="231"/>
      <c r="FD175" s="231"/>
      <c r="FE175" s="231"/>
      <c r="FF175" s="231"/>
      <c r="FG175" s="231"/>
      <c r="FH175" s="231"/>
      <c r="FI175" s="231"/>
      <c r="FJ175" s="231"/>
      <c r="FK175" s="231"/>
      <c r="FL175" s="231"/>
      <c r="FM175" s="231"/>
      <c r="FN175" s="231"/>
      <c r="FO175" s="231"/>
      <c r="FP175" s="231"/>
      <c r="FQ175" s="231"/>
      <c r="FR175" s="231"/>
      <c r="FS175" s="231"/>
      <c r="FT175" s="231"/>
      <c r="FU175" s="231"/>
      <c r="FV175" s="231"/>
      <c r="FW175" s="231"/>
      <c r="FX175" s="231"/>
      <c r="FY175" s="231"/>
      <c r="FZ175" s="231"/>
      <c r="GA175" s="231"/>
      <c r="GB175" s="231"/>
      <c r="GC175" s="231"/>
      <c r="GD175" s="231"/>
      <c r="GE175" s="231"/>
      <c r="GF175" s="231"/>
      <c r="GG175" s="231"/>
      <c r="GH175" s="231"/>
      <c r="GI175" s="231"/>
      <c r="GJ175" s="231"/>
      <c r="GK175" s="231"/>
      <c r="GL175" s="231"/>
      <c r="GM175" s="231"/>
      <c r="GN175" s="231"/>
      <c r="GO175" s="231"/>
      <c r="GP175" s="231"/>
      <c r="GQ175" s="231"/>
      <c r="GR175" s="231"/>
      <c r="GS175" s="231"/>
      <c r="GT175" s="231"/>
      <c r="GU175" s="231"/>
      <c r="GV175" s="231"/>
      <c r="GW175" s="231"/>
      <c r="GX175" s="231"/>
      <c r="GY175" s="231"/>
      <c r="GZ175" s="231"/>
      <c r="HA175" s="231"/>
      <c r="HB175" s="231"/>
      <c r="HC175" s="231"/>
      <c r="HD175" s="231"/>
      <c r="HE175" s="231"/>
      <c r="HF175" s="231"/>
      <c r="HG175" s="231"/>
      <c r="HH175" s="231"/>
      <c r="HI175" s="231"/>
      <c r="HJ175" s="231"/>
      <c r="HK175" s="231"/>
      <c r="HL175" s="231"/>
      <c r="HM175" s="231"/>
      <c r="HN175" s="231"/>
      <c r="HO175" s="231"/>
      <c r="HP175" s="231"/>
      <c r="HQ175" s="231"/>
      <c r="HR175" s="231"/>
      <c r="HS175" s="231"/>
      <c r="HT175" s="231"/>
      <c r="HU175" s="231"/>
      <c r="HV175" s="231"/>
      <c r="HW175" s="231"/>
      <c r="HX175" s="231"/>
      <c r="HY175" s="231"/>
      <c r="HZ175" s="231"/>
      <c r="IA175" s="231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  <c r="JA175" s="39"/>
      <c r="JB175" s="39"/>
      <c r="JC175" s="39"/>
      <c r="JD175" s="39"/>
      <c r="JE175" s="39"/>
      <c r="JF175" s="39"/>
      <c r="JG175" s="39"/>
      <c r="JH175" s="39"/>
      <c r="JI175" s="39"/>
      <c r="JJ175" s="39"/>
      <c r="JK175" s="39"/>
      <c r="JL175" s="39"/>
      <c r="JM175" s="39"/>
      <c r="JN175" s="39"/>
      <c r="JO175" s="39"/>
      <c r="JP175" s="39"/>
      <c r="JQ175" s="39"/>
      <c r="JR175" s="39"/>
      <c r="JS175" s="39"/>
      <c r="JT175" s="39"/>
      <c r="JU175" s="39"/>
      <c r="JV175" s="39"/>
      <c r="JW175" s="39"/>
      <c r="JX175" s="39"/>
      <c r="JY175" s="39"/>
      <c r="JZ175" s="39"/>
      <c r="KA175" s="39"/>
      <c r="KB175" s="39"/>
      <c r="KC175" s="39"/>
      <c r="KD175" s="39"/>
      <c r="KE175" s="39"/>
      <c r="KF175" s="39"/>
      <c r="KG175" s="39"/>
      <c r="KH175" s="39"/>
      <c r="KI175" s="39"/>
      <c r="KJ175" s="39"/>
      <c r="KK175" s="39"/>
      <c r="KL175" s="39"/>
      <c r="KM175" s="39"/>
      <c r="KN175" s="39"/>
      <c r="KO175" s="39"/>
      <c r="KP175" s="39"/>
      <c r="KQ175" s="39"/>
      <c r="KR175" s="39"/>
      <c r="KS175" s="39"/>
      <c r="KT175" s="39"/>
      <c r="KU175" s="39"/>
      <c r="KV175" s="39"/>
      <c r="KW175" s="39"/>
      <c r="KX175" s="39"/>
      <c r="KY175" s="39"/>
      <c r="KZ175" s="39"/>
      <c r="LA175" s="39"/>
      <c r="LB175" s="39"/>
      <c r="LC175" s="39"/>
      <c r="LD175" s="39"/>
      <c r="LE175" s="39"/>
      <c r="LF175" s="39"/>
      <c r="LG175" s="39"/>
      <c r="LH175" s="39"/>
      <c r="LI175" s="39"/>
      <c r="LJ175" s="39"/>
      <c r="LK175" s="39"/>
      <c r="LL175" s="39"/>
      <c r="LM175" s="39"/>
      <c r="LN175" s="39"/>
      <c r="LO175" s="39"/>
      <c r="LP175" s="39"/>
      <c r="LQ175" s="39"/>
      <c r="LR175" s="39"/>
      <c r="LS175" s="39"/>
      <c r="LT175" s="39"/>
      <c r="LU175" s="39"/>
      <c r="LV175" s="39"/>
      <c r="LW175" s="39"/>
      <c r="LX175" s="39"/>
      <c r="LY175" s="39"/>
      <c r="LZ175" s="39"/>
      <c r="MA175" s="39"/>
      <c r="MB175" s="39"/>
      <c r="MC175" s="39"/>
      <c r="MD175" s="39"/>
      <c r="ME175" s="39"/>
      <c r="MF175" s="39"/>
      <c r="MG175" s="39"/>
      <c r="MH175" s="39"/>
      <c r="MI175" s="39"/>
      <c r="MJ175" s="39"/>
      <c r="MK175" s="39"/>
      <c r="ML175" s="39"/>
      <c r="MM175" s="39"/>
      <c r="MN175" s="39"/>
      <c r="MO175" s="39"/>
      <c r="MP175" s="39"/>
      <c r="MQ175" s="39"/>
      <c r="MR175" s="39"/>
      <c r="MS175" s="39"/>
      <c r="MT175" s="39"/>
      <c r="MU175" s="39"/>
      <c r="MV175" s="39"/>
      <c r="MW175" s="39"/>
      <c r="MX175" s="39"/>
      <c r="MY175" s="39"/>
      <c r="MZ175" s="39"/>
      <c r="NA175" s="39"/>
      <c r="NB175" s="39"/>
      <c r="NC175" s="39"/>
      <c r="ND175" s="39"/>
      <c r="NE175" s="39"/>
      <c r="NF175" s="39"/>
      <c r="NG175" s="39"/>
      <c r="NH175" s="39"/>
      <c r="NI175" s="39"/>
      <c r="NJ175" s="39"/>
      <c r="NK175" s="39"/>
      <c r="NL175" s="39"/>
      <c r="NM175" s="39"/>
      <c r="NN175" s="39"/>
      <c r="NO175" s="39"/>
      <c r="NP175" s="39"/>
      <c r="NQ175" s="39"/>
      <c r="NR175" s="39"/>
      <c r="NS175" s="39"/>
      <c r="NT175" s="39"/>
      <c r="NU175" s="39"/>
      <c r="NV175" s="39"/>
      <c r="NW175" s="39"/>
      <c r="NX175" s="39"/>
      <c r="NY175" s="39"/>
      <c r="NZ175" s="39"/>
      <c r="OA175" s="39"/>
      <c r="OB175" s="39"/>
      <c r="OC175" s="39"/>
      <c r="OD175" s="39"/>
      <c r="OE175" s="39"/>
      <c r="OF175" s="39"/>
      <c r="OG175" s="39"/>
      <c r="OH175" s="39"/>
      <c r="OI175" s="39"/>
      <c r="OJ175" s="39"/>
      <c r="OK175" s="39"/>
      <c r="OL175" s="39"/>
      <c r="OM175" s="39"/>
      <c r="ON175" s="39"/>
      <c r="OO175" s="39"/>
      <c r="OP175" s="39"/>
      <c r="OQ175" s="39"/>
      <c r="OR175" s="39"/>
      <c r="OS175" s="39"/>
      <c r="OT175" s="39"/>
      <c r="OU175" s="39"/>
      <c r="OV175" s="39"/>
      <c r="OW175" s="39"/>
      <c r="OX175" s="39"/>
      <c r="OY175" s="39"/>
      <c r="OZ175" s="39"/>
      <c r="PA175" s="39"/>
      <c r="PB175" s="39"/>
      <c r="PC175" s="39"/>
      <c r="PD175" s="39"/>
      <c r="PE175" s="39"/>
      <c r="PF175" s="39"/>
      <c r="PG175" s="39"/>
      <c r="PH175" s="39"/>
      <c r="PI175" s="39"/>
      <c r="PJ175" s="39"/>
      <c r="PK175" s="39"/>
      <c r="PL175" s="39"/>
      <c r="PM175" s="39"/>
      <c r="PN175" s="39"/>
      <c r="PO175" s="39"/>
      <c r="PP175" s="39"/>
      <c r="PQ175" s="39"/>
      <c r="PR175" s="39"/>
      <c r="PS175" s="39"/>
      <c r="PT175" s="39"/>
      <c r="PU175" s="39"/>
      <c r="PV175" s="39"/>
      <c r="PW175" s="39"/>
      <c r="PX175" s="39"/>
      <c r="PY175" s="39"/>
      <c r="PZ175" s="39"/>
      <c r="QA175" s="39"/>
      <c r="QB175" s="39"/>
      <c r="QC175" s="39"/>
      <c r="QD175" s="39"/>
      <c r="QE175" s="39"/>
      <c r="QF175" s="39"/>
      <c r="QG175" s="39"/>
      <c r="QH175" s="39"/>
      <c r="QI175" s="39"/>
      <c r="QJ175" s="39"/>
      <c r="QK175" s="39"/>
      <c r="QL175" s="39"/>
      <c r="QM175" s="39"/>
      <c r="QN175" s="39"/>
      <c r="QO175" s="39"/>
      <c r="QP175" s="39"/>
      <c r="QQ175" s="39"/>
      <c r="QR175" s="39"/>
      <c r="QS175" s="39"/>
      <c r="QT175" s="39"/>
      <c r="QU175" s="39"/>
      <c r="QV175" s="39"/>
      <c r="QW175" s="39"/>
      <c r="QX175" s="39"/>
      <c r="QY175" s="39"/>
      <c r="QZ175" s="39"/>
      <c r="RA175" s="39"/>
      <c r="RB175" s="39"/>
      <c r="RC175" s="39"/>
      <c r="RD175" s="39"/>
      <c r="RE175" s="39"/>
      <c r="RF175" s="39"/>
      <c r="RG175" s="39"/>
      <c r="RH175" s="39"/>
      <c r="RI175" s="39"/>
      <c r="RJ175" s="39"/>
      <c r="RK175" s="39"/>
      <c r="RL175" s="39"/>
      <c r="RM175" s="39"/>
      <c r="RN175" s="39"/>
      <c r="RO175" s="39"/>
      <c r="RP175" s="39"/>
      <c r="RQ175" s="39"/>
      <c r="RR175" s="39"/>
      <c r="RS175" s="39"/>
      <c r="RT175" s="39"/>
      <c r="RU175" s="39"/>
      <c r="RV175" s="39"/>
      <c r="RW175" s="39"/>
      <c r="RX175" s="39"/>
      <c r="RY175" s="39"/>
      <c r="RZ175" s="39"/>
      <c r="SA175" s="39"/>
      <c r="SB175" s="39"/>
      <c r="SC175" s="39"/>
      <c r="SD175" s="39"/>
      <c r="SE175" s="39"/>
      <c r="SF175" s="39"/>
      <c r="SG175" s="39"/>
      <c r="SH175" s="39"/>
      <c r="SI175" s="39"/>
      <c r="SJ175" s="39"/>
      <c r="SK175" s="39"/>
      <c r="SL175" s="39"/>
      <c r="SM175" s="39"/>
      <c r="SN175" s="39"/>
      <c r="SO175" s="39"/>
      <c r="SP175" s="39"/>
      <c r="SQ175" s="39"/>
      <c r="SR175" s="39"/>
      <c r="SS175" s="39"/>
      <c r="ST175" s="39"/>
      <c r="SU175" s="39"/>
      <c r="SV175" s="39"/>
      <c r="SW175" s="39"/>
      <c r="SX175" s="39"/>
      <c r="SY175" s="39"/>
      <c r="SZ175" s="39"/>
      <c r="TA175" s="39"/>
      <c r="TB175" s="39"/>
      <c r="TC175" s="39"/>
      <c r="TD175" s="39"/>
      <c r="TE175" s="39"/>
      <c r="TF175" s="39"/>
      <c r="TG175" s="39"/>
      <c r="TH175" s="39"/>
      <c r="TI175" s="39"/>
      <c r="TJ175" s="39"/>
      <c r="TK175" s="39"/>
      <c r="TL175" s="39"/>
      <c r="TM175" s="39"/>
      <c r="TN175" s="39"/>
      <c r="TO175" s="39"/>
      <c r="TP175" s="39"/>
      <c r="TQ175" s="39"/>
      <c r="TR175" s="39"/>
      <c r="TS175" s="39"/>
      <c r="TT175" s="39"/>
      <c r="TU175" s="39"/>
      <c r="TV175" s="39"/>
      <c r="TW175" s="39"/>
      <c r="TX175" s="39"/>
    </row>
    <row r="176" spans="1:544" x14ac:dyDescent="0.25"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  <c r="JP176" s="47"/>
      <c r="JQ176" s="47"/>
      <c r="JR176" s="47"/>
      <c r="JS176" s="47"/>
      <c r="JT176" s="47"/>
      <c r="JU176" s="47"/>
      <c r="JV176" s="47"/>
      <c r="JW176" s="47"/>
      <c r="JX176" s="47"/>
      <c r="JY176" s="47"/>
      <c r="JZ176" s="47"/>
      <c r="KA176" s="47"/>
      <c r="KB176" s="47"/>
      <c r="KC176" s="47"/>
      <c r="KD176" s="47"/>
      <c r="KE176" s="47"/>
      <c r="KF176" s="47"/>
      <c r="KG176" s="47"/>
      <c r="KH176" s="47"/>
      <c r="KI176" s="47"/>
      <c r="KJ176" s="47"/>
      <c r="KK176" s="47"/>
      <c r="KL176" s="47"/>
      <c r="KM176" s="47"/>
      <c r="KN176" s="47"/>
      <c r="KO176" s="47"/>
      <c r="KP176" s="47"/>
      <c r="KQ176" s="47"/>
      <c r="KR176" s="47"/>
      <c r="KS176" s="47"/>
      <c r="KT176" s="47"/>
      <c r="KU176" s="47"/>
      <c r="KV176" s="47"/>
      <c r="KW176" s="47"/>
      <c r="KX176" s="47"/>
      <c r="KY176" s="47"/>
      <c r="KZ176" s="47"/>
      <c r="LA176" s="47"/>
      <c r="LB176" s="47"/>
      <c r="LC176" s="47"/>
      <c r="LD176" s="47"/>
      <c r="LE176" s="47"/>
      <c r="LF176" s="47"/>
      <c r="LG176" s="47"/>
      <c r="LH176" s="47"/>
      <c r="LI176" s="47"/>
      <c r="LJ176" s="47"/>
      <c r="LK176" s="47"/>
      <c r="LL176" s="47"/>
      <c r="LM176" s="47"/>
      <c r="LN176" s="47"/>
      <c r="LO176" s="47"/>
      <c r="LP176" s="47"/>
      <c r="LQ176" s="47"/>
      <c r="LR176" s="47"/>
      <c r="LS176" s="47"/>
      <c r="LT176" s="47"/>
      <c r="LU176" s="47"/>
      <c r="LV176" s="47"/>
      <c r="LW176" s="47"/>
      <c r="LX176" s="47"/>
      <c r="LY176" s="47"/>
      <c r="LZ176" s="47"/>
      <c r="MA176" s="47"/>
      <c r="MB176" s="47"/>
      <c r="MC176" s="47"/>
      <c r="MD176" s="47"/>
      <c r="ME176" s="47"/>
      <c r="MF176" s="47"/>
      <c r="MG176" s="47"/>
      <c r="MH176" s="47"/>
      <c r="MI176" s="47"/>
      <c r="MJ176" s="47"/>
      <c r="MK176" s="47"/>
      <c r="ML176" s="47"/>
      <c r="MM176" s="47"/>
      <c r="MN176" s="47"/>
      <c r="MO176" s="47"/>
      <c r="MP176" s="47"/>
      <c r="MQ176" s="47"/>
      <c r="MR176" s="47"/>
      <c r="MS176" s="47"/>
      <c r="MT176" s="47"/>
      <c r="MU176" s="47"/>
      <c r="MV176" s="47"/>
      <c r="MW176" s="47"/>
      <c r="MX176" s="47"/>
      <c r="MY176" s="47"/>
      <c r="MZ176" s="47"/>
      <c r="NA176" s="47"/>
      <c r="NB176" s="47"/>
      <c r="NC176" s="47"/>
      <c r="ND176" s="47"/>
      <c r="NE176" s="47"/>
      <c r="NF176" s="47"/>
      <c r="NG176" s="47"/>
      <c r="NH176" s="47"/>
      <c r="NI176" s="47"/>
      <c r="NJ176" s="47"/>
      <c r="NK176" s="47"/>
      <c r="NL176" s="47"/>
      <c r="NM176" s="47"/>
      <c r="NN176" s="47"/>
      <c r="NO176" s="47"/>
      <c r="NP176" s="47"/>
      <c r="NQ176" s="47"/>
      <c r="NR176" s="47"/>
      <c r="NS176" s="47"/>
      <c r="NT176" s="47"/>
      <c r="NU176" s="47"/>
      <c r="NV176" s="47"/>
      <c r="NW176" s="47"/>
      <c r="NX176" s="47"/>
      <c r="NY176" s="47"/>
      <c r="NZ176" s="47"/>
      <c r="OA176" s="47"/>
      <c r="OB176" s="47"/>
      <c r="OC176" s="47"/>
      <c r="OD176" s="47"/>
      <c r="OE176" s="47"/>
      <c r="OF176" s="47"/>
      <c r="OG176" s="47"/>
      <c r="OH176" s="47"/>
      <c r="OI176" s="47"/>
      <c r="OJ176" s="47"/>
      <c r="OK176" s="47"/>
      <c r="OL176" s="47"/>
      <c r="OM176" s="47"/>
      <c r="ON176" s="47"/>
      <c r="OO176" s="47"/>
      <c r="OP176" s="47"/>
      <c r="OQ176" s="47"/>
      <c r="OR176" s="47"/>
      <c r="OS176" s="47"/>
      <c r="OT176" s="47"/>
      <c r="OU176" s="47"/>
      <c r="OV176" s="47"/>
      <c r="OW176" s="47"/>
      <c r="OX176" s="47"/>
      <c r="OY176" s="47"/>
      <c r="OZ176" s="47"/>
      <c r="PA176" s="47"/>
      <c r="PB176" s="47"/>
      <c r="PC176" s="47"/>
      <c r="PD176" s="47"/>
      <c r="PE176" s="47"/>
      <c r="PF176" s="47"/>
      <c r="PG176" s="47"/>
      <c r="PH176" s="47"/>
      <c r="PI176" s="47"/>
      <c r="PJ176" s="47"/>
      <c r="PK176" s="47"/>
      <c r="PL176" s="47"/>
      <c r="PM176" s="47"/>
      <c r="PN176" s="47"/>
      <c r="PO176" s="47"/>
      <c r="PP176" s="47"/>
      <c r="PQ176" s="47"/>
      <c r="PR176" s="47"/>
      <c r="PS176" s="47"/>
      <c r="PT176" s="47"/>
      <c r="PU176" s="47"/>
      <c r="PV176" s="47"/>
      <c r="PW176" s="47"/>
      <c r="PX176" s="47"/>
      <c r="PY176" s="47"/>
      <c r="PZ176" s="47"/>
      <c r="QA176" s="47"/>
      <c r="QB176" s="47"/>
      <c r="QC176" s="47"/>
      <c r="QD176" s="47"/>
      <c r="QE176" s="47"/>
      <c r="QF176" s="47"/>
      <c r="QG176" s="47"/>
      <c r="QH176" s="47"/>
      <c r="QI176" s="47"/>
      <c r="QJ176" s="47"/>
      <c r="QK176" s="47"/>
      <c r="QL176" s="47"/>
      <c r="QM176" s="47"/>
      <c r="QN176" s="47"/>
      <c r="QO176" s="47"/>
      <c r="QP176" s="47"/>
      <c r="QQ176" s="47"/>
      <c r="QR176" s="47"/>
      <c r="QS176" s="47"/>
      <c r="QT176" s="47"/>
      <c r="QU176" s="47"/>
      <c r="QV176" s="47"/>
      <c r="QW176" s="47"/>
      <c r="QX176" s="47"/>
      <c r="QY176" s="47"/>
      <c r="QZ176" s="47"/>
      <c r="RA176" s="47"/>
      <c r="RB176" s="47"/>
      <c r="RC176" s="47"/>
      <c r="RD176" s="47"/>
      <c r="RE176" s="47"/>
      <c r="RF176" s="47"/>
      <c r="RG176" s="47"/>
      <c r="RH176" s="47"/>
      <c r="RI176" s="47"/>
      <c r="RJ176" s="47"/>
      <c r="RK176" s="47"/>
      <c r="RL176" s="47"/>
      <c r="RM176" s="47"/>
      <c r="RN176" s="47"/>
      <c r="RO176" s="47"/>
      <c r="RP176" s="47"/>
      <c r="RQ176" s="47"/>
      <c r="RR176" s="47"/>
      <c r="RS176" s="47"/>
      <c r="RT176" s="47"/>
      <c r="RU176" s="47"/>
      <c r="RV176" s="47"/>
      <c r="RW176" s="47"/>
      <c r="RX176" s="47"/>
      <c r="RY176" s="47"/>
      <c r="RZ176" s="47"/>
      <c r="SA176" s="47"/>
      <c r="SB176" s="47"/>
      <c r="SC176" s="47"/>
      <c r="SD176" s="47"/>
      <c r="SE176" s="47"/>
      <c r="SF176" s="47"/>
      <c r="SG176" s="47"/>
      <c r="SH176" s="47"/>
      <c r="SI176" s="47"/>
      <c r="SJ176" s="47"/>
      <c r="SK176" s="47"/>
      <c r="SL176" s="47"/>
      <c r="SM176" s="47"/>
      <c r="SN176" s="47"/>
      <c r="SO176" s="47"/>
      <c r="SP176" s="47"/>
      <c r="SQ176" s="47"/>
      <c r="SR176" s="47"/>
      <c r="SS176" s="47"/>
      <c r="ST176" s="47"/>
      <c r="SU176" s="47"/>
      <c r="SV176" s="47"/>
      <c r="SW176" s="47"/>
      <c r="SX176" s="47"/>
      <c r="SY176" s="47"/>
      <c r="SZ176" s="47"/>
      <c r="TA176" s="47"/>
      <c r="TB176" s="47"/>
      <c r="TC176" s="47"/>
      <c r="TD176" s="47"/>
      <c r="TE176" s="47"/>
      <c r="TF176" s="47"/>
      <c r="TG176" s="47"/>
      <c r="TH176" s="47"/>
      <c r="TI176" s="47"/>
      <c r="TJ176" s="47"/>
      <c r="TK176" s="47"/>
      <c r="TL176" s="47"/>
      <c r="TM176" s="47"/>
      <c r="TN176" s="47"/>
      <c r="TO176" s="47"/>
      <c r="TP176" s="47"/>
      <c r="TQ176" s="47"/>
      <c r="TR176" s="47"/>
      <c r="TS176" s="47"/>
      <c r="TT176" s="47"/>
      <c r="TU176" s="47"/>
      <c r="TV176" s="47"/>
      <c r="TW176" s="47"/>
      <c r="TX176" s="47"/>
    </row>
    <row r="177" spans="1:669" ht="15.75" x14ac:dyDescent="0.25">
      <c r="A177" s="37" t="s">
        <v>65</v>
      </c>
      <c r="C177" s="42"/>
      <c r="D177" s="42"/>
      <c r="G177" s="129"/>
      <c r="K177" s="129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  <c r="JP177" s="47"/>
      <c r="JQ177" s="47"/>
      <c r="JR177" s="47"/>
      <c r="JS177" s="47"/>
      <c r="JT177" s="47"/>
      <c r="JU177" s="47"/>
      <c r="JV177" s="47"/>
      <c r="JW177" s="47"/>
      <c r="JX177" s="47"/>
      <c r="JY177" s="47"/>
      <c r="JZ177" s="47"/>
      <c r="KA177" s="47"/>
      <c r="KB177" s="47"/>
      <c r="KC177" s="47"/>
      <c r="KD177" s="47"/>
      <c r="KE177" s="47"/>
      <c r="KF177" s="47"/>
      <c r="KG177" s="47"/>
      <c r="KH177" s="47"/>
      <c r="KI177" s="47"/>
      <c r="KJ177" s="47"/>
      <c r="KK177" s="47"/>
      <c r="KL177" s="47"/>
      <c r="KM177" s="47"/>
      <c r="KN177" s="47"/>
      <c r="KO177" s="47"/>
      <c r="KP177" s="47"/>
      <c r="KQ177" s="47"/>
      <c r="KR177" s="47"/>
      <c r="KS177" s="47"/>
      <c r="KT177" s="47"/>
      <c r="KU177" s="47"/>
      <c r="KV177" s="47"/>
      <c r="KW177" s="47"/>
      <c r="KX177" s="47"/>
      <c r="KY177" s="47"/>
      <c r="KZ177" s="47"/>
      <c r="LA177" s="47"/>
      <c r="LB177" s="47"/>
      <c r="LC177" s="47"/>
      <c r="LD177" s="47"/>
      <c r="LE177" s="47"/>
      <c r="LF177" s="47"/>
      <c r="LG177" s="47"/>
      <c r="LH177" s="47"/>
      <c r="LI177" s="47"/>
      <c r="LJ177" s="47"/>
      <c r="LK177" s="47"/>
      <c r="LL177" s="47"/>
      <c r="LM177" s="47"/>
      <c r="LN177" s="47"/>
      <c r="LO177" s="47"/>
      <c r="LP177" s="47"/>
      <c r="LQ177" s="47"/>
      <c r="LR177" s="47"/>
      <c r="LS177" s="47"/>
      <c r="LT177" s="47"/>
      <c r="LU177" s="47"/>
      <c r="LV177" s="47"/>
      <c r="LW177" s="47"/>
      <c r="LX177" s="47"/>
      <c r="LY177" s="47"/>
      <c r="LZ177" s="47"/>
      <c r="MA177" s="47"/>
      <c r="MB177" s="47"/>
      <c r="MC177" s="47"/>
      <c r="MD177" s="47"/>
      <c r="ME177" s="47"/>
      <c r="MF177" s="47"/>
      <c r="MG177" s="47"/>
      <c r="MH177" s="47"/>
      <c r="MI177" s="47"/>
      <c r="MJ177" s="47"/>
      <c r="MK177" s="47"/>
      <c r="ML177" s="47"/>
      <c r="MM177" s="47"/>
      <c r="MN177" s="47"/>
      <c r="MO177" s="47"/>
      <c r="MP177" s="47"/>
      <c r="MQ177" s="47"/>
      <c r="MR177" s="47"/>
      <c r="MS177" s="47"/>
      <c r="MT177" s="47"/>
      <c r="MU177" s="47"/>
      <c r="MV177" s="47"/>
      <c r="MW177" s="47"/>
      <c r="MX177" s="47"/>
      <c r="MY177" s="47"/>
      <c r="MZ177" s="47"/>
      <c r="NA177" s="47"/>
      <c r="NB177" s="47"/>
      <c r="NC177" s="47"/>
      <c r="ND177" s="47"/>
      <c r="NE177" s="47"/>
      <c r="NF177" s="47"/>
      <c r="NG177" s="47"/>
      <c r="NH177" s="47"/>
      <c r="NI177" s="47"/>
      <c r="NJ177" s="47"/>
      <c r="NK177" s="47"/>
      <c r="NL177" s="47"/>
      <c r="NM177" s="47"/>
      <c r="NN177" s="47"/>
      <c r="NO177" s="47"/>
      <c r="NP177" s="47"/>
      <c r="NQ177" s="47"/>
      <c r="NR177" s="47"/>
      <c r="NS177" s="47"/>
      <c r="NT177" s="47"/>
      <c r="NU177" s="47"/>
      <c r="NV177" s="47"/>
      <c r="NW177" s="47"/>
      <c r="NX177" s="47"/>
      <c r="NY177" s="47"/>
      <c r="NZ177" s="47"/>
      <c r="OA177" s="47"/>
      <c r="OB177" s="47"/>
      <c r="OC177" s="47"/>
      <c r="OD177" s="47"/>
      <c r="OE177" s="47"/>
      <c r="OF177" s="47"/>
      <c r="OG177" s="47"/>
      <c r="OH177" s="47"/>
      <c r="OI177" s="47"/>
      <c r="OJ177" s="47"/>
      <c r="OK177" s="47"/>
      <c r="OL177" s="47"/>
      <c r="OM177" s="47"/>
      <c r="ON177" s="47"/>
      <c r="OO177" s="47"/>
      <c r="OP177" s="47"/>
      <c r="OQ177" s="47"/>
      <c r="OR177" s="47"/>
      <c r="OS177" s="47"/>
      <c r="OT177" s="47"/>
      <c r="OU177" s="47"/>
      <c r="OV177" s="47"/>
      <c r="OW177" s="47"/>
      <c r="OX177" s="47"/>
      <c r="OY177" s="47"/>
      <c r="OZ177" s="47"/>
      <c r="PA177" s="47"/>
      <c r="PB177" s="47"/>
      <c r="PC177" s="47"/>
      <c r="PD177" s="47"/>
      <c r="PE177" s="47"/>
      <c r="PF177" s="47"/>
      <c r="PG177" s="47"/>
      <c r="PH177" s="47"/>
      <c r="PI177" s="47"/>
      <c r="PJ177" s="47"/>
      <c r="PK177" s="47"/>
      <c r="PL177" s="47"/>
      <c r="PM177" s="47"/>
      <c r="PN177" s="47"/>
      <c r="PO177" s="47"/>
      <c r="PP177" s="47"/>
      <c r="PQ177" s="47"/>
      <c r="PR177" s="47"/>
      <c r="PS177" s="47"/>
      <c r="PT177" s="47"/>
      <c r="PU177" s="47"/>
      <c r="PV177" s="47"/>
      <c r="PW177" s="47"/>
      <c r="PX177" s="47"/>
      <c r="PY177" s="47"/>
      <c r="PZ177" s="47"/>
      <c r="QA177" s="47"/>
      <c r="QB177" s="47"/>
      <c r="QC177" s="47"/>
      <c r="QD177" s="47"/>
      <c r="QE177" s="47"/>
      <c r="QF177" s="47"/>
      <c r="QG177" s="47"/>
      <c r="QH177" s="47"/>
      <c r="QI177" s="47"/>
      <c r="QJ177" s="47"/>
      <c r="QK177" s="47"/>
      <c r="QL177" s="47"/>
      <c r="QM177" s="47"/>
      <c r="QN177" s="47"/>
      <c r="QO177" s="47"/>
      <c r="QP177" s="47"/>
      <c r="QQ177" s="47"/>
      <c r="QR177" s="47"/>
      <c r="QS177" s="47"/>
      <c r="QT177" s="47"/>
      <c r="QU177" s="47"/>
      <c r="QV177" s="47"/>
      <c r="QW177" s="47"/>
      <c r="QX177" s="47"/>
      <c r="QY177" s="47"/>
      <c r="QZ177" s="47"/>
      <c r="RA177" s="47"/>
      <c r="RB177" s="47"/>
      <c r="RC177" s="47"/>
      <c r="RD177" s="47"/>
      <c r="RE177" s="47"/>
      <c r="RF177" s="47"/>
      <c r="RG177" s="47"/>
      <c r="RH177" s="47"/>
      <c r="RI177" s="47"/>
      <c r="RJ177" s="47"/>
      <c r="RK177" s="47"/>
      <c r="RL177" s="47"/>
      <c r="RM177" s="47"/>
      <c r="RN177" s="47"/>
      <c r="RO177" s="47"/>
      <c r="RP177" s="47"/>
      <c r="RQ177" s="47"/>
      <c r="RR177" s="47"/>
      <c r="RS177" s="47"/>
      <c r="RT177" s="47"/>
      <c r="RU177" s="47"/>
      <c r="RV177" s="47"/>
      <c r="RW177" s="47"/>
      <c r="RX177" s="47"/>
      <c r="RY177" s="47"/>
      <c r="RZ177" s="47"/>
      <c r="SA177" s="47"/>
      <c r="SB177" s="47"/>
      <c r="SC177" s="47"/>
      <c r="SD177" s="47"/>
      <c r="SE177" s="47"/>
      <c r="SF177" s="47"/>
      <c r="SG177" s="47"/>
      <c r="SH177" s="47"/>
      <c r="SI177" s="47"/>
      <c r="SJ177" s="47"/>
      <c r="SK177" s="47"/>
      <c r="SL177" s="47"/>
      <c r="SM177" s="47"/>
      <c r="SN177" s="47"/>
      <c r="SO177" s="47"/>
      <c r="SP177" s="47"/>
      <c r="SQ177" s="47"/>
      <c r="SR177" s="47"/>
      <c r="SS177" s="47"/>
      <c r="ST177" s="47"/>
      <c r="SU177" s="47"/>
      <c r="SV177" s="47"/>
      <c r="SW177" s="47"/>
      <c r="SX177" s="47"/>
      <c r="SY177" s="47"/>
      <c r="SZ177" s="47"/>
      <c r="TA177" s="47"/>
      <c r="TB177" s="47"/>
      <c r="TC177" s="47"/>
      <c r="TD177" s="47"/>
      <c r="TE177" s="47"/>
      <c r="TF177" s="47"/>
      <c r="TG177" s="47"/>
      <c r="TH177" s="47"/>
      <c r="TI177" s="47"/>
      <c r="TJ177" s="47"/>
      <c r="TK177" s="47"/>
      <c r="TL177" s="47"/>
      <c r="TM177" s="47"/>
      <c r="TN177" s="47"/>
      <c r="TO177" s="47"/>
      <c r="TP177" s="47"/>
      <c r="TQ177" s="47"/>
      <c r="TR177" s="47"/>
      <c r="TS177" s="47"/>
      <c r="TT177" s="47"/>
      <c r="TU177" s="47"/>
      <c r="TV177" s="47"/>
      <c r="TW177" s="47"/>
      <c r="TX177" s="47"/>
    </row>
    <row r="178" spans="1:669" ht="15.75" x14ac:dyDescent="0.25">
      <c r="A178" s="4" t="s">
        <v>44</v>
      </c>
      <c r="B178" s="5" t="s">
        <v>16</v>
      </c>
      <c r="C178" s="6" t="s">
        <v>70</v>
      </c>
      <c r="D178" s="6" t="s">
        <v>212</v>
      </c>
      <c r="E178" s="10">
        <v>44197</v>
      </c>
      <c r="F178" s="10" t="s">
        <v>106</v>
      </c>
      <c r="G178" s="226">
        <v>50000</v>
      </c>
      <c r="H178" s="226">
        <v>1435</v>
      </c>
      <c r="I178" s="226">
        <v>1854</v>
      </c>
      <c r="J178" s="226">
        <v>1520</v>
      </c>
      <c r="K178" s="226">
        <v>125</v>
      </c>
      <c r="L178" s="226">
        <v>4934</v>
      </c>
      <c r="M178" s="226">
        <v>45066</v>
      </c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  <c r="JP178" s="47"/>
      <c r="JQ178" s="47"/>
      <c r="JR178" s="47"/>
      <c r="JS178" s="47"/>
      <c r="JT178" s="47"/>
      <c r="JU178" s="47"/>
      <c r="JV178" s="47"/>
      <c r="JW178" s="47"/>
      <c r="JX178" s="47"/>
      <c r="JY178" s="47"/>
      <c r="JZ178" s="47"/>
      <c r="KA178" s="47"/>
      <c r="KB178" s="47"/>
      <c r="KC178" s="47"/>
      <c r="KD178" s="47"/>
      <c r="KE178" s="47"/>
      <c r="KF178" s="47"/>
      <c r="KG178" s="47"/>
      <c r="KH178" s="47"/>
      <c r="KI178" s="47"/>
      <c r="KJ178" s="47"/>
      <c r="KK178" s="47"/>
      <c r="KL178" s="47"/>
      <c r="KM178" s="47"/>
      <c r="KN178" s="47"/>
      <c r="KO178" s="47"/>
      <c r="KP178" s="47"/>
      <c r="KQ178" s="47"/>
      <c r="KR178" s="47"/>
      <c r="KS178" s="47"/>
      <c r="KT178" s="47"/>
      <c r="KU178" s="47"/>
      <c r="KV178" s="47"/>
      <c r="KW178" s="47"/>
      <c r="KX178" s="47"/>
      <c r="KY178" s="47"/>
      <c r="KZ178" s="47"/>
      <c r="LA178" s="47"/>
      <c r="LB178" s="47"/>
      <c r="LC178" s="47"/>
      <c r="LD178" s="47"/>
      <c r="LE178" s="47"/>
      <c r="LF178" s="47"/>
      <c r="LG178" s="47"/>
      <c r="LH178" s="47"/>
      <c r="LI178" s="47"/>
      <c r="LJ178" s="47"/>
      <c r="LK178" s="47"/>
      <c r="LL178" s="47"/>
      <c r="LM178" s="47"/>
      <c r="LN178" s="47"/>
      <c r="LO178" s="47"/>
      <c r="LP178" s="47"/>
      <c r="LQ178" s="47"/>
      <c r="LR178" s="47"/>
      <c r="LS178" s="47"/>
      <c r="LT178" s="47"/>
      <c r="LU178" s="47"/>
      <c r="LV178" s="47"/>
      <c r="LW178" s="47"/>
      <c r="LX178" s="47"/>
      <c r="LY178" s="47"/>
      <c r="LZ178" s="47"/>
      <c r="MA178" s="47"/>
      <c r="MB178" s="47"/>
      <c r="MC178" s="47"/>
      <c r="MD178" s="47"/>
      <c r="ME178" s="47"/>
      <c r="MF178" s="47"/>
      <c r="MG178" s="47"/>
      <c r="MH178" s="47"/>
      <c r="MI178" s="47"/>
      <c r="MJ178" s="47"/>
      <c r="MK178" s="47"/>
      <c r="ML178" s="47"/>
      <c r="MM178" s="47"/>
      <c r="MN178" s="47"/>
      <c r="MO178" s="47"/>
      <c r="MP178" s="47"/>
      <c r="MQ178" s="47"/>
      <c r="MR178" s="47"/>
      <c r="MS178" s="47"/>
      <c r="MT178" s="47"/>
      <c r="MU178" s="47"/>
      <c r="MV178" s="47"/>
      <c r="MW178" s="47"/>
      <c r="MX178" s="47"/>
      <c r="MY178" s="47"/>
      <c r="MZ178" s="47"/>
      <c r="NA178" s="47"/>
      <c r="NB178" s="47"/>
      <c r="NC178" s="47"/>
      <c r="ND178" s="47"/>
      <c r="NE178" s="47"/>
      <c r="NF178" s="47"/>
      <c r="NG178" s="47"/>
      <c r="NH178" s="47"/>
      <c r="NI178" s="47"/>
      <c r="NJ178" s="47"/>
      <c r="NK178" s="47"/>
      <c r="NL178" s="47"/>
      <c r="NM178" s="47"/>
      <c r="NN178" s="47"/>
      <c r="NO178" s="47"/>
      <c r="NP178" s="47"/>
      <c r="NQ178" s="47"/>
      <c r="NR178" s="47"/>
      <c r="NS178" s="47"/>
      <c r="NT178" s="47"/>
      <c r="NU178" s="47"/>
      <c r="NV178" s="47"/>
      <c r="NW178" s="47"/>
      <c r="NX178" s="47"/>
      <c r="NY178" s="47"/>
      <c r="NZ178" s="47"/>
      <c r="OA178" s="47"/>
      <c r="OB178" s="47"/>
      <c r="OC178" s="47"/>
      <c r="OD178" s="47"/>
      <c r="OE178" s="47"/>
      <c r="OF178" s="47"/>
      <c r="OG178" s="47"/>
      <c r="OH178" s="47"/>
      <c r="OI178" s="47"/>
      <c r="OJ178" s="47"/>
      <c r="OK178" s="47"/>
      <c r="OL178" s="47"/>
      <c r="OM178" s="47"/>
      <c r="ON178" s="47"/>
      <c r="OO178" s="47"/>
      <c r="OP178" s="47"/>
      <c r="OQ178" s="47"/>
      <c r="OR178" s="47"/>
      <c r="OS178" s="47"/>
      <c r="OT178" s="47"/>
      <c r="OU178" s="47"/>
      <c r="OV178" s="47"/>
      <c r="OW178" s="47"/>
      <c r="OX178" s="47"/>
      <c r="OY178" s="47"/>
      <c r="OZ178" s="47"/>
      <c r="PA178" s="47"/>
      <c r="PB178" s="47"/>
      <c r="PC178" s="47"/>
      <c r="PD178" s="47"/>
      <c r="PE178" s="47"/>
      <c r="PF178" s="47"/>
      <c r="PG178" s="47"/>
      <c r="PH178" s="47"/>
      <c r="PI178" s="47"/>
      <c r="PJ178" s="47"/>
      <c r="PK178" s="47"/>
      <c r="PL178" s="47"/>
      <c r="PM178" s="47"/>
      <c r="PN178" s="47"/>
      <c r="PO178" s="47"/>
      <c r="PP178" s="47"/>
      <c r="PQ178" s="47"/>
      <c r="PR178" s="47"/>
      <c r="PS178" s="47"/>
      <c r="PT178" s="47"/>
      <c r="PU178" s="47"/>
      <c r="PV178" s="47"/>
      <c r="PW178" s="47"/>
      <c r="PX178" s="47"/>
      <c r="PY178" s="47"/>
      <c r="PZ178" s="47"/>
      <c r="QA178" s="47"/>
      <c r="QB178" s="47"/>
      <c r="QC178" s="47"/>
      <c r="QD178" s="47"/>
      <c r="QE178" s="47"/>
      <c r="QF178" s="47"/>
      <c r="QG178" s="47"/>
      <c r="QH178" s="47"/>
      <c r="QI178" s="47"/>
      <c r="QJ178" s="47"/>
      <c r="QK178" s="47"/>
      <c r="QL178" s="47"/>
      <c r="QM178" s="47"/>
      <c r="QN178" s="47"/>
      <c r="QO178" s="47"/>
      <c r="QP178" s="47"/>
      <c r="QQ178" s="47"/>
      <c r="QR178" s="47"/>
      <c r="QS178" s="47"/>
      <c r="QT178" s="47"/>
      <c r="QU178" s="47"/>
      <c r="QV178" s="47"/>
      <c r="QW178" s="47"/>
      <c r="QX178" s="47"/>
      <c r="QY178" s="47"/>
      <c r="QZ178" s="47"/>
      <c r="RA178" s="47"/>
      <c r="RB178" s="47"/>
      <c r="RC178" s="47"/>
      <c r="RD178" s="47"/>
      <c r="RE178" s="47"/>
      <c r="RF178" s="47"/>
      <c r="RG178" s="47"/>
      <c r="RH178" s="47"/>
      <c r="RI178" s="47"/>
      <c r="RJ178" s="47"/>
      <c r="RK178" s="47"/>
      <c r="RL178" s="47"/>
      <c r="RM178" s="47"/>
      <c r="RN178" s="47"/>
      <c r="RO178" s="47"/>
      <c r="RP178" s="47"/>
      <c r="RQ178" s="47"/>
      <c r="RR178" s="47"/>
      <c r="RS178" s="47"/>
      <c r="RT178" s="47"/>
      <c r="RU178" s="47"/>
      <c r="RV178" s="47"/>
      <c r="RW178" s="47"/>
      <c r="RX178" s="47"/>
      <c r="RY178" s="47"/>
      <c r="RZ178" s="47"/>
      <c r="SA178" s="47"/>
      <c r="SB178" s="47"/>
      <c r="SC178" s="47"/>
      <c r="SD178" s="47"/>
      <c r="SE178" s="47"/>
      <c r="SF178" s="47"/>
      <c r="SG178" s="47"/>
      <c r="SH178" s="47"/>
      <c r="SI178" s="47"/>
      <c r="SJ178" s="47"/>
      <c r="SK178" s="47"/>
      <c r="SL178" s="47"/>
      <c r="SM178" s="47"/>
      <c r="SN178" s="47"/>
      <c r="SO178" s="47"/>
      <c r="SP178" s="47"/>
      <c r="SQ178" s="47"/>
      <c r="SR178" s="47"/>
      <c r="SS178" s="47"/>
      <c r="ST178" s="47"/>
      <c r="SU178" s="47"/>
      <c r="SV178" s="47"/>
      <c r="SW178" s="47"/>
      <c r="SX178" s="47"/>
      <c r="SY178" s="47"/>
      <c r="SZ178" s="47"/>
      <c r="TA178" s="47"/>
      <c r="TB178" s="47"/>
      <c r="TC178" s="47"/>
      <c r="TD178" s="47"/>
      <c r="TE178" s="47"/>
      <c r="TF178" s="47"/>
      <c r="TG178" s="47"/>
      <c r="TH178" s="47"/>
      <c r="TI178" s="47"/>
      <c r="TJ178" s="47"/>
      <c r="TK178" s="47"/>
      <c r="TL178" s="47"/>
      <c r="TM178" s="47"/>
      <c r="TN178" s="47"/>
      <c r="TO178" s="47"/>
      <c r="TP178" s="47"/>
      <c r="TQ178" s="47"/>
      <c r="TR178" s="47"/>
      <c r="TS178" s="47"/>
      <c r="TT178" s="47"/>
      <c r="TU178" s="47"/>
      <c r="TV178" s="47"/>
      <c r="TW178" s="47"/>
      <c r="TX178" s="47"/>
    </row>
    <row r="179" spans="1:669" ht="15.75" x14ac:dyDescent="0.25">
      <c r="A179" s="4" t="s">
        <v>31</v>
      </c>
      <c r="B179" s="5" t="s">
        <v>53</v>
      </c>
      <c r="C179" s="6" t="s">
        <v>70</v>
      </c>
      <c r="D179" s="6" t="s">
        <v>212</v>
      </c>
      <c r="E179" s="10">
        <v>44283</v>
      </c>
      <c r="F179" s="10" t="s">
        <v>106</v>
      </c>
      <c r="G179" s="226">
        <v>125000</v>
      </c>
      <c r="H179" s="226">
        <v>3587.5</v>
      </c>
      <c r="I179" s="226">
        <v>17985.990000000002</v>
      </c>
      <c r="J179" s="226">
        <v>3800</v>
      </c>
      <c r="K179" s="226">
        <v>6165</v>
      </c>
      <c r="L179" s="226">
        <v>31538.49</v>
      </c>
      <c r="M179" s="226">
        <v>93461.51</v>
      </c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  <c r="JP179" s="47"/>
      <c r="JQ179" s="47"/>
      <c r="JR179" s="47"/>
      <c r="JS179" s="47"/>
      <c r="JT179" s="47"/>
      <c r="JU179" s="47"/>
      <c r="JV179" s="47"/>
      <c r="JW179" s="47"/>
      <c r="JX179" s="47"/>
      <c r="JY179" s="47"/>
      <c r="JZ179" s="47"/>
      <c r="KA179" s="47"/>
      <c r="KB179" s="47"/>
      <c r="KC179" s="47"/>
      <c r="KD179" s="47"/>
      <c r="KE179" s="47"/>
      <c r="KF179" s="47"/>
      <c r="KG179" s="47"/>
      <c r="KH179" s="47"/>
      <c r="KI179" s="47"/>
      <c r="KJ179" s="47"/>
      <c r="KK179" s="47"/>
      <c r="KL179" s="47"/>
      <c r="KM179" s="47"/>
      <c r="KN179" s="47"/>
      <c r="KO179" s="47"/>
      <c r="KP179" s="47"/>
      <c r="KQ179" s="47"/>
      <c r="KR179" s="47"/>
      <c r="KS179" s="47"/>
      <c r="KT179" s="47"/>
      <c r="KU179" s="47"/>
      <c r="KV179" s="47"/>
      <c r="KW179" s="47"/>
      <c r="KX179" s="47"/>
      <c r="KY179" s="47"/>
      <c r="KZ179" s="47"/>
      <c r="LA179" s="47"/>
      <c r="LB179" s="47"/>
      <c r="LC179" s="47"/>
      <c r="LD179" s="47"/>
      <c r="LE179" s="47"/>
      <c r="LF179" s="47"/>
      <c r="LG179" s="47"/>
      <c r="LH179" s="47"/>
      <c r="LI179" s="47"/>
      <c r="LJ179" s="47"/>
      <c r="LK179" s="47"/>
      <c r="LL179" s="47"/>
      <c r="LM179" s="47"/>
      <c r="LN179" s="47"/>
      <c r="LO179" s="47"/>
      <c r="LP179" s="47"/>
      <c r="LQ179" s="47"/>
      <c r="LR179" s="47"/>
      <c r="LS179" s="47"/>
      <c r="LT179" s="47"/>
      <c r="LU179" s="47"/>
      <c r="LV179" s="47"/>
      <c r="LW179" s="47"/>
      <c r="LX179" s="47"/>
      <c r="LY179" s="47"/>
      <c r="LZ179" s="47"/>
      <c r="MA179" s="47"/>
      <c r="MB179" s="47"/>
      <c r="MC179" s="47"/>
      <c r="MD179" s="47"/>
      <c r="ME179" s="47"/>
      <c r="MF179" s="47"/>
      <c r="MG179" s="47"/>
      <c r="MH179" s="47"/>
      <c r="MI179" s="47"/>
      <c r="MJ179" s="47"/>
      <c r="MK179" s="47"/>
      <c r="ML179" s="47"/>
      <c r="MM179" s="47"/>
      <c r="MN179" s="47"/>
      <c r="MO179" s="47"/>
      <c r="MP179" s="47"/>
      <c r="MQ179" s="47"/>
      <c r="MR179" s="47"/>
      <c r="MS179" s="47"/>
      <c r="MT179" s="47"/>
      <c r="MU179" s="47"/>
      <c r="MV179" s="47"/>
      <c r="MW179" s="47"/>
      <c r="MX179" s="47"/>
      <c r="MY179" s="47"/>
      <c r="MZ179" s="47"/>
      <c r="NA179" s="47"/>
      <c r="NB179" s="47"/>
      <c r="NC179" s="47"/>
      <c r="ND179" s="47"/>
      <c r="NE179" s="47"/>
      <c r="NF179" s="47"/>
      <c r="NG179" s="47"/>
      <c r="NH179" s="47"/>
      <c r="NI179" s="47"/>
      <c r="NJ179" s="47"/>
      <c r="NK179" s="47"/>
      <c r="NL179" s="47"/>
      <c r="NM179" s="47"/>
      <c r="NN179" s="47"/>
      <c r="NO179" s="47"/>
      <c r="NP179" s="47"/>
      <c r="NQ179" s="47"/>
      <c r="NR179" s="47"/>
      <c r="NS179" s="47"/>
      <c r="NT179" s="47"/>
      <c r="NU179" s="47"/>
      <c r="NV179" s="47"/>
      <c r="NW179" s="47"/>
      <c r="NX179" s="47"/>
      <c r="NY179" s="47"/>
      <c r="NZ179" s="47"/>
      <c r="OA179" s="47"/>
      <c r="OB179" s="47"/>
      <c r="OC179" s="47"/>
      <c r="OD179" s="47"/>
      <c r="OE179" s="47"/>
      <c r="OF179" s="47"/>
      <c r="OG179" s="47"/>
      <c r="OH179" s="47"/>
      <c r="OI179" s="47"/>
      <c r="OJ179" s="47"/>
      <c r="OK179" s="47"/>
      <c r="OL179" s="47"/>
      <c r="OM179" s="47"/>
      <c r="ON179" s="47"/>
      <c r="OO179" s="47"/>
      <c r="OP179" s="47"/>
      <c r="OQ179" s="47"/>
      <c r="OR179" s="47"/>
      <c r="OS179" s="47"/>
      <c r="OT179" s="47"/>
      <c r="OU179" s="47"/>
      <c r="OV179" s="47"/>
      <c r="OW179" s="47"/>
      <c r="OX179" s="47"/>
      <c r="OY179" s="47"/>
      <c r="OZ179" s="47"/>
      <c r="PA179" s="47"/>
      <c r="PB179" s="47"/>
      <c r="PC179" s="47"/>
      <c r="PD179" s="47"/>
      <c r="PE179" s="47"/>
      <c r="PF179" s="47"/>
      <c r="PG179" s="47"/>
      <c r="PH179" s="47"/>
      <c r="PI179" s="47"/>
      <c r="PJ179" s="47"/>
      <c r="PK179" s="47"/>
      <c r="PL179" s="47"/>
      <c r="PM179" s="47"/>
      <c r="PN179" s="47"/>
      <c r="PO179" s="47"/>
      <c r="PP179" s="47"/>
      <c r="PQ179" s="47"/>
      <c r="PR179" s="47"/>
      <c r="PS179" s="47"/>
      <c r="PT179" s="47"/>
      <c r="PU179" s="47"/>
      <c r="PV179" s="47"/>
      <c r="PW179" s="47"/>
      <c r="PX179" s="47"/>
      <c r="PY179" s="47"/>
      <c r="PZ179" s="47"/>
      <c r="QA179" s="47"/>
      <c r="QB179" s="47"/>
      <c r="QC179" s="47"/>
      <c r="QD179" s="47"/>
      <c r="QE179" s="47"/>
      <c r="QF179" s="47"/>
      <c r="QG179" s="47"/>
      <c r="QH179" s="47"/>
      <c r="QI179" s="47"/>
      <c r="QJ179" s="47"/>
      <c r="QK179" s="47"/>
      <c r="QL179" s="47"/>
      <c r="QM179" s="47"/>
      <c r="QN179" s="47"/>
      <c r="QO179" s="47"/>
      <c r="QP179" s="47"/>
      <c r="QQ179" s="47"/>
      <c r="QR179" s="47"/>
      <c r="QS179" s="47"/>
      <c r="QT179" s="47"/>
      <c r="QU179" s="47"/>
      <c r="QV179" s="47"/>
      <c r="QW179" s="47"/>
      <c r="QX179" s="47"/>
      <c r="QY179" s="47"/>
      <c r="QZ179" s="47"/>
      <c r="RA179" s="47"/>
      <c r="RB179" s="47"/>
      <c r="RC179" s="47"/>
      <c r="RD179" s="47"/>
      <c r="RE179" s="47"/>
      <c r="RF179" s="47"/>
      <c r="RG179" s="47"/>
      <c r="RH179" s="47"/>
      <c r="RI179" s="47"/>
      <c r="RJ179" s="47"/>
      <c r="RK179" s="47"/>
      <c r="RL179" s="47"/>
      <c r="RM179" s="47"/>
      <c r="RN179" s="47"/>
      <c r="RO179" s="47"/>
      <c r="RP179" s="47"/>
      <c r="RQ179" s="47"/>
      <c r="RR179" s="47"/>
      <c r="RS179" s="47"/>
      <c r="RT179" s="47"/>
      <c r="RU179" s="47"/>
      <c r="RV179" s="47"/>
      <c r="RW179" s="47"/>
      <c r="RX179" s="47"/>
      <c r="RY179" s="47"/>
      <c r="RZ179" s="47"/>
      <c r="SA179" s="47"/>
      <c r="SB179" s="47"/>
      <c r="SC179" s="47"/>
      <c r="SD179" s="47"/>
      <c r="SE179" s="47"/>
      <c r="SF179" s="47"/>
      <c r="SG179" s="47"/>
      <c r="SH179" s="47"/>
      <c r="SI179" s="47"/>
      <c r="SJ179" s="47"/>
      <c r="SK179" s="47"/>
      <c r="SL179" s="47"/>
      <c r="SM179" s="47"/>
      <c r="SN179" s="47"/>
      <c r="SO179" s="47"/>
      <c r="SP179" s="47"/>
      <c r="SQ179" s="47"/>
      <c r="SR179" s="47"/>
      <c r="SS179" s="47"/>
      <c r="ST179" s="47"/>
      <c r="SU179" s="47"/>
      <c r="SV179" s="47"/>
      <c r="SW179" s="47"/>
      <c r="SX179" s="47"/>
      <c r="SY179" s="47"/>
      <c r="SZ179" s="47"/>
      <c r="TA179" s="47"/>
      <c r="TB179" s="47"/>
      <c r="TC179" s="47"/>
      <c r="TD179" s="47"/>
      <c r="TE179" s="47"/>
      <c r="TF179" s="47"/>
      <c r="TG179" s="47"/>
      <c r="TH179" s="47"/>
      <c r="TI179" s="47"/>
      <c r="TJ179" s="47"/>
      <c r="TK179" s="47"/>
      <c r="TL179" s="47"/>
      <c r="TM179" s="47"/>
      <c r="TN179" s="47"/>
      <c r="TO179" s="47"/>
      <c r="TP179" s="47"/>
      <c r="TQ179" s="47"/>
      <c r="TR179" s="47"/>
      <c r="TS179" s="47"/>
      <c r="TT179" s="47"/>
      <c r="TU179" s="47"/>
      <c r="TV179" s="47"/>
      <c r="TW179" s="47"/>
      <c r="TX179" s="47"/>
    </row>
    <row r="180" spans="1:669" ht="15.75" x14ac:dyDescent="0.25">
      <c r="A180" s="4" t="s">
        <v>107</v>
      </c>
      <c r="B180" s="5" t="s">
        <v>108</v>
      </c>
      <c r="C180" s="6" t="s">
        <v>70</v>
      </c>
      <c r="D180" s="6" t="s">
        <v>212</v>
      </c>
      <c r="E180" s="10">
        <v>44470</v>
      </c>
      <c r="F180" s="10" t="s">
        <v>106</v>
      </c>
      <c r="G180" s="226">
        <v>35000</v>
      </c>
      <c r="H180" s="226">
        <v>1004.5</v>
      </c>
      <c r="I180" s="145">
        <v>0</v>
      </c>
      <c r="J180" s="226">
        <v>1064</v>
      </c>
      <c r="K180" s="145">
        <v>25</v>
      </c>
      <c r="L180" s="226">
        <v>2093.5</v>
      </c>
      <c r="M180" s="226">
        <v>32906.5</v>
      </c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  <c r="JP180" s="47"/>
      <c r="JQ180" s="47"/>
      <c r="JR180" s="47"/>
      <c r="JS180" s="47"/>
      <c r="JT180" s="47"/>
      <c r="JU180" s="47"/>
      <c r="JV180" s="47"/>
      <c r="JW180" s="47"/>
      <c r="JX180" s="47"/>
      <c r="JY180" s="47"/>
      <c r="JZ180" s="47"/>
      <c r="KA180" s="47"/>
      <c r="KB180" s="47"/>
      <c r="KC180" s="47"/>
      <c r="KD180" s="47"/>
      <c r="KE180" s="47"/>
      <c r="KF180" s="47"/>
      <c r="KG180" s="47"/>
      <c r="KH180" s="47"/>
      <c r="KI180" s="47"/>
      <c r="KJ180" s="47"/>
      <c r="KK180" s="47"/>
      <c r="KL180" s="47"/>
      <c r="KM180" s="47"/>
      <c r="KN180" s="47"/>
      <c r="KO180" s="47"/>
      <c r="KP180" s="47"/>
      <c r="KQ180" s="47"/>
      <c r="KR180" s="47"/>
      <c r="KS180" s="47"/>
      <c r="KT180" s="47"/>
      <c r="KU180" s="47"/>
      <c r="KV180" s="47"/>
      <c r="KW180" s="47"/>
      <c r="KX180" s="47"/>
      <c r="KY180" s="47"/>
      <c r="KZ180" s="47"/>
      <c r="LA180" s="47"/>
      <c r="LB180" s="47"/>
      <c r="LC180" s="47"/>
      <c r="LD180" s="47"/>
      <c r="LE180" s="47"/>
      <c r="LF180" s="47"/>
      <c r="LG180" s="47"/>
      <c r="LH180" s="47"/>
      <c r="LI180" s="47"/>
      <c r="LJ180" s="47"/>
      <c r="LK180" s="47"/>
      <c r="LL180" s="47"/>
      <c r="LM180" s="47"/>
      <c r="LN180" s="47"/>
      <c r="LO180" s="47"/>
      <c r="LP180" s="47"/>
      <c r="LQ180" s="47"/>
      <c r="LR180" s="47"/>
      <c r="LS180" s="47"/>
      <c r="LT180" s="47"/>
      <c r="LU180" s="47"/>
      <c r="LV180" s="47"/>
      <c r="LW180" s="47"/>
      <c r="LX180" s="47"/>
      <c r="LY180" s="47"/>
      <c r="LZ180" s="47"/>
      <c r="MA180" s="47"/>
      <c r="MB180" s="47"/>
      <c r="MC180" s="47"/>
      <c r="MD180" s="47"/>
      <c r="ME180" s="47"/>
      <c r="MF180" s="47"/>
      <c r="MG180" s="47"/>
      <c r="MH180" s="47"/>
      <c r="MI180" s="47"/>
      <c r="MJ180" s="47"/>
      <c r="MK180" s="47"/>
      <c r="ML180" s="47"/>
      <c r="MM180" s="47"/>
      <c r="MN180" s="47"/>
      <c r="MO180" s="47"/>
      <c r="MP180" s="47"/>
      <c r="MQ180" s="47"/>
      <c r="MR180" s="47"/>
      <c r="MS180" s="47"/>
      <c r="MT180" s="47"/>
      <c r="MU180" s="47"/>
      <c r="MV180" s="47"/>
      <c r="MW180" s="47"/>
      <c r="MX180" s="47"/>
      <c r="MY180" s="47"/>
      <c r="MZ180" s="47"/>
      <c r="NA180" s="47"/>
      <c r="NB180" s="47"/>
      <c r="NC180" s="47"/>
      <c r="ND180" s="47"/>
      <c r="NE180" s="47"/>
      <c r="NF180" s="47"/>
      <c r="NG180" s="47"/>
      <c r="NH180" s="47"/>
      <c r="NI180" s="47"/>
      <c r="NJ180" s="47"/>
      <c r="NK180" s="47"/>
      <c r="NL180" s="47"/>
      <c r="NM180" s="47"/>
      <c r="NN180" s="47"/>
      <c r="NO180" s="47"/>
      <c r="NP180" s="47"/>
      <c r="NQ180" s="47"/>
      <c r="NR180" s="47"/>
      <c r="NS180" s="47"/>
      <c r="NT180" s="47"/>
      <c r="NU180" s="47"/>
      <c r="NV180" s="47"/>
      <c r="NW180" s="47"/>
      <c r="NX180" s="47"/>
      <c r="NY180" s="47"/>
      <c r="NZ180" s="47"/>
      <c r="OA180" s="47"/>
      <c r="OB180" s="47"/>
      <c r="OC180" s="47"/>
      <c r="OD180" s="47"/>
      <c r="OE180" s="47"/>
      <c r="OF180" s="47"/>
      <c r="OG180" s="47"/>
      <c r="OH180" s="47"/>
      <c r="OI180" s="47"/>
      <c r="OJ180" s="47"/>
      <c r="OK180" s="47"/>
      <c r="OL180" s="47"/>
      <c r="OM180" s="47"/>
      <c r="ON180" s="47"/>
      <c r="OO180" s="47"/>
      <c r="OP180" s="47"/>
      <c r="OQ180" s="47"/>
      <c r="OR180" s="47"/>
      <c r="OS180" s="47"/>
      <c r="OT180" s="47"/>
      <c r="OU180" s="47"/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  <c r="RN180" s="47"/>
      <c r="RO180" s="47"/>
      <c r="RP180" s="47"/>
      <c r="RQ180" s="47"/>
      <c r="RR180" s="47"/>
      <c r="RS180" s="47"/>
      <c r="RT180" s="47"/>
      <c r="RU180" s="47"/>
      <c r="RV180" s="47"/>
      <c r="RW180" s="47"/>
      <c r="RX180" s="47"/>
      <c r="RY180" s="47"/>
      <c r="RZ180" s="47"/>
      <c r="SA180" s="47"/>
      <c r="SB180" s="47"/>
      <c r="SC180" s="47"/>
      <c r="SD180" s="47"/>
      <c r="SE180" s="47"/>
      <c r="SF180" s="47"/>
      <c r="SG180" s="47"/>
      <c r="SH180" s="47"/>
      <c r="SI180" s="47"/>
      <c r="SJ180" s="47"/>
      <c r="SK180" s="47"/>
      <c r="SL180" s="47"/>
      <c r="SM180" s="47"/>
      <c r="SN180" s="47"/>
      <c r="SO180" s="47"/>
      <c r="SP180" s="47"/>
      <c r="SQ180" s="47"/>
      <c r="SR180" s="47"/>
      <c r="SS180" s="47"/>
      <c r="ST180" s="47"/>
      <c r="SU180" s="47"/>
      <c r="SV180" s="47"/>
      <c r="SW180" s="47"/>
      <c r="SX180" s="47"/>
      <c r="SY180" s="47"/>
      <c r="SZ180" s="47"/>
      <c r="TA180" s="47"/>
      <c r="TB180" s="47"/>
      <c r="TC180" s="47"/>
      <c r="TD180" s="47"/>
      <c r="TE180" s="47"/>
      <c r="TF180" s="47"/>
      <c r="TG180" s="47"/>
      <c r="TH180" s="47"/>
      <c r="TI180" s="47"/>
      <c r="TJ180" s="47"/>
      <c r="TK180" s="47"/>
      <c r="TL180" s="47"/>
      <c r="TM180" s="47"/>
      <c r="TN180" s="47"/>
      <c r="TO180" s="47"/>
      <c r="TP180" s="47"/>
      <c r="TQ180" s="47"/>
      <c r="TR180" s="47"/>
      <c r="TS180" s="47"/>
      <c r="TT180" s="47"/>
      <c r="TU180" s="47"/>
      <c r="TV180" s="47"/>
      <c r="TW180" s="47"/>
      <c r="TX180" s="47"/>
    </row>
    <row r="181" spans="1:669" ht="15.75" x14ac:dyDescent="0.25">
      <c r="A181" s="4" t="s">
        <v>163</v>
      </c>
      <c r="B181" s="5" t="s">
        <v>16</v>
      </c>
      <c r="C181" s="6" t="s">
        <v>70</v>
      </c>
      <c r="D181" s="6" t="s">
        <v>212</v>
      </c>
      <c r="E181" s="10">
        <v>44470</v>
      </c>
      <c r="F181" s="10" t="s">
        <v>106</v>
      </c>
      <c r="G181" s="226">
        <v>46000</v>
      </c>
      <c r="H181" s="226">
        <v>1320.2</v>
      </c>
      <c r="I181" s="226">
        <v>1289.46</v>
      </c>
      <c r="J181" s="226">
        <v>1398.4</v>
      </c>
      <c r="K181" s="145">
        <v>25</v>
      </c>
      <c r="L181" s="226">
        <v>4033.06</v>
      </c>
      <c r="M181" s="226">
        <v>41966.94</v>
      </c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  <c r="BK181" s="86"/>
      <c r="BL181" s="86"/>
      <c r="BM181" s="86"/>
      <c r="BN181" s="86"/>
      <c r="BO181" s="86"/>
      <c r="BP181" s="86"/>
      <c r="BQ181" s="86"/>
      <c r="BR181" s="86"/>
      <c r="BS181" s="86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  <c r="JP181" s="47"/>
      <c r="JQ181" s="47"/>
      <c r="JR181" s="47"/>
      <c r="JS181" s="47"/>
      <c r="JT181" s="47"/>
      <c r="JU181" s="47"/>
      <c r="JV181" s="47"/>
      <c r="JW181" s="47"/>
      <c r="JX181" s="47"/>
      <c r="JY181" s="47"/>
      <c r="JZ181" s="47"/>
      <c r="KA181" s="47"/>
      <c r="KB181" s="47"/>
      <c r="KC181" s="47"/>
      <c r="KD181" s="47"/>
      <c r="KE181" s="47"/>
      <c r="KF181" s="47"/>
      <c r="KG181" s="47"/>
      <c r="KH181" s="47"/>
      <c r="KI181" s="47"/>
      <c r="KJ181" s="47"/>
      <c r="KK181" s="47"/>
      <c r="KL181" s="47"/>
      <c r="KM181" s="47"/>
      <c r="KN181" s="47"/>
      <c r="KO181" s="47"/>
      <c r="KP181" s="47"/>
      <c r="KQ181" s="47"/>
      <c r="KR181" s="47"/>
      <c r="KS181" s="47"/>
      <c r="KT181" s="47"/>
      <c r="KU181" s="47"/>
      <c r="KV181" s="47"/>
      <c r="KW181" s="47"/>
      <c r="KX181" s="47"/>
      <c r="KY181" s="47"/>
      <c r="KZ181" s="47"/>
      <c r="LA181" s="47"/>
      <c r="LB181" s="47"/>
      <c r="LC181" s="47"/>
      <c r="LD181" s="47"/>
      <c r="LE181" s="47"/>
      <c r="LF181" s="47"/>
      <c r="LG181" s="47"/>
      <c r="LH181" s="47"/>
      <c r="LI181" s="47"/>
      <c r="LJ181" s="47"/>
      <c r="LK181" s="47"/>
      <c r="LL181" s="47"/>
      <c r="LM181" s="47"/>
      <c r="LN181" s="47"/>
      <c r="LO181" s="47"/>
      <c r="LP181" s="47"/>
      <c r="LQ181" s="47"/>
      <c r="LR181" s="47"/>
      <c r="LS181" s="47"/>
      <c r="LT181" s="47"/>
      <c r="LU181" s="47"/>
      <c r="LV181" s="47"/>
      <c r="LW181" s="47"/>
      <c r="LX181" s="47"/>
      <c r="LY181" s="47"/>
      <c r="LZ181" s="47"/>
      <c r="MA181" s="47"/>
      <c r="MB181" s="47"/>
      <c r="MC181" s="47"/>
      <c r="MD181" s="47"/>
      <c r="ME181" s="47"/>
      <c r="MF181" s="47"/>
      <c r="MG181" s="47"/>
      <c r="MH181" s="47"/>
      <c r="MI181" s="47"/>
      <c r="MJ181" s="47"/>
      <c r="MK181" s="47"/>
      <c r="ML181" s="47"/>
      <c r="MM181" s="47"/>
      <c r="MN181" s="47"/>
      <c r="MO181" s="47"/>
      <c r="MP181" s="47"/>
      <c r="MQ181" s="47"/>
      <c r="MR181" s="47"/>
      <c r="MS181" s="47"/>
      <c r="MT181" s="47"/>
      <c r="MU181" s="47"/>
      <c r="MV181" s="47"/>
      <c r="MW181" s="47"/>
      <c r="MX181" s="47"/>
      <c r="MY181" s="47"/>
      <c r="MZ181" s="47"/>
      <c r="NA181" s="47"/>
      <c r="NB181" s="47"/>
      <c r="NC181" s="47"/>
      <c r="ND181" s="47"/>
      <c r="NE181" s="47"/>
      <c r="NF181" s="47"/>
      <c r="NG181" s="47"/>
      <c r="NH181" s="47"/>
      <c r="NI181" s="47"/>
      <c r="NJ181" s="47"/>
      <c r="NK181" s="47"/>
      <c r="NL181" s="47"/>
      <c r="NM181" s="47"/>
      <c r="NN181" s="47"/>
      <c r="NO181" s="47"/>
      <c r="NP181" s="47"/>
      <c r="NQ181" s="47"/>
      <c r="NR181" s="47"/>
      <c r="NS181" s="47"/>
      <c r="NT181" s="47"/>
      <c r="NU181" s="47"/>
      <c r="NV181" s="47"/>
      <c r="NW181" s="47"/>
      <c r="NX181" s="47"/>
      <c r="NY181" s="47"/>
      <c r="NZ181" s="47"/>
      <c r="OA181" s="47"/>
      <c r="OB181" s="47"/>
      <c r="OC181" s="47"/>
      <c r="OD181" s="47"/>
      <c r="OE181" s="47"/>
      <c r="OF181" s="47"/>
      <c r="OG181" s="47"/>
      <c r="OH181" s="47"/>
      <c r="OI181" s="47"/>
      <c r="OJ181" s="47"/>
      <c r="OK181" s="47"/>
      <c r="OL181" s="47"/>
      <c r="OM181" s="47"/>
      <c r="ON181" s="47"/>
      <c r="OO181" s="47"/>
      <c r="OP181" s="47"/>
      <c r="OQ181" s="47"/>
      <c r="OR181" s="47"/>
      <c r="OS181" s="47"/>
      <c r="OT181" s="47"/>
      <c r="OU181" s="47"/>
      <c r="OV181" s="47"/>
      <c r="OW181" s="47"/>
      <c r="OX181" s="47"/>
      <c r="OY181" s="47"/>
      <c r="OZ181" s="47"/>
      <c r="PA181" s="47"/>
      <c r="PB181" s="47"/>
      <c r="PC181" s="47"/>
      <c r="PD181" s="47"/>
      <c r="PE181" s="47"/>
      <c r="PF181" s="47"/>
      <c r="PG181" s="47"/>
      <c r="PH181" s="47"/>
      <c r="PI181" s="47"/>
      <c r="PJ181" s="47"/>
      <c r="PK181" s="47"/>
      <c r="PL181" s="47"/>
      <c r="PM181" s="47"/>
      <c r="PN181" s="47"/>
      <c r="PO181" s="47"/>
      <c r="PP181" s="47"/>
      <c r="PQ181" s="47"/>
      <c r="PR181" s="47"/>
      <c r="PS181" s="47"/>
      <c r="PT181" s="47"/>
      <c r="PU181" s="47"/>
      <c r="PV181" s="47"/>
      <c r="PW181" s="47"/>
      <c r="PX181" s="47"/>
      <c r="PY181" s="47"/>
      <c r="PZ181" s="47"/>
      <c r="QA181" s="47"/>
      <c r="QB181" s="47"/>
      <c r="QC181" s="47"/>
      <c r="QD181" s="47"/>
      <c r="QE181" s="47"/>
      <c r="QF181" s="47"/>
      <c r="QG181" s="47"/>
      <c r="QH181" s="47"/>
      <c r="QI181" s="47"/>
      <c r="QJ181" s="47"/>
      <c r="QK181" s="47"/>
      <c r="QL181" s="47"/>
      <c r="QM181" s="47"/>
      <c r="QN181" s="47"/>
      <c r="QO181" s="47"/>
      <c r="QP181" s="47"/>
      <c r="QQ181" s="47"/>
      <c r="QR181" s="47"/>
      <c r="QS181" s="47"/>
      <c r="QT181" s="47"/>
      <c r="QU181" s="47"/>
      <c r="QV181" s="47"/>
      <c r="QW181" s="47"/>
      <c r="QX181" s="47"/>
      <c r="QY181" s="47"/>
      <c r="QZ181" s="47"/>
      <c r="RA181" s="47"/>
      <c r="RB181" s="47"/>
      <c r="RC181" s="47"/>
      <c r="RD181" s="47"/>
      <c r="RE181" s="47"/>
      <c r="RF181" s="47"/>
      <c r="RG181" s="47"/>
      <c r="RH181" s="47"/>
      <c r="RI181" s="47"/>
      <c r="RJ181" s="47"/>
      <c r="RK181" s="47"/>
      <c r="RL181" s="47"/>
      <c r="RM181" s="47"/>
      <c r="RN181" s="47"/>
      <c r="RO181" s="47"/>
      <c r="RP181" s="47"/>
      <c r="RQ181" s="47"/>
      <c r="RR181" s="47"/>
      <c r="RS181" s="47"/>
      <c r="RT181" s="47"/>
      <c r="RU181" s="47"/>
      <c r="RV181" s="47"/>
      <c r="RW181" s="47"/>
      <c r="RX181" s="47"/>
      <c r="RY181" s="47"/>
      <c r="RZ181" s="47"/>
      <c r="SA181" s="47"/>
      <c r="SB181" s="47"/>
      <c r="SC181" s="47"/>
      <c r="SD181" s="47"/>
      <c r="SE181" s="47"/>
      <c r="SF181" s="47"/>
      <c r="SG181" s="47"/>
      <c r="SH181" s="47"/>
      <c r="SI181" s="47"/>
      <c r="SJ181" s="47"/>
      <c r="SK181" s="47"/>
      <c r="SL181" s="47"/>
      <c r="SM181" s="47"/>
      <c r="SN181" s="47"/>
      <c r="SO181" s="47"/>
      <c r="SP181" s="47"/>
      <c r="SQ181" s="47"/>
      <c r="SR181" s="47"/>
      <c r="SS181" s="47"/>
      <c r="ST181" s="47"/>
      <c r="SU181" s="47"/>
      <c r="SV181" s="47"/>
      <c r="SW181" s="47"/>
      <c r="SX181" s="47"/>
      <c r="SY181" s="47"/>
      <c r="SZ181" s="47"/>
      <c r="TA181" s="47"/>
      <c r="TB181" s="47"/>
      <c r="TC181" s="47"/>
      <c r="TD181" s="47"/>
      <c r="TE181" s="47"/>
      <c r="TF181" s="47"/>
      <c r="TG181" s="47"/>
      <c r="TH181" s="47"/>
      <c r="TI181" s="47"/>
      <c r="TJ181" s="47"/>
      <c r="TK181" s="47"/>
      <c r="TL181" s="47"/>
      <c r="TM181" s="47"/>
      <c r="TN181" s="47"/>
      <c r="TO181" s="47"/>
      <c r="TP181" s="47"/>
      <c r="TQ181" s="47"/>
      <c r="TR181" s="47"/>
      <c r="TS181" s="47"/>
      <c r="TT181" s="47"/>
      <c r="TU181" s="47"/>
      <c r="TV181" s="47"/>
      <c r="TW181" s="47"/>
      <c r="TX181" s="47"/>
    </row>
    <row r="182" spans="1:669" ht="15.75" x14ac:dyDescent="0.25">
      <c r="A182" s="4" t="s">
        <v>164</v>
      </c>
      <c r="B182" s="5" t="s">
        <v>16</v>
      </c>
      <c r="C182" s="6" t="s">
        <v>69</v>
      </c>
      <c r="D182" s="6" t="s">
        <v>212</v>
      </c>
      <c r="E182" s="10">
        <v>44470</v>
      </c>
      <c r="F182" s="10" t="s">
        <v>106</v>
      </c>
      <c r="G182" s="226">
        <v>46000</v>
      </c>
      <c r="H182" s="226">
        <v>1320.2</v>
      </c>
      <c r="I182" s="226">
        <v>1289.46</v>
      </c>
      <c r="J182" s="226">
        <v>1398.4</v>
      </c>
      <c r="K182" s="145">
        <v>25</v>
      </c>
      <c r="L182" s="226">
        <v>4033.06</v>
      </c>
      <c r="M182" s="226">
        <v>41966.94</v>
      </c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86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86"/>
      <c r="BG182" s="86"/>
      <c r="BH182" s="86"/>
      <c r="BI182" s="86"/>
      <c r="BJ182" s="86"/>
      <c r="BK182" s="86"/>
      <c r="BL182" s="86"/>
      <c r="BM182" s="86"/>
      <c r="BN182" s="86"/>
      <c r="BO182" s="86"/>
      <c r="BP182" s="86"/>
      <c r="BQ182" s="86"/>
      <c r="BR182" s="86"/>
      <c r="BS182" s="86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</row>
    <row r="183" spans="1:669" ht="15.75" x14ac:dyDescent="0.25">
      <c r="A183" s="41" t="s">
        <v>14</v>
      </c>
      <c r="B183" s="12">
        <v>5</v>
      </c>
      <c r="C183" s="7"/>
      <c r="D183" s="7"/>
      <c r="E183" s="41"/>
      <c r="F183" s="41"/>
      <c r="G183" s="158">
        <f t="shared" ref="G183:M183" si="25">SUM(G178:G182)</f>
        <v>302000</v>
      </c>
      <c r="H183" s="158">
        <f t="shared" si="25"/>
        <v>8667.4</v>
      </c>
      <c r="I183" s="144">
        <f t="shared" si="25"/>
        <v>22418.91</v>
      </c>
      <c r="J183" s="144">
        <f t="shared" si="25"/>
        <v>9180.7999999999993</v>
      </c>
      <c r="K183" s="144">
        <f t="shared" si="25"/>
        <v>6365</v>
      </c>
      <c r="L183" s="144">
        <f t="shared" si="25"/>
        <v>46632.11</v>
      </c>
      <c r="M183" s="144">
        <f t="shared" si="25"/>
        <v>255367.89</v>
      </c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86"/>
      <c r="BQ183" s="86"/>
      <c r="BR183" s="86"/>
      <c r="BS183" s="86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  <c r="JP183" s="47"/>
      <c r="JQ183" s="47"/>
      <c r="JR183" s="47"/>
      <c r="JS183" s="47"/>
      <c r="JT183" s="47"/>
      <c r="JU183" s="47"/>
      <c r="JV183" s="47"/>
      <c r="JW183" s="47"/>
      <c r="JX183" s="47"/>
      <c r="JY183" s="47"/>
      <c r="JZ183" s="47"/>
      <c r="KA183" s="47"/>
      <c r="KB183" s="47"/>
      <c r="KC183" s="47"/>
      <c r="KD183" s="47"/>
      <c r="KE183" s="47"/>
      <c r="KF183" s="47"/>
      <c r="KG183" s="47"/>
      <c r="KH183" s="47"/>
      <c r="KI183" s="47"/>
      <c r="KJ183" s="47"/>
      <c r="KK183" s="47"/>
      <c r="KL183" s="47"/>
      <c r="KM183" s="47"/>
      <c r="KN183" s="47"/>
      <c r="KO183" s="47"/>
      <c r="KP183" s="47"/>
      <c r="KQ183" s="47"/>
      <c r="KR183" s="47"/>
      <c r="KS183" s="47"/>
      <c r="KT183" s="47"/>
      <c r="KU183" s="47"/>
      <c r="KV183" s="47"/>
      <c r="KW183" s="47"/>
      <c r="KX183" s="47"/>
      <c r="KY183" s="47"/>
      <c r="KZ183" s="47"/>
      <c r="LA183" s="47"/>
      <c r="LB183" s="47"/>
      <c r="LC183" s="47"/>
      <c r="LD183" s="47"/>
      <c r="LE183" s="47"/>
      <c r="LF183" s="47"/>
      <c r="LG183" s="47"/>
      <c r="LH183" s="47"/>
      <c r="LI183" s="47"/>
      <c r="LJ183" s="47"/>
      <c r="LK183" s="47"/>
      <c r="LL183" s="47"/>
      <c r="LM183" s="47"/>
      <c r="LN183" s="47"/>
      <c r="LO183" s="47"/>
      <c r="LP183" s="47"/>
      <c r="LQ183" s="47"/>
      <c r="LR183" s="47"/>
      <c r="LS183" s="47"/>
      <c r="LT183" s="47"/>
      <c r="LU183" s="47"/>
      <c r="LV183" s="47"/>
      <c r="LW183" s="47"/>
      <c r="LX183" s="47"/>
      <c r="LY183" s="47"/>
      <c r="LZ183" s="47"/>
      <c r="MA183" s="47"/>
      <c r="MB183" s="47"/>
      <c r="MC183" s="47"/>
      <c r="MD183" s="47"/>
      <c r="ME183" s="47"/>
      <c r="MF183" s="47"/>
      <c r="MG183" s="47"/>
      <c r="MH183" s="47"/>
      <c r="MI183" s="47"/>
      <c r="MJ183" s="47"/>
      <c r="MK183" s="47"/>
      <c r="ML183" s="47"/>
      <c r="MM183" s="47"/>
      <c r="MN183" s="47"/>
      <c r="MO183" s="47"/>
      <c r="MP183" s="47"/>
      <c r="MQ183" s="47"/>
      <c r="MR183" s="47"/>
      <c r="MS183" s="47"/>
      <c r="MT183" s="47"/>
      <c r="MU183" s="47"/>
      <c r="MV183" s="47"/>
      <c r="MW183" s="47"/>
      <c r="MX183" s="47"/>
      <c r="MY183" s="47"/>
      <c r="MZ183" s="47"/>
      <c r="NA183" s="47"/>
      <c r="NB183" s="47"/>
      <c r="NC183" s="47"/>
      <c r="ND183" s="47"/>
      <c r="NE183" s="47"/>
      <c r="NF183" s="47"/>
      <c r="NG183" s="47"/>
      <c r="NH183" s="47"/>
      <c r="NI183" s="47"/>
      <c r="NJ183" s="47"/>
      <c r="NK183" s="47"/>
      <c r="NL183" s="47"/>
      <c r="NM183" s="47"/>
      <c r="NN183" s="47"/>
      <c r="NO183" s="47"/>
      <c r="NP183" s="47"/>
      <c r="NQ183" s="47"/>
      <c r="NR183" s="47"/>
      <c r="NS183" s="47"/>
      <c r="NT183" s="47"/>
      <c r="NU183" s="47"/>
      <c r="NV183" s="47"/>
      <c r="NW183" s="47"/>
      <c r="NX183" s="47"/>
      <c r="NY183" s="47"/>
      <c r="NZ183" s="47"/>
      <c r="OA183" s="47"/>
      <c r="OB183" s="47"/>
      <c r="OC183" s="47"/>
      <c r="OD183" s="47"/>
      <c r="OE183" s="47"/>
      <c r="OF183" s="47"/>
      <c r="OG183" s="47"/>
      <c r="OH183" s="47"/>
      <c r="OI183" s="47"/>
      <c r="OJ183" s="47"/>
      <c r="OK183" s="47"/>
      <c r="OL183" s="47"/>
      <c r="OM183" s="47"/>
      <c r="ON183" s="47"/>
      <c r="OO183" s="47"/>
      <c r="OP183" s="47"/>
      <c r="OQ183" s="47"/>
      <c r="OR183" s="47"/>
      <c r="OS183" s="47"/>
      <c r="OT183" s="47"/>
      <c r="OU183" s="47"/>
      <c r="OV183" s="47"/>
      <c r="OW183" s="47"/>
      <c r="OX183" s="47"/>
      <c r="OY183" s="47"/>
      <c r="OZ183" s="47"/>
      <c r="PA183" s="47"/>
      <c r="PB183" s="47"/>
      <c r="PC183" s="47"/>
      <c r="PD183" s="47"/>
      <c r="PE183" s="47"/>
      <c r="PF183" s="47"/>
      <c r="PG183" s="47"/>
      <c r="PH183" s="47"/>
      <c r="PI183" s="47"/>
      <c r="PJ183" s="47"/>
      <c r="PK183" s="47"/>
      <c r="PL183" s="47"/>
      <c r="PM183" s="47"/>
      <c r="PN183" s="47"/>
      <c r="PO183" s="47"/>
      <c r="PP183" s="47"/>
      <c r="PQ183" s="47"/>
      <c r="PR183" s="47"/>
      <c r="PS183" s="47"/>
      <c r="PT183" s="47"/>
      <c r="PU183" s="47"/>
      <c r="PV183" s="47"/>
      <c r="PW183" s="47"/>
      <c r="PX183" s="47"/>
      <c r="PY183" s="47"/>
      <c r="PZ183" s="47"/>
      <c r="QA183" s="47"/>
      <c r="QB183" s="47"/>
      <c r="QC183" s="47"/>
      <c r="QD183" s="47"/>
      <c r="QE183" s="47"/>
      <c r="QF183" s="47"/>
      <c r="QG183" s="47"/>
      <c r="QH183" s="47"/>
      <c r="QI183" s="47"/>
      <c r="QJ183" s="47"/>
      <c r="QK183" s="47"/>
      <c r="QL183" s="47"/>
      <c r="QM183" s="47"/>
      <c r="QN183" s="47"/>
      <c r="QO183" s="47"/>
      <c r="QP183" s="47"/>
      <c r="QQ183" s="47"/>
      <c r="QR183" s="47"/>
      <c r="QS183" s="47"/>
      <c r="QT183" s="47"/>
      <c r="QU183" s="47"/>
      <c r="QV183" s="47"/>
      <c r="QW183" s="47"/>
      <c r="QX183" s="47"/>
      <c r="QY183" s="47"/>
      <c r="QZ183" s="47"/>
      <c r="RA183" s="47"/>
      <c r="RB183" s="47"/>
      <c r="RC183" s="47"/>
      <c r="RD183" s="47"/>
      <c r="RE183" s="47"/>
      <c r="RF183" s="47"/>
      <c r="RG183" s="47"/>
      <c r="RH183" s="47"/>
      <c r="RI183" s="47"/>
      <c r="RJ183" s="47"/>
      <c r="RK183" s="47"/>
      <c r="RL183" s="47"/>
      <c r="RM183" s="47"/>
      <c r="RN183" s="47"/>
      <c r="RO183" s="47"/>
      <c r="RP183" s="47"/>
      <c r="RQ183" s="47"/>
      <c r="RR183" s="47"/>
      <c r="RS183" s="47"/>
      <c r="RT183" s="47"/>
      <c r="RU183" s="47"/>
      <c r="RV183" s="47"/>
      <c r="RW183" s="47"/>
      <c r="RX183" s="47"/>
      <c r="RY183" s="47"/>
      <c r="RZ183" s="47"/>
      <c r="SA183" s="47"/>
      <c r="SB183" s="47"/>
      <c r="SC183" s="47"/>
      <c r="SD183" s="47"/>
      <c r="SE183" s="47"/>
      <c r="SF183" s="47"/>
      <c r="SG183" s="47"/>
      <c r="SH183" s="47"/>
      <c r="SI183" s="47"/>
      <c r="SJ183" s="47"/>
      <c r="SK183" s="47"/>
      <c r="SL183" s="47"/>
      <c r="SM183" s="47"/>
      <c r="SN183" s="47"/>
      <c r="SO183" s="47"/>
      <c r="SP183" s="47"/>
      <c r="SQ183" s="47"/>
      <c r="SR183" s="47"/>
      <c r="SS183" s="47"/>
      <c r="ST183" s="47"/>
      <c r="SU183" s="47"/>
      <c r="SV183" s="47"/>
      <c r="SW183" s="47"/>
      <c r="SX183" s="47"/>
      <c r="SY183" s="47"/>
      <c r="SZ183" s="47"/>
      <c r="TA183" s="47"/>
      <c r="TB183" s="47"/>
      <c r="TC183" s="47"/>
      <c r="TD183" s="47"/>
      <c r="TE183" s="47"/>
      <c r="TF183" s="47"/>
      <c r="TG183" s="47"/>
      <c r="TH183" s="47"/>
      <c r="TI183" s="47"/>
      <c r="TJ183" s="47"/>
      <c r="TK183" s="47"/>
      <c r="TL183" s="47"/>
      <c r="TM183" s="47"/>
      <c r="TN183" s="47"/>
      <c r="TO183" s="47"/>
      <c r="TP183" s="47"/>
      <c r="TQ183" s="47"/>
      <c r="TR183" s="47"/>
      <c r="TS183" s="47"/>
      <c r="TT183" s="47"/>
      <c r="TU183" s="47"/>
      <c r="TV183" s="47"/>
      <c r="TW183" s="47"/>
      <c r="TX183" s="47"/>
    </row>
    <row r="184" spans="1:669" x14ac:dyDescent="0.25"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  <c r="RN184" s="47"/>
      <c r="RO184" s="47"/>
      <c r="RP184" s="47"/>
      <c r="RQ184" s="47"/>
      <c r="RR184" s="47"/>
      <c r="RS184" s="47"/>
      <c r="RT184" s="47"/>
      <c r="RU184" s="47"/>
      <c r="RV184" s="47"/>
      <c r="RW184" s="47"/>
      <c r="RX184" s="47"/>
      <c r="RY184" s="47"/>
      <c r="RZ184" s="47"/>
      <c r="SA184" s="47"/>
      <c r="SB184" s="47"/>
      <c r="SC184" s="47"/>
      <c r="SD184" s="47"/>
      <c r="SE184" s="47"/>
      <c r="SF184" s="47"/>
      <c r="SG184" s="47"/>
      <c r="SH184" s="47"/>
      <c r="SI184" s="47"/>
      <c r="SJ184" s="47"/>
      <c r="SK184" s="47"/>
      <c r="SL184" s="47"/>
      <c r="SM184" s="47"/>
      <c r="SN184" s="47"/>
      <c r="SO184" s="47"/>
      <c r="SP184" s="47"/>
      <c r="SQ184" s="47"/>
      <c r="SR184" s="47"/>
      <c r="SS184" s="47"/>
      <c r="ST184" s="47"/>
      <c r="SU184" s="47"/>
      <c r="SV184" s="47"/>
      <c r="SW184" s="47"/>
      <c r="SX184" s="47"/>
      <c r="SY184" s="47"/>
      <c r="SZ184" s="47"/>
      <c r="TA184" s="47"/>
      <c r="TB184" s="47"/>
      <c r="TC184" s="47"/>
      <c r="TD184" s="47"/>
      <c r="TE184" s="47"/>
      <c r="TF184" s="47"/>
      <c r="TG184" s="47"/>
      <c r="TH184" s="47"/>
      <c r="TI184" s="47"/>
      <c r="TJ184" s="47"/>
      <c r="TK184" s="47"/>
      <c r="TL184" s="47"/>
      <c r="TM184" s="47"/>
      <c r="TN184" s="47"/>
      <c r="TO184" s="47"/>
      <c r="TP184" s="47"/>
      <c r="TQ184" s="47"/>
      <c r="TR184" s="47"/>
      <c r="TS184" s="47"/>
      <c r="TT184" s="47"/>
      <c r="TU184" s="47"/>
      <c r="TV184" s="47"/>
      <c r="TW184" s="47"/>
      <c r="TX184" s="47"/>
    </row>
    <row r="185" spans="1:669" ht="15.75" x14ac:dyDescent="0.25">
      <c r="A185" s="37" t="s">
        <v>66</v>
      </c>
      <c r="B185" s="118"/>
      <c r="C185" s="118"/>
      <c r="D185" s="191"/>
      <c r="E185" s="118"/>
      <c r="F185" s="118"/>
      <c r="G185" s="159"/>
      <c r="H185" s="159"/>
      <c r="I185" s="146"/>
      <c r="J185" s="146"/>
      <c r="K185" s="159"/>
      <c r="L185" s="146"/>
      <c r="M185" s="159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50"/>
      <c r="TZ185" s="50"/>
      <c r="UA185" s="50"/>
      <c r="UB185" s="50"/>
      <c r="UC185" s="50"/>
      <c r="UD185" s="50"/>
      <c r="UE185" s="50"/>
      <c r="UF185" s="50"/>
      <c r="UG185" s="50"/>
      <c r="UH185" s="50"/>
      <c r="UI185" s="50"/>
      <c r="UJ185" s="50"/>
      <c r="UK185" s="50"/>
      <c r="UL185" s="50"/>
      <c r="UM185" s="50"/>
      <c r="UN185" s="50"/>
      <c r="UO185" s="50"/>
      <c r="UP185" s="50"/>
      <c r="UQ185" s="50"/>
      <c r="UR185" s="50"/>
      <c r="US185" s="50"/>
      <c r="UT185" s="50"/>
      <c r="UU185" s="50"/>
      <c r="UV185" s="50"/>
      <c r="UW185" s="50"/>
      <c r="UX185" s="50"/>
      <c r="UY185" s="50"/>
      <c r="UZ185" s="50"/>
      <c r="VA185" s="50"/>
      <c r="VB185" s="50"/>
      <c r="VC185" s="50"/>
      <c r="VD185" s="50"/>
      <c r="VE185" s="50"/>
      <c r="VF185" s="50"/>
      <c r="VG185" s="50"/>
      <c r="VH185" s="50"/>
      <c r="VI185" s="50"/>
      <c r="VJ185" s="50"/>
      <c r="VK185" s="50"/>
      <c r="VL185" s="50"/>
      <c r="VM185" s="50"/>
      <c r="VN185" s="50"/>
      <c r="VO185" s="50"/>
      <c r="VP185" s="50"/>
      <c r="VQ185" s="50"/>
      <c r="VR185" s="50"/>
      <c r="VS185" s="50"/>
      <c r="VT185" s="50"/>
      <c r="VU185" s="50"/>
      <c r="VV185" s="50"/>
      <c r="VW185" s="50"/>
      <c r="VX185" s="50"/>
      <c r="VY185" s="50"/>
      <c r="VZ185" s="50"/>
      <c r="WA185" s="50"/>
      <c r="WB185" s="50"/>
      <c r="WC185" s="50"/>
      <c r="WD185" s="50"/>
      <c r="WE185" s="50"/>
      <c r="WF185" s="50"/>
      <c r="WG185" s="50"/>
      <c r="WH185" s="50"/>
      <c r="WI185" s="50"/>
      <c r="WJ185" s="50"/>
      <c r="WK185" s="50"/>
      <c r="WL185" s="50"/>
      <c r="WM185" s="50"/>
      <c r="WN185" s="50"/>
      <c r="WO185" s="50"/>
      <c r="WP185" s="50"/>
      <c r="WQ185" s="50"/>
      <c r="WR185" s="50"/>
      <c r="WS185" s="50"/>
      <c r="WT185" s="50"/>
      <c r="WU185" s="50"/>
      <c r="WV185" s="50"/>
      <c r="WW185" s="50"/>
      <c r="WX185" s="50"/>
      <c r="WY185" s="50"/>
      <c r="WZ185" s="50"/>
      <c r="XA185" s="50"/>
      <c r="XB185" s="50"/>
      <c r="XC185" s="50"/>
      <c r="XD185" s="50"/>
      <c r="XE185" s="50"/>
      <c r="XF185" s="50"/>
      <c r="XG185" s="50"/>
      <c r="XH185" s="50"/>
      <c r="XI185" s="50"/>
      <c r="XJ185" s="50"/>
      <c r="XK185" s="50"/>
      <c r="XL185" s="50"/>
      <c r="XM185" s="50"/>
      <c r="XN185" s="50"/>
      <c r="XO185" s="50"/>
      <c r="XP185" s="50"/>
      <c r="XQ185" s="50"/>
      <c r="XR185" s="50"/>
      <c r="XS185" s="50"/>
      <c r="XT185" s="50"/>
      <c r="XU185" s="50"/>
      <c r="XV185" s="50"/>
      <c r="XW185" s="50"/>
      <c r="XX185" s="50"/>
      <c r="XY185" s="50"/>
      <c r="XZ185" s="50"/>
      <c r="YA185" s="50"/>
      <c r="YB185" s="50"/>
      <c r="YC185" s="50"/>
      <c r="YD185" s="50"/>
      <c r="YE185" s="50"/>
      <c r="YF185" s="50"/>
      <c r="YG185" s="50"/>
      <c r="YH185" s="50"/>
      <c r="YI185" s="50"/>
      <c r="YJ185" s="50"/>
      <c r="YK185" s="50"/>
      <c r="YL185" s="50"/>
      <c r="YM185" s="50"/>
      <c r="YN185" s="50"/>
      <c r="YO185" s="50"/>
      <c r="YP185" s="50"/>
      <c r="YQ185" s="50"/>
      <c r="YR185" s="50"/>
      <c r="YS185" s="50"/>
    </row>
    <row r="186" spans="1:669" ht="18" customHeight="1" x14ac:dyDescent="0.25">
      <c r="A186" s="4" t="s">
        <v>165</v>
      </c>
      <c r="B186" s="5" t="s">
        <v>53</v>
      </c>
      <c r="C186" s="6" t="s">
        <v>70</v>
      </c>
      <c r="D186" s="6" t="s">
        <v>212</v>
      </c>
      <c r="E186" s="10">
        <v>44276</v>
      </c>
      <c r="F186" s="10" t="s">
        <v>106</v>
      </c>
      <c r="G186" s="129">
        <v>100000</v>
      </c>
      <c r="H186" s="171">
        <f>G186*0.0287</f>
        <v>2870</v>
      </c>
      <c r="I186" s="176">
        <v>12105.37</v>
      </c>
      <c r="J186" s="176">
        <f>G186*0.0304</f>
        <v>3040</v>
      </c>
      <c r="K186" s="171">
        <v>25</v>
      </c>
      <c r="L186" s="176">
        <v>18040.37</v>
      </c>
      <c r="M186" s="171">
        <v>81959.63</v>
      </c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50"/>
      <c r="TZ186" s="50"/>
      <c r="UA186" s="50"/>
      <c r="UB186" s="50"/>
      <c r="UC186" s="50"/>
      <c r="UD186" s="50"/>
      <c r="UE186" s="50"/>
      <c r="UF186" s="50"/>
      <c r="UG186" s="50"/>
      <c r="UH186" s="50"/>
      <c r="UI186" s="50"/>
      <c r="UJ186" s="50"/>
      <c r="UK186" s="50"/>
      <c r="UL186" s="50"/>
      <c r="UM186" s="50"/>
      <c r="UN186" s="50"/>
      <c r="UO186" s="50"/>
      <c r="UP186" s="50"/>
      <c r="UQ186" s="50"/>
      <c r="UR186" s="50"/>
      <c r="US186" s="50"/>
      <c r="UT186" s="50"/>
      <c r="UU186" s="50"/>
      <c r="UV186" s="50"/>
      <c r="UW186" s="50"/>
      <c r="UX186" s="50"/>
      <c r="UY186" s="50"/>
      <c r="UZ186" s="50"/>
      <c r="VA186" s="50"/>
      <c r="VB186" s="50"/>
      <c r="VC186" s="50"/>
      <c r="VD186" s="50"/>
      <c r="VE186" s="50"/>
      <c r="VF186" s="50"/>
      <c r="VG186" s="50"/>
      <c r="VH186" s="50"/>
      <c r="VI186" s="50"/>
      <c r="VJ186" s="50"/>
      <c r="VK186" s="50"/>
      <c r="VL186" s="50"/>
      <c r="VM186" s="50"/>
      <c r="VN186" s="50"/>
      <c r="VO186" s="50"/>
      <c r="VP186" s="50"/>
      <c r="VQ186" s="50"/>
      <c r="VR186" s="50"/>
      <c r="VS186" s="50"/>
      <c r="VT186" s="50"/>
      <c r="VU186" s="50"/>
      <c r="VV186" s="50"/>
      <c r="VW186" s="50"/>
      <c r="VX186" s="50"/>
      <c r="VY186" s="50"/>
      <c r="VZ186" s="50"/>
      <c r="WA186" s="50"/>
      <c r="WB186" s="50"/>
      <c r="WC186" s="50"/>
      <c r="WD186" s="50"/>
      <c r="WE186" s="50"/>
      <c r="WF186" s="50"/>
      <c r="WG186" s="50"/>
      <c r="WH186" s="50"/>
      <c r="WI186" s="50"/>
      <c r="WJ186" s="50"/>
      <c r="WK186" s="50"/>
      <c r="WL186" s="50"/>
      <c r="WM186" s="50"/>
      <c r="WN186" s="50"/>
      <c r="WO186" s="50"/>
      <c r="WP186" s="50"/>
      <c r="WQ186" s="50"/>
      <c r="WR186" s="50"/>
      <c r="WS186" s="50"/>
      <c r="WT186" s="50"/>
      <c r="WU186" s="50"/>
      <c r="WV186" s="50"/>
      <c r="WW186" s="50"/>
      <c r="WX186" s="50"/>
      <c r="WY186" s="50"/>
      <c r="WZ186" s="50"/>
      <c r="XA186" s="50"/>
      <c r="XB186" s="50"/>
      <c r="XC186" s="50"/>
      <c r="XD186" s="50"/>
      <c r="XE186" s="50"/>
      <c r="XF186" s="50"/>
      <c r="XG186" s="50"/>
      <c r="XH186" s="50"/>
      <c r="XI186" s="50"/>
      <c r="XJ186" s="50"/>
      <c r="XK186" s="50"/>
      <c r="XL186" s="50"/>
      <c r="XM186" s="50"/>
      <c r="XN186" s="50"/>
      <c r="XO186" s="50"/>
      <c r="XP186" s="50"/>
      <c r="XQ186" s="50"/>
      <c r="XR186" s="50"/>
      <c r="XS186" s="50"/>
      <c r="XT186" s="50"/>
      <c r="XU186" s="50"/>
      <c r="XV186" s="50"/>
      <c r="XW186" s="50"/>
      <c r="XX186" s="50"/>
      <c r="XY186" s="50"/>
      <c r="XZ186" s="50"/>
      <c r="YA186" s="50"/>
      <c r="YB186" s="50"/>
      <c r="YC186" s="50"/>
      <c r="YD186" s="50"/>
      <c r="YE186" s="50"/>
      <c r="YF186" s="50"/>
      <c r="YG186" s="50"/>
      <c r="YH186" s="50"/>
      <c r="YI186" s="50"/>
      <c r="YJ186" s="50"/>
      <c r="YK186" s="50"/>
      <c r="YL186" s="50"/>
      <c r="YM186" s="50"/>
      <c r="YN186" s="50"/>
      <c r="YO186" s="50"/>
      <c r="YP186" s="50"/>
      <c r="YQ186" s="50"/>
      <c r="YR186" s="50"/>
      <c r="YS186" s="50"/>
    </row>
    <row r="187" spans="1:669" ht="19.5" customHeight="1" x14ac:dyDescent="0.25">
      <c r="A187" s="41" t="s">
        <v>14</v>
      </c>
      <c r="B187" s="12">
        <v>1</v>
      </c>
      <c r="C187" s="12"/>
      <c r="D187" s="12"/>
      <c r="E187" s="41"/>
      <c r="F187" s="41"/>
      <c r="G187" s="160">
        <f t="shared" ref="G187:M187" si="26">SUM(G186:G186)</f>
        <v>100000</v>
      </c>
      <c r="H187" s="160">
        <f t="shared" si="26"/>
        <v>2870</v>
      </c>
      <c r="I187" s="160">
        <f t="shared" si="26"/>
        <v>12105.37</v>
      </c>
      <c r="J187" s="160">
        <f t="shared" si="26"/>
        <v>3040</v>
      </c>
      <c r="K187" s="160">
        <f t="shared" si="26"/>
        <v>25</v>
      </c>
      <c r="L187" s="160">
        <f t="shared" si="26"/>
        <v>18040.37</v>
      </c>
      <c r="M187" s="160">
        <f t="shared" si="26"/>
        <v>81959.63</v>
      </c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50"/>
      <c r="TZ187" s="50"/>
      <c r="UA187" s="50"/>
      <c r="UB187" s="50"/>
      <c r="UC187" s="50"/>
      <c r="UD187" s="50"/>
      <c r="UE187" s="50"/>
      <c r="UF187" s="50"/>
      <c r="UG187" s="50"/>
      <c r="UH187" s="50"/>
      <c r="UI187" s="50"/>
      <c r="UJ187" s="50"/>
      <c r="UK187" s="50"/>
      <c r="UL187" s="50"/>
      <c r="UM187" s="50"/>
      <c r="UN187" s="50"/>
      <c r="UO187" s="50"/>
      <c r="UP187" s="50"/>
      <c r="UQ187" s="50"/>
      <c r="UR187" s="50"/>
      <c r="US187" s="50"/>
      <c r="UT187" s="50"/>
      <c r="UU187" s="50"/>
      <c r="UV187" s="50"/>
      <c r="UW187" s="50"/>
      <c r="UX187" s="50"/>
      <c r="UY187" s="50"/>
      <c r="UZ187" s="50"/>
      <c r="VA187" s="50"/>
      <c r="VB187" s="50"/>
      <c r="VC187" s="50"/>
      <c r="VD187" s="50"/>
      <c r="VE187" s="50"/>
      <c r="VF187" s="50"/>
      <c r="VG187" s="50"/>
      <c r="VH187" s="50"/>
      <c r="VI187" s="50"/>
      <c r="VJ187" s="50"/>
      <c r="VK187" s="50"/>
      <c r="VL187" s="50"/>
      <c r="VM187" s="50"/>
      <c r="VN187" s="50"/>
      <c r="VO187" s="50"/>
      <c r="VP187" s="50"/>
      <c r="VQ187" s="50"/>
      <c r="VR187" s="50"/>
      <c r="VS187" s="50"/>
      <c r="VT187" s="50"/>
      <c r="VU187" s="50"/>
      <c r="VV187" s="50"/>
      <c r="VW187" s="50"/>
      <c r="VX187" s="50"/>
      <c r="VY187" s="50"/>
      <c r="VZ187" s="50"/>
      <c r="WA187" s="50"/>
      <c r="WB187" s="50"/>
      <c r="WC187" s="50"/>
      <c r="WD187" s="50"/>
      <c r="WE187" s="50"/>
      <c r="WF187" s="50"/>
      <c r="WG187" s="50"/>
      <c r="WH187" s="50"/>
      <c r="WI187" s="50"/>
      <c r="WJ187" s="50"/>
      <c r="WK187" s="50"/>
      <c r="WL187" s="50"/>
      <c r="WM187" s="50"/>
      <c r="WN187" s="50"/>
      <c r="WO187" s="50"/>
      <c r="WP187" s="50"/>
      <c r="WQ187" s="50"/>
      <c r="WR187" s="50"/>
      <c r="WS187" s="50"/>
      <c r="WT187" s="50"/>
      <c r="WU187" s="50"/>
      <c r="WV187" s="50"/>
      <c r="WW187" s="50"/>
      <c r="WX187" s="50"/>
      <c r="WY187" s="50"/>
      <c r="WZ187" s="50"/>
      <c r="XA187" s="50"/>
      <c r="XB187" s="50"/>
      <c r="XC187" s="50"/>
      <c r="XD187" s="50"/>
      <c r="XE187" s="50"/>
      <c r="XF187" s="50"/>
      <c r="XG187" s="50"/>
      <c r="XH187" s="50"/>
      <c r="XI187" s="50"/>
      <c r="XJ187" s="50"/>
      <c r="XK187" s="50"/>
      <c r="XL187" s="50"/>
      <c r="XM187" s="50"/>
      <c r="XN187" s="50"/>
      <c r="XO187" s="50"/>
      <c r="XP187" s="50"/>
      <c r="XQ187" s="50"/>
      <c r="XR187" s="50"/>
      <c r="XS187" s="50"/>
      <c r="XT187" s="50"/>
      <c r="XU187" s="50"/>
      <c r="XV187" s="50"/>
      <c r="XW187" s="50"/>
      <c r="XX187" s="50"/>
      <c r="XY187" s="50"/>
      <c r="XZ187" s="50"/>
      <c r="YA187" s="50"/>
      <c r="YB187" s="50"/>
      <c r="YC187" s="50"/>
      <c r="YD187" s="50"/>
      <c r="YE187" s="50"/>
      <c r="YF187" s="50"/>
      <c r="YG187" s="50"/>
      <c r="YH187" s="50"/>
      <c r="YI187" s="50"/>
      <c r="YJ187" s="50"/>
      <c r="YK187" s="50"/>
      <c r="YL187" s="50"/>
      <c r="YM187" s="50"/>
      <c r="YN187" s="50"/>
      <c r="YO187" s="50"/>
      <c r="YP187" s="50"/>
      <c r="YQ187" s="50"/>
      <c r="YR187" s="50"/>
      <c r="YS187" s="50"/>
    </row>
    <row r="188" spans="1:669" x14ac:dyDescent="0.25"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  <c r="RN188" s="47"/>
      <c r="RO188" s="47"/>
      <c r="RP188" s="47"/>
      <c r="RQ188" s="47"/>
      <c r="RR188" s="47"/>
      <c r="RS188" s="47"/>
      <c r="RT188" s="47"/>
      <c r="RU188" s="47"/>
      <c r="RV188" s="47"/>
      <c r="RW188" s="47"/>
      <c r="RX188" s="47"/>
      <c r="RY188" s="47"/>
      <c r="RZ188" s="47"/>
      <c r="SA188" s="47"/>
      <c r="SB188" s="47"/>
      <c r="SC188" s="47"/>
      <c r="SD188" s="47"/>
      <c r="SE188" s="47"/>
      <c r="SF188" s="47"/>
      <c r="SG188" s="47"/>
      <c r="SH188" s="47"/>
      <c r="SI188" s="47"/>
      <c r="SJ188" s="47"/>
      <c r="SK188" s="47"/>
      <c r="SL188" s="47"/>
      <c r="SM188" s="47"/>
      <c r="SN188" s="47"/>
      <c r="SO188" s="47"/>
      <c r="SP188" s="47"/>
      <c r="SQ188" s="47"/>
      <c r="SR188" s="47"/>
      <c r="SS188" s="47"/>
      <c r="ST188" s="47"/>
      <c r="SU188" s="47"/>
      <c r="SV188" s="47"/>
      <c r="SW188" s="47"/>
      <c r="SX188" s="47"/>
      <c r="SY188" s="47"/>
      <c r="SZ188" s="47"/>
      <c r="TA188" s="47"/>
      <c r="TB188" s="47"/>
      <c r="TC188" s="47"/>
      <c r="TD188" s="47"/>
      <c r="TE188" s="47"/>
      <c r="TF188" s="47"/>
      <c r="TG188" s="47"/>
      <c r="TH188" s="47"/>
      <c r="TI188" s="47"/>
      <c r="TJ188" s="47"/>
      <c r="TK188" s="47"/>
      <c r="TL188" s="47"/>
      <c r="TM188" s="47"/>
      <c r="TN188" s="47"/>
      <c r="TO188" s="47"/>
      <c r="TP188" s="47"/>
      <c r="TQ188" s="47"/>
      <c r="TR188" s="47"/>
      <c r="TS188" s="47"/>
      <c r="TT188" s="47"/>
      <c r="TU188" s="47"/>
      <c r="TV188" s="47"/>
      <c r="TW188" s="47"/>
      <c r="TX188" s="47"/>
    </row>
    <row r="189" spans="1:669" s="47" customFormat="1" x14ac:dyDescent="0.25">
      <c r="A189" s="39" t="s">
        <v>82</v>
      </c>
      <c r="C189" s="11"/>
      <c r="D189" s="11"/>
      <c r="E189" s="39"/>
      <c r="F189" s="39"/>
      <c r="G189" s="161"/>
      <c r="H189" s="161"/>
      <c r="I189" s="143"/>
      <c r="J189" s="143"/>
      <c r="K189" s="161"/>
      <c r="L189" s="143"/>
      <c r="M189" s="161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</row>
    <row r="190" spans="1:669" s="44" customFormat="1" ht="15" customHeight="1" x14ac:dyDescent="0.25">
      <c r="A190" s="44" t="s">
        <v>83</v>
      </c>
      <c r="B190" s="22" t="s">
        <v>16</v>
      </c>
      <c r="C190" s="23" t="s">
        <v>69</v>
      </c>
      <c r="D190" s="23" t="s">
        <v>212</v>
      </c>
      <c r="E190" s="24">
        <v>44348</v>
      </c>
      <c r="F190" s="10" t="s">
        <v>106</v>
      </c>
      <c r="G190" s="162">
        <v>46000</v>
      </c>
      <c r="H190" s="162">
        <v>1320.2</v>
      </c>
      <c r="I190" s="145">
        <v>1289.46</v>
      </c>
      <c r="J190" s="145">
        <v>1398.4</v>
      </c>
      <c r="K190" s="162">
        <v>301</v>
      </c>
      <c r="L190" s="145">
        <v>4309.0600000000004</v>
      </c>
      <c r="M190" s="162">
        <v>41690.94</v>
      </c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  <c r="JP190" s="47"/>
      <c r="JQ190" s="47"/>
      <c r="JR190" s="47"/>
      <c r="JS190" s="47"/>
      <c r="JT190" s="47"/>
      <c r="JU190" s="47"/>
      <c r="JV190" s="47"/>
      <c r="JW190" s="47"/>
      <c r="JX190" s="47"/>
      <c r="JY190" s="47"/>
      <c r="JZ190" s="47"/>
      <c r="KA190" s="47"/>
      <c r="KB190" s="47"/>
      <c r="KC190" s="47"/>
      <c r="KD190" s="47"/>
      <c r="KE190" s="47"/>
      <c r="KF190" s="47"/>
      <c r="KG190" s="47"/>
      <c r="KH190" s="47"/>
      <c r="KI190" s="47"/>
      <c r="KJ190" s="47"/>
      <c r="KK190" s="47"/>
      <c r="KL190" s="47"/>
      <c r="KM190" s="47"/>
      <c r="KN190" s="47"/>
      <c r="KO190" s="47"/>
      <c r="KP190" s="47"/>
      <c r="KQ190" s="47"/>
      <c r="KR190" s="47"/>
      <c r="KS190" s="47"/>
      <c r="KT190" s="47"/>
      <c r="KU190" s="47"/>
      <c r="KV190" s="47"/>
      <c r="KW190" s="47"/>
      <c r="KX190" s="47"/>
      <c r="KY190" s="47"/>
      <c r="KZ190" s="47"/>
      <c r="LA190" s="47"/>
      <c r="LB190" s="47"/>
      <c r="LC190" s="47"/>
      <c r="LD190" s="47"/>
      <c r="LE190" s="47"/>
      <c r="LF190" s="47"/>
      <c r="LG190" s="47"/>
      <c r="LH190" s="47"/>
      <c r="LI190" s="47"/>
      <c r="LJ190" s="47"/>
      <c r="LK190" s="47"/>
      <c r="LL190" s="47"/>
      <c r="LM190" s="47"/>
      <c r="LN190" s="47"/>
      <c r="LO190" s="47"/>
      <c r="LP190" s="47"/>
      <c r="LQ190" s="47"/>
      <c r="LR190" s="47"/>
      <c r="LS190" s="47"/>
      <c r="LT190" s="47"/>
      <c r="LU190" s="47"/>
      <c r="LV190" s="47"/>
      <c r="LW190" s="47"/>
      <c r="LX190" s="47"/>
      <c r="LY190" s="47"/>
      <c r="LZ190" s="47"/>
      <c r="MA190" s="47"/>
      <c r="MB190" s="47"/>
      <c r="MC190" s="47"/>
      <c r="MD190" s="47"/>
      <c r="ME190" s="47"/>
      <c r="MF190" s="47"/>
      <c r="MG190" s="47"/>
      <c r="MH190" s="47"/>
      <c r="MI190" s="47"/>
      <c r="MJ190" s="47"/>
      <c r="MK190" s="47"/>
      <c r="ML190" s="47"/>
      <c r="MM190" s="47"/>
      <c r="MN190" s="47"/>
      <c r="MO190" s="47"/>
      <c r="MP190" s="47"/>
      <c r="MQ190" s="47"/>
      <c r="MR190" s="47"/>
      <c r="MS190" s="47"/>
      <c r="MT190" s="47"/>
      <c r="MU190" s="47"/>
      <c r="MV190" s="47"/>
      <c r="MW190" s="47"/>
      <c r="MX190" s="47"/>
      <c r="MY190" s="47"/>
      <c r="MZ190" s="47"/>
      <c r="NA190" s="47"/>
      <c r="NB190" s="47"/>
      <c r="NC190" s="47"/>
      <c r="ND190" s="47"/>
      <c r="NE190" s="47"/>
      <c r="NF190" s="47"/>
      <c r="NG190" s="47"/>
      <c r="NH190" s="47"/>
      <c r="NI190" s="47"/>
      <c r="NJ190" s="47"/>
      <c r="NK190" s="47"/>
      <c r="NL190" s="47"/>
      <c r="NM190" s="47"/>
      <c r="NN190" s="47"/>
      <c r="NO190" s="47"/>
      <c r="NP190" s="47"/>
      <c r="NQ190" s="47"/>
      <c r="NR190" s="47"/>
      <c r="NS190" s="47"/>
      <c r="NT190" s="47"/>
      <c r="NU190" s="47"/>
      <c r="NV190" s="47"/>
      <c r="NW190" s="47"/>
      <c r="NX190" s="47"/>
      <c r="NY190" s="47"/>
      <c r="NZ190" s="47"/>
      <c r="OA190" s="47"/>
      <c r="OB190" s="47"/>
      <c r="OC190" s="47"/>
      <c r="OD190" s="47"/>
      <c r="OE190" s="47"/>
      <c r="OF190" s="47"/>
      <c r="OG190" s="47"/>
      <c r="OH190" s="47"/>
      <c r="OI190" s="47"/>
      <c r="OJ190" s="47"/>
      <c r="OK190" s="47"/>
      <c r="OL190" s="47"/>
      <c r="OM190" s="47"/>
      <c r="ON190" s="47"/>
      <c r="OO190" s="47"/>
      <c r="OP190" s="47"/>
      <c r="OQ190" s="47"/>
      <c r="OR190" s="47"/>
      <c r="OS190" s="47"/>
      <c r="OT190" s="47"/>
      <c r="OU190" s="47"/>
      <c r="OV190" s="47"/>
      <c r="OW190" s="47"/>
      <c r="OX190" s="47"/>
      <c r="OY190" s="47"/>
      <c r="OZ190" s="47"/>
      <c r="PA190" s="47"/>
      <c r="PB190" s="47"/>
      <c r="PC190" s="47"/>
      <c r="PD190" s="47"/>
      <c r="PE190" s="47"/>
      <c r="PF190" s="47"/>
      <c r="PG190" s="47"/>
      <c r="PH190" s="47"/>
      <c r="PI190" s="47"/>
      <c r="PJ190" s="47"/>
      <c r="PK190" s="47"/>
      <c r="PL190" s="47"/>
      <c r="PM190" s="47"/>
      <c r="PN190" s="47"/>
      <c r="PO190" s="47"/>
      <c r="PP190" s="47"/>
      <c r="PQ190" s="47"/>
      <c r="PR190" s="47"/>
      <c r="PS190" s="47"/>
      <c r="PT190" s="47"/>
      <c r="PU190" s="47"/>
      <c r="PV190" s="47"/>
      <c r="PW190" s="47"/>
      <c r="PX190" s="47"/>
      <c r="PY190" s="47"/>
      <c r="PZ190" s="47"/>
      <c r="QA190" s="47"/>
      <c r="QB190" s="47"/>
      <c r="QC190" s="47"/>
      <c r="QD190" s="47"/>
      <c r="QE190" s="47"/>
      <c r="QF190" s="47"/>
      <c r="QG190" s="47"/>
      <c r="QH190" s="47"/>
      <c r="QI190" s="47"/>
      <c r="QJ190" s="47"/>
      <c r="QK190" s="47"/>
      <c r="QL190" s="47"/>
      <c r="QM190" s="47"/>
      <c r="QN190" s="47"/>
      <c r="QO190" s="47"/>
      <c r="QP190" s="47"/>
      <c r="QQ190" s="47"/>
      <c r="QR190" s="47"/>
      <c r="QS190" s="47"/>
      <c r="QT190" s="47"/>
      <c r="QU190" s="47"/>
      <c r="QV190" s="47"/>
      <c r="QW190" s="47"/>
      <c r="QX190" s="47"/>
      <c r="QY190" s="47"/>
      <c r="QZ190" s="47"/>
      <c r="RA190" s="47"/>
      <c r="RB190" s="47"/>
      <c r="RC190" s="47"/>
      <c r="RD190" s="47"/>
      <c r="RE190" s="47"/>
      <c r="RF190" s="47"/>
      <c r="RG190" s="47"/>
      <c r="RH190" s="47"/>
      <c r="RI190" s="47"/>
      <c r="RJ190" s="47"/>
      <c r="RK190" s="47"/>
      <c r="RL190" s="47"/>
      <c r="RM190" s="47"/>
      <c r="RN190" s="47"/>
      <c r="RO190" s="47"/>
      <c r="RP190" s="47"/>
      <c r="RQ190" s="47"/>
      <c r="RR190" s="47"/>
      <c r="RS190" s="47"/>
      <c r="RT190" s="47"/>
      <c r="RU190" s="47"/>
      <c r="RV190" s="47"/>
      <c r="RW190" s="47"/>
      <c r="RX190" s="47"/>
      <c r="RY190" s="47"/>
      <c r="RZ190" s="47"/>
      <c r="SA190" s="47"/>
      <c r="SB190" s="47"/>
      <c r="SC190" s="47"/>
      <c r="SD190" s="47"/>
      <c r="SE190" s="47"/>
      <c r="SF190" s="47"/>
      <c r="SG190" s="47"/>
      <c r="SH190" s="47"/>
      <c r="SI190" s="47"/>
      <c r="SJ190" s="47"/>
      <c r="SK190" s="47"/>
      <c r="SL190" s="47"/>
      <c r="SM190" s="47"/>
      <c r="SN190" s="47"/>
      <c r="SO190" s="47"/>
      <c r="SP190" s="47"/>
      <c r="SQ190" s="47"/>
      <c r="SR190" s="47"/>
      <c r="SS190" s="47"/>
      <c r="ST190" s="47"/>
      <c r="SU190" s="47"/>
      <c r="SV190" s="47"/>
      <c r="SW190" s="47"/>
      <c r="SX190" s="47"/>
      <c r="SY190" s="47"/>
      <c r="SZ190" s="47"/>
      <c r="TA190" s="47"/>
      <c r="TB190" s="47"/>
      <c r="TC190" s="47"/>
      <c r="TD190" s="47"/>
      <c r="TE190" s="47"/>
      <c r="TF190" s="47"/>
      <c r="TG190" s="47"/>
      <c r="TH190" s="47"/>
      <c r="TI190" s="47"/>
      <c r="TJ190" s="47"/>
      <c r="TK190" s="47"/>
      <c r="TL190" s="47"/>
      <c r="TM190" s="47"/>
      <c r="TN190" s="47"/>
      <c r="TO190" s="47"/>
      <c r="TP190" s="47"/>
      <c r="TQ190" s="47"/>
      <c r="TR190" s="47"/>
      <c r="TS190" s="47"/>
      <c r="TT190" s="47"/>
      <c r="TU190" s="47"/>
      <c r="TV190" s="47"/>
      <c r="TW190" s="47"/>
      <c r="TX190" s="47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8"/>
      <c r="YR190" s="38"/>
      <c r="YS190" s="38"/>
    </row>
    <row r="191" spans="1:669" ht="19.5" customHeight="1" x14ac:dyDescent="0.25">
      <c r="A191" s="41" t="s">
        <v>14</v>
      </c>
      <c r="B191" s="12">
        <v>1</v>
      </c>
      <c r="C191" s="12"/>
      <c r="D191" s="12"/>
      <c r="E191" s="41"/>
      <c r="F191" s="41"/>
      <c r="G191" s="160">
        <f>+SUM(G190)</f>
        <v>46000</v>
      </c>
      <c r="H191" s="160">
        <f t="shared" ref="H191:L191" si="27">+SUM(H190)</f>
        <v>1320.2</v>
      </c>
      <c r="I191" s="177">
        <f>+SUM(I190)</f>
        <v>1289.46</v>
      </c>
      <c r="J191" s="177">
        <f t="shared" si="27"/>
        <v>1398.4</v>
      </c>
      <c r="K191" s="160">
        <f t="shared" si="27"/>
        <v>301</v>
      </c>
      <c r="L191" s="177">
        <f t="shared" si="27"/>
        <v>4309.0600000000004</v>
      </c>
      <c r="M191" s="160">
        <f>+SUM(M190)</f>
        <v>41690.94</v>
      </c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  <c r="RN191" s="47"/>
      <c r="RO191" s="47"/>
      <c r="RP191" s="47"/>
      <c r="RQ191" s="47"/>
      <c r="RR191" s="47"/>
      <c r="RS191" s="47"/>
      <c r="RT191" s="47"/>
      <c r="RU191" s="47"/>
      <c r="RV191" s="47"/>
      <c r="RW191" s="47"/>
      <c r="RX191" s="47"/>
      <c r="RY191" s="47"/>
      <c r="RZ191" s="47"/>
      <c r="SA191" s="47"/>
      <c r="SB191" s="47"/>
      <c r="SC191" s="47"/>
      <c r="SD191" s="47"/>
      <c r="SE191" s="47"/>
      <c r="SF191" s="47"/>
      <c r="SG191" s="47"/>
      <c r="SH191" s="47"/>
      <c r="SI191" s="47"/>
      <c r="SJ191" s="47"/>
      <c r="SK191" s="47"/>
      <c r="SL191" s="47"/>
      <c r="SM191" s="47"/>
      <c r="SN191" s="47"/>
      <c r="SO191" s="47"/>
      <c r="SP191" s="47"/>
      <c r="SQ191" s="47"/>
      <c r="SR191" s="47"/>
      <c r="SS191" s="47"/>
      <c r="ST191" s="47"/>
      <c r="SU191" s="47"/>
      <c r="SV191" s="47"/>
      <c r="SW191" s="47"/>
      <c r="SX191" s="47"/>
      <c r="SY191" s="47"/>
      <c r="SZ191" s="47"/>
      <c r="TA191" s="47"/>
      <c r="TB191" s="47"/>
      <c r="TC191" s="47"/>
      <c r="TD191" s="47"/>
      <c r="TE191" s="47"/>
      <c r="TF191" s="47"/>
      <c r="TG191" s="47"/>
      <c r="TH191" s="47"/>
      <c r="TI191" s="47"/>
      <c r="TJ191" s="47"/>
      <c r="TK191" s="47"/>
      <c r="TL191" s="47"/>
      <c r="TM191" s="47"/>
      <c r="TN191" s="47"/>
      <c r="TO191" s="47"/>
      <c r="TP191" s="47"/>
      <c r="TQ191" s="47"/>
      <c r="TR191" s="47"/>
      <c r="TS191" s="47"/>
      <c r="TT191" s="47"/>
      <c r="TU191" s="47"/>
      <c r="TV191" s="47"/>
      <c r="TW191" s="47"/>
      <c r="TX191" s="47"/>
    </row>
    <row r="192" spans="1:669" x14ac:dyDescent="0.25"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  <c r="RN192" s="47"/>
      <c r="RO192" s="47"/>
      <c r="RP192" s="47"/>
      <c r="RQ192" s="47"/>
      <c r="RR192" s="47"/>
      <c r="RS192" s="47"/>
      <c r="RT192" s="47"/>
      <c r="RU192" s="47"/>
      <c r="RV192" s="47"/>
      <c r="RW192" s="47"/>
      <c r="RX192" s="47"/>
      <c r="RY192" s="47"/>
      <c r="RZ192" s="47"/>
      <c r="SA192" s="47"/>
      <c r="SB192" s="47"/>
      <c r="SC192" s="47"/>
      <c r="SD192" s="47"/>
      <c r="SE192" s="47"/>
      <c r="SF192" s="47"/>
      <c r="SG192" s="47"/>
      <c r="SH192" s="47"/>
      <c r="SI192" s="47"/>
      <c r="SJ192" s="47"/>
      <c r="SK192" s="47"/>
      <c r="SL192" s="47"/>
      <c r="SM192" s="47"/>
      <c r="SN192" s="47"/>
      <c r="SO192" s="47"/>
      <c r="SP192" s="47"/>
      <c r="SQ192" s="47"/>
      <c r="SR192" s="47"/>
      <c r="SS192" s="47"/>
      <c r="ST192" s="47"/>
      <c r="SU192" s="47"/>
      <c r="SV192" s="47"/>
      <c r="SW192" s="47"/>
      <c r="SX192" s="47"/>
      <c r="SY192" s="47"/>
      <c r="SZ192" s="47"/>
      <c r="TA192" s="47"/>
      <c r="TB192" s="47"/>
      <c r="TC192" s="47"/>
      <c r="TD192" s="47"/>
      <c r="TE192" s="47"/>
      <c r="TF192" s="47"/>
      <c r="TG192" s="47"/>
      <c r="TH192" s="47"/>
      <c r="TI192" s="47"/>
      <c r="TJ192" s="47"/>
      <c r="TK192" s="47"/>
      <c r="TL192" s="47"/>
      <c r="TM192" s="47"/>
      <c r="TN192" s="47"/>
      <c r="TO192" s="47"/>
      <c r="TP192" s="47"/>
      <c r="TQ192" s="47"/>
      <c r="TR192" s="47"/>
      <c r="TS192" s="47"/>
      <c r="TT192" s="47"/>
      <c r="TU192" s="47"/>
      <c r="TV192" s="47"/>
      <c r="TW192" s="47"/>
      <c r="TX192" s="47"/>
    </row>
    <row r="193" spans="1:669" s="45" customFormat="1" ht="15.75" customHeight="1" x14ac:dyDescent="0.25">
      <c r="A193" s="40" t="s">
        <v>166</v>
      </c>
      <c r="B193" s="16"/>
      <c r="C193" s="17"/>
      <c r="D193" s="17"/>
      <c r="E193" s="40"/>
      <c r="F193" s="40"/>
      <c r="G193" s="148"/>
      <c r="H193" s="152"/>
      <c r="I193" s="148"/>
      <c r="J193" s="148"/>
      <c r="K193" s="148"/>
      <c r="L193" s="148"/>
      <c r="M193" s="152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77"/>
      <c r="IC193" s="7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  <c r="RN193" s="47"/>
      <c r="RO193" s="47"/>
      <c r="RP193" s="47"/>
      <c r="RQ193" s="47"/>
      <c r="RR193" s="47"/>
      <c r="RS193" s="47"/>
      <c r="RT193" s="47"/>
      <c r="RU193" s="47"/>
      <c r="RV193" s="47"/>
      <c r="RW193" s="47"/>
      <c r="RX193" s="47"/>
      <c r="RY193" s="47"/>
      <c r="RZ193" s="47"/>
      <c r="SA193" s="47"/>
      <c r="SB193" s="47"/>
      <c r="SC193" s="47"/>
      <c r="SD193" s="47"/>
      <c r="SE193" s="47"/>
      <c r="SF193" s="47"/>
      <c r="SG193" s="47"/>
      <c r="SH193" s="47"/>
      <c r="SI193" s="47"/>
      <c r="SJ193" s="47"/>
      <c r="SK193" s="47"/>
      <c r="SL193" s="47"/>
      <c r="SM193" s="47"/>
      <c r="SN193" s="47"/>
      <c r="SO193" s="47"/>
      <c r="SP193" s="47"/>
      <c r="SQ193" s="47"/>
      <c r="SR193" s="47"/>
      <c r="SS193" s="47"/>
      <c r="ST193" s="47"/>
      <c r="SU193" s="47"/>
      <c r="SV193" s="47"/>
      <c r="SW193" s="47"/>
      <c r="SX193" s="47"/>
      <c r="SY193" s="47"/>
      <c r="SZ193" s="47"/>
      <c r="TA193" s="47"/>
      <c r="TB193" s="47"/>
      <c r="TC193" s="47"/>
      <c r="TD193" s="47"/>
      <c r="TE193" s="47"/>
      <c r="TF193" s="47"/>
      <c r="TG193" s="47"/>
      <c r="TH193" s="47"/>
      <c r="TI193" s="47"/>
      <c r="TJ193" s="47"/>
      <c r="TK193" s="47"/>
      <c r="TL193" s="47"/>
      <c r="TM193" s="47"/>
      <c r="TN193" s="47"/>
      <c r="TO193" s="47"/>
      <c r="TP193" s="47"/>
      <c r="TQ193" s="47"/>
      <c r="TR193" s="47"/>
      <c r="TS193" s="47"/>
      <c r="TT193" s="47"/>
      <c r="TU193" s="47"/>
      <c r="TV193" s="47"/>
      <c r="TW193" s="47"/>
      <c r="TX193" s="47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8"/>
      <c r="YR193" s="38"/>
      <c r="YS193" s="38"/>
    </row>
    <row r="194" spans="1:669" s="46" customFormat="1" ht="15.75" customHeight="1" x14ac:dyDescent="0.25">
      <c r="A194" s="46" t="s">
        <v>206</v>
      </c>
      <c r="B194" s="18" t="s">
        <v>168</v>
      </c>
      <c r="C194" s="19" t="s">
        <v>70</v>
      </c>
      <c r="D194" s="19" t="s">
        <v>212</v>
      </c>
      <c r="E194" s="20">
        <v>44774</v>
      </c>
      <c r="F194" s="18" t="s">
        <v>106</v>
      </c>
      <c r="G194" s="226">
        <v>40000</v>
      </c>
      <c r="H194" s="226">
        <v>1148</v>
      </c>
      <c r="I194">
        <v>442.65</v>
      </c>
      <c r="J194" s="226">
        <v>1216</v>
      </c>
      <c r="K194" s="171">
        <v>25</v>
      </c>
      <c r="L194" s="226">
        <v>2831.65</v>
      </c>
      <c r="M194" s="226">
        <v>37168.35</v>
      </c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77"/>
      <c r="IC194" s="77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  <c r="PI194" s="44"/>
      <c r="PJ194" s="44"/>
      <c r="PK194" s="44"/>
      <c r="PL194" s="44"/>
      <c r="PM194" s="44"/>
      <c r="PN194" s="44"/>
      <c r="PO194" s="44"/>
      <c r="PP194" s="44"/>
      <c r="PQ194" s="44"/>
      <c r="PR194" s="44"/>
      <c r="PS194" s="44"/>
      <c r="PT194" s="44"/>
      <c r="PU194" s="44"/>
      <c r="PV194" s="44"/>
      <c r="PW194" s="44"/>
      <c r="PX194" s="44"/>
      <c r="PY194" s="44"/>
      <c r="PZ194" s="44"/>
      <c r="QA194" s="44"/>
      <c r="QB194" s="44"/>
      <c r="QC194" s="44"/>
      <c r="QD194" s="44"/>
      <c r="QE194" s="44"/>
      <c r="QF194" s="44"/>
      <c r="QG194" s="44"/>
      <c r="QH194" s="44"/>
      <c r="QI194" s="44"/>
      <c r="QJ194" s="44"/>
      <c r="QK194" s="44"/>
      <c r="QL194" s="44"/>
      <c r="QM194" s="44"/>
      <c r="QN194" s="44"/>
      <c r="QO194" s="44"/>
      <c r="QP194" s="44"/>
      <c r="QQ194" s="44"/>
      <c r="QR194" s="44"/>
      <c r="QS194" s="44"/>
      <c r="QT194" s="44"/>
      <c r="QU194" s="44"/>
      <c r="QV194" s="44"/>
      <c r="QW194" s="44"/>
      <c r="QX194" s="44"/>
      <c r="QY194" s="44"/>
      <c r="QZ194" s="44"/>
      <c r="RA194" s="44"/>
      <c r="RB194" s="44"/>
      <c r="RC194" s="44"/>
      <c r="RD194" s="44"/>
      <c r="RE194" s="44"/>
      <c r="RF194" s="44"/>
      <c r="RG194" s="44"/>
      <c r="RH194" s="44"/>
      <c r="RI194" s="44"/>
      <c r="RJ194" s="44"/>
      <c r="RK194" s="44"/>
      <c r="RL194" s="44"/>
      <c r="RM194" s="44"/>
      <c r="RN194" s="44"/>
      <c r="RO194" s="44"/>
      <c r="RP194" s="44"/>
      <c r="RQ194" s="44"/>
      <c r="RR194" s="44"/>
      <c r="RS194" s="44"/>
      <c r="RT194" s="44"/>
      <c r="RU194" s="44"/>
      <c r="RV194" s="44"/>
      <c r="RW194" s="44"/>
      <c r="RX194" s="44"/>
      <c r="RY194" s="44"/>
      <c r="RZ194" s="44"/>
      <c r="SA194" s="44"/>
      <c r="SB194" s="44"/>
      <c r="SC194" s="44"/>
      <c r="SD194" s="44"/>
      <c r="SE194" s="44"/>
      <c r="SF194" s="44"/>
      <c r="SG194" s="44"/>
      <c r="SH194" s="44"/>
      <c r="SI194" s="44"/>
      <c r="SJ194" s="44"/>
      <c r="SK194" s="44"/>
      <c r="SL194" s="44"/>
      <c r="SM194" s="44"/>
      <c r="SN194" s="44"/>
      <c r="SO194" s="44"/>
      <c r="SP194" s="44"/>
      <c r="SQ194" s="44"/>
      <c r="SR194" s="44"/>
      <c r="SS194" s="44"/>
      <c r="ST194" s="44"/>
      <c r="SU194" s="44"/>
      <c r="SV194" s="44"/>
      <c r="SW194" s="44"/>
      <c r="SX194" s="44"/>
      <c r="SY194" s="44"/>
      <c r="SZ194" s="44"/>
      <c r="TA194" s="44"/>
      <c r="TB194" s="44"/>
      <c r="TC194" s="44"/>
      <c r="TD194" s="44"/>
      <c r="TE194" s="44"/>
      <c r="TF194" s="44"/>
      <c r="TG194" s="44"/>
      <c r="TH194" s="44"/>
      <c r="TI194" s="44"/>
      <c r="TJ194" s="44"/>
      <c r="TK194" s="44"/>
      <c r="TL194" s="44"/>
      <c r="TM194" s="44"/>
      <c r="TN194" s="44"/>
      <c r="TO194" s="44"/>
      <c r="TP194" s="44"/>
      <c r="TQ194" s="44"/>
      <c r="TR194" s="44"/>
      <c r="TS194" s="44"/>
      <c r="TT194" s="44"/>
      <c r="TU194" s="44"/>
      <c r="TV194" s="44"/>
      <c r="TW194" s="44"/>
      <c r="TX194" s="44"/>
      <c r="TY194" s="185"/>
      <c r="TZ194" s="185"/>
      <c r="UA194" s="185"/>
      <c r="UB194" s="185"/>
      <c r="UC194" s="185"/>
      <c r="UD194" s="185"/>
      <c r="UE194" s="185"/>
      <c r="UF194" s="185"/>
      <c r="UG194" s="185"/>
      <c r="UH194" s="185"/>
      <c r="UI194" s="185"/>
      <c r="UJ194" s="185"/>
      <c r="UK194" s="185"/>
      <c r="UL194" s="185"/>
      <c r="UM194" s="185"/>
      <c r="UN194" s="185"/>
      <c r="UO194" s="185"/>
      <c r="UP194" s="185"/>
      <c r="UQ194" s="185"/>
      <c r="UR194" s="185"/>
      <c r="US194" s="185"/>
      <c r="UT194" s="185"/>
      <c r="UU194" s="185"/>
      <c r="UV194" s="185"/>
      <c r="UW194" s="185"/>
      <c r="UX194" s="185"/>
      <c r="UY194" s="185"/>
      <c r="UZ194" s="185"/>
      <c r="VA194" s="185"/>
      <c r="VB194" s="185"/>
      <c r="VC194" s="185"/>
      <c r="VD194" s="185"/>
      <c r="VE194" s="185"/>
      <c r="VF194" s="185"/>
      <c r="VG194" s="185"/>
      <c r="VH194" s="185"/>
      <c r="VI194" s="185"/>
      <c r="VJ194" s="185"/>
      <c r="VK194" s="185"/>
      <c r="VL194" s="185"/>
      <c r="VM194" s="185"/>
      <c r="VN194" s="185"/>
      <c r="VO194" s="185"/>
      <c r="VP194" s="185"/>
      <c r="VQ194" s="185"/>
      <c r="VR194" s="185"/>
      <c r="VS194" s="185"/>
      <c r="VT194" s="185"/>
      <c r="VU194" s="185"/>
      <c r="VV194" s="185"/>
      <c r="VW194" s="185"/>
      <c r="VX194" s="185"/>
      <c r="VY194" s="185"/>
      <c r="VZ194" s="185"/>
      <c r="WA194" s="185"/>
      <c r="WB194" s="185"/>
      <c r="WC194" s="185"/>
      <c r="WD194" s="185"/>
      <c r="WE194" s="185"/>
      <c r="WF194" s="185"/>
      <c r="WG194" s="185"/>
      <c r="WH194" s="185"/>
      <c r="WI194" s="185"/>
      <c r="WJ194" s="185"/>
      <c r="WK194" s="185"/>
      <c r="WL194" s="185"/>
      <c r="WM194" s="185"/>
      <c r="WN194" s="185"/>
      <c r="WO194" s="185"/>
      <c r="WP194" s="185"/>
      <c r="WQ194" s="185"/>
      <c r="WR194" s="185"/>
      <c r="WS194" s="185"/>
      <c r="WT194" s="185"/>
      <c r="WU194" s="185"/>
      <c r="WV194" s="185"/>
      <c r="WW194" s="185"/>
      <c r="WX194" s="185"/>
      <c r="WY194" s="185"/>
      <c r="WZ194" s="185"/>
      <c r="XA194" s="185"/>
      <c r="XB194" s="185"/>
      <c r="XC194" s="185"/>
      <c r="XD194" s="185"/>
      <c r="XE194" s="185"/>
      <c r="XF194" s="185"/>
      <c r="XG194" s="185"/>
      <c r="XH194" s="185"/>
      <c r="XI194" s="185"/>
      <c r="XJ194" s="185"/>
      <c r="XK194" s="185"/>
      <c r="XL194" s="185"/>
      <c r="XM194" s="185"/>
      <c r="XN194" s="185"/>
      <c r="XO194" s="185"/>
      <c r="XP194" s="185"/>
      <c r="XQ194" s="185"/>
      <c r="XR194" s="185"/>
      <c r="XS194" s="185"/>
      <c r="XT194" s="185"/>
      <c r="XU194" s="185"/>
      <c r="XV194" s="185"/>
      <c r="XW194" s="185"/>
      <c r="XX194" s="185"/>
      <c r="XY194" s="185"/>
      <c r="XZ194" s="185"/>
      <c r="YA194" s="185"/>
      <c r="YB194" s="185"/>
      <c r="YC194" s="185"/>
      <c r="YD194" s="185"/>
      <c r="YE194" s="185"/>
      <c r="YF194" s="185"/>
      <c r="YG194" s="185"/>
      <c r="YH194" s="185"/>
      <c r="YI194" s="185"/>
      <c r="YJ194" s="185"/>
      <c r="YK194" s="185"/>
      <c r="YL194" s="185"/>
      <c r="YM194" s="185"/>
      <c r="YN194" s="185"/>
      <c r="YO194" s="185"/>
      <c r="YP194" s="185"/>
      <c r="YQ194" s="185"/>
      <c r="YR194" s="185"/>
      <c r="YS194" s="185"/>
    </row>
    <row r="195" spans="1:669" s="46" customFormat="1" ht="18" customHeight="1" x14ac:dyDescent="0.25">
      <c r="A195" s="46" t="s">
        <v>167</v>
      </c>
      <c r="B195" s="5" t="s">
        <v>168</v>
      </c>
      <c r="C195" s="19" t="s">
        <v>70</v>
      </c>
      <c r="D195" s="19" t="s">
        <v>212</v>
      </c>
      <c r="E195" s="20">
        <v>44621</v>
      </c>
      <c r="F195" s="10" t="s">
        <v>106</v>
      </c>
      <c r="G195" s="226">
        <v>46000</v>
      </c>
      <c r="H195" s="226">
        <v>1320.2</v>
      </c>
      <c r="I195" s="145">
        <v>1289.46</v>
      </c>
      <c r="J195" s="226">
        <v>1398.4</v>
      </c>
      <c r="K195" s="171">
        <v>25</v>
      </c>
      <c r="L195" s="226">
        <v>4033.06</v>
      </c>
      <c r="M195" s="226">
        <v>41966.94</v>
      </c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77"/>
      <c r="IC195" s="7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  <c r="JP195" s="47"/>
      <c r="JQ195" s="47"/>
      <c r="JR195" s="47"/>
      <c r="JS195" s="47"/>
      <c r="JT195" s="47"/>
      <c r="JU195" s="47"/>
      <c r="JV195" s="47"/>
      <c r="JW195" s="47"/>
      <c r="JX195" s="47"/>
      <c r="JY195" s="47"/>
      <c r="JZ195" s="47"/>
      <c r="KA195" s="47"/>
      <c r="KB195" s="47"/>
      <c r="KC195" s="47"/>
      <c r="KD195" s="47"/>
      <c r="KE195" s="47"/>
      <c r="KF195" s="47"/>
      <c r="KG195" s="47"/>
      <c r="KH195" s="47"/>
      <c r="KI195" s="47"/>
      <c r="KJ195" s="47"/>
      <c r="KK195" s="47"/>
      <c r="KL195" s="47"/>
      <c r="KM195" s="47"/>
      <c r="KN195" s="47"/>
      <c r="KO195" s="47"/>
      <c r="KP195" s="47"/>
      <c r="KQ195" s="47"/>
      <c r="KR195" s="47"/>
      <c r="KS195" s="47"/>
      <c r="KT195" s="47"/>
      <c r="KU195" s="47"/>
      <c r="KV195" s="47"/>
      <c r="KW195" s="47"/>
      <c r="KX195" s="47"/>
      <c r="KY195" s="47"/>
      <c r="KZ195" s="47"/>
      <c r="LA195" s="47"/>
      <c r="LB195" s="47"/>
      <c r="LC195" s="47"/>
      <c r="LD195" s="47"/>
      <c r="LE195" s="47"/>
      <c r="LF195" s="47"/>
      <c r="LG195" s="47"/>
      <c r="LH195" s="47"/>
      <c r="LI195" s="47"/>
      <c r="LJ195" s="47"/>
      <c r="LK195" s="47"/>
      <c r="LL195" s="47"/>
      <c r="LM195" s="47"/>
      <c r="LN195" s="47"/>
      <c r="LO195" s="47"/>
      <c r="LP195" s="47"/>
      <c r="LQ195" s="47"/>
      <c r="LR195" s="47"/>
      <c r="LS195" s="47"/>
      <c r="LT195" s="47"/>
      <c r="LU195" s="47"/>
      <c r="LV195" s="47"/>
      <c r="LW195" s="47"/>
      <c r="LX195" s="47"/>
      <c r="LY195" s="47"/>
      <c r="LZ195" s="47"/>
      <c r="MA195" s="47"/>
      <c r="MB195" s="47"/>
      <c r="MC195" s="47"/>
      <c r="MD195" s="47"/>
      <c r="ME195" s="47"/>
      <c r="MF195" s="47"/>
      <c r="MG195" s="47"/>
      <c r="MH195" s="47"/>
      <c r="MI195" s="47"/>
      <c r="MJ195" s="47"/>
      <c r="MK195" s="47"/>
      <c r="ML195" s="47"/>
      <c r="MM195" s="47"/>
      <c r="MN195" s="47"/>
      <c r="MO195" s="47"/>
      <c r="MP195" s="47"/>
      <c r="MQ195" s="47"/>
      <c r="MR195" s="47"/>
      <c r="MS195" s="47"/>
      <c r="MT195" s="47"/>
      <c r="MU195" s="47"/>
      <c r="MV195" s="47"/>
      <c r="MW195" s="47"/>
      <c r="MX195" s="47"/>
      <c r="MY195" s="47"/>
      <c r="MZ195" s="47"/>
      <c r="NA195" s="47"/>
      <c r="NB195" s="47"/>
      <c r="NC195" s="47"/>
      <c r="ND195" s="47"/>
      <c r="NE195" s="47"/>
      <c r="NF195" s="47"/>
      <c r="NG195" s="47"/>
      <c r="NH195" s="47"/>
      <c r="NI195" s="47"/>
      <c r="NJ195" s="47"/>
      <c r="NK195" s="47"/>
      <c r="NL195" s="47"/>
      <c r="NM195" s="47"/>
      <c r="NN195" s="47"/>
      <c r="NO195" s="47"/>
      <c r="NP195" s="47"/>
      <c r="NQ195" s="47"/>
      <c r="NR195" s="47"/>
      <c r="NS195" s="47"/>
      <c r="NT195" s="47"/>
      <c r="NU195" s="47"/>
      <c r="NV195" s="47"/>
      <c r="NW195" s="47"/>
      <c r="NX195" s="47"/>
      <c r="NY195" s="47"/>
      <c r="NZ195" s="47"/>
      <c r="OA195" s="47"/>
      <c r="OB195" s="47"/>
      <c r="OC195" s="47"/>
      <c r="OD195" s="47"/>
      <c r="OE195" s="47"/>
      <c r="OF195" s="47"/>
      <c r="OG195" s="47"/>
      <c r="OH195" s="47"/>
      <c r="OI195" s="47"/>
      <c r="OJ195" s="47"/>
      <c r="OK195" s="47"/>
      <c r="OL195" s="47"/>
      <c r="OM195" s="47"/>
      <c r="ON195" s="47"/>
      <c r="OO195" s="47"/>
      <c r="OP195" s="47"/>
      <c r="OQ195" s="47"/>
      <c r="OR195" s="47"/>
      <c r="OS195" s="47"/>
      <c r="OT195" s="47"/>
      <c r="OU195" s="47"/>
      <c r="OV195" s="47"/>
      <c r="OW195" s="47"/>
      <c r="OX195" s="47"/>
      <c r="OY195" s="47"/>
      <c r="OZ195" s="47"/>
      <c r="PA195" s="47"/>
      <c r="PB195" s="47"/>
      <c r="PC195" s="47"/>
      <c r="PD195" s="47"/>
      <c r="PE195" s="47"/>
      <c r="PF195" s="47"/>
      <c r="PG195" s="47"/>
      <c r="PH195" s="47"/>
      <c r="PI195" s="47"/>
      <c r="PJ195" s="47"/>
      <c r="PK195" s="47"/>
      <c r="PL195" s="47"/>
      <c r="PM195" s="47"/>
      <c r="PN195" s="47"/>
      <c r="PO195" s="47"/>
      <c r="PP195" s="47"/>
      <c r="PQ195" s="47"/>
      <c r="PR195" s="47"/>
      <c r="PS195" s="47"/>
      <c r="PT195" s="47"/>
      <c r="PU195" s="47"/>
      <c r="PV195" s="47"/>
      <c r="PW195" s="47"/>
      <c r="PX195" s="47"/>
      <c r="PY195" s="47"/>
      <c r="PZ195" s="47"/>
      <c r="QA195" s="47"/>
      <c r="QB195" s="47"/>
      <c r="QC195" s="47"/>
      <c r="QD195" s="47"/>
      <c r="QE195" s="47"/>
      <c r="QF195" s="47"/>
      <c r="QG195" s="47"/>
      <c r="QH195" s="47"/>
      <c r="QI195" s="47"/>
      <c r="QJ195" s="47"/>
      <c r="QK195" s="47"/>
      <c r="QL195" s="47"/>
      <c r="QM195" s="47"/>
      <c r="QN195" s="47"/>
      <c r="QO195" s="47"/>
      <c r="QP195" s="47"/>
      <c r="QQ195" s="47"/>
      <c r="QR195" s="47"/>
      <c r="QS195" s="47"/>
      <c r="QT195" s="47"/>
      <c r="QU195" s="47"/>
      <c r="QV195" s="47"/>
      <c r="QW195" s="47"/>
      <c r="QX195" s="47"/>
      <c r="QY195" s="47"/>
      <c r="QZ195" s="47"/>
      <c r="RA195" s="47"/>
      <c r="RB195" s="47"/>
      <c r="RC195" s="47"/>
      <c r="RD195" s="47"/>
      <c r="RE195" s="47"/>
      <c r="RF195" s="47"/>
      <c r="RG195" s="47"/>
      <c r="RH195" s="47"/>
      <c r="RI195" s="47"/>
      <c r="RJ195" s="47"/>
      <c r="RK195" s="47"/>
      <c r="RL195" s="47"/>
      <c r="RM195" s="47"/>
      <c r="RN195" s="47"/>
      <c r="RO195" s="47"/>
      <c r="RP195" s="47"/>
      <c r="RQ195" s="47"/>
      <c r="RR195" s="47"/>
      <c r="RS195" s="47"/>
      <c r="RT195" s="47"/>
      <c r="RU195" s="47"/>
      <c r="RV195" s="47"/>
      <c r="RW195" s="47"/>
      <c r="RX195" s="47"/>
      <c r="RY195" s="47"/>
      <c r="RZ195" s="47"/>
      <c r="SA195" s="47"/>
      <c r="SB195" s="47"/>
      <c r="SC195" s="47"/>
      <c r="SD195" s="47"/>
      <c r="SE195" s="47"/>
      <c r="SF195" s="47"/>
      <c r="SG195" s="47"/>
      <c r="SH195" s="47"/>
      <c r="SI195" s="47"/>
      <c r="SJ195" s="47"/>
      <c r="SK195" s="47"/>
      <c r="SL195" s="47"/>
      <c r="SM195" s="47"/>
      <c r="SN195" s="47"/>
      <c r="SO195" s="47"/>
      <c r="SP195" s="47"/>
      <c r="SQ195" s="47"/>
      <c r="SR195" s="47"/>
      <c r="SS195" s="47"/>
      <c r="ST195" s="47"/>
      <c r="SU195" s="47"/>
      <c r="SV195" s="47"/>
      <c r="SW195" s="47"/>
      <c r="SX195" s="47"/>
      <c r="SY195" s="47"/>
      <c r="SZ195" s="47"/>
      <c r="TA195" s="47"/>
      <c r="TB195" s="47"/>
      <c r="TC195" s="47"/>
      <c r="TD195" s="47"/>
      <c r="TE195" s="47"/>
      <c r="TF195" s="47"/>
      <c r="TG195" s="47"/>
      <c r="TH195" s="47"/>
      <c r="TI195" s="47"/>
      <c r="TJ195" s="47"/>
      <c r="TK195" s="47"/>
      <c r="TL195" s="47"/>
      <c r="TM195" s="47"/>
      <c r="TN195" s="47"/>
      <c r="TO195" s="47"/>
      <c r="TP195" s="47"/>
      <c r="TQ195" s="47"/>
      <c r="TR195" s="47"/>
      <c r="TS195" s="47"/>
      <c r="TT195" s="47"/>
      <c r="TU195" s="47"/>
      <c r="TV195" s="47"/>
      <c r="TW195" s="47"/>
      <c r="TX195" s="47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8"/>
      <c r="YR195" s="38"/>
      <c r="YS195" s="38"/>
    </row>
    <row r="196" spans="1:669" ht="18" customHeight="1" x14ac:dyDescent="0.25">
      <c r="A196" s="41" t="s">
        <v>14</v>
      </c>
      <c r="B196" s="12">
        <v>2</v>
      </c>
      <c r="C196" s="7"/>
      <c r="D196" s="7"/>
      <c r="E196" s="41"/>
      <c r="F196" s="41"/>
      <c r="G196" s="144">
        <f>+G195+G194</f>
        <v>86000</v>
      </c>
      <c r="H196" s="158">
        <f>H195+H194</f>
        <v>2468.1999999999998</v>
      </c>
      <c r="I196" s="144">
        <f>+I195+I194</f>
        <v>1732.1100000000001</v>
      </c>
      <c r="J196" s="144">
        <f>SUM(J195:J195)+J194</f>
        <v>2614.4</v>
      </c>
      <c r="K196" s="144">
        <f>+K195+K194</f>
        <v>50</v>
      </c>
      <c r="L196" s="144">
        <f>+L195+L194</f>
        <v>6864.71</v>
      </c>
      <c r="M196" s="158">
        <f>M195+M194</f>
        <v>79135.290000000008</v>
      </c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77"/>
      <c r="IC196" s="7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  <c r="RN196" s="47"/>
      <c r="RO196" s="47"/>
      <c r="RP196" s="47"/>
      <c r="RQ196" s="47"/>
      <c r="RR196" s="47"/>
      <c r="RS196" s="47"/>
      <c r="RT196" s="47"/>
      <c r="RU196" s="47"/>
      <c r="RV196" s="47"/>
      <c r="RW196" s="47"/>
      <c r="RX196" s="47"/>
      <c r="RY196" s="47"/>
      <c r="RZ196" s="47"/>
      <c r="SA196" s="47"/>
      <c r="SB196" s="47"/>
      <c r="SC196" s="47"/>
      <c r="SD196" s="47"/>
      <c r="SE196" s="47"/>
      <c r="SF196" s="47"/>
      <c r="SG196" s="47"/>
      <c r="SH196" s="47"/>
      <c r="SI196" s="47"/>
      <c r="SJ196" s="47"/>
      <c r="SK196" s="47"/>
      <c r="SL196" s="47"/>
      <c r="SM196" s="47"/>
      <c r="SN196" s="47"/>
      <c r="SO196" s="47"/>
      <c r="SP196" s="47"/>
      <c r="SQ196" s="47"/>
      <c r="SR196" s="47"/>
      <c r="SS196" s="47"/>
      <c r="ST196" s="47"/>
      <c r="SU196" s="47"/>
      <c r="SV196" s="47"/>
      <c r="SW196" s="47"/>
      <c r="SX196" s="47"/>
      <c r="SY196" s="47"/>
      <c r="SZ196" s="47"/>
      <c r="TA196" s="47"/>
      <c r="TB196" s="47"/>
      <c r="TC196" s="47"/>
      <c r="TD196" s="47"/>
      <c r="TE196" s="47"/>
      <c r="TF196" s="47"/>
      <c r="TG196" s="47"/>
      <c r="TH196" s="47"/>
      <c r="TI196" s="47"/>
      <c r="TJ196" s="47"/>
      <c r="TK196" s="47"/>
      <c r="TL196" s="47"/>
      <c r="TM196" s="47"/>
      <c r="TN196" s="47"/>
      <c r="TO196" s="47"/>
      <c r="TP196" s="47"/>
      <c r="TQ196" s="47"/>
      <c r="TR196" s="47"/>
      <c r="TS196" s="47"/>
      <c r="TT196" s="47"/>
      <c r="TU196" s="47"/>
      <c r="TV196" s="47"/>
      <c r="TW196" s="47"/>
      <c r="TX196" s="47"/>
    </row>
    <row r="197" spans="1:669" s="45" customFormat="1" x14ac:dyDescent="0.25">
      <c r="B197" s="227"/>
      <c r="C197" s="227"/>
      <c r="D197" s="227"/>
      <c r="E197" s="228"/>
      <c r="F197" s="228"/>
      <c r="G197" s="229"/>
      <c r="H197" s="230"/>
      <c r="I197" s="229"/>
      <c r="J197" s="229"/>
      <c r="K197" s="229"/>
      <c r="L197" s="229"/>
      <c r="M197" s="230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  <c r="JP197" s="47"/>
      <c r="JQ197" s="47"/>
      <c r="JR197" s="47"/>
      <c r="JS197" s="47"/>
      <c r="JT197" s="47"/>
      <c r="JU197" s="47"/>
      <c r="JV197" s="47"/>
      <c r="JW197" s="47"/>
      <c r="JX197" s="47"/>
      <c r="JY197" s="47"/>
      <c r="JZ197" s="47"/>
      <c r="KA197" s="47"/>
      <c r="KB197" s="47"/>
      <c r="KC197" s="47"/>
      <c r="KD197" s="47"/>
      <c r="KE197" s="47"/>
      <c r="KF197" s="47"/>
      <c r="KG197" s="47"/>
      <c r="KH197" s="47"/>
      <c r="KI197" s="47"/>
      <c r="KJ197" s="47"/>
      <c r="KK197" s="47"/>
      <c r="KL197" s="47"/>
      <c r="KM197" s="47"/>
      <c r="KN197" s="47"/>
      <c r="KO197" s="47"/>
      <c r="KP197" s="47"/>
      <c r="KQ197" s="47"/>
      <c r="KR197" s="47"/>
      <c r="KS197" s="47"/>
      <c r="KT197" s="47"/>
      <c r="KU197" s="47"/>
      <c r="KV197" s="47"/>
      <c r="KW197" s="47"/>
      <c r="KX197" s="47"/>
      <c r="KY197" s="47"/>
      <c r="KZ197" s="47"/>
      <c r="LA197" s="47"/>
      <c r="LB197" s="47"/>
      <c r="LC197" s="47"/>
      <c r="LD197" s="47"/>
      <c r="LE197" s="47"/>
      <c r="LF197" s="47"/>
      <c r="LG197" s="47"/>
      <c r="LH197" s="47"/>
      <c r="LI197" s="47"/>
      <c r="LJ197" s="47"/>
      <c r="LK197" s="47"/>
      <c r="LL197" s="47"/>
      <c r="LM197" s="47"/>
      <c r="LN197" s="47"/>
      <c r="LO197" s="47"/>
      <c r="LP197" s="47"/>
      <c r="LQ197" s="47"/>
      <c r="LR197" s="47"/>
      <c r="LS197" s="47"/>
      <c r="LT197" s="47"/>
      <c r="LU197" s="47"/>
      <c r="LV197" s="47"/>
      <c r="LW197" s="47"/>
      <c r="LX197" s="47"/>
      <c r="LY197" s="47"/>
      <c r="LZ197" s="47"/>
      <c r="MA197" s="47"/>
      <c r="MB197" s="47"/>
      <c r="MC197" s="47"/>
      <c r="MD197" s="47"/>
      <c r="ME197" s="47"/>
      <c r="MF197" s="47"/>
      <c r="MG197" s="47"/>
      <c r="MH197" s="47"/>
      <c r="MI197" s="47"/>
      <c r="MJ197" s="47"/>
      <c r="MK197" s="47"/>
      <c r="ML197" s="47"/>
      <c r="MM197" s="47"/>
      <c r="MN197" s="47"/>
      <c r="MO197" s="47"/>
      <c r="MP197" s="47"/>
      <c r="MQ197" s="47"/>
      <c r="MR197" s="47"/>
      <c r="MS197" s="47"/>
      <c r="MT197" s="47"/>
      <c r="MU197" s="47"/>
      <c r="MV197" s="47"/>
      <c r="MW197" s="47"/>
      <c r="MX197" s="47"/>
      <c r="MY197" s="47"/>
      <c r="MZ197" s="47"/>
      <c r="NA197" s="47"/>
      <c r="NB197" s="47"/>
      <c r="NC197" s="47"/>
      <c r="ND197" s="47"/>
      <c r="NE197" s="47"/>
      <c r="NF197" s="47"/>
      <c r="NG197" s="47"/>
      <c r="NH197" s="47"/>
      <c r="NI197" s="47"/>
      <c r="NJ197" s="47"/>
      <c r="NK197" s="47"/>
      <c r="NL197" s="47"/>
      <c r="NM197" s="47"/>
      <c r="NN197" s="47"/>
      <c r="NO197" s="47"/>
      <c r="NP197" s="47"/>
      <c r="NQ197" s="47"/>
      <c r="NR197" s="47"/>
      <c r="NS197" s="47"/>
      <c r="NT197" s="47"/>
      <c r="NU197" s="47"/>
      <c r="NV197" s="47"/>
      <c r="NW197" s="47"/>
      <c r="NX197" s="47"/>
      <c r="NY197" s="47"/>
      <c r="NZ197" s="47"/>
      <c r="OA197" s="47"/>
      <c r="OB197" s="47"/>
      <c r="OC197" s="47"/>
      <c r="OD197" s="47"/>
      <c r="OE197" s="47"/>
      <c r="OF197" s="47"/>
      <c r="OG197" s="47"/>
      <c r="OH197" s="47"/>
      <c r="OI197" s="47"/>
      <c r="OJ197" s="47"/>
      <c r="OK197" s="47"/>
      <c r="OL197" s="47"/>
      <c r="OM197" s="47"/>
      <c r="ON197" s="47"/>
      <c r="OO197" s="47"/>
      <c r="OP197" s="47"/>
      <c r="OQ197" s="47"/>
      <c r="OR197" s="47"/>
      <c r="OS197" s="47"/>
      <c r="OT197" s="47"/>
      <c r="OU197" s="47"/>
      <c r="OV197" s="47"/>
      <c r="OW197" s="47"/>
      <c r="OX197" s="47"/>
      <c r="OY197" s="47"/>
      <c r="OZ197" s="47"/>
      <c r="PA197" s="47"/>
      <c r="PB197" s="47"/>
      <c r="PC197" s="47"/>
      <c r="PD197" s="47"/>
      <c r="PE197" s="47"/>
      <c r="PF197" s="47"/>
      <c r="PG197" s="47"/>
      <c r="PH197" s="47"/>
      <c r="PI197" s="47"/>
      <c r="PJ197" s="47"/>
      <c r="PK197" s="47"/>
      <c r="PL197" s="47"/>
      <c r="PM197" s="47"/>
      <c r="PN197" s="47"/>
      <c r="PO197" s="47"/>
      <c r="PP197" s="47"/>
      <c r="PQ197" s="47"/>
      <c r="PR197" s="47"/>
      <c r="PS197" s="47"/>
      <c r="PT197" s="47"/>
      <c r="PU197" s="47"/>
      <c r="PV197" s="47"/>
      <c r="PW197" s="47"/>
      <c r="PX197" s="47"/>
      <c r="PY197" s="47"/>
      <c r="PZ197" s="47"/>
      <c r="QA197" s="47"/>
      <c r="QB197" s="47"/>
      <c r="QC197" s="47"/>
      <c r="QD197" s="47"/>
      <c r="QE197" s="47"/>
      <c r="QF197" s="47"/>
      <c r="QG197" s="47"/>
      <c r="QH197" s="47"/>
      <c r="QI197" s="47"/>
      <c r="QJ197" s="47"/>
      <c r="QK197" s="47"/>
      <c r="QL197" s="47"/>
      <c r="QM197" s="47"/>
      <c r="QN197" s="47"/>
      <c r="QO197" s="47"/>
      <c r="QP197" s="47"/>
      <c r="QQ197" s="47"/>
      <c r="QR197" s="47"/>
      <c r="QS197" s="47"/>
      <c r="QT197" s="47"/>
      <c r="QU197" s="47"/>
      <c r="QV197" s="47"/>
      <c r="QW197" s="47"/>
      <c r="QX197" s="47"/>
      <c r="QY197" s="47"/>
      <c r="QZ197" s="47"/>
      <c r="RA197" s="47"/>
      <c r="RB197" s="47"/>
      <c r="RC197" s="47"/>
      <c r="RD197" s="47"/>
      <c r="RE197" s="47"/>
      <c r="RF197" s="47"/>
      <c r="RG197" s="47"/>
      <c r="RH197" s="47"/>
      <c r="RI197" s="47"/>
      <c r="RJ197" s="47"/>
      <c r="RK197" s="47"/>
      <c r="RL197" s="47"/>
      <c r="RM197" s="47"/>
      <c r="RN197" s="47"/>
      <c r="RO197" s="47"/>
      <c r="RP197" s="47"/>
      <c r="RQ197" s="47"/>
      <c r="RR197" s="47"/>
      <c r="RS197" s="47"/>
      <c r="RT197" s="47"/>
      <c r="RU197" s="47"/>
      <c r="RV197" s="47"/>
      <c r="RW197" s="47"/>
      <c r="RX197" s="47"/>
      <c r="RY197" s="47"/>
      <c r="RZ197" s="47"/>
      <c r="SA197" s="47"/>
      <c r="SB197" s="47"/>
      <c r="SC197" s="47"/>
      <c r="SD197" s="47"/>
      <c r="SE197" s="47"/>
      <c r="SF197" s="47"/>
      <c r="SG197" s="47"/>
      <c r="SH197" s="47"/>
      <c r="SI197" s="47"/>
      <c r="SJ197" s="47"/>
      <c r="SK197" s="47"/>
      <c r="SL197" s="47"/>
      <c r="SM197" s="47"/>
      <c r="SN197" s="47"/>
      <c r="SO197" s="47"/>
      <c r="SP197" s="47"/>
      <c r="SQ197" s="47"/>
      <c r="SR197" s="47"/>
      <c r="SS197" s="47"/>
      <c r="ST197" s="47"/>
      <c r="SU197" s="47"/>
      <c r="SV197" s="47"/>
      <c r="SW197" s="47"/>
      <c r="SX197" s="47"/>
      <c r="SY197" s="47"/>
      <c r="SZ197" s="47"/>
      <c r="TA197" s="47"/>
      <c r="TB197" s="47"/>
      <c r="TC197" s="47"/>
      <c r="TD197" s="47"/>
      <c r="TE197" s="47"/>
      <c r="TF197" s="47"/>
      <c r="TG197" s="47"/>
      <c r="TH197" s="47"/>
      <c r="TI197" s="47"/>
      <c r="TJ197" s="47"/>
      <c r="TK197" s="47"/>
      <c r="TL197" s="47"/>
      <c r="TM197" s="47"/>
      <c r="TN197" s="47"/>
      <c r="TO197" s="47"/>
      <c r="TP197" s="47"/>
      <c r="TQ197" s="47"/>
      <c r="TR197" s="47"/>
      <c r="TS197" s="47"/>
      <c r="TT197" s="47"/>
      <c r="TU197" s="47"/>
      <c r="TV197" s="47"/>
      <c r="TW197" s="47"/>
      <c r="TX197" s="47"/>
    </row>
    <row r="198" spans="1:669" s="45" customFormat="1" ht="15.75" customHeight="1" x14ac:dyDescent="0.25">
      <c r="A198" s="40" t="s">
        <v>226</v>
      </c>
      <c r="B198" s="16"/>
      <c r="C198" s="17"/>
      <c r="D198" s="17"/>
      <c r="E198" s="40"/>
      <c r="F198" s="40"/>
      <c r="G198" s="148"/>
      <c r="H198" s="152"/>
      <c r="I198" s="148"/>
      <c r="J198" s="148"/>
      <c r="K198" s="148"/>
      <c r="L198" s="148"/>
      <c r="M198" s="152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77"/>
      <c r="IC198" s="7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8"/>
      <c r="YR198" s="38"/>
      <c r="YS198" s="38"/>
    </row>
    <row r="199" spans="1:669" s="46" customFormat="1" ht="18" customHeight="1" x14ac:dyDescent="0.25">
      <c r="A199" s="46" t="s">
        <v>115</v>
      </c>
      <c r="B199" s="5" t="s">
        <v>16</v>
      </c>
      <c r="C199" s="19" t="s">
        <v>69</v>
      </c>
      <c r="D199" s="19" t="s">
        <v>212</v>
      </c>
      <c r="E199" s="20">
        <v>44197</v>
      </c>
      <c r="F199" s="10" t="s">
        <v>106</v>
      </c>
      <c r="G199" s="149">
        <v>57000</v>
      </c>
      <c r="H199" s="153">
        <v>1635.9</v>
      </c>
      <c r="I199" s="226">
        <v>2922.14</v>
      </c>
      <c r="J199" s="226">
        <v>1732.8</v>
      </c>
      <c r="K199" s="226">
        <v>4899.57</v>
      </c>
      <c r="L199" s="226">
        <v>11190.41</v>
      </c>
      <c r="M199" s="226">
        <v>45809.59</v>
      </c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77"/>
      <c r="IC199" s="7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  <c r="RN199" s="47"/>
      <c r="RO199" s="47"/>
      <c r="RP199" s="47"/>
      <c r="RQ199" s="47"/>
      <c r="RR199" s="47"/>
      <c r="RS199" s="47"/>
      <c r="RT199" s="47"/>
      <c r="RU199" s="47"/>
      <c r="RV199" s="47"/>
      <c r="RW199" s="47"/>
      <c r="RX199" s="47"/>
      <c r="RY199" s="47"/>
      <c r="RZ199" s="47"/>
      <c r="SA199" s="47"/>
      <c r="SB199" s="47"/>
      <c r="SC199" s="47"/>
      <c r="SD199" s="47"/>
      <c r="SE199" s="47"/>
      <c r="SF199" s="47"/>
      <c r="SG199" s="47"/>
      <c r="SH199" s="47"/>
      <c r="SI199" s="47"/>
      <c r="SJ199" s="47"/>
      <c r="SK199" s="47"/>
      <c r="SL199" s="47"/>
      <c r="SM199" s="47"/>
      <c r="SN199" s="47"/>
      <c r="SO199" s="47"/>
      <c r="SP199" s="47"/>
      <c r="SQ199" s="47"/>
      <c r="SR199" s="47"/>
      <c r="SS199" s="47"/>
      <c r="ST199" s="47"/>
      <c r="SU199" s="47"/>
      <c r="SV199" s="47"/>
      <c r="SW199" s="47"/>
      <c r="SX199" s="47"/>
      <c r="SY199" s="47"/>
      <c r="SZ199" s="47"/>
      <c r="TA199" s="47"/>
      <c r="TB199" s="47"/>
      <c r="TC199" s="47"/>
      <c r="TD199" s="47"/>
      <c r="TE199" s="47"/>
      <c r="TF199" s="47"/>
      <c r="TG199" s="47"/>
      <c r="TH199" s="47"/>
      <c r="TI199" s="47"/>
      <c r="TJ199" s="47"/>
      <c r="TK199" s="47"/>
      <c r="TL199" s="47"/>
      <c r="TM199" s="47"/>
      <c r="TN199" s="47"/>
      <c r="TO199" s="47"/>
      <c r="TP199" s="47"/>
      <c r="TQ199" s="47"/>
      <c r="TR199" s="47"/>
      <c r="TS199" s="47"/>
      <c r="TT199" s="47"/>
      <c r="TU199" s="47"/>
      <c r="TV199" s="47"/>
      <c r="TW199" s="47"/>
      <c r="TX199" s="47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8"/>
      <c r="YR199" s="38"/>
      <c r="YS199" s="38"/>
    </row>
    <row r="200" spans="1:669" s="46" customFormat="1" ht="18" customHeight="1" x14ac:dyDescent="0.25">
      <c r="A200" s="46" t="s">
        <v>81</v>
      </c>
      <c r="B200" s="5" t="s">
        <v>84</v>
      </c>
      <c r="C200" s="19" t="s">
        <v>70</v>
      </c>
      <c r="D200" s="19" t="s">
        <v>212</v>
      </c>
      <c r="E200" s="20">
        <v>44287</v>
      </c>
      <c r="F200" s="10" t="s">
        <v>106</v>
      </c>
      <c r="G200" s="149">
        <v>86000</v>
      </c>
      <c r="H200" s="153">
        <v>2468.1999999999998</v>
      </c>
      <c r="I200" s="226">
        <v>8812.2199999999993</v>
      </c>
      <c r="J200" s="226">
        <v>2614.4</v>
      </c>
      <c r="K200" s="171">
        <v>25</v>
      </c>
      <c r="L200" s="226">
        <v>13919.82</v>
      </c>
      <c r="M200" s="226">
        <v>72080.179999999993</v>
      </c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77"/>
      <c r="IC200" s="7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  <c r="JP200" s="47"/>
      <c r="JQ200" s="47"/>
      <c r="JR200" s="47"/>
      <c r="JS200" s="47"/>
      <c r="JT200" s="47"/>
      <c r="JU200" s="47"/>
      <c r="JV200" s="47"/>
      <c r="JW200" s="47"/>
      <c r="JX200" s="47"/>
      <c r="JY200" s="47"/>
      <c r="JZ200" s="47"/>
      <c r="KA200" s="47"/>
      <c r="KB200" s="47"/>
      <c r="KC200" s="47"/>
      <c r="KD200" s="47"/>
      <c r="KE200" s="47"/>
      <c r="KF200" s="47"/>
      <c r="KG200" s="47"/>
      <c r="KH200" s="47"/>
      <c r="KI200" s="47"/>
      <c r="KJ200" s="47"/>
      <c r="KK200" s="47"/>
      <c r="KL200" s="47"/>
      <c r="KM200" s="47"/>
      <c r="KN200" s="47"/>
      <c r="KO200" s="47"/>
      <c r="KP200" s="47"/>
      <c r="KQ200" s="47"/>
      <c r="KR200" s="47"/>
      <c r="KS200" s="47"/>
      <c r="KT200" s="47"/>
      <c r="KU200" s="47"/>
      <c r="KV200" s="47"/>
      <c r="KW200" s="47"/>
      <c r="KX200" s="47"/>
      <c r="KY200" s="47"/>
      <c r="KZ200" s="47"/>
      <c r="LA200" s="47"/>
      <c r="LB200" s="47"/>
      <c r="LC200" s="47"/>
      <c r="LD200" s="47"/>
      <c r="LE200" s="47"/>
      <c r="LF200" s="47"/>
      <c r="LG200" s="47"/>
      <c r="LH200" s="47"/>
      <c r="LI200" s="47"/>
      <c r="LJ200" s="47"/>
      <c r="LK200" s="47"/>
      <c r="LL200" s="47"/>
      <c r="LM200" s="47"/>
      <c r="LN200" s="47"/>
      <c r="LO200" s="47"/>
      <c r="LP200" s="47"/>
      <c r="LQ200" s="47"/>
      <c r="LR200" s="47"/>
      <c r="LS200" s="47"/>
      <c r="LT200" s="47"/>
      <c r="LU200" s="47"/>
      <c r="LV200" s="47"/>
      <c r="LW200" s="47"/>
      <c r="LX200" s="47"/>
      <c r="LY200" s="47"/>
      <c r="LZ200" s="47"/>
      <c r="MA200" s="47"/>
      <c r="MB200" s="47"/>
      <c r="MC200" s="47"/>
      <c r="MD200" s="47"/>
      <c r="ME200" s="47"/>
      <c r="MF200" s="47"/>
      <c r="MG200" s="47"/>
      <c r="MH200" s="47"/>
      <c r="MI200" s="47"/>
      <c r="MJ200" s="47"/>
      <c r="MK200" s="47"/>
      <c r="ML200" s="47"/>
      <c r="MM200" s="47"/>
      <c r="MN200" s="47"/>
      <c r="MO200" s="47"/>
      <c r="MP200" s="47"/>
      <c r="MQ200" s="47"/>
      <c r="MR200" s="47"/>
      <c r="MS200" s="47"/>
      <c r="MT200" s="47"/>
      <c r="MU200" s="47"/>
      <c r="MV200" s="47"/>
      <c r="MW200" s="47"/>
      <c r="MX200" s="47"/>
      <c r="MY200" s="47"/>
      <c r="MZ200" s="47"/>
      <c r="NA200" s="47"/>
      <c r="NB200" s="47"/>
      <c r="NC200" s="47"/>
      <c r="ND200" s="47"/>
      <c r="NE200" s="47"/>
      <c r="NF200" s="47"/>
      <c r="NG200" s="47"/>
      <c r="NH200" s="47"/>
      <c r="NI200" s="47"/>
      <c r="NJ200" s="47"/>
      <c r="NK200" s="47"/>
      <c r="NL200" s="47"/>
      <c r="NM200" s="47"/>
      <c r="NN200" s="47"/>
      <c r="NO200" s="47"/>
      <c r="NP200" s="47"/>
      <c r="NQ200" s="47"/>
      <c r="NR200" s="47"/>
      <c r="NS200" s="47"/>
      <c r="NT200" s="47"/>
      <c r="NU200" s="47"/>
      <c r="NV200" s="47"/>
      <c r="NW200" s="47"/>
      <c r="NX200" s="47"/>
      <c r="NY200" s="47"/>
      <c r="NZ200" s="47"/>
      <c r="OA200" s="47"/>
      <c r="OB200" s="47"/>
      <c r="OC200" s="47"/>
      <c r="OD200" s="47"/>
      <c r="OE200" s="47"/>
      <c r="OF200" s="47"/>
      <c r="OG200" s="47"/>
      <c r="OH200" s="47"/>
      <c r="OI200" s="47"/>
      <c r="OJ200" s="47"/>
      <c r="OK200" s="47"/>
      <c r="OL200" s="47"/>
      <c r="OM200" s="47"/>
      <c r="ON200" s="47"/>
      <c r="OO200" s="47"/>
      <c r="OP200" s="47"/>
      <c r="OQ200" s="47"/>
      <c r="OR200" s="47"/>
      <c r="OS200" s="47"/>
      <c r="OT200" s="47"/>
      <c r="OU200" s="47"/>
      <c r="OV200" s="47"/>
      <c r="OW200" s="47"/>
      <c r="OX200" s="47"/>
      <c r="OY200" s="47"/>
      <c r="OZ200" s="47"/>
      <c r="PA200" s="47"/>
      <c r="PB200" s="47"/>
      <c r="PC200" s="47"/>
      <c r="PD200" s="47"/>
      <c r="PE200" s="47"/>
      <c r="PF200" s="47"/>
      <c r="PG200" s="47"/>
      <c r="PH200" s="47"/>
      <c r="PI200" s="47"/>
      <c r="PJ200" s="47"/>
      <c r="PK200" s="47"/>
      <c r="PL200" s="47"/>
      <c r="PM200" s="47"/>
      <c r="PN200" s="47"/>
      <c r="PO200" s="47"/>
      <c r="PP200" s="47"/>
      <c r="PQ200" s="47"/>
      <c r="PR200" s="47"/>
      <c r="PS200" s="47"/>
      <c r="PT200" s="47"/>
      <c r="PU200" s="47"/>
      <c r="PV200" s="47"/>
      <c r="PW200" s="47"/>
      <c r="PX200" s="47"/>
      <c r="PY200" s="47"/>
      <c r="PZ200" s="47"/>
      <c r="QA200" s="47"/>
      <c r="QB200" s="47"/>
      <c r="QC200" s="47"/>
      <c r="QD200" s="47"/>
      <c r="QE200" s="47"/>
      <c r="QF200" s="47"/>
      <c r="QG200" s="47"/>
      <c r="QH200" s="47"/>
      <c r="QI200" s="47"/>
      <c r="QJ200" s="47"/>
      <c r="QK200" s="47"/>
      <c r="QL200" s="47"/>
      <c r="QM200" s="47"/>
      <c r="QN200" s="47"/>
      <c r="QO200" s="47"/>
      <c r="QP200" s="47"/>
      <c r="QQ200" s="47"/>
      <c r="QR200" s="47"/>
      <c r="QS200" s="47"/>
      <c r="QT200" s="47"/>
      <c r="QU200" s="47"/>
      <c r="QV200" s="47"/>
      <c r="QW200" s="47"/>
      <c r="QX200" s="47"/>
      <c r="QY200" s="47"/>
      <c r="QZ200" s="47"/>
      <c r="RA200" s="47"/>
      <c r="RB200" s="47"/>
      <c r="RC200" s="47"/>
      <c r="RD200" s="47"/>
      <c r="RE200" s="47"/>
      <c r="RF200" s="47"/>
      <c r="RG200" s="47"/>
      <c r="RH200" s="47"/>
      <c r="RI200" s="47"/>
      <c r="RJ200" s="47"/>
      <c r="RK200" s="47"/>
      <c r="RL200" s="47"/>
      <c r="RM200" s="47"/>
      <c r="RN200" s="47"/>
      <c r="RO200" s="47"/>
      <c r="RP200" s="47"/>
      <c r="RQ200" s="47"/>
      <c r="RR200" s="47"/>
      <c r="RS200" s="47"/>
      <c r="RT200" s="47"/>
      <c r="RU200" s="47"/>
      <c r="RV200" s="47"/>
      <c r="RW200" s="47"/>
      <c r="RX200" s="47"/>
      <c r="RY200" s="47"/>
      <c r="RZ200" s="47"/>
      <c r="SA200" s="47"/>
      <c r="SB200" s="47"/>
      <c r="SC200" s="47"/>
      <c r="SD200" s="47"/>
      <c r="SE200" s="47"/>
      <c r="SF200" s="47"/>
      <c r="SG200" s="47"/>
      <c r="SH200" s="47"/>
      <c r="SI200" s="47"/>
      <c r="SJ200" s="47"/>
      <c r="SK200" s="47"/>
      <c r="SL200" s="47"/>
      <c r="SM200" s="47"/>
      <c r="SN200" s="47"/>
      <c r="SO200" s="47"/>
      <c r="SP200" s="47"/>
      <c r="SQ200" s="47"/>
      <c r="SR200" s="47"/>
      <c r="SS200" s="47"/>
      <c r="ST200" s="47"/>
      <c r="SU200" s="47"/>
      <c r="SV200" s="47"/>
      <c r="SW200" s="47"/>
      <c r="SX200" s="47"/>
      <c r="SY200" s="47"/>
      <c r="SZ200" s="47"/>
      <c r="TA200" s="47"/>
      <c r="TB200" s="47"/>
      <c r="TC200" s="47"/>
      <c r="TD200" s="47"/>
      <c r="TE200" s="47"/>
      <c r="TF200" s="47"/>
      <c r="TG200" s="47"/>
      <c r="TH200" s="47"/>
      <c r="TI200" s="47"/>
      <c r="TJ200" s="47"/>
      <c r="TK200" s="47"/>
      <c r="TL200" s="47"/>
      <c r="TM200" s="47"/>
      <c r="TN200" s="47"/>
      <c r="TO200" s="47"/>
      <c r="TP200" s="47"/>
      <c r="TQ200" s="47"/>
      <c r="TR200" s="47"/>
      <c r="TS200" s="47"/>
      <c r="TT200" s="47"/>
      <c r="TU200" s="47"/>
      <c r="TV200" s="47"/>
      <c r="TW200" s="47"/>
      <c r="TX200" s="47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8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8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8"/>
      <c r="YR200" s="38"/>
      <c r="YS200" s="38"/>
    </row>
    <row r="201" spans="1:669" s="46" customFormat="1" ht="18" customHeight="1" x14ac:dyDescent="0.25">
      <c r="A201" s="46" t="s">
        <v>181</v>
      </c>
      <c r="B201" s="5" t="s">
        <v>192</v>
      </c>
      <c r="C201" s="19" t="s">
        <v>70</v>
      </c>
      <c r="D201" s="19" t="s">
        <v>212</v>
      </c>
      <c r="E201" s="20">
        <v>44682</v>
      </c>
      <c r="F201" s="10" t="s">
        <v>106</v>
      </c>
      <c r="G201" s="149">
        <v>76000</v>
      </c>
      <c r="H201" s="153">
        <v>2181.1999999999998</v>
      </c>
      <c r="I201" s="226">
        <v>6497.56</v>
      </c>
      <c r="J201" s="226">
        <v>2310.4</v>
      </c>
      <c r="K201" s="171">
        <v>25</v>
      </c>
      <c r="L201" s="226">
        <v>11014.16</v>
      </c>
      <c r="M201" s="226">
        <v>64985.84</v>
      </c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77"/>
      <c r="IC201" s="7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  <c r="JP201" s="47"/>
      <c r="JQ201" s="47"/>
      <c r="JR201" s="47"/>
      <c r="JS201" s="47"/>
      <c r="JT201" s="47"/>
      <c r="JU201" s="47"/>
      <c r="JV201" s="47"/>
      <c r="JW201" s="47"/>
      <c r="JX201" s="47"/>
      <c r="JY201" s="47"/>
      <c r="JZ201" s="47"/>
      <c r="KA201" s="47"/>
      <c r="KB201" s="47"/>
      <c r="KC201" s="47"/>
      <c r="KD201" s="47"/>
      <c r="KE201" s="47"/>
      <c r="KF201" s="47"/>
      <c r="KG201" s="47"/>
      <c r="KH201" s="47"/>
      <c r="KI201" s="47"/>
      <c r="KJ201" s="47"/>
      <c r="KK201" s="47"/>
      <c r="KL201" s="47"/>
      <c r="KM201" s="47"/>
      <c r="KN201" s="47"/>
      <c r="KO201" s="47"/>
      <c r="KP201" s="47"/>
      <c r="KQ201" s="47"/>
      <c r="KR201" s="47"/>
      <c r="KS201" s="47"/>
      <c r="KT201" s="47"/>
      <c r="KU201" s="47"/>
      <c r="KV201" s="47"/>
      <c r="KW201" s="47"/>
      <c r="KX201" s="47"/>
      <c r="KY201" s="47"/>
      <c r="KZ201" s="47"/>
      <c r="LA201" s="47"/>
      <c r="LB201" s="47"/>
      <c r="LC201" s="47"/>
      <c r="LD201" s="47"/>
      <c r="LE201" s="47"/>
      <c r="LF201" s="47"/>
      <c r="LG201" s="47"/>
      <c r="LH201" s="47"/>
      <c r="LI201" s="47"/>
      <c r="LJ201" s="47"/>
      <c r="LK201" s="47"/>
      <c r="LL201" s="47"/>
      <c r="LM201" s="47"/>
      <c r="LN201" s="47"/>
      <c r="LO201" s="47"/>
      <c r="LP201" s="47"/>
      <c r="LQ201" s="47"/>
      <c r="LR201" s="47"/>
      <c r="LS201" s="47"/>
      <c r="LT201" s="47"/>
      <c r="LU201" s="47"/>
      <c r="LV201" s="47"/>
      <c r="LW201" s="47"/>
      <c r="LX201" s="47"/>
      <c r="LY201" s="47"/>
      <c r="LZ201" s="47"/>
      <c r="MA201" s="47"/>
      <c r="MB201" s="47"/>
      <c r="MC201" s="47"/>
      <c r="MD201" s="47"/>
      <c r="ME201" s="47"/>
      <c r="MF201" s="47"/>
      <c r="MG201" s="47"/>
      <c r="MH201" s="47"/>
      <c r="MI201" s="47"/>
      <c r="MJ201" s="47"/>
      <c r="MK201" s="47"/>
      <c r="ML201" s="47"/>
      <c r="MM201" s="47"/>
      <c r="MN201" s="47"/>
      <c r="MO201" s="47"/>
      <c r="MP201" s="47"/>
      <c r="MQ201" s="47"/>
      <c r="MR201" s="47"/>
      <c r="MS201" s="47"/>
      <c r="MT201" s="47"/>
      <c r="MU201" s="47"/>
      <c r="MV201" s="47"/>
      <c r="MW201" s="47"/>
      <c r="MX201" s="47"/>
      <c r="MY201" s="47"/>
      <c r="MZ201" s="47"/>
      <c r="NA201" s="47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8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8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8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8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8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8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8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8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8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8"/>
      <c r="YR201" s="38"/>
      <c r="YS201" s="38"/>
    </row>
    <row r="202" spans="1:669" ht="18" customHeight="1" x14ac:dyDescent="0.25">
      <c r="A202" s="41" t="s">
        <v>14</v>
      </c>
      <c r="B202" s="12">
        <v>3</v>
      </c>
      <c r="C202" s="7"/>
      <c r="D202" s="7"/>
      <c r="E202" s="41"/>
      <c r="F202" s="41"/>
      <c r="G202" s="144">
        <f t="shared" ref="G202:M202" si="28">SUM(G200:G201)+G199</f>
        <v>219000</v>
      </c>
      <c r="H202" s="158">
        <f t="shared" si="28"/>
        <v>6285.2999999999993</v>
      </c>
      <c r="I202" s="144">
        <f>SUM(I200:I201)+I199</f>
        <v>18231.919999999998</v>
      </c>
      <c r="J202" s="144">
        <f t="shared" si="28"/>
        <v>6657.6</v>
      </c>
      <c r="K202" s="144">
        <f t="shared" si="28"/>
        <v>4949.57</v>
      </c>
      <c r="L202" s="144">
        <f t="shared" si="28"/>
        <v>36124.39</v>
      </c>
      <c r="M202" s="158">
        <f t="shared" si="28"/>
        <v>182875.61</v>
      </c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77"/>
      <c r="IC202" s="7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</row>
    <row r="203" spans="1:669" x14ac:dyDescent="0.25">
      <c r="A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  <c r="JP203" s="47"/>
      <c r="JQ203" s="47"/>
      <c r="JR203" s="47"/>
      <c r="JS203" s="47"/>
      <c r="JT203" s="47"/>
      <c r="JU203" s="47"/>
      <c r="JV203" s="47"/>
      <c r="JW203" s="47"/>
      <c r="JX203" s="47"/>
      <c r="JY203" s="47"/>
      <c r="JZ203" s="47"/>
      <c r="KA203" s="47"/>
      <c r="KB203" s="47"/>
      <c r="KC203" s="47"/>
      <c r="KD203" s="47"/>
      <c r="KE203" s="47"/>
      <c r="KF203" s="47"/>
      <c r="KG203" s="47"/>
      <c r="KH203" s="47"/>
      <c r="KI203" s="47"/>
      <c r="KJ203" s="47"/>
      <c r="KK203" s="47"/>
      <c r="KL203" s="47"/>
      <c r="KM203" s="47"/>
      <c r="KN203" s="47"/>
      <c r="KO203" s="47"/>
      <c r="KP203" s="47"/>
      <c r="KQ203" s="47"/>
      <c r="KR203" s="47"/>
      <c r="KS203" s="47"/>
      <c r="KT203" s="47"/>
      <c r="KU203" s="47"/>
      <c r="KV203" s="47"/>
      <c r="KW203" s="47"/>
      <c r="KX203" s="47"/>
      <c r="KY203" s="47"/>
      <c r="KZ203" s="47"/>
      <c r="LA203" s="47"/>
      <c r="LB203" s="47"/>
      <c r="LC203" s="47"/>
      <c r="LD203" s="47"/>
      <c r="LE203" s="47"/>
      <c r="LF203" s="47"/>
      <c r="LG203" s="47"/>
      <c r="LH203" s="47"/>
      <c r="LI203" s="47"/>
      <c r="LJ203" s="47"/>
      <c r="LK203" s="47"/>
      <c r="LL203" s="47"/>
      <c r="LM203" s="47"/>
      <c r="LN203" s="47"/>
      <c r="LO203" s="47"/>
      <c r="LP203" s="47"/>
      <c r="LQ203" s="47"/>
      <c r="LR203" s="47"/>
      <c r="LS203" s="47"/>
      <c r="LT203" s="47"/>
      <c r="LU203" s="47"/>
      <c r="LV203" s="47"/>
      <c r="LW203" s="47"/>
      <c r="LX203" s="47"/>
      <c r="LY203" s="47"/>
      <c r="LZ203" s="47"/>
      <c r="MA203" s="47"/>
      <c r="MB203" s="47"/>
      <c r="MC203" s="47"/>
      <c r="MD203" s="47"/>
      <c r="ME203" s="47"/>
      <c r="MF203" s="47"/>
      <c r="MG203" s="47"/>
      <c r="MH203" s="47"/>
      <c r="MI203" s="47"/>
      <c r="MJ203" s="47"/>
      <c r="MK203" s="47"/>
      <c r="ML203" s="47"/>
      <c r="MM203" s="47"/>
      <c r="MN203" s="47"/>
      <c r="MO203" s="47"/>
      <c r="MP203" s="47"/>
      <c r="MQ203" s="47"/>
      <c r="MR203" s="47"/>
      <c r="MS203" s="47"/>
      <c r="MT203" s="47"/>
      <c r="MU203" s="47"/>
      <c r="MV203" s="47"/>
      <c r="MW203" s="47"/>
      <c r="MX203" s="47"/>
      <c r="MY203" s="47"/>
      <c r="MZ203" s="47"/>
      <c r="NA203" s="47"/>
    </row>
    <row r="204" spans="1:669" x14ac:dyDescent="0.25">
      <c r="A204" s="37" t="s">
        <v>63</v>
      </c>
      <c r="B204" s="3"/>
      <c r="C204" s="42"/>
      <c r="D204" s="42"/>
      <c r="E204" s="38"/>
      <c r="F204" s="38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</row>
    <row r="205" spans="1:669" x14ac:dyDescent="0.25">
      <c r="A205" s="4" t="s">
        <v>48</v>
      </c>
      <c r="B205" s="5" t="s">
        <v>122</v>
      </c>
      <c r="C205" s="6" t="s">
        <v>70</v>
      </c>
      <c r="D205" s="6" t="s">
        <v>212</v>
      </c>
      <c r="E205" s="10">
        <v>44197</v>
      </c>
      <c r="F205" s="10" t="s">
        <v>106</v>
      </c>
      <c r="G205" s="226">
        <v>86000</v>
      </c>
      <c r="H205" s="226">
        <v>2468.1999999999998</v>
      </c>
      <c r="I205" s="226">
        <v>8812.2199999999993</v>
      </c>
      <c r="J205" s="226">
        <v>2614.4</v>
      </c>
      <c r="K205" s="171">
        <v>25</v>
      </c>
      <c r="L205" s="226">
        <v>13919.82</v>
      </c>
      <c r="M205" s="171">
        <v>72080.179999999993</v>
      </c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  <c r="JP205" s="47"/>
      <c r="JQ205" s="47"/>
      <c r="JR205" s="47"/>
      <c r="JS205" s="47"/>
      <c r="JT205" s="47"/>
      <c r="JU205" s="47"/>
      <c r="JV205" s="47"/>
      <c r="JW205" s="47"/>
      <c r="JX205" s="47"/>
      <c r="JY205" s="47"/>
      <c r="JZ205" s="47"/>
      <c r="KA205" s="47"/>
      <c r="KB205" s="47"/>
      <c r="KC205" s="47"/>
      <c r="KD205" s="47"/>
      <c r="KE205" s="47"/>
      <c r="KF205" s="47"/>
      <c r="KG205" s="47"/>
      <c r="KH205" s="47"/>
      <c r="KI205" s="47"/>
      <c r="KJ205" s="47"/>
      <c r="KK205" s="47"/>
      <c r="KL205" s="47"/>
      <c r="KM205" s="47"/>
      <c r="KN205" s="47"/>
      <c r="KO205" s="47"/>
      <c r="KP205" s="47"/>
      <c r="KQ205" s="47"/>
      <c r="KR205" s="47"/>
      <c r="KS205" s="47"/>
      <c r="KT205" s="47"/>
      <c r="KU205" s="47"/>
      <c r="KV205" s="47"/>
      <c r="KW205" s="47"/>
      <c r="KX205" s="47"/>
      <c r="KY205" s="47"/>
      <c r="KZ205" s="47"/>
      <c r="LA205" s="47"/>
      <c r="LB205" s="47"/>
      <c r="LC205" s="47"/>
      <c r="LD205" s="47"/>
      <c r="LE205" s="47"/>
      <c r="LF205" s="47"/>
      <c r="LG205" s="47"/>
      <c r="LH205" s="47"/>
      <c r="LI205" s="47"/>
      <c r="LJ205" s="47"/>
      <c r="LK205" s="47"/>
      <c r="LL205" s="47"/>
      <c r="LM205" s="47"/>
      <c r="LN205" s="47"/>
      <c r="LO205" s="47"/>
      <c r="LP205" s="47"/>
      <c r="LQ205" s="47"/>
      <c r="LR205" s="47"/>
      <c r="LS205" s="47"/>
      <c r="LT205" s="47"/>
      <c r="LU205" s="47"/>
      <c r="LV205" s="47"/>
      <c r="LW205" s="47"/>
      <c r="LX205" s="47"/>
      <c r="LY205" s="47"/>
      <c r="LZ205" s="47"/>
      <c r="MA205" s="47"/>
      <c r="MB205" s="47"/>
      <c r="MC205" s="47"/>
      <c r="MD205" s="47"/>
      <c r="ME205" s="47"/>
      <c r="MF205" s="47"/>
      <c r="MG205" s="47"/>
      <c r="MH205" s="47"/>
      <c r="MI205" s="47"/>
      <c r="MJ205" s="47"/>
      <c r="MK205" s="47"/>
      <c r="ML205" s="47"/>
      <c r="MM205" s="47"/>
      <c r="MN205" s="47"/>
      <c r="MO205" s="47"/>
      <c r="MP205" s="47"/>
      <c r="MQ205" s="47"/>
      <c r="MR205" s="47"/>
      <c r="MS205" s="47"/>
      <c r="MT205" s="47"/>
      <c r="MU205" s="47"/>
      <c r="MV205" s="47"/>
      <c r="MW205" s="47"/>
      <c r="MX205" s="47"/>
      <c r="MY205" s="47"/>
      <c r="MZ205" s="47"/>
      <c r="NA205" s="47"/>
      <c r="NB205" s="45"/>
      <c r="NC205" s="45"/>
      <c r="ND205" s="45"/>
      <c r="NE205" s="45"/>
      <c r="NF205" s="45"/>
      <c r="NG205" s="45"/>
      <c r="NH205" s="45"/>
      <c r="NI205" s="45"/>
      <c r="NJ205" s="45"/>
      <c r="NK205" s="45"/>
      <c r="NL205" s="45"/>
      <c r="NM205" s="45"/>
      <c r="NN205" s="45"/>
      <c r="NO205" s="45"/>
      <c r="NP205" s="45"/>
      <c r="NQ205" s="45"/>
      <c r="NR205" s="45"/>
      <c r="NS205" s="45"/>
      <c r="NT205" s="45"/>
      <c r="NU205" s="45"/>
      <c r="NV205" s="45"/>
      <c r="NW205" s="45"/>
      <c r="NX205" s="45"/>
      <c r="NY205" s="45"/>
      <c r="NZ205" s="45"/>
      <c r="OA205" s="45"/>
      <c r="OB205" s="45"/>
      <c r="OC205" s="45"/>
      <c r="OD205" s="45"/>
      <c r="OE205" s="45"/>
      <c r="OF205" s="45"/>
      <c r="OG205" s="45"/>
      <c r="OH205" s="45"/>
      <c r="OI205" s="45"/>
      <c r="OJ205" s="45"/>
      <c r="OK205" s="45"/>
      <c r="OL205" s="45"/>
      <c r="OM205" s="45"/>
      <c r="ON205" s="45"/>
      <c r="OO205" s="45"/>
      <c r="OP205" s="45"/>
      <c r="OQ205" s="45"/>
      <c r="OR205" s="45"/>
      <c r="OS205" s="45"/>
      <c r="OT205" s="45"/>
      <c r="OU205" s="45"/>
      <c r="OV205" s="45"/>
      <c r="OW205" s="45"/>
      <c r="OX205" s="45"/>
      <c r="OY205" s="45"/>
      <c r="OZ205" s="45"/>
      <c r="PA205" s="45"/>
      <c r="PB205" s="45"/>
      <c r="PC205" s="45"/>
      <c r="PD205" s="45"/>
      <c r="PE205" s="45"/>
      <c r="PF205" s="45"/>
      <c r="PG205" s="45"/>
      <c r="PH205" s="45"/>
      <c r="PI205" s="45"/>
      <c r="PJ205" s="45"/>
      <c r="PK205" s="45"/>
      <c r="PL205" s="45"/>
      <c r="PM205" s="45"/>
      <c r="PN205" s="45"/>
      <c r="PO205" s="45"/>
      <c r="PP205" s="45"/>
      <c r="PQ205" s="45"/>
      <c r="PR205" s="45"/>
      <c r="PS205" s="45"/>
      <c r="PT205" s="45"/>
      <c r="PU205" s="45"/>
      <c r="PV205" s="45"/>
      <c r="PW205" s="45"/>
      <c r="PX205" s="45"/>
      <c r="PY205" s="45"/>
      <c r="PZ205" s="45"/>
      <c r="QA205" s="45"/>
      <c r="QB205" s="45"/>
      <c r="QC205" s="45"/>
      <c r="QD205" s="45"/>
      <c r="QE205" s="45"/>
      <c r="QF205" s="45"/>
      <c r="QG205" s="45"/>
      <c r="QH205" s="45"/>
      <c r="QI205" s="45"/>
      <c r="QJ205" s="45"/>
      <c r="QK205" s="45"/>
      <c r="QL205" s="45"/>
      <c r="QM205" s="45"/>
      <c r="QN205" s="45"/>
      <c r="QO205" s="45"/>
      <c r="QP205" s="45"/>
      <c r="QQ205" s="45"/>
      <c r="QR205" s="45"/>
      <c r="QS205" s="45"/>
      <c r="QT205" s="45"/>
      <c r="QU205" s="45"/>
      <c r="QV205" s="45"/>
      <c r="QW205" s="45"/>
      <c r="QX205" s="45"/>
      <c r="QY205" s="45"/>
      <c r="QZ205" s="45"/>
      <c r="RA205" s="45"/>
      <c r="RB205" s="45"/>
      <c r="RC205" s="45"/>
      <c r="RD205" s="45"/>
      <c r="RE205" s="45"/>
      <c r="RF205" s="45"/>
      <c r="RG205" s="45"/>
      <c r="RH205" s="45"/>
      <c r="RI205" s="45"/>
      <c r="RJ205" s="45"/>
      <c r="RK205" s="45"/>
      <c r="RL205" s="45"/>
      <c r="RM205" s="45"/>
      <c r="RN205" s="45"/>
      <c r="RO205" s="45"/>
      <c r="RP205" s="45"/>
      <c r="RQ205" s="45"/>
      <c r="RR205" s="45"/>
      <c r="RS205" s="45"/>
      <c r="RT205" s="45"/>
      <c r="RU205" s="45"/>
      <c r="RV205" s="45"/>
      <c r="RW205" s="45"/>
      <c r="RX205" s="45"/>
      <c r="RY205" s="45"/>
      <c r="RZ205" s="45"/>
      <c r="SA205" s="45"/>
      <c r="SB205" s="45"/>
      <c r="SC205" s="45"/>
      <c r="SD205" s="45"/>
      <c r="SE205" s="45"/>
      <c r="SF205" s="45"/>
      <c r="SG205" s="45"/>
      <c r="SH205" s="45"/>
      <c r="SI205" s="45"/>
      <c r="SJ205" s="45"/>
      <c r="SK205" s="45"/>
      <c r="SL205" s="45"/>
      <c r="SM205" s="45"/>
      <c r="SN205" s="45"/>
      <c r="SO205" s="45"/>
      <c r="SP205" s="45"/>
      <c r="SQ205" s="45"/>
      <c r="SR205" s="45"/>
      <c r="SS205" s="45"/>
      <c r="ST205" s="45"/>
      <c r="SU205" s="45"/>
      <c r="SV205" s="45"/>
      <c r="SW205" s="45"/>
      <c r="SX205" s="45"/>
      <c r="SY205" s="45"/>
      <c r="SZ205" s="45"/>
      <c r="TA205" s="45"/>
      <c r="TB205" s="45"/>
      <c r="TC205" s="45"/>
      <c r="TD205" s="45"/>
      <c r="TE205" s="45"/>
      <c r="TF205" s="45"/>
      <c r="TG205" s="45"/>
      <c r="TH205" s="45"/>
      <c r="TI205" s="45"/>
      <c r="TJ205" s="45"/>
      <c r="TK205" s="45"/>
      <c r="TL205" s="45"/>
      <c r="TM205" s="45"/>
      <c r="TN205" s="45"/>
      <c r="TO205" s="45"/>
      <c r="TP205" s="45"/>
      <c r="TQ205" s="45"/>
      <c r="TR205" s="45"/>
      <c r="TS205" s="45"/>
      <c r="TT205" s="45"/>
      <c r="TU205" s="45"/>
      <c r="TV205" s="45"/>
      <c r="TW205" s="45"/>
      <c r="TX205" s="45"/>
      <c r="TY205" s="45"/>
      <c r="TZ205" s="45"/>
      <c r="UA205" s="45"/>
      <c r="UB205" s="45"/>
      <c r="UC205" s="45"/>
      <c r="UD205" s="45"/>
      <c r="UE205" s="45"/>
      <c r="UF205" s="45"/>
      <c r="UG205" s="45"/>
      <c r="UH205" s="45"/>
      <c r="UI205" s="45"/>
      <c r="UJ205" s="45"/>
      <c r="UK205" s="45"/>
      <c r="UL205" s="45"/>
      <c r="UM205" s="45"/>
      <c r="UN205" s="45"/>
      <c r="UO205" s="45"/>
      <c r="UP205" s="45"/>
      <c r="UQ205" s="45"/>
      <c r="UR205" s="45"/>
      <c r="US205" s="45"/>
      <c r="UT205" s="45"/>
      <c r="UU205" s="45"/>
      <c r="UV205" s="45"/>
      <c r="UW205" s="45"/>
      <c r="UX205" s="45"/>
      <c r="UY205" s="45"/>
      <c r="UZ205" s="45"/>
      <c r="VA205" s="45"/>
      <c r="VB205" s="45"/>
      <c r="VC205" s="45"/>
      <c r="VD205" s="45"/>
      <c r="VE205" s="45"/>
      <c r="VF205" s="45"/>
      <c r="VG205" s="45"/>
      <c r="VH205" s="45"/>
      <c r="VI205" s="45"/>
      <c r="VJ205" s="45"/>
      <c r="VK205" s="45"/>
      <c r="VL205" s="45"/>
      <c r="VM205" s="45"/>
      <c r="VN205" s="45"/>
      <c r="VO205" s="45"/>
      <c r="VP205" s="45"/>
      <c r="VQ205" s="45"/>
      <c r="VR205" s="45"/>
      <c r="VS205" s="45"/>
      <c r="VT205" s="45"/>
      <c r="VU205" s="45"/>
      <c r="VV205" s="45"/>
      <c r="VW205" s="45"/>
      <c r="VX205" s="45"/>
      <c r="VY205" s="45"/>
      <c r="VZ205" s="45"/>
      <c r="WA205" s="45"/>
      <c r="WB205" s="45"/>
      <c r="WC205" s="45"/>
      <c r="WD205" s="45"/>
      <c r="WE205" s="45"/>
      <c r="WF205" s="45"/>
      <c r="WG205" s="45"/>
      <c r="WH205" s="45"/>
      <c r="WI205" s="45"/>
      <c r="WJ205" s="45"/>
      <c r="WK205" s="45"/>
      <c r="WL205" s="45"/>
      <c r="WM205" s="45"/>
      <c r="WN205" s="45"/>
      <c r="WO205" s="45"/>
      <c r="WP205" s="45"/>
      <c r="WQ205" s="45"/>
      <c r="WR205" s="45"/>
      <c r="WS205" s="45"/>
      <c r="WT205" s="45"/>
      <c r="WU205" s="45"/>
      <c r="WV205" s="45"/>
      <c r="WW205" s="45"/>
      <c r="WX205" s="45"/>
      <c r="WY205" s="45"/>
      <c r="WZ205" s="45"/>
      <c r="XA205" s="45"/>
      <c r="XB205" s="45"/>
      <c r="XC205" s="45"/>
      <c r="XD205" s="45"/>
      <c r="XE205" s="45"/>
      <c r="XF205" s="45"/>
      <c r="XG205" s="45"/>
      <c r="XH205" s="45"/>
      <c r="XI205" s="45"/>
      <c r="XJ205" s="45"/>
      <c r="XK205" s="45"/>
      <c r="XL205" s="45"/>
      <c r="XM205" s="45"/>
      <c r="XN205" s="45"/>
      <c r="XO205" s="45"/>
      <c r="XP205" s="45"/>
      <c r="XQ205" s="45"/>
      <c r="XR205" s="45"/>
      <c r="XS205" s="45"/>
      <c r="XT205" s="45"/>
      <c r="XU205" s="45"/>
      <c r="XV205" s="45"/>
      <c r="XW205" s="45"/>
      <c r="XX205" s="45"/>
      <c r="XY205" s="45"/>
      <c r="XZ205" s="45"/>
      <c r="YA205" s="45"/>
      <c r="YB205" s="45"/>
      <c r="YC205" s="45"/>
      <c r="YD205" s="45"/>
      <c r="YE205" s="45"/>
      <c r="YF205" s="45"/>
      <c r="YG205" s="45"/>
      <c r="YH205" s="45"/>
      <c r="YI205" s="45"/>
      <c r="YJ205" s="45"/>
      <c r="YK205" s="45"/>
      <c r="YL205" s="45"/>
      <c r="YM205" s="45"/>
      <c r="YN205" s="45"/>
      <c r="YO205" s="45"/>
      <c r="YP205" s="45"/>
      <c r="YQ205" s="45"/>
      <c r="YR205" s="45"/>
      <c r="YS205" s="45"/>
    </row>
    <row r="206" spans="1:669" x14ac:dyDescent="0.25">
      <c r="A206" s="4" t="s">
        <v>50</v>
      </c>
      <c r="B206" s="5" t="s">
        <v>16</v>
      </c>
      <c r="C206" s="6" t="s">
        <v>69</v>
      </c>
      <c r="D206" s="6" t="s">
        <v>212</v>
      </c>
      <c r="E206" s="10">
        <v>44197</v>
      </c>
      <c r="F206" s="10" t="s">
        <v>106</v>
      </c>
      <c r="G206" s="226">
        <v>57000</v>
      </c>
      <c r="H206" s="226">
        <v>1635.9</v>
      </c>
      <c r="I206" s="226">
        <v>2922.14</v>
      </c>
      <c r="J206" s="226">
        <v>1732.8</v>
      </c>
      <c r="K206" s="171">
        <v>25</v>
      </c>
      <c r="L206" s="226">
        <v>6315.84</v>
      </c>
      <c r="M206" s="171">
        <f t="shared" ref="M206:M213" si="29">G206-L206</f>
        <v>50684.160000000003</v>
      </c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</row>
    <row r="207" spans="1:669" x14ac:dyDescent="0.25">
      <c r="A207" s="4" t="s">
        <v>46</v>
      </c>
      <c r="B207" s="5" t="s">
        <v>16</v>
      </c>
      <c r="C207" s="6" t="s">
        <v>69</v>
      </c>
      <c r="D207" s="6" t="s">
        <v>212</v>
      </c>
      <c r="E207" s="10">
        <v>44197</v>
      </c>
      <c r="F207" s="10" t="s">
        <v>106</v>
      </c>
      <c r="G207" s="226">
        <v>66000</v>
      </c>
      <c r="H207" s="226">
        <v>1894.2</v>
      </c>
      <c r="I207" s="226">
        <v>4615.76</v>
      </c>
      <c r="J207" s="226">
        <v>2006.4</v>
      </c>
      <c r="K207" s="171">
        <v>25</v>
      </c>
      <c r="L207" s="226">
        <v>8541.36</v>
      </c>
      <c r="M207" s="171">
        <f t="shared" ref="M207:M209" si="30">G207-L207</f>
        <v>57458.64</v>
      </c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</row>
    <row r="208" spans="1:669" x14ac:dyDescent="0.25">
      <c r="A208" s="4" t="s">
        <v>47</v>
      </c>
      <c r="B208" s="5" t="s">
        <v>16</v>
      </c>
      <c r="C208" s="6" t="s">
        <v>70</v>
      </c>
      <c r="D208" s="6" t="s">
        <v>212</v>
      </c>
      <c r="E208" s="10">
        <v>44197</v>
      </c>
      <c r="F208" s="10" t="s">
        <v>106</v>
      </c>
      <c r="G208" s="226">
        <v>57000</v>
      </c>
      <c r="H208" s="226">
        <v>1635.9</v>
      </c>
      <c r="I208" s="226">
        <v>2619.65</v>
      </c>
      <c r="J208" s="226">
        <v>1732.8</v>
      </c>
      <c r="K208" s="171">
        <v>1537.45</v>
      </c>
      <c r="L208" s="226">
        <v>7525.8</v>
      </c>
      <c r="M208" s="171">
        <f t="shared" si="30"/>
        <v>49474.2</v>
      </c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</row>
    <row r="209" spans="1:669" x14ac:dyDescent="0.25">
      <c r="A209" s="4" t="s">
        <v>119</v>
      </c>
      <c r="B209" s="5" t="s">
        <v>16</v>
      </c>
      <c r="C209" s="6" t="s">
        <v>70</v>
      </c>
      <c r="D209" s="6" t="s">
        <v>212</v>
      </c>
      <c r="E209" s="10">
        <v>44197</v>
      </c>
      <c r="F209" s="10" t="s">
        <v>106</v>
      </c>
      <c r="G209" s="226">
        <v>57000</v>
      </c>
      <c r="H209" s="226">
        <v>1635.9</v>
      </c>
      <c r="I209" s="226">
        <v>2922.14</v>
      </c>
      <c r="J209" s="226">
        <v>1732.8</v>
      </c>
      <c r="K209" s="171">
        <v>25</v>
      </c>
      <c r="L209" s="226">
        <v>6315.84</v>
      </c>
      <c r="M209" s="171">
        <f t="shared" si="30"/>
        <v>50684.160000000003</v>
      </c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</row>
    <row r="210" spans="1:669" x14ac:dyDescent="0.25">
      <c r="A210" s="4" t="s">
        <v>49</v>
      </c>
      <c r="B210" s="5" t="s">
        <v>16</v>
      </c>
      <c r="C210" s="6" t="s">
        <v>69</v>
      </c>
      <c r="D210" s="6" t="s">
        <v>212</v>
      </c>
      <c r="E210" s="10">
        <v>44197</v>
      </c>
      <c r="F210" s="10" t="s">
        <v>106</v>
      </c>
      <c r="G210" s="226">
        <v>57000</v>
      </c>
      <c r="H210" s="226">
        <v>1635.9</v>
      </c>
      <c r="I210" s="226">
        <v>2619.65</v>
      </c>
      <c r="J210" s="226">
        <v>1732.8</v>
      </c>
      <c r="K210" s="171">
        <v>1537.45</v>
      </c>
      <c r="L210" s="226">
        <v>7525.8</v>
      </c>
      <c r="M210" s="171">
        <f t="shared" si="29"/>
        <v>49474.2</v>
      </c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</row>
    <row r="211" spans="1:669" x14ac:dyDescent="0.25">
      <c r="A211" s="4" t="s">
        <v>120</v>
      </c>
      <c r="B211" s="5" t="s">
        <v>17</v>
      </c>
      <c r="C211" s="6" t="s">
        <v>69</v>
      </c>
      <c r="D211" s="6" t="s">
        <v>212</v>
      </c>
      <c r="E211" s="10">
        <v>44562</v>
      </c>
      <c r="F211" s="10" t="s">
        <v>106</v>
      </c>
      <c r="G211" s="226">
        <v>45000</v>
      </c>
      <c r="H211" s="226">
        <v>1291.5</v>
      </c>
      <c r="I211" s="226">
        <v>1148.33</v>
      </c>
      <c r="J211" s="226">
        <v>1368</v>
      </c>
      <c r="K211" s="171">
        <v>25</v>
      </c>
      <c r="L211" s="226">
        <v>3832.83</v>
      </c>
      <c r="M211" s="171">
        <v>41167.17</v>
      </c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  <c r="JP211" s="47"/>
      <c r="JQ211" s="47"/>
      <c r="JR211" s="47"/>
      <c r="JS211" s="47"/>
      <c r="JT211" s="47"/>
      <c r="JU211" s="47"/>
      <c r="JV211" s="47"/>
      <c r="JW211" s="47"/>
      <c r="JX211" s="47"/>
      <c r="JY211" s="47"/>
      <c r="JZ211" s="47"/>
      <c r="KA211" s="47"/>
      <c r="KB211" s="47"/>
      <c r="KC211" s="47"/>
      <c r="KD211" s="47"/>
      <c r="KE211" s="47"/>
      <c r="KF211" s="47"/>
      <c r="KG211" s="47"/>
      <c r="KH211" s="47"/>
      <c r="KI211" s="47"/>
      <c r="KJ211" s="47"/>
      <c r="KK211" s="47"/>
      <c r="KL211" s="47"/>
      <c r="KM211" s="47"/>
      <c r="KN211" s="47"/>
      <c r="KO211" s="47"/>
      <c r="KP211" s="47"/>
      <c r="KQ211" s="47"/>
      <c r="KR211" s="47"/>
      <c r="KS211" s="47"/>
      <c r="KT211" s="47"/>
      <c r="KU211" s="47"/>
      <c r="KV211" s="47"/>
      <c r="KW211" s="47"/>
      <c r="KX211" s="47"/>
      <c r="KY211" s="47"/>
      <c r="KZ211" s="47"/>
      <c r="LA211" s="47"/>
      <c r="LB211" s="47"/>
      <c r="LC211" s="47"/>
      <c r="LD211" s="47"/>
      <c r="LE211" s="47"/>
      <c r="LF211" s="47"/>
      <c r="LG211" s="47"/>
      <c r="LH211" s="47"/>
      <c r="LI211" s="47"/>
      <c r="LJ211" s="47"/>
      <c r="LK211" s="47"/>
      <c r="LL211" s="47"/>
      <c r="LM211" s="47"/>
      <c r="LN211" s="47"/>
      <c r="LO211" s="47"/>
      <c r="LP211" s="47"/>
      <c r="LQ211" s="47"/>
      <c r="LR211" s="47"/>
      <c r="LS211" s="47"/>
      <c r="LT211" s="47"/>
      <c r="LU211" s="47"/>
      <c r="LV211" s="47"/>
      <c r="LW211" s="47"/>
      <c r="LX211" s="47"/>
      <c r="LY211" s="47"/>
      <c r="LZ211" s="47"/>
      <c r="MA211" s="47"/>
      <c r="MB211" s="47"/>
      <c r="MC211" s="47"/>
      <c r="MD211" s="47"/>
      <c r="ME211" s="47"/>
      <c r="MF211" s="47"/>
      <c r="MG211" s="47"/>
      <c r="MH211" s="47"/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</row>
    <row r="212" spans="1:669" x14ac:dyDescent="0.25">
      <c r="A212" s="4" t="s">
        <v>121</v>
      </c>
      <c r="B212" s="5" t="s">
        <v>17</v>
      </c>
      <c r="C212" s="6" t="s">
        <v>69</v>
      </c>
      <c r="D212" s="6" t="s">
        <v>212</v>
      </c>
      <c r="E212" s="10">
        <v>44866</v>
      </c>
      <c r="F212" s="10" t="s">
        <v>106</v>
      </c>
      <c r="G212" s="226">
        <v>45000</v>
      </c>
      <c r="H212" s="226">
        <v>1291.5</v>
      </c>
      <c r="I212" s="226">
        <v>1148.33</v>
      </c>
      <c r="J212" s="226">
        <v>1368</v>
      </c>
      <c r="K212" s="171">
        <v>25</v>
      </c>
      <c r="L212" s="226">
        <v>3832.83</v>
      </c>
      <c r="M212" s="171">
        <f t="shared" si="29"/>
        <v>41167.17</v>
      </c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</row>
    <row r="213" spans="1:669" x14ac:dyDescent="0.25">
      <c r="A213" s="4" t="s">
        <v>182</v>
      </c>
      <c r="B213" s="5" t="s">
        <v>168</v>
      </c>
      <c r="C213" s="6" t="s">
        <v>69</v>
      </c>
      <c r="D213" s="6" t="s">
        <v>212</v>
      </c>
      <c r="E213" s="10">
        <v>44682</v>
      </c>
      <c r="F213" s="10" t="s">
        <v>106</v>
      </c>
      <c r="G213" s="226">
        <v>55000</v>
      </c>
      <c r="H213" s="226">
        <v>1578.5</v>
      </c>
      <c r="I213" s="226">
        <v>2559.6799999999998</v>
      </c>
      <c r="J213" s="226">
        <v>1672</v>
      </c>
      <c r="K213" s="171">
        <v>25</v>
      </c>
      <c r="L213" s="226">
        <v>5835.18</v>
      </c>
      <c r="M213" s="171">
        <f t="shared" si="29"/>
        <v>49164.82</v>
      </c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  <c r="JP213" s="47"/>
      <c r="JQ213" s="47"/>
      <c r="JR213" s="47"/>
      <c r="JS213" s="47"/>
      <c r="JT213" s="47"/>
      <c r="JU213" s="47"/>
      <c r="JV213" s="47"/>
      <c r="JW213" s="47"/>
      <c r="JX213" s="47"/>
      <c r="JY213" s="47"/>
      <c r="JZ213" s="47"/>
      <c r="KA213" s="47"/>
      <c r="KB213" s="47"/>
      <c r="KC213" s="47"/>
      <c r="KD213" s="47"/>
      <c r="KE213" s="47"/>
      <c r="KF213" s="47"/>
      <c r="KG213" s="47"/>
      <c r="KH213" s="47"/>
      <c r="KI213" s="47"/>
      <c r="KJ213" s="47"/>
      <c r="KK213" s="47"/>
      <c r="KL213" s="47"/>
      <c r="KM213" s="47"/>
      <c r="KN213" s="47"/>
      <c r="KO213" s="47"/>
      <c r="KP213" s="47"/>
      <c r="KQ213" s="47"/>
      <c r="KR213" s="47"/>
      <c r="KS213" s="47"/>
      <c r="KT213" s="47"/>
      <c r="KU213" s="47"/>
      <c r="KV213" s="47"/>
      <c r="KW213" s="47"/>
      <c r="KX213" s="47"/>
      <c r="KY213" s="47"/>
      <c r="KZ213" s="47"/>
      <c r="LA213" s="47"/>
      <c r="LB213" s="47"/>
      <c r="LC213" s="47"/>
      <c r="LD213" s="47"/>
      <c r="LE213" s="47"/>
      <c r="LF213" s="47"/>
      <c r="LG213" s="47"/>
      <c r="LH213" s="47"/>
      <c r="LI213" s="47"/>
      <c r="LJ213" s="47"/>
      <c r="LK213" s="47"/>
      <c r="LL213" s="47"/>
      <c r="LM213" s="47"/>
      <c r="LN213" s="47"/>
      <c r="LO213" s="47"/>
      <c r="LP213" s="47"/>
      <c r="LQ213" s="47"/>
      <c r="LR213" s="47"/>
      <c r="LS213" s="47"/>
      <c r="LT213" s="47"/>
      <c r="LU213" s="47"/>
      <c r="LV213" s="47"/>
      <c r="LW213" s="47"/>
      <c r="LX213" s="47"/>
      <c r="LY213" s="47"/>
      <c r="LZ213" s="47"/>
      <c r="MA213" s="47"/>
      <c r="MB213" s="47"/>
      <c r="MC213" s="47"/>
      <c r="MD213" s="47"/>
      <c r="ME213" s="47"/>
      <c r="MF213" s="47"/>
      <c r="MG213" s="47"/>
      <c r="MH213" s="47"/>
      <c r="MI213" s="47"/>
      <c r="MJ213" s="47"/>
      <c r="MK213" s="47"/>
      <c r="ML213" s="47"/>
      <c r="MM213" s="47"/>
      <c r="MN213" s="47"/>
      <c r="MO213" s="47"/>
      <c r="MP213" s="47"/>
      <c r="MQ213" s="47"/>
      <c r="MR213" s="47"/>
      <c r="MS213" s="47"/>
      <c r="MT213" s="47"/>
      <c r="MU213" s="47"/>
      <c r="MV213" s="47"/>
      <c r="MW213" s="47"/>
      <c r="MX213" s="47"/>
      <c r="MY213" s="47"/>
      <c r="MZ213" s="47"/>
      <c r="NA213" s="47"/>
    </row>
    <row r="214" spans="1:669" x14ac:dyDescent="0.25">
      <c r="A214" s="41" t="s">
        <v>14</v>
      </c>
      <c r="B214" s="12">
        <v>9</v>
      </c>
      <c r="C214" s="7"/>
      <c r="D214" s="7"/>
      <c r="E214" s="41"/>
      <c r="F214" s="41"/>
      <c r="G214" s="144">
        <f t="shared" ref="G214:M214" si="31">SUM(G205:G213)</f>
        <v>525000</v>
      </c>
      <c r="H214" s="158">
        <f t="shared" si="31"/>
        <v>15067.5</v>
      </c>
      <c r="I214" s="144">
        <f t="shared" si="31"/>
        <v>29367.9</v>
      </c>
      <c r="J214" s="144">
        <f t="shared" si="31"/>
        <v>15960</v>
      </c>
      <c r="K214" s="144">
        <f t="shared" si="31"/>
        <v>3249.9</v>
      </c>
      <c r="L214" s="144">
        <f t="shared" si="31"/>
        <v>63645.30000000001</v>
      </c>
      <c r="M214" s="144">
        <f t="shared" si="31"/>
        <v>461354.69999999995</v>
      </c>
      <c r="N214" s="47"/>
      <c r="O214" s="47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  <c r="NB214" s="51"/>
      <c r="NC214" s="51"/>
      <c r="ND214" s="51"/>
      <c r="NE214" s="51"/>
      <c r="NF214" s="51"/>
      <c r="NG214" s="51"/>
      <c r="NH214" s="51"/>
      <c r="NI214" s="51"/>
      <c r="NJ214" s="51"/>
      <c r="NK214" s="51"/>
      <c r="NL214" s="51"/>
      <c r="NM214" s="51"/>
      <c r="NN214" s="51"/>
      <c r="NO214" s="51"/>
      <c r="NP214" s="51"/>
      <c r="NQ214" s="51"/>
      <c r="NR214" s="51"/>
      <c r="NS214" s="51"/>
      <c r="NT214" s="51"/>
      <c r="NU214" s="51"/>
      <c r="NV214" s="51"/>
      <c r="NW214" s="51"/>
      <c r="NX214" s="51"/>
      <c r="NY214" s="51"/>
      <c r="NZ214" s="51"/>
      <c r="OA214" s="51"/>
      <c r="OB214" s="51"/>
      <c r="OC214" s="51"/>
      <c r="OD214" s="51"/>
      <c r="OE214" s="51"/>
      <c r="OF214" s="51"/>
      <c r="OG214" s="51"/>
      <c r="OH214" s="51"/>
      <c r="OI214" s="51"/>
      <c r="OJ214" s="51"/>
      <c r="OK214" s="51"/>
      <c r="OL214" s="51"/>
      <c r="OM214" s="51"/>
      <c r="ON214" s="51"/>
      <c r="OO214" s="51"/>
      <c r="OP214" s="51"/>
      <c r="OQ214" s="51"/>
      <c r="OR214" s="51"/>
      <c r="OS214" s="51"/>
      <c r="OT214" s="51"/>
      <c r="OU214" s="51"/>
      <c r="OV214" s="51"/>
      <c r="OW214" s="51"/>
      <c r="OX214" s="51"/>
      <c r="OY214" s="51"/>
      <c r="OZ214" s="51"/>
      <c r="PA214" s="51"/>
      <c r="PB214" s="51"/>
      <c r="PC214" s="51"/>
      <c r="PD214" s="51"/>
      <c r="PE214" s="51"/>
      <c r="PF214" s="51"/>
      <c r="PG214" s="51"/>
      <c r="PH214" s="51"/>
      <c r="PI214" s="51"/>
      <c r="PJ214" s="51"/>
      <c r="PK214" s="51"/>
      <c r="PL214" s="51"/>
      <c r="PM214" s="51"/>
      <c r="PN214" s="51"/>
      <c r="PO214" s="51"/>
      <c r="PP214" s="51"/>
      <c r="PQ214" s="51"/>
      <c r="PR214" s="51"/>
      <c r="PS214" s="51"/>
      <c r="PT214" s="51"/>
      <c r="PU214" s="51"/>
      <c r="PV214" s="51"/>
      <c r="PW214" s="51"/>
      <c r="PX214" s="51"/>
      <c r="PY214" s="51"/>
      <c r="PZ214" s="51"/>
      <c r="QA214" s="51"/>
      <c r="QB214" s="51"/>
      <c r="QC214" s="51"/>
      <c r="QD214" s="51"/>
      <c r="QE214" s="51"/>
      <c r="QF214" s="51"/>
      <c r="QG214" s="51"/>
      <c r="QH214" s="51"/>
      <c r="QI214" s="51"/>
      <c r="QJ214" s="51"/>
      <c r="QK214" s="51"/>
      <c r="QL214" s="51"/>
      <c r="QM214" s="51"/>
      <c r="QN214" s="51"/>
      <c r="QO214" s="51"/>
      <c r="QP214" s="51"/>
      <c r="QQ214" s="51"/>
      <c r="QR214" s="51"/>
      <c r="QS214" s="51"/>
      <c r="QT214" s="51"/>
      <c r="QU214" s="51"/>
      <c r="QV214" s="51"/>
      <c r="QW214" s="51"/>
      <c r="QX214" s="51"/>
      <c r="QY214" s="51"/>
      <c r="QZ214" s="51"/>
      <c r="RA214" s="51"/>
      <c r="RB214" s="51"/>
      <c r="RC214" s="51"/>
      <c r="RD214" s="51"/>
      <c r="RE214" s="51"/>
      <c r="RF214" s="51"/>
      <c r="RG214" s="51"/>
      <c r="RH214" s="51"/>
      <c r="RI214" s="51"/>
      <c r="RJ214" s="51"/>
      <c r="RK214" s="51"/>
      <c r="RL214" s="51"/>
      <c r="RM214" s="51"/>
      <c r="RN214" s="51"/>
      <c r="RO214" s="51"/>
      <c r="RP214" s="51"/>
      <c r="RQ214" s="51"/>
      <c r="RR214" s="51"/>
      <c r="RS214" s="51"/>
      <c r="RT214" s="51"/>
      <c r="RU214" s="51"/>
      <c r="RV214" s="51"/>
      <c r="RW214" s="51"/>
      <c r="RX214" s="51"/>
      <c r="RY214" s="51"/>
      <c r="RZ214" s="51"/>
      <c r="SA214" s="51"/>
      <c r="SB214" s="51"/>
      <c r="SC214" s="51"/>
      <c r="SD214" s="51"/>
      <c r="SE214" s="51"/>
      <c r="SF214" s="51"/>
      <c r="SG214" s="51"/>
      <c r="SH214" s="51"/>
      <c r="SI214" s="51"/>
      <c r="SJ214" s="51"/>
      <c r="SK214" s="51"/>
      <c r="SL214" s="51"/>
      <c r="SM214" s="51"/>
      <c r="SN214" s="51"/>
      <c r="SO214" s="51"/>
      <c r="SP214" s="51"/>
      <c r="SQ214" s="51"/>
      <c r="SR214" s="51"/>
      <c r="SS214" s="51"/>
      <c r="ST214" s="51"/>
      <c r="SU214" s="51"/>
      <c r="SV214" s="51"/>
      <c r="SW214" s="51"/>
      <c r="SX214" s="51"/>
      <c r="SY214" s="51"/>
      <c r="SZ214" s="51"/>
      <c r="TA214" s="51"/>
      <c r="TB214" s="51"/>
      <c r="TC214" s="51"/>
      <c r="TD214" s="51"/>
      <c r="TE214" s="51"/>
      <c r="TF214" s="51"/>
      <c r="TG214" s="51"/>
      <c r="TH214" s="51"/>
      <c r="TI214" s="51"/>
      <c r="TJ214" s="51"/>
      <c r="TK214" s="51"/>
      <c r="TL214" s="51"/>
      <c r="TM214" s="51"/>
      <c r="TN214" s="51"/>
      <c r="TO214" s="51"/>
      <c r="TP214" s="51"/>
      <c r="TQ214" s="51"/>
      <c r="TR214" s="51"/>
      <c r="TS214" s="51"/>
      <c r="TT214" s="51"/>
      <c r="TU214" s="51"/>
      <c r="TV214" s="51"/>
      <c r="TW214" s="51"/>
      <c r="TX214" s="51"/>
      <c r="TY214" s="51"/>
      <c r="TZ214" s="51"/>
      <c r="UA214" s="51"/>
      <c r="UB214" s="51"/>
      <c r="UC214" s="51"/>
      <c r="UD214" s="51"/>
      <c r="UE214" s="51"/>
      <c r="UF214" s="51"/>
      <c r="UG214" s="51"/>
      <c r="UH214" s="51"/>
      <c r="UI214" s="51"/>
      <c r="UJ214" s="51"/>
      <c r="UK214" s="51"/>
      <c r="UL214" s="51"/>
      <c r="UM214" s="51"/>
      <c r="UN214" s="51"/>
      <c r="UO214" s="51"/>
      <c r="UP214" s="51"/>
      <c r="UQ214" s="51"/>
      <c r="UR214" s="51"/>
      <c r="US214" s="51"/>
      <c r="UT214" s="51"/>
      <c r="UU214" s="51"/>
      <c r="UV214" s="51"/>
      <c r="UW214" s="51"/>
      <c r="UX214" s="51"/>
      <c r="UY214" s="51"/>
      <c r="UZ214" s="51"/>
      <c r="VA214" s="51"/>
      <c r="VB214" s="51"/>
      <c r="VC214" s="51"/>
      <c r="VD214" s="51"/>
      <c r="VE214" s="51"/>
      <c r="VF214" s="51"/>
      <c r="VG214" s="51"/>
      <c r="VH214" s="51"/>
      <c r="VI214" s="51"/>
      <c r="VJ214" s="51"/>
      <c r="VK214" s="51"/>
      <c r="VL214" s="51"/>
      <c r="VM214" s="51"/>
      <c r="VN214" s="51"/>
      <c r="VO214" s="51"/>
      <c r="VP214" s="51"/>
      <c r="VQ214" s="51"/>
      <c r="VR214" s="51"/>
      <c r="VS214" s="51"/>
      <c r="VT214" s="51"/>
      <c r="VU214" s="51"/>
      <c r="VV214" s="51"/>
      <c r="VW214" s="51"/>
      <c r="VX214" s="51"/>
      <c r="VY214" s="51"/>
      <c r="VZ214" s="51"/>
      <c r="WA214" s="51"/>
      <c r="WB214" s="51"/>
      <c r="WC214" s="51"/>
      <c r="WD214" s="51"/>
      <c r="WE214" s="51"/>
      <c r="WF214" s="51"/>
      <c r="WG214" s="51"/>
      <c r="WH214" s="51"/>
      <c r="WI214" s="51"/>
      <c r="WJ214" s="51"/>
      <c r="WK214" s="51"/>
      <c r="WL214" s="51"/>
      <c r="WM214" s="51"/>
      <c r="WN214" s="51"/>
      <c r="WO214" s="51"/>
      <c r="WP214" s="51"/>
      <c r="WQ214" s="51"/>
      <c r="WR214" s="51"/>
      <c r="WS214" s="51"/>
      <c r="WT214" s="51"/>
      <c r="WU214" s="51"/>
      <c r="WV214" s="51"/>
      <c r="WW214" s="51"/>
      <c r="WX214" s="51"/>
      <c r="WY214" s="51"/>
      <c r="WZ214" s="51"/>
      <c r="XA214" s="51"/>
      <c r="XB214" s="51"/>
      <c r="XC214" s="51"/>
      <c r="XD214" s="51"/>
      <c r="XE214" s="51"/>
      <c r="XF214" s="51"/>
      <c r="XG214" s="51"/>
      <c r="XH214" s="51"/>
      <c r="XI214" s="51"/>
      <c r="XJ214" s="51"/>
      <c r="XK214" s="51"/>
      <c r="XL214" s="51"/>
      <c r="XM214" s="51"/>
      <c r="XN214" s="51"/>
      <c r="XO214" s="51"/>
      <c r="XP214" s="51"/>
      <c r="XQ214" s="51"/>
      <c r="XR214" s="51"/>
      <c r="XS214" s="51"/>
      <c r="XT214" s="51"/>
      <c r="XU214" s="51"/>
      <c r="XV214" s="51"/>
      <c r="XW214" s="51"/>
      <c r="XX214" s="51"/>
      <c r="XY214" s="51"/>
      <c r="XZ214" s="51"/>
      <c r="YA214" s="51"/>
      <c r="YB214" s="51"/>
      <c r="YC214" s="51"/>
      <c r="YD214" s="51"/>
      <c r="YE214" s="51"/>
      <c r="YF214" s="51"/>
      <c r="YG214" s="51"/>
      <c r="YH214" s="51"/>
      <c r="YI214" s="51"/>
      <c r="YJ214" s="51"/>
      <c r="YK214" s="51"/>
      <c r="YL214" s="51"/>
      <c r="YM214" s="51"/>
      <c r="YN214" s="51"/>
      <c r="YO214" s="51"/>
      <c r="YP214" s="51"/>
      <c r="YQ214" s="51"/>
      <c r="YR214" s="51"/>
      <c r="YS214" s="51"/>
    </row>
    <row r="215" spans="1:669" s="45" customFormat="1" x14ac:dyDescent="0.25">
      <c r="A215" s="40"/>
      <c r="B215" s="16"/>
      <c r="C215" s="17"/>
      <c r="D215" s="17"/>
      <c r="E215" s="40"/>
      <c r="F215" s="40"/>
      <c r="G215" s="148"/>
      <c r="H215" s="152"/>
      <c r="I215" s="148"/>
      <c r="J215" s="148"/>
      <c r="K215" s="148"/>
      <c r="L215" s="148"/>
      <c r="M215" s="148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  <c r="JP215" s="47"/>
      <c r="JQ215" s="47"/>
      <c r="JR215" s="47"/>
      <c r="JS215" s="47"/>
      <c r="JT215" s="47"/>
      <c r="JU215" s="47"/>
      <c r="JV215" s="47"/>
      <c r="JW215" s="47"/>
      <c r="JX215" s="47"/>
      <c r="JY215" s="47"/>
      <c r="JZ215" s="47"/>
      <c r="KA215" s="47"/>
      <c r="KB215" s="47"/>
      <c r="KC215" s="47"/>
      <c r="KD215" s="47"/>
      <c r="KE215" s="47"/>
      <c r="KF215" s="47"/>
      <c r="KG215" s="47"/>
      <c r="KH215" s="47"/>
      <c r="KI215" s="47"/>
      <c r="KJ215" s="47"/>
      <c r="KK215" s="47"/>
      <c r="KL215" s="47"/>
      <c r="KM215" s="47"/>
      <c r="KN215" s="47"/>
      <c r="KO215" s="47"/>
      <c r="KP215" s="47"/>
      <c r="KQ215" s="47"/>
      <c r="KR215" s="47"/>
      <c r="KS215" s="47"/>
      <c r="KT215" s="47"/>
      <c r="KU215" s="47"/>
      <c r="KV215" s="47"/>
      <c r="KW215" s="47"/>
      <c r="KX215" s="47"/>
      <c r="KY215" s="47"/>
      <c r="KZ215" s="47"/>
      <c r="LA215" s="47"/>
      <c r="LB215" s="47"/>
      <c r="LC215" s="47"/>
      <c r="LD215" s="47"/>
      <c r="LE215" s="47"/>
      <c r="LF215" s="47"/>
      <c r="LG215" s="47"/>
      <c r="LH215" s="47"/>
      <c r="LI215" s="47"/>
      <c r="LJ215" s="47"/>
      <c r="LK215" s="47"/>
      <c r="LL215" s="47"/>
      <c r="LM215" s="47"/>
      <c r="LN215" s="47"/>
      <c r="LO215" s="47"/>
      <c r="LP215" s="47"/>
      <c r="LQ215" s="47"/>
      <c r="LR215" s="47"/>
      <c r="LS215" s="47"/>
      <c r="LT215" s="47"/>
      <c r="LU215" s="47"/>
      <c r="LV215" s="47"/>
      <c r="LW215" s="47"/>
      <c r="LX215" s="47"/>
      <c r="LY215" s="47"/>
      <c r="LZ215" s="47"/>
      <c r="MA215" s="47"/>
      <c r="MB215" s="47"/>
      <c r="MC215" s="47"/>
      <c r="MD215" s="47"/>
      <c r="ME215" s="47"/>
      <c r="MF215" s="47"/>
      <c r="MG215" s="47"/>
      <c r="MH215" s="47"/>
      <c r="MI215" s="47"/>
      <c r="MJ215" s="47"/>
      <c r="MK215" s="47"/>
      <c r="ML215" s="47"/>
      <c r="MM215" s="47"/>
      <c r="MN215" s="47"/>
      <c r="MO215" s="47"/>
      <c r="MP215" s="47"/>
      <c r="MQ215" s="47"/>
      <c r="MR215" s="47"/>
      <c r="MS215" s="47"/>
      <c r="MT215" s="47"/>
      <c r="MU215" s="47"/>
      <c r="MV215" s="47"/>
      <c r="MW215" s="47"/>
      <c r="MX215" s="47"/>
      <c r="MY215" s="47"/>
      <c r="MZ215" s="47"/>
      <c r="NA215" s="47"/>
    </row>
    <row r="216" spans="1:669" x14ac:dyDescent="0.25">
      <c r="A216" s="123" t="s">
        <v>184</v>
      </c>
      <c r="B216" s="5"/>
      <c r="C216" s="6"/>
      <c r="D216" s="6"/>
      <c r="E216" s="10"/>
      <c r="F216" s="10"/>
      <c r="H216" s="171"/>
      <c r="I216" s="176"/>
      <c r="J216" s="176"/>
      <c r="K216" s="176"/>
      <c r="L216" s="176"/>
      <c r="M216" s="171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</row>
    <row r="217" spans="1:669" x14ac:dyDescent="0.25">
      <c r="A217" s="35" t="s">
        <v>185</v>
      </c>
      <c r="B217" s="192" t="s">
        <v>16</v>
      </c>
      <c r="C217" s="193" t="s">
        <v>70</v>
      </c>
      <c r="D217" s="193" t="s">
        <v>212</v>
      </c>
      <c r="E217" s="102">
        <v>44682</v>
      </c>
      <c r="F217" s="10" t="s">
        <v>106</v>
      </c>
      <c r="G217" s="226">
        <v>60000</v>
      </c>
      <c r="H217" s="171">
        <v>1722</v>
      </c>
      <c r="I217" s="176">
        <v>3486.68</v>
      </c>
      <c r="J217" s="176">
        <v>1824</v>
      </c>
      <c r="K217" s="176">
        <v>25</v>
      </c>
      <c r="L217" s="176">
        <v>7057.68</v>
      </c>
      <c r="M217" s="171">
        <v>52942.32</v>
      </c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  <c r="JP217" s="47"/>
      <c r="JQ217" s="47"/>
      <c r="JR217" s="47"/>
      <c r="JS217" s="47"/>
      <c r="JT217" s="47"/>
      <c r="JU217" s="47"/>
      <c r="JV217" s="47"/>
      <c r="JW217" s="47"/>
      <c r="JX217" s="47"/>
      <c r="JY217" s="47"/>
      <c r="JZ217" s="47"/>
      <c r="KA217" s="47"/>
      <c r="KB217" s="47"/>
      <c r="KC217" s="47"/>
      <c r="KD217" s="47"/>
      <c r="KE217" s="47"/>
      <c r="KF217" s="47"/>
      <c r="KG217" s="47"/>
      <c r="KH217" s="47"/>
      <c r="KI217" s="47"/>
      <c r="KJ217" s="47"/>
      <c r="KK217" s="47"/>
      <c r="KL217" s="47"/>
      <c r="KM217" s="47"/>
      <c r="KN217" s="47"/>
      <c r="KO217" s="47"/>
      <c r="KP217" s="47"/>
      <c r="KQ217" s="47"/>
      <c r="KR217" s="47"/>
      <c r="KS217" s="47"/>
      <c r="KT217" s="47"/>
      <c r="KU217" s="47"/>
      <c r="KV217" s="47"/>
      <c r="KW217" s="47"/>
      <c r="KX217" s="47"/>
      <c r="KY217" s="47"/>
      <c r="KZ217" s="47"/>
      <c r="LA217" s="47"/>
      <c r="LB217" s="47"/>
      <c r="LC217" s="47"/>
      <c r="LD217" s="47"/>
      <c r="LE217" s="47"/>
      <c r="LF217" s="47"/>
      <c r="LG217" s="47"/>
      <c r="LH217" s="47"/>
      <c r="LI217" s="47"/>
      <c r="LJ217" s="47"/>
      <c r="LK217" s="47"/>
      <c r="LL217" s="47"/>
      <c r="LM217" s="47"/>
      <c r="LN217" s="47"/>
      <c r="LO217" s="47"/>
      <c r="LP217" s="47"/>
      <c r="LQ217" s="47"/>
      <c r="LR217" s="47"/>
      <c r="LS217" s="47"/>
      <c r="LT217" s="47"/>
      <c r="LU217" s="47"/>
      <c r="LV217" s="47"/>
      <c r="LW217" s="47"/>
      <c r="LX217" s="47"/>
      <c r="LY217" s="47"/>
      <c r="LZ217" s="47"/>
      <c r="MA217" s="47"/>
      <c r="MB217" s="47"/>
      <c r="MC217" s="47"/>
      <c r="MD217" s="47"/>
      <c r="ME217" s="47"/>
      <c r="MF217" s="47"/>
      <c r="MG217" s="47"/>
      <c r="MH217" s="47"/>
      <c r="MI217" s="47"/>
      <c r="MJ217" s="47"/>
      <c r="MK217" s="47"/>
      <c r="ML217" s="47"/>
      <c r="MM217" s="47"/>
      <c r="MN217" s="47"/>
      <c r="MO217" s="47"/>
      <c r="MP217" s="47"/>
      <c r="MQ217" s="47"/>
      <c r="MR217" s="47"/>
      <c r="MS217" s="47"/>
      <c r="MT217" s="47"/>
      <c r="MU217" s="47"/>
      <c r="MV217" s="47"/>
      <c r="MW217" s="47"/>
      <c r="MX217" s="47"/>
      <c r="MY217" s="47"/>
      <c r="MZ217" s="47"/>
      <c r="NA217" s="47"/>
    </row>
    <row r="218" spans="1:669" s="46" customFormat="1" ht="13.5" customHeight="1" x14ac:dyDescent="0.25">
      <c r="A218" s="46" t="s">
        <v>186</v>
      </c>
      <c r="B218" s="18" t="s">
        <v>183</v>
      </c>
      <c r="C218" s="19" t="s">
        <v>69</v>
      </c>
      <c r="D218" s="19" t="s">
        <v>212</v>
      </c>
      <c r="E218" s="111">
        <v>44197</v>
      </c>
      <c r="F218" s="112" t="s">
        <v>106</v>
      </c>
      <c r="G218" s="226">
        <v>65000</v>
      </c>
      <c r="H218" s="153">
        <v>1865.5</v>
      </c>
      <c r="I218" s="149">
        <v>4427.58</v>
      </c>
      <c r="J218" s="149">
        <v>1976</v>
      </c>
      <c r="K218" s="149">
        <v>25</v>
      </c>
      <c r="L218" s="149">
        <v>8294.08</v>
      </c>
      <c r="M218" s="153">
        <v>56705.919999999998</v>
      </c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</row>
    <row r="219" spans="1:669" s="46" customFormat="1" ht="13.5" customHeight="1" x14ac:dyDescent="0.25">
      <c r="A219" s="46" t="s">
        <v>187</v>
      </c>
      <c r="B219" s="18" t="s">
        <v>168</v>
      </c>
      <c r="C219" s="19" t="s">
        <v>70</v>
      </c>
      <c r="D219" s="19" t="s">
        <v>212</v>
      </c>
      <c r="E219" s="111">
        <v>44652</v>
      </c>
      <c r="F219" s="112" t="s">
        <v>106</v>
      </c>
      <c r="G219" s="226">
        <v>65000</v>
      </c>
      <c r="H219" s="153">
        <v>1865.5</v>
      </c>
      <c r="I219" s="149">
        <v>4427.58</v>
      </c>
      <c r="J219" s="149">
        <v>1976</v>
      </c>
      <c r="K219" s="149">
        <v>25</v>
      </c>
      <c r="L219" s="149">
        <v>8294.08</v>
      </c>
      <c r="M219" s="153">
        <v>56705.919999999998</v>
      </c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</row>
    <row r="220" spans="1:669" s="46" customFormat="1" ht="13.5" customHeight="1" x14ac:dyDescent="0.25">
      <c r="A220" s="46" t="s">
        <v>196</v>
      </c>
      <c r="B220" s="18" t="s">
        <v>16</v>
      </c>
      <c r="C220" s="19" t="s">
        <v>70</v>
      </c>
      <c r="D220" s="19" t="s">
        <v>212</v>
      </c>
      <c r="E220" s="111">
        <v>44682</v>
      </c>
      <c r="F220" s="112" t="s">
        <v>106</v>
      </c>
      <c r="G220" s="226">
        <v>60000</v>
      </c>
      <c r="H220" s="153">
        <v>1722</v>
      </c>
      <c r="I220" s="149">
        <v>3486.68</v>
      </c>
      <c r="J220" s="149">
        <v>1824</v>
      </c>
      <c r="K220" s="149">
        <v>25</v>
      </c>
      <c r="L220" s="149">
        <v>7057.68</v>
      </c>
      <c r="M220" s="153">
        <v>52942.32</v>
      </c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</row>
    <row r="221" spans="1:669" s="68" customFormat="1" x14ac:dyDescent="0.25">
      <c r="A221" s="68" t="s">
        <v>14</v>
      </c>
      <c r="B221" s="91">
        <v>4</v>
      </c>
      <c r="C221" s="74"/>
      <c r="D221" s="74"/>
      <c r="G221" s="147">
        <f>G217+G218+G219+G220</f>
        <v>250000</v>
      </c>
      <c r="H221" s="154">
        <f>SUM(H218:H218)+H219+H217+H220</f>
        <v>7175</v>
      </c>
      <c r="I221" s="147">
        <f>SUM(I218:I218)+I217+I219+I220</f>
        <v>15828.52</v>
      </c>
      <c r="J221" s="147">
        <f>SUM(J218:J218)+J219+J217+J220</f>
        <v>7600</v>
      </c>
      <c r="K221" s="147">
        <f>SUM(K218:K218)+K217+K219+K220</f>
        <v>100</v>
      </c>
      <c r="L221" s="147">
        <f>SUM(L218:L218)+L217+L219+L220</f>
        <v>30703.52</v>
      </c>
      <c r="M221" s="147">
        <f>SUM(M218:M218)+M217+M219+M220</f>
        <v>219296.47999999998</v>
      </c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  <c r="IV221" s="39"/>
      <c r="IW221" s="39"/>
      <c r="IX221" s="39"/>
      <c r="IY221" s="39"/>
      <c r="IZ221" s="39"/>
      <c r="JA221" s="39"/>
      <c r="JB221" s="39"/>
      <c r="JC221" s="39"/>
      <c r="JD221" s="39"/>
      <c r="JE221" s="39"/>
      <c r="JF221" s="39"/>
      <c r="JG221" s="39"/>
      <c r="JH221" s="39"/>
      <c r="JI221" s="39"/>
      <c r="JJ221" s="39"/>
      <c r="JK221" s="39"/>
      <c r="JL221" s="39"/>
      <c r="JM221" s="39"/>
      <c r="JN221" s="39"/>
      <c r="JO221" s="39"/>
      <c r="JP221" s="39"/>
      <c r="JQ221" s="39"/>
      <c r="JR221" s="39"/>
      <c r="JS221" s="39"/>
      <c r="JT221" s="39"/>
      <c r="JU221" s="39"/>
      <c r="JV221" s="39"/>
      <c r="JW221" s="39"/>
      <c r="JX221" s="39"/>
      <c r="JY221" s="39"/>
      <c r="JZ221" s="39"/>
      <c r="KA221" s="39"/>
      <c r="KB221" s="39"/>
      <c r="KC221" s="39"/>
      <c r="KD221" s="39"/>
      <c r="KE221" s="39"/>
      <c r="KF221" s="39"/>
      <c r="KG221" s="39"/>
      <c r="KH221" s="39"/>
      <c r="KI221" s="39"/>
      <c r="KJ221" s="39"/>
      <c r="KK221" s="39"/>
      <c r="KL221" s="39"/>
      <c r="KM221" s="39"/>
      <c r="KN221" s="39"/>
      <c r="KO221" s="39"/>
      <c r="KP221" s="39"/>
      <c r="KQ221" s="39"/>
      <c r="KR221" s="39"/>
      <c r="KS221" s="39"/>
      <c r="KT221" s="39"/>
      <c r="KU221" s="39"/>
      <c r="KV221" s="39"/>
      <c r="KW221" s="39"/>
      <c r="KX221" s="39"/>
      <c r="KY221" s="39"/>
      <c r="KZ221" s="39"/>
      <c r="LA221" s="39"/>
      <c r="LB221" s="39"/>
      <c r="LC221" s="39"/>
      <c r="LD221" s="39"/>
      <c r="LE221" s="39"/>
      <c r="LF221" s="39"/>
      <c r="LG221" s="39"/>
      <c r="LH221" s="39"/>
      <c r="LI221" s="39"/>
      <c r="LJ221" s="39"/>
      <c r="LK221" s="39"/>
      <c r="LL221" s="39"/>
      <c r="LM221" s="39"/>
      <c r="LN221" s="39"/>
      <c r="LO221" s="39"/>
      <c r="LP221" s="39"/>
      <c r="LQ221" s="39"/>
      <c r="LR221" s="39"/>
      <c r="LS221" s="39"/>
      <c r="LT221" s="39"/>
      <c r="LU221" s="39"/>
      <c r="LV221" s="39"/>
      <c r="LW221" s="39"/>
      <c r="LX221" s="39"/>
      <c r="LY221" s="39"/>
      <c r="LZ221" s="39"/>
      <c r="MA221" s="39"/>
      <c r="MB221" s="39"/>
      <c r="MC221" s="39"/>
      <c r="MD221" s="39"/>
      <c r="ME221" s="39"/>
      <c r="MF221" s="39"/>
      <c r="MG221" s="39"/>
      <c r="MH221" s="39"/>
      <c r="MI221" s="39"/>
      <c r="MJ221" s="39"/>
      <c r="MK221" s="39"/>
      <c r="ML221" s="39"/>
      <c r="MM221" s="39"/>
      <c r="MN221" s="39"/>
      <c r="MO221" s="39"/>
      <c r="MP221" s="39"/>
      <c r="MQ221" s="39"/>
      <c r="MR221" s="39"/>
      <c r="MS221" s="39"/>
      <c r="MT221" s="39"/>
      <c r="MU221" s="39"/>
      <c r="MV221" s="39"/>
      <c r="MW221" s="39"/>
      <c r="MX221" s="39"/>
      <c r="MY221" s="39"/>
      <c r="MZ221" s="39"/>
      <c r="NA221" s="39"/>
    </row>
    <row r="222" spans="1:669" s="40" customFormat="1" x14ac:dyDescent="0.25">
      <c r="B222" s="16"/>
      <c r="C222" s="17"/>
      <c r="D222" s="17"/>
      <c r="G222" s="148"/>
      <c r="H222" s="152"/>
      <c r="I222" s="148"/>
      <c r="J222" s="148"/>
      <c r="K222" s="148"/>
      <c r="L222" s="148"/>
      <c r="M222" s="148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  <c r="JA222" s="39"/>
      <c r="JB222" s="39"/>
      <c r="JC222" s="39"/>
      <c r="JD222" s="39"/>
      <c r="JE222" s="39"/>
      <c r="JF222" s="39"/>
      <c r="JG222" s="39"/>
      <c r="JH222" s="39"/>
      <c r="JI222" s="39"/>
      <c r="JJ222" s="39"/>
      <c r="JK222" s="39"/>
      <c r="JL222" s="39"/>
      <c r="JM222" s="39"/>
      <c r="JN222" s="39"/>
      <c r="JO222" s="39"/>
      <c r="JP222" s="39"/>
      <c r="JQ222" s="39"/>
      <c r="JR222" s="39"/>
      <c r="JS222" s="39"/>
      <c r="JT222" s="39"/>
      <c r="JU222" s="39"/>
      <c r="JV222" s="39"/>
      <c r="JW222" s="39"/>
      <c r="JX222" s="39"/>
      <c r="JY222" s="39"/>
      <c r="JZ222" s="39"/>
      <c r="KA222" s="39"/>
      <c r="KB222" s="39"/>
      <c r="KC222" s="39"/>
      <c r="KD222" s="39"/>
      <c r="KE222" s="39"/>
      <c r="KF222" s="39"/>
      <c r="KG222" s="39"/>
      <c r="KH222" s="39"/>
      <c r="KI222" s="39"/>
      <c r="KJ222" s="39"/>
      <c r="KK222" s="39"/>
      <c r="KL222" s="39"/>
      <c r="KM222" s="39"/>
      <c r="KN222" s="39"/>
      <c r="KO222" s="39"/>
      <c r="KP222" s="39"/>
      <c r="KQ222" s="39"/>
      <c r="KR222" s="39"/>
      <c r="KS222" s="39"/>
      <c r="KT222" s="39"/>
      <c r="KU222" s="39"/>
      <c r="KV222" s="39"/>
      <c r="KW222" s="39"/>
      <c r="KX222" s="39"/>
      <c r="KY222" s="39"/>
      <c r="KZ222" s="39"/>
      <c r="LA222" s="39"/>
      <c r="LB222" s="39"/>
      <c r="LC222" s="39"/>
      <c r="LD222" s="39"/>
      <c r="LE222" s="39"/>
      <c r="LF222" s="39"/>
      <c r="LG222" s="39"/>
      <c r="LH222" s="39"/>
      <c r="LI222" s="39"/>
      <c r="LJ222" s="39"/>
      <c r="LK222" s="39"/>
      <c r="LL222" s="39"/>
      <c r="LM222" s="39"/>
      <c r="LN222" s="39"/>
      <c r="LO222" s="39"/>
      <c r="LP222" s="39"/>
      <c r="LQ222" s="39"/>
      <c r="LR222" s="39"/>
      <c r="LS222" s="39"/>
      <c r="LT222" s="39"/>
      <c r="LU222" s="39"/>
      <c r="LV222" s="39"/>
      <c r="LW222" s="39"/>
      <c r="LX222" s="39"/>
      <c r="LY222" s="39"/>
      <c r="LZ222" s="39"/>
      <c r="MA222" s="39"/>
      <c r="MB222" s="39"/>
      <c r="MC222" s="39"/>
      <c r="MD222" s="39"/>
      <c r="ME222" s="39"/>
      <c r="MF222" s="39"/>
      <c r="MG222" s="39"/>
      <c r="MH222" s="39"/>
      <c r="MI222" s="39"/>
      <c r="MJ222" s="39"/>
      <c r="MK222" s="39"/>
      <c r="ML222" s="39"/>
      <c r="MM222" s="39"/>
      <c r="MN222" s="39"/>
      <c r="MO222" s="39"/>
      <c r="MP222" s="39"/>
      <c r="MQ222" s="39"/>
      <c r="MR222" s="39"/>
      <c r="MS222" s="39"/>
      <c r="MT222" s="39"/>
      <c r="MU222" s="39"/>
      <c r="MV222" s="39"/>
      <c r="MW222" s="39"/>
      <c r="MX222" s="39"/>
      <c r="MY222" s="39"/>
      <c r="MZ222" s="39"/>
      <c r="NA222" s="39"/>
    </row>
    <row r="223" spans="1:669" s="40" customFormat="1" x14ac:dyDescent="0.25">
      <c r="A223" s="40" t="s">
        <v>200</v>
      </c>
      <c r="B223" s="16"/>
      <c r="C223" s="17"/>
      <c r="D223" s="17"/>
      <c r="G223" s="148"/>
      <c r="H223" s="152"/>
      <c r="I223" s="148"/>
      <c r="J223" s="148"/>
      <c r="K223" s="148"/>
      <c r="L223" s="148"/>
      <c r="M223" s="148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  <c r="JA223" s="39"/>
      <c r="JB223" s="39"/>
      <c r="JC223" s="39"/>
      <c r="JD223" s="39"/>
      <c r="JE223" s="39"/>
      <c r="JF223" s="39"/>
      <c r="JG223" s="39"/>
      <c r="JH223" s="39"/>
      <c r="JI223" s="39"/>
      <c r="JJ223" s="39"/>
      <c r="JK223" s="39"/>
      <c r="JL223" s="39"/>
      <c r="JM223" s="39"/>
      <c r="JN223" s="39"/>
      <c r="JO223" s="39"/>
      <c r="JP223" s="39"/>
      <c r="JQ223" s="39"/>
      <c r="JR223" s="39"/>
      <c r="JS223" s="39"/>
      <c r="JT223" s="39"/>
      <c r="JU223" s="39"/>
      <c r="JV223" s="39"/>
      <c r="JW223" s="39"/>
      <c r="JX223" s="39"/>
      <c r="JY223" s="39"/>
      <c r="JZ223" s="39"/>
      <c r="KA223" s="39"/>
      <c r="KB223" s="39"/>
      <c r="KC223" s="39"/>
      <c r="KD223" s="39"/>
      <c r="KE223" s="39"/>
      <c r="KF223" s="39"/>
      <c r="KG223" s="39"/>
      <c r="KH223" s="39"/>
      <c r="KI223" s="39"/>
      <c r="KJ223" s="39"/>
      <c r="KK223" s="39"/>
      <c r="KL223" s="39"/>
      <c r="KM223" s="39"/>
      <c r="KN223" s="39"/>
      <c r="KO223" s="39"/>
      <c r="KP223" s="39"/>
      <c r="KQ223" s="39"/>
      <c r="KR223" s="39"/>
      <c r="KS223" s="39"/>
      <c r="KT223" s="39"/>
      <c r="KU223" s="39"/>
      <c r="KV223" s="39"/>
      <c r="KW223" s="39"/>
      <c r="KX223" s="39"/>
      <c r="KY223" s="39"/>
      <c r="KZ223" s="39"/>
      <c r="LA223" s="39"/>
      <c r="LB223" s="39"/>
      <c r="LC223" s="39"/>
      <c r="LD223" s="39"/>
      <c r="LE223" s="39"/>
      <c r="LF223" s="39"/>
      <c r="LG223" s="39"/>
      <c r="LH223" s="39"/>
      <c r="LI223" s="39"/>
      <c r="LJ223" s="39"/>
      <c r="LK223" s="39"/>
      <c r="LL223" s="39"/>
      <c r="LM223" s="39"/>
      <c r="LN223" s="39"/>
      <c r="LO223" s="39"/>
      <c r="LP223" s="39"/>
      <c r="LQ223" s="39"/>
      <c r="LR223" s="39"/>
      <c r="LS223" s="39"/>
      <c r="LT223" s="39"/>
      <c r="LU223" s="39"/>
      <c r="LV223" s="39"/>
      <c r="LW223" s="39"/>
      <c r="LX223" s="39"/>
      <c r="LY223" s="39"/>
      <c r="LZ223" s="39"/>
      <c r="MA223" s="39"/>
      <c r="MB223" s="39"/>
      <c r="MC223" s="39"/>
      <c r="MD223" s="39"/>
      <c r="ME223" s="39"/>
      <c r="MF223" s="39"/>
      <c r="MG223" s="39"/>
      <c r="MH223" s="39"/>
      <c r="MI223" s="39"/>
      <c r="MJ223" s="39"/>
      <c r="MK223" s="39"/>
      <c r="ML223" s="39"/>
      <c r="MM223" s="39"/>
      <c r="MN223" s="39"/>
      <c r="MO223" s="39"/>
      <c r="MP223" s="39"/>
      <c r="MQ223" s="39"/>
      <c r="MR223" s="39"/>
      <c r="MS223" s="39"/>
      <c r="MT223" s="39"/>
      <c r="MU223" s="39"/>
      <c r="MV223" s="39"/>
      <c r="MW223" s="39"/>
      <c r="MX223" s="39"/>
      <c r="MY223" s="39"/>
      <c r="MZ223" s="39"/>
      <c r="NA223" s="39"/>
    </row>
    <row r="224" spans="1:669" s="124" customFormat="1" x14ac:dyDescent="0.25">
      <c r="A224" s="124" t="s">
        <v>188</v>
      </c>
      <c r="B224" s="112" t="s">
        <v>29</v>
      </c>
      <c r="C224" s="19" t="s">
        <v>70</v>
      </c>
      <c r="D224" s="19" t="s">
        <v>212</v>
      </c>
      <c r="E224" s="125">
        <v>44593</v>
      </c>
      <c r="F224" s="126" t="s">
        <v>106</v>
      </c>
      <c r="G224" s="149">
        <v>125000</v>
      </c>
      <c r="H224" s="153">
        <v>3587.5</v>
      </c>
      <c r="I224" s="149">
        <v>17607.88</v>
      </c>
      <c r="J224" s="149">
        <v>3800</v>
      </c>
      <c r="K224" s="149">
        <v>1537.45</v>
      </c>
      <c r="L224" s="149">
        <v>26532.83</v>
      </c>
      <c r="M224" s="149">
        <v>98467.17</v>
      </c>
      <c r="EH224" s="232"/>
      <c r="EI224" s="232"/>
      <c r="EJ224" s="232"/>
      <c r="EK224" s="232"/>
      <c r="EL224" s="232"/>
      <c r="EM224" s="232"/>
      <c r="EN224" s="232"/>
      <c r="EO224" s="232"/>
      <c r="EP224" s="232"/>
      <c r="EQ224" s="232"/>
      <c r="ER224" s="232"/>
      <c r="ES224" s="232"/>
      <c r="ET224" s="232"/>
      <c r="EU224" s="232"/>
      <c r="EV224" s="232"/>
      <c r="EW224" s="232"/>
      <c r="EX224" s="232"/>
      <c r="EY224" s="232"/>
      <c r="EZ224" s="232"/>
      <c r="FA224" s="232"/>
      <c r="FB224" s="232"/>
      <c r="FC224" s="232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2"/>
      <c r="GU224" s="232"/>
      <c r="GV224" s="232"/>
      <c r="GW224" s="232"/>
      <c r="GX224" s="232"/>
      <c r="GY224" s="232"/>
      <c r="GZ224" s="232"/>
      <c r="HA224" s="232"/>
      <c r="HB224" s="232"/>
      <c r="HC224" s="232"/>
      <c r="HD224" s="232"/>
      <c r="HE224" s="232"/>
      <c r="HF224" s="232"/>
      <c r="HG224" s="232"/>
      <c r="HH224" s="232"/>
      <c r="HI224" s="232"/>
      <c r="HJ224" s="232"/>
      <c r="HK224" s="232"/>
      <c r="HL224" s="232"/>
      <c r="HM224" s="232"/>
      <c r="HN224" s="232"/>
      <c r="HO224" s="232"/>
      <c r="HP224" s="232"/>
      <c r="HQ224" s="232"/>
      <c r="HR224" s="232"/>
      <c r="HS224" s="232"/>
      <c r="HT224" s="232"/>
      <c r="HU224" s="232"/>
      <c r="HV224" s="232"/>
      <c r="HW224" s="232"/>
      <c r="HX224" s="232"/>
      <c r="HY224" s="232"/>
      <c r="HZ224" s="232"/>
      <c r="IA224" s="232"/>
      <c r="IB224" s="232"/>
      <c r="IC224" s="232"/>
      <c r="ID224" s="232"/>
      <c r="IE224" s="232"/>
      <c r="IF224" s="232"/>
      <c r="IG224" s="232"/>
      <c r="IH224" s="232"/>
      <c r="II224" s="232"/>
      <c r="IJ224" s="232"/>
      <c r="IK224" s="232"/>
      <c r="IL224" s="232"/>
      <c r="IM224" s="232"/>
      <c r="IN224" s="232"/>
      <c r="IO224" s="232"/>
      <c r="IP224" s="232"/>
      <c r="IQ224" s="232"/>
      <c r="IR224" s="232"/>
      <c r="IS224" s="232"/>
      <c r="IT224" s="232"/>
      <c r="IU224" s="232"/>
      <c r="IV224" s="232"/>
      <c r="IW224" s="232"/>
      <c r="IX224" s="232"/>
      <c r="IY224" s="232"/>
      <c r="IZ224" s="232"/>
      <c r="JA224" s="232"/>
      <c r="JB224" s="232"/>
      <c r="JC224" s="232"/>
      <c r="JD224" s="232"/>
      <c r="JE224" s="232"/>
      <c r="JF224" s="232"/>
      <c r="JG224" s="232"/>
      <c r="JH224" s="232"/>
      <c r="JI224" s="232"/>
      <c r="JJ224" s="232"/>
      <c r="JK224" s="232"/>
      <c r="JL224" s="232"/>
      <c r="JM224" s="232"/>
      <c r="JN224" s="232"/>
      <c r="JO224" s="232"/>
      <c r="JP224" s="232"/>
      <c r="JQ224" s="232"/>
      <c r="JR224" s="232"/>
      <c r="JS224" s="232"/>
      <c r="JT224" s="232"/>
      <c r="JU224" s="232"/>
      <c r="JV224" s="232"/>
      <c r="JW224" s="232"/>
      <c r="JX224" s="232"/>
      <c r="JY224" s="232"/>
      <c r="JZ224" s="232"/>
      <c r="KA224" s="232"/>
      <c r="KB224" s="232"/>
      <c r="KC224" s="232"/>
      <c r="KD224" s="232"/>
      <c r="KE224" s="232"/>
      <c r="KF224" s="232"/>
      <c r="KG224" s="232"/>
      <c r="KH224" s="232"/>
      <c r="KI224" s="232"/>
      <c r="KJ224" s="232"/>
      <c r="KK224" s="232"/>
      <c r="KL224" s="232"/>
      <c r="KM224" s="232"/>
      <c r="KN224" s="232"/>
      <c r="KO224" s="232"/>
      <c r="KP224" s="232"/>
      <c r="KQ224" s="232"/>
      <c r="KR224" s="232"/>
      <c r="KS224" s="232"/>
      <c r="KT224" s="232"/>
      <c r="KU224" s="232"/>
      <c r="KV224" s="232"/>
      <c r="KW224" s="232"/>
      <c r="KX224" s="232"/>
      <c r="KY224" s="232"/>
      <c r="KZ224" s="232"/>
      <c r="LA224" s="232"/>
      <c r="LB224" s="232"/>
      <c r="LC224" s="232"/>
      <c r="LD224" s="232"/>
      <c r="LE224" s="232"/>
      <c r="LF224" s="232"/>
      <c r="LG224" s="232"/>
      <c r="LH224" s="232"/>
      <c r="LI224" s="232"/>
      <c r="LJ224" s="232"/>
      <c r="LK224" s="232"/>
      <c r="LL224" s="232"/>
      <c r="LM224" s="232"/>
      <c r="LN224" s="232"/>
      <c r="LO224" s="232"/>
      <c r="LP224" s="232"/>
      <c r="LQ224" s="232"/>
      <c r="LR224" s="232"/>
      <c r="LS224" s="232"/>
      <c r="LT224" s="232"/>
      <c r="LU224" s="232"/>
      <c r="LV224" s="232"/>
      <c r="LW224" s="232"/>
      <c r="LX224" s="232"/>
      <c r="LY224" s="232"/>
      <c r="LZ224" s="232"/>
      <c r="MA224" s="232"/>
      <c r="MB224" s="232"/>
      <c r="MC224" s="232"/>
      <c r="MD224" s="232"/>
      <c r="ME224" s="232"/>
      <c r="MF224" s="232"/>
      <c r="MG224" s="232"/>
      <c r="MH224" s="232"/>
      <c r="MI224" s="232"/>
      <c r="MJ224" s="232"/>
      <c r="MK224" s="232"/>
      <c r="ML224" s="232"/>
      <c r="MM224" s="232"/>
      <c r="MN224" s="232"/>
      <c r="MO224" s="232"/>
      <c r="MP224" s="232"/>
      <c r="MQ224" s="232"/>
      <c r="MR224" s="232"/>
      <c r="MS224" s="232"/>
      <c r="MT224" s="232"/>
      <c r="MU224" s="232"/>
      <c r="MV224" s="232"/>
      <c r="MW224" s="232"/>
      <c r="MX224" s="232"/>
      <c r="MY224" s="232"/>
      <c r="MZ224" s="232"/>
      <c r="NA224" s="232"/>
    </row>
    <row r="225" spans="1:668" x14ac:dyDescent="0.25">
      <c r="A225" s="38" t="s">
        <v>93</v>
      </c>
      <c r="B225" s="14" t="s">
        <v>168</v>
      </c>
      <c r="C225" s="14" t="s">
        <v>69</v>
      </c>
      <c r="D225" s="14" t="s">
        <v>212</v>
      </c>
      <c r="E225" s="127">
        <v>44621</v>
      </c>
      <c r="F225" s="130" t="s">
        <v>106</v>
      </c>
      <c r="G225" s="128">
        <v>60000</v>
      </c>
      <c r="H225" s="129">
        <v>1722</v>
      </c>
      <c r="I225" s="128">
        <v>3486.68</v>
      </c>
      <c r="J225" s="128">
        <v>1824</v>
      </c>
      <c r="K225" s="128">
        <v>665</v>
      </c>
      <c r="L225" s="128">
        <v>7697.68</v>
      </c>
      <c r="M225" s="129">
        <v>52302.32</v>
      </c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  <c r="JP225" s="47"/>
      <c r="JQ225" s="47"/>
      <c r="JR225" s="47"/>
      <c r="JS225" s="47"/>
      <c r="JT225" s="47"/>
      <c r="JU225" s="47"/>
      <c r="JV225" s="47"/>
      <c r="JW225" s="47"/>
      <c r="JX225" s="47"/>
      <c r="JY225" s="47"/>
      <c r="JZ225" s="47"/>
      <c r="KA225" s="47"/>
      <c r="KB225" s="47"/>
      <c r="KC225" s="47"/>
      <c r="KD225" s="47"/>
      <c r="KE225" s="47"/>
      <c r="KF225" s="47"/>
      <c r="KG225" s="47"/>
      <c r="KH225" s="47"/>
      <c r="KI225" s="47"/>
      <c r="KJ225" s="47"/>
      <c r="KK225" s="47"/>
      <c r="KL225" s="47"/>
      <c r="KM225" s="47"/>
      <c r="KN225" s="47"/>
      <c r="KO225" s="47"/>
      <c r="KP225" s="47"/>
      <c r="KQ225" s="47"/>
      <c r="KR225" s="47"/>
      <c r="KS225" s="47"/>
      <c r="KT225" s="47"/>
      <c r="KU225" s="47"/>
      <c r="KV225" s="47"/>
      <c r="KW225" s="47"/>
      <c r="KX225" s="47"/>
      <c r="KY225" s="47"/>
      <c r="KZ225" s="47"/>
      <c r="LA225" s="47"/>
      <c r="LB225" s="47"/>
      <c r="LC225" s="47"/>
      <c r="LD225" s="47"/>
      <c r="LE225" s="47"/>
      <c r="LF225" s="47"/>
      <c r="LG225" s="47"/>
      <c r="LH225" s="47"/>
      <c r="LI225" s="47"/>
      <c r="LJ225" s="47"/>
      <c r="LK225" s="47"/>
      <c r="LL225" s="47"/>
      <c r="LM225" s="47"/>
      <c r="LN225" s="47"/>
      <c r="LO225" s="47"/>
      <c r="LP225" s="47"/>
      <c r="LQ225" s="47"/>
      <c r="LR225" s="47"/>
      <c r="LS225" s="47"/>
      <c r="LT225" s="47"/>
      <c r="LU225" s="47"/>
      <c r="LV225" s="47"/>
      <c r="LW225" s="47"/>
      <c r="LX225" s="47"/>
      <c r="LY225" s="47"/>
      <c r="LZ225" s="47"/>
      <c r="MA225" s="47"/>
      <c r="MB225" s="47"/>
      <c r="MC225" s="47"/>
      <c r="MD225" s="47"/>
      <c r="ME225" s="47"/>
      <c r="MF225" s="47"/>
      <c r="MG225" s="47"/>
      <c r="MH225" s="47"/>
      <c r="MI225" s="47"/>
      <c r="MJ225" s="47"/>
      <c r="MK225" s="47"/>
      <c r="ML225" s="47"/>
      <c r="MM225" s="47"/>
      <c r="MN225" s="47"/>
      <c r="MO225" s="47"/>
      <c r="MP225" s="47"/>
      <c r="MQ225" s="47"/>
      <c r="MR225" s="47"/>
      <c r="MS225" s="47"/>
      <c r="MT225" s="47"/>
      <c r="MU225" s="47"/>
      <c r="MV225" s="47"/>
      <c r="MW225" s="47"/>
      <c r="MX225" s="47"/>
      <c r="MY225" s="47"/>
      <c r="MZ225" s="47"/>
      <c r="NA225" s="47"/>
    </row>
    <row r="226" spans="1:668" s="68" customFormat="1" x14ac:dyDescent="0.25">
      <c r="A226" s="68" t="s">
        <v>14</v>
      </c>
      <c r="B226" s="115">
        <v>2</v>
      </c>
      <c r="C226" s="115"/>
      <c r="D226" s="115"/>
      <c r="E226" s="131"/>
      <c r="F226" s="132"/>
      <c r="G226" s="147">
        <f t="shared" ref="G226:M226" si="32">G225+G224</f>
        <v>185000</v>
      </c>
      <c r="H226" s="154">
        <f t="shared" si="32"/>
        <v>5309.5</v>
      </c>
      <c r="I226" s="147">
        <f>I225+I224</f>
        <v>21094.560000000001</v>
      </c>
      <c r="J226" s="147">
        <f t="shared" si="32"/>
        <v>5624</v>
      </c>
      <c r="K226" s="147">
        <f t="shared" si="32"/>
        <v>2202.4499999999998</v>
      </c>
      <c r="L226" s="147">
        <f t="shared" si="32"/>
        <v>34230.51</v>
      </c>
      <c r="M226" s="154">
        <f t="shared" si="32"/>
        <v>150769.49</v>
      </c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  <c r="IV226" s="39"/>
      <c r="IW226" s="39"/>
      <c r="IX226" s="39"/>
      <c r="IY226" s="39"/>
      <c r="IZ226" s="39"/>
      <c r="JA226" s="39"/>
      <c r="JB226" s="39"/>
      <c r="JC226" s="39"/>
      <c r="JD226" s="39"/>
      <c r="JE226" s="39"/>
      <c r="JF226" s="39"/>
      <c r="JG226" s="39"/>
      <c r="JH226" s="39"/>
      <c r="JI226" s="39"/>
      <c r="JJ226" s="39"/>
      <c r="JK226" s="39"/>
      <c r="JL226" s="39"/>
      <c r="JM226" s="39"/>
      <c r="JN226" s="39"/>
      <c r="JO226" s="39"/>
      <c r="JP226" s="39"/>
      <c r="JQ226" s="39"/>
      <c r="JR226" s="39"/>
      <c r="JS226" s="39"/>
      <c r="JT226" s="39"/>
      <c r="JU226" s="39"/>
      <c r="JV226" s="39"/>
      <c r="JW226" s="39"/>
      <c r="JX226" s="39"/>
      <c r="JY226" s="39"/>
      <c r="JZ226" s="39"/>
      <c r="KA226" s="39"/>
      <c r="KB226" s="39"/>
      <c r="KC226" s="39"/>
      <c r="KD226" s="39"/>
      <c r="KE226" s="39"/>
      <c r="KF226" s="39"/>
      <c r="KG226" s="39"/>
      <c r="KH226" s="39"/>
      <c r="KI226" s="39"/>
      <c r="KJ226" s="39"/>
      <c r="KK226" s="39"/>
      <c r="KL226" s="39"/>
      <c r="KM226" s="39"/>
      <c r="KN226" s="39"/>
      <c r="KO226" s="39"/>
      <c r="KP226" s="39"/>
      <c r="KQ226" s="39"/>
      <c r="KR226" s="39"/>
      <c r="KS226" s="39"/>
      <c r="KT226" s="39"/>
      <c r="KU226" s="39"/>
      <c r="KV226" s="39"/>
      <c r="KW226" s="39"/>
      <c r="KX226" s="39"/>
      <c r="KY226" s="39"/>
      <c r="KZ226" s="39"/>
      <c r="LA226" s="39"/>
      <c r="LB226" s="39"/>
      <c r="LC226" s="39"/>
      <c r="LD226" s="39"/>
      <c r="LE226" s="39"/>
      <c r="LF226" s="39"/>
      <c r="LG226" s="39"/>
      <c r="LH226" s="39"/>
      <c r="LI226" s="39"/>
      <c r="LJ226" s="39"/>
      <c r="LK226" s="39"/>
      <c r="LL226" s="39"/>
      <c r="LM226" s="39"/>
      <c r="LN226" s="39"/>
      <c r="LO226" s="39"/>
      <c r="LP226" s="39"/>
      <c r="LQ226" s="39"/>
      <c r="LR226" s="39"/>
      <c r="LS226" s="39"/>
      <c r="LT226" s="39"/>
      <c r="LU226" s="39"/>
      <c r="LV226" s="39"/>
      <c r="LW226" s="39"/>
      <c r="LX226" s="39"/>
      <c r="LY226" s="39"/>
      <c r="LZ226" s="39"/>
      <c r="MA226" s="39"/>
      <c r="MB226" s="39"/>
      <c r="MC226" s="39"/>
      <c r="MD226" s="39"/>
      <c r="ME226" s="39"/>
      <c r="MF226" s="39"/>
      <c r="MG226" s="39"/>
      <c r="MH226" s="39"/>
      <c r="MI226" s="39"/>
      <c r="MJ226" s="39"/>
      <c r="MK226" s="39"/>
      <c r="ML226" s="39"/>
      <c r="MM226" s="39"/>
      <c r="MN226" s="39"/>
      <c r="MO226" s="39"/>
      <c r="MP226" s="39"/>
      <c r="MQ226" s="39"/>
      <c r="MR226" s="39"/>
      <c r="MS226" s="39"/>
      <c r="MT226" s="39"/>
      <c r="MU226" s="39"/>
      <c r="MV226" s="39"/>
      <c r="MW226" s="39"/>
      <c r="MX226" s="39"/>
      <c r="MY226" s="39"/>
      <c r="MZ226" s="39"/>
      <c r="NA226" s="39"/>
    </row>
    <row r="227" spans="1:668" s="40" customFormat="1" x14ac:dyDescent="0.25">
      <c r="B227" s="208"/>
      <c r="C227" s="208"/>
      <c r="D227" s="208"/>
      <c r="E227" s="213"/>
      <c r="F227" s="214"/>
      <c r="G227" s="148"/>
      <c r="H227" s="152"/>
      <c r="I227" s="148"/>
      <c r="J227" s="148"/>
      <c r="K227" s="148"/>
      <c r="L227" s="148"/>
      <c r="M227" s="152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  <c r="JA227" s="39"/>
      <c r="JB227" s="39"/>
      <c r="JC227" s="39"/>
      <c r="JD227" s="39"/>
      <c r="JE227" s="39"/>
      <c r="JF227" s="39"/>
      <c r="JG227" s="39"/>
      <c r="JH227" s="39"/>
      <c r="JI227" s="39"/>
      <c r="JJ227" s="39"/>
      <c r="JK227" s="39"/>
      <c r="JL227" s="39"/>
      <c r="JM227" s="39"/>
      <c r="JN227" s="39"/>
      <c r="JO227" s="39"/>
      <c r="JP227" s="39"/>
      <c r="JQ227" s="39"/>
      <c r="JR227" s="39"/>
      <c r="JS227" s="39"/>
      <c r="JT227" s="39"/>
      <c r="JU227" s="39"/>
      <c r="JV227" s="39"/>
      <c r="JW227" s="39"/>
      <c r="JX227" s="39"/>
      <c r="JY227" s="39"/>
      <c r="JZ227" s="39"/>
      <c r="KA227" s="39"/>
      <c r="KB227" s="39"/>
      <c r="KC227" s="39"/>
      <c r="KD227" s="39"/>
      <c r="KE227" s="39"/>
      <c r="KF227" s="39"/>
      <c r="KG227" s="39"/>
      <c r="KH227" s="39"/>
      <c r="KI227" s="39"/>
      <c r="KJ227" s="39"/>
      <c r="KK227" s="39"/>
      <c r="KL227" s="39"/>
      <c r="KM227" s="39"/>
      <c r="KN227" s="39"/>
      <c r="KO227" s="39"/>
      <c r="KP227" s="39"/>
      <c r="KQ227" s="39"/>
      <c r="KR227" s="39"/>
      <c r="KS227" s="39"/>
      <c r="KT227" s="39"/>
      <c r="KU227" s="39"/>
      <c r="KV227" s="39"/>
      <c r="KW227" s="39"/>
      <c r="KX227" s="39"/>
      <c r="KY227" s="39"/>
      <c r="KZ227" s="39"/>
      <c r="LA227" s="39"/>
      <c r="LB227" s="39"/>
      <c r="LC227" s="39"/>
      <c r="LD227" s="39"/>
      <c r="LE227" s="39"/>
      <c r="LF227" s="39"/>
      <c r="LG227" s="39"/>
      <c r="LH227" s="39"/>
      <c r="LI227" s="39"/>
      <c r="LJ227" s="39"/>
      <c r="LK227" s="39"/>
      <c r="LL227" s="39"/>
      <c r="LM227" s="39"/>
      <c r="LN227" s="39"/>
      <c r="LO227" s="39"/>
      <c r="LP227" s="39"/>
      <c r="LQ227" s="39"/>
      <c r="LR227" s="39"/>
      <c r="LS227" s="39"/>
      <c r="LT227" s="39"/>
      <c r="LU227" s="39"/>
      <c r="LV227" s="39"/>
      <c r="LW227" s="39"/>
      <c r="LX227" s="39"/>
      <c r="LY227" s="39"/>
      <c r="LZ227" s="39"/>
      <c r="MA227" s="39"/>
      <c r="MB227" s="39"/>
      <c r="MC227" s="39"/>
      <c r="MD227" s="39"/>
      <c r="ME227" s="39"/>
      <c r="MF227" s="39"/>
      <c r="MG227" s="39"/>
      <c r="MH227" s="39"/>
      <c r="MI227" s="39"/>
      <c r="MJ227" s="39"/>
      <c r="MK227" s="39"/>
      <c r="ML227" s="39"/>
      <c r="MM227" s="39"/>
      <c r="MN227" s="39"/>
      <c r="MO227" s="39"/>
      <c r="MP227" s="39"/>
      <c r="MQ227" s="39"/>
      <c r="MR227" s="39"/>
      <c r="MS227" s="39"/>
      <c r="MT227" s="39"/>
      <c r="MU227" s="39"/>
      <c r="MV227" s="39"/>
      <c r="MW227" s="39"/>
      <c r="MX227" s="39"/>
      <c r="MY227" s="39"/>
      <c r="MZ227" s="39"/>
      <c r="NA227" s="39"/>
    </row>
    <row r="228" spans="1:668" s="45" customFormat="1" x14ac:dyDescent="0.25">
      <c r="A228" s="40" t="s">
        <v>201</v>
      </c>
      <c r="B228" s="16"/>
      <c r="C228" s="17"/>
      <c r="D228" s="17"/>
      <c r="E228" s="40"/>
      <c r="F228" s="40"/>
      <c r="G228" s="148"/>
      <c r="H228" s="152"/>
      <c r="I228" s="148"/>
      <c r="J228" s="148"/>
      <c r="K228" s="148"/>
      <c r="L228" s="148"/>
      <c r="M228" s="152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  <c r="JP228" s="47"/>
      <c r="JQ228" s="47"/>
      <c r="JR228" s="47"/>
      <c r="JS228" s="47"/>
      <c r="JT228" s="47"/>
      <c r="JU228" s="47"/>
      <c r="JV228" s="47"/>
      <c r="JW228" s="47"/>
      <c r="JX228" s="47"/>
      <c r="JY228" s="47"/>
      <c r="JZ228" s="47"/>
      <c r="KA228" s="47"/>
      <c r="KB228" s="47"/>
      <c r="KC228" s="47"/>
      <c r="KD228" s="47"/>
      <c r="KE228" s="47"/>
      <c r="KF228" s="47"/>
      <c r="KG228" s="47"/>
      <c r="KH228" s="47"/>
      <c r="KI228" s="47"/>
      <c r="KJ228" s="47"/>
      <c r="KK228" s="47"/>
      <c r="KL228" s="47"/>
      <c r="KM228" s="47"/>
      <c r="KN228" s="47"/>
      <c r="KO228" s="47"/>
      <c r="KP228" s="47"/>
      <c r="KQ228" s="47"/>
      <c r="KR228" s="47"/>
      <c r="KS228" s="47"/>
      <c r="KT228" s="47"/>
      <c r="KU228" s="47"/>
      <c r="KV228" s="47"/>
      <c r="KW228" s="47"/>
      <c r="KX228" s="47"/>
      <c r="KY228" s="47"/>
      <c r="KZ228" s="47"/>
      <c r="LA228" s="47"/>
      <c r="LB228" s="47"/>
      <c r="LC228" s="47"/>
      <c r="LD228" s="47"/>
      <c r="LE228" s="47"/>
      <c r="LF228" s="47"/>
      <c r="LG228" s="47"/>
      <c r="LH228" s="47"/>
      <c r="LI228" s="47"/>
      <c r="LJ228" s="47"/>
      <c r="LK228" s="47"/>
      <c r="LL228" s="47"/>
      <c r="LM228" s="47"/>
      <c r="LN228" s="47"/>
      <c r="LO228" s="47"/>
      <c r="LP228" s="47"/>
      <c r="LQ228" s="47"/>
      <c r="LR228" s="47"/>
      <c r="LS228" s="47"/>
      <c r="LT228" s="47"/>
      <c r="LU228" s="47"/>
      <c r="LV228" s="47"/>
      <c r="LW228" s="47"/>
      <c r="LX228" s="47"/>
      <c r="LY228" s="47"/>
      <c r="LZ228" s="47"/>
      <c r="MA228" s="47"/>
      <c r="MB228" s="47"/>
      <c r="MC228" s="47"/>
      <c r="MD228" s="47"/>
      <c r="ME228" s="47"/>
      <c r="MF228" s="47"/>
      <c r="MG228" s="47"/>
      <c r="MH228" s="47"/>
      <c r="MI228" s="47"/>
      <c r="MJ228" s="47"/>
      <c r="MK228" s="47"/>
      <c r="ML228" s="47"/>
      <c r="MM228" s="47"/>
      <c r="MN228" s="47"/>
      <c r="MO228" s="47"/>
      <c r="MP228" s="47"/>
      <c r="MQ228" s="47"/>
      <c r="MR228" s="47"/>
      <c r="MS228" s="47"/>
      <c r="MT228" s="47"/>
      <c r="MU228" s="47"/>
      <c r="MV228" s="47"/>
      <c r="MW228" s="47"/>
      <c r="MX228" s="47"/>
      <c r="MY228" s="47"/>
      <c r="MZ228" s="47"/>
      <c r="NA228" s="47"/>
    </row>
    <row r="229" spans="1:668" s="46" customFormat="1" ht="13.5" customHeight="1" x14ac:dyDescent="0.25">
      <c r="A229" s="46" t="s">
        <v>104</v>
      </c>
      <c r="B229" s="18" t="s">
        <v>53</v>
      </c>
      <c r="C229" s="19" t="s">
        <v>69</v>
      </c>
      <c r="D229" s="19" t="s">
        <v>212</v>
      </c>
      <c r="E229" s="111">
        <v>44593</v>
      </c>
      <c r="F229" s="112" t="s">
        <v>106</v>
      </c>
      <c r="G229" s="149">
        <v>100000</v>
      </c>
      <c r="H229" s="153">
        <v>2870</v>
      </c>
      <c r="I229" s="149">
        <v>12105.37</v>
      </c>
      <c r="J229" s="149">
        <v>3040</v>
      </c>
      <c r="K229" s="149">
        <v>25</v>
      </c>
      <c r="L229" s="149">
        <v>18040.37</v>
      </c>
      <c r="M229" s="153">
        <v>81959.63</v>
      </c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</row>
    <row r="230" spans="1:668" s="46" customFormat="1" x14ac:dyDescent="0.25">
      <c r="A230" s="46" t="s">
        <v>141</v>
      </c>
      <c r="B230" s="18" t="s">
        <v>142</v>
      </c>
      <c r="C230" s="19" t="s">
        <v>70</v>
      </c>
      <c r="D230" s="19" t="s">
        <v>212</v>
      </c>
      <c r="E230" s="20">
        <v>44593</v>
      </c>
      <c r="F230" s="18" t="s">
        <v>106</v>
      </c>
      <c r="G230" s="149">
        <v>60000</v>
      </c>
      <c r="H230" s="153">
        <v>1722</v>
      </c>
      <c r="I230" s="149">
        <v>3486.68</v>
      </c>
      <c r="J230" s="149">
        <v>1824</v>
      </c>
      <c r="K230" s="149">
        <v>25</v>
      </c>
      <c r="L230" s="149">
        <v>7057.68</v>
      </c>
      <c r="M230" s="153">
        <v>52942.32</v>
      </c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</row>
    <row r="231" spans="1:668" s="68" customFormat="1" x14ac:dyDescent="0.25">
      <c r="A231" s="68" t="s">
        <v>14</v>
      </c>
      <c r="B231" s="91">
        <v>2</v>
      </c>
      <c r="C231" s="74"/>
      <c r="D231" s="74"/>
      <c r="G231" s="147">
        <f>SUM(G229:G230)</f>
        <v>160000</v>
      </c>
      <c r="H231" s="154">
        <f t="shared" ref="H231:M231" si="33">SUM(H229:H230)</f>
        <v>4592</v>
      </c>
      <c r="I231" s="147">
        <f>SUM(I229:I230)</f>
        <v>15592.050000000001</v>
      </c>
      <c r="J231" s="147">
        <f t="shared" si="33"/>
        <v>4864</v>
      </c>
      <c r="K231" s="147">
        <f t="shared" si="33"/>
        <v>50</v>
      </c>
      <c r="L231" s="147">
        <f t="shared" si="33"/>
        <v>25098.05</v>
      </c>
      <c r="M231" s="147">
        <f t="shared" si="33"/>
        <v>134901.95000000001</v>
      </c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  <c r="IV231" s="39"/>
      <c r="IW231" s="39"/>
      <c r="IX231" s="39"/>
      <c r="IY231" s="39"/>
      <c r="IZ231" s="39"/>
      <c r="JA231" s="39"/>
      <c r="JB231" s="39"/>
      <c r="JC231" s="39"/>
      <c r="JD231" s="39"/>
      <c r="JE231" s="39"/>
      <c r="JF231" s="39"/>
      <c r="JG231" s="39"/>
      <c r="JH231" s="39"/>
      <c r="JI231" s="39"/>
      <c r="JJ231" s="39"/>
      <c r="JK231" s="39"/>
      <c r="JL231" s="39"/>
      <c r="JM231" s="39"/>
      <c r="JN231" s="39"/>
      <c r="JO231" s="39"/>
      <c r="JP231" s="39"/>
      <c r="JQ231" s="39"/>
      <c r="JR231" s="39"/>
      <c r="JS231" s="39"/>
      <c r="JT231" s="39"/>
      <c r="JU231" s="39"/>
      <c r="JV231" s="39"/>
      <c r="JW231" s="39"/>
      <c r="JX231" s="39"/>
      <c r="JY231" s="39"/>
      <c r="JZ231" s="39"/>
      <c r="KA231" s="39"/>
      <c r="KB231" s="39"/>
      <c r="KC231" s="39"/>
      <c r="KD231" s="39"/>
      <c r="KE231" s="39"/>
      <c r="KF231" s="39"/>
      <c r="KG231" s="39"/>
      <c r="KH231" s="39"/>
      <c r="KI231" s="39"/>
      <c r="KJ231" s="39"/>
      <c r="KK231" s="39"/>
      <c r="KL231" s="39"/>
      <c r="KM231" s="39"/>
      <c r="KN231" s="39"/>
      <c r="KO231" s="39"/>
      <c r="KP231" s="39"/>
      <c r="KQ231" s="39"/>
      <c r="KR231" s="39"/>
      <c r="KS231" s="39"/>
      <c r="KT231" s="39"/>
      <c r="KU231" s="39"/>
      <c r="KV231" s="39"/>
      <c r="KW231" s="39"/>
      <c r="KX231" s="39"/>
      <c r="KY231" s="39"/>
      <c r="KZ231" s="39"/>
      <c r="LA231" s="39"/>
      <c r="LB231" s="39"/>
      <c r="LC231" s="39"/>
      <c r="LD231" s="39"/>
      <c r="LE231" s="39"/>
      <c r="LF231" s="39"/>
      <c r="LG231" s="39"/>
      <c r="LH231" s="39"/>
      <c r="LI231" s="39"/>
      <c r="LJ231" s="39"/>
      <c r="LK231" s="39"/>
      <c r="LL231" s="39"/>
      <c r="LM231" s="39"/>
      <c r="LN231" s="39"/>
      <c r="LO231" s="39"/>
      <c r="LP231" s="39"/>
      <c r="LQ231" s="39"/>
      <c r="LR231" s="39"/>
      <c r="LS231" s="39"/>
      <c r="LT231" s="39"/>
      <c r="LU231" s="39"/>
      <c r="LV231" s="39"/>
      <c r="LW231" s="39"/>
      <c r="LX231" s="39"/>
      <c r="LY231" s="39"/>
      <c r="LZ231" s="39"/>
      <c r="MA231" s="39"/>
      <c r="MB231" s="39"/>
      <c r="MC231" s="39"/>
      <c r="MD231" s="39"/>
      <c r="ME231" s="39"/>
      <c r="MF231" s="39"/>
      <c r="MG231" s="39"/>
      <c r="MH231" s="39"/>
      <c r="MI231" s="39"/>
      <c r="MJ231" s="39"/>
      <c r="MK231" s="39"/>
      <c r="ML231" s="39"/>
      <c r="MM231" s="39"/>
      <c r="MN231" s="39"/>
      <c r="MO231" s="39"/>
      <c r="MP231" s="39"/>
      <c r="MQ231" s="39"/>
      <c r="MR231" s="39"/>
      <c r="MS231" s="39"/>
      <c r="MT231" s="39"/>
      <c r="MU231" s="39"/>
      <c r="MV231" s="39"/>
      <c r="MW231" s="39"/>
      <c r="MX231" s="39"/>
      <c r="MY231" s="39"/>
      <c r="MZ231" s="39"/>
      <c r="NA231" s="39"/>
    </row>
    <row r="232" spans="1:668" x14ac:dyDescent="0.25"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  <c r="JP232" s="47"/>
      <c r="JQ232" s="47"/>
      <c r="JR232" s="47"/>
      <c r="JS232" s="47"/>
      <c r="JT232" s="47"/>
      <c r="JU232" s="47"/>
      <c r="JV232" s="47"/>
      <c r="JW232" s="47"/>
      <c r="JX232" s="47"/>
      <c r="JY232" s="47"/>
      <c r="JZ232" s="47"/>
      <c r="KA232" s="47"/>
      <c r="KB232" s="47"/>
      <c r="KC232" s="47"/>
      <c r="KD232" s="47"/>
      <c r="KE232" s="47"/>
      <c r="KF232" s="47"/>
      <c r="KG232" s="47"/>
      <c r="KH232" s="47"/>
      <c r="KI232" s="47"/>
      <c r="KJ232" s="47"/>
      <c r="KK232" s="47"/>
      <c r="KL232" s="47"/>
      <c r="KM232" s="47"/>
      <c r="KN232" s="47"/>
      <c r="KO232" s="47"/>
      <c r="KP232" s="47"/>
      <c r="KQ232" s="47"/>
      <c r="KR232" s="47"/>
      <c r="KS232" s="47"/>
      <c r="KT232" s="47"/>
      <c r="KU232" s="47"/>
      <c r="KV232" s="47"/>
      <c r="KW232" s="47"/>
      <c r="KX232" s="47"/>
      <c r="KY232" s="47"/>
      <c r="KZ232" s="47"/>
      <c r="LA232" s="47"/>
      <c r="LB232" s="47"/>
      <c r="LC232" s="47"/>
      <c r="LD232" s="47"/>
      <c r="LE232" s="47"/>
      <c r="LF232" s="47"/>
      <c r="LG232" s="47"/>
      <c r="LH232" s="47"/>
      <c r="LI232" s="47"/>
      <c r="LJ232" s="47"/>
      <c r="LK232" s="47"/>
      <c r="LL232" s="47"/>
      <c r="LM232" s="47"/>
      <c r="LN232" s="47"/>
      <c r="LO232" s="47"/>
      <c r="LP232" s="47"/>
      <c r="LQ232" s="47"/>
      <c r="LR232" s="47"/>
      <c r="LS232" s="47"/>
      <c r="LT232" s="47"/>
      <c r="LU232" s="47"/>
      <c r="LV232" s="47"/>
      <c r="LW232" s="47"/>
      <c r="LX232" s="47"/>
      <c r="LY232" s="47"/>
      <c r="LZ232" s="47"/>
      <c r="MA232" s="47"/>
      <c r="MB232" s="47"/>
      <c r="MC232" s="47"/>
      <c r="MD232" s="47"/>
      <c r="ME232" s="47"/>
      <c r="MF232" s="47"/>
      <c r="MG232" s="47"/>
      <c r="MH232" s="47"/>
      <c r="MI232" s="47"/>
      <c r="MJ232" s="47"/>
      <c r="MK232" s="47"/>
      <c r="ML232" s="47"/>
      <c r="MM232" s="47"/>
      <c r="MN232" s="47"/>
      <c r="MO232" s="47"/>
      <c r="MP232" s="47"/>
      <c r="MQ232" s="47"/>
      <c r="MR232" s="47"/>
      <c r="MS232" s="47"/>
      <c r="MT232" s="47"/>
      <c r="MU232" s="47"/>
      <c r="MV232" s="47"/>
      <c r="MW232" s="47"/>
      <c r="MX232" s="47"/>
      <c r="MY232" s="47"/>
      <c r="MZ232" s="47"/>
      <c r="NA232" s="47"/>
    </row>
    <row r="233" spans="1:668" s="46" customFormat="1" x14ac:dyDescent="0.25">
      <c r="A233" s="40" t="s">
        <v>143</v>
      </c>
      <c r="B233" s="16"/>
      <c r="C233" s="19"/>
      <c r="D233" s="19"/>
      <c r="E233" s="20"/>
      <c r="F233" s="18"/>
      <c r="G233" s="149"/>
      <c r="H233" s="153"/>
      <c r="I233" s="149"/>
      <c r="J233" s="149"/>
      <c r="K233" s="149"/>
      <c r="L233" s="149"/>
      <c r="M233" s="153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</row>
    <row r="234" spans="1:668" s="46" customFormat="1" x14ac:dyDescent="0.25">
      <c r="A234" s="46" t="s">
        <v>144</v>
      </c>
      <c r="B234" s="112" t="s">
        <v>122</v>
      </c>
      <c r="C234" s="19" t="s">
        <v>69</v>
      </c>
      <c r="D234" s="19" t="s">
        <v>212</v>
      </c>
      <c r="E234" s="20">
        <v>44593</v>
      </c>
      <c r="F234" s="18" t="s">
        <v>106</v>
      </c>
      <c r="G234" s="149">
        <v>80000</v>
      </c>
      <c r="H234" s="153">
        <v>2296</v>
      </c>
      <c r="I234" s="149">
        <v>7400.87</v>
      </c>
      <c r="J234" s="149">
        <v>2432</v>
      </c>
      <c r="K234" s="149">
        <v>25</v>
      </c>
      <c r="L234" s="149">
        <v>12153.87</v>
      </c>
      <c r="M234" s="153">
        <v>67846.13</v>
      </c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</row>
    <row r="235" spans="1:668" s="46" customFormat="1" ht="13.5" customHeight="1" x14ac:dyDescent="0.25">
      <c r="A235" s="46" t="s">
        <v>174</v>
      </c>
      <c r="B235" s="112" t="s">
        <v>16</v>
      </c>
      <c r="C235" s="19" t="s">
        <v>70</v>
      </c>
      <c r="D235" s="19" t="s">
        <v>212</v>
      </c>
      <c r="E235" s="20">
        <v>44652</v>
      </c>
      <c r="F235" s="18" t="s">
        <v>106</v>
      </c>
      <c r="G235" s="149">
        <v>60000</v>
      </c>
      <c r="H235" s="153">
        <v>1722</v>
      </c>
      <c r="I235" s="149">
        <v>3486.68</v>
      </c>
      <c r="J235" s="149">
        <v>1824</v>
      </c>
      <c r="K235" s="149">
        <v>25</v>
      </c>
      <c r="L235" s="149">
        <v>7057.68</v>
      </c>
      <c r="M235" s="153">
        <v>52942.32</v>
      </c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</row>
    <row r="236" spans="1:668" s="46" customFormat="1" ht="13.5" customHeight="1" x14ac:dyDescent="0.25">
      <c r="A236" s="46" t="s">
        <v>224</v>
      </c>
      <c r="B236" s="112" t="s">
        <v>225</v>
      </c>
      <c r="C236" s="19" t="s">
        <v>69</v>
      </c>
      <c r="D236" s="19" t="s">
        <v>212</v>
      </c>
      <c r="E236" s="20">
        <v>44805</v>
      </c>
      <c r="F236" s="18" t="s">
        <v>106</v>
      </c>
      <c r="G236" s="149">
        <v>50000</v>
      </c>
      <c r="H236" s="153">
        <v>1435</v>
      </c>
      <c r="I236" s="149">
        <v>1854</v>
      </c>
      <c r="J236" s="149">
        <v>1520</v>
      </c>
      <c r="K236" s="149">
        <v>25</v>
      </c>
      <c r="L236" s="149">
        <v>4834</v>
      </c>
      <c r="M236" s="153">
        <v>45166</v>
      </c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</row>
    <row r="237" spans="1:668" s="15" customFormat="1" ht="15.75" x14ac:dyDescent="0.25">
      <c r="A237" s="98" t="s">
        <v>214</v>
      </c>
      <c r="B237" s="99" t="s">
        <v>17</v>
      </c>
      <c r="C237" s="201" t="s">
        <v>70</v>
      </c>
      <c r="D237" s="101" t="s">
        <v>212</v>
      </c>
      <c r="E237" s="102">
        <v>44718</v>
      </c>
      <c r="F237" s="100" t="s">
        <v>106</v>
      </c>
      <c r="G237" s="149">
        <v>40000</v>
      </c>
      <c r="H237" s="153">
        <v>1148</v>
      </c>
      <c r="I237" s="149">
        <v>442.65</v>
      </c>
      <c r="J237" s="149">
        <v>1216</v>
      </c>
      <c r="K237" s="149">
        <v>25</v>
      </c>
      <c r="L237" s="149">
        <v>2831.65</v>
      </c>
      <c r="M237" s="153">
        <v>37168.35</v>
      </c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  <c r="JP237" s="47"/>
      <c r="JQ237" s="47"/>
      <c r="JR237" s="47"/>
      <c r="JS237" s="47"/>
      <c r="JT237" s="47"/>
      <c r="JU237" s="47"/>
      <c r="JV237" s="47"/>
      <c r="JW237" s="47"/>
      <c r="JX237" s="47"/>
      <c r="JY237" s="47"/>
      <c r="JZ237" s="47"/>
      <c r="KA237" s="47"/>
      <c r="KB237" s="47"/>
      <c r="KC237" s="47"/>
      <c r="KD237" s="47"/>
      <c r="KE237" s="47"/>
      <c r="KF237" s="47"/>
      <c r="KG237" s="47"/>
      <c r="KH237" s="47"/>
      <c r="KI237" s="47"/>
      <c r="KJ237" s="47"/>
      <c r="KK237" s="47"/>
      <c r="KL237" s="47"/>
      <c r="KM237" s="47"/>
      <c r="KN237" s="47"/>
      <c r="KO237" s="47"/>
      <c r="KP237" s="47"/>
      <c r="KQ237" s="47"/>
      <c r="KR237" s="47"/>
      <c r="KS237" s="47"/>
      <c r="KT237" s="47"/>
      <c r="KU237" s="47"/>
      <c r="KV237" s="47"/>
      <c r="KW237" s="47"/>
      <c r="KX237" s="47"/>
      <c r="KY237" s="47"/>
      <c r="KZ237" s="47"/>
      <c r="LA237" s="47"/>
      <c r="LB237" s="47"/>
      <c r="LC237" s="47"/>
      <c r="LD237" s="47"/>
      <c r="LE237" s="47"/>
      <c r="LF237" s="47"/>
      <c r="LG237" s="47"/>
      <c r="LH237" s="47"/>
      <c r="LI237" s="47"/>
      <c r="LJ237" s="47"/>
      <c r="LK237" s="47"/>
      <c r="LL237" s="47"/>
      <c r="LM237" s="47"/>
      <c r="LN237" s="47"/>
      <c r="LO237" s="47"/>
      <c r="LP237" s="47"/>
      <c r="LQ237" s="47"/>
      <c r="LR237" s="47"/>
      <c r="LS237" s="47"/>
      <c r="LT237" s="47"/>
      <c r="LU237" s="47"/>
      <c r="LV237" s="47"/>
      <c r="LW237" s="47"/>
      <c r="LX237" s="47"/>
      <c r="LY237" s="47"/>
      <c r="LZ237" s="47"/>
      <c r="MA237" s="47"/>
      <c r="MB237" s="47"/>
      <c r="MC237" s="47"/>
      <c r="MD237" s="47"/>
      <c r="ME237" s="47"/>
      <c r="MF237" s="47"/>
      <c r="MG237" s="47"/>
      <c r="MH237" s="47"/>
      <c r="MI237" s="47"/>
      <c r="MJ237" s="47"/>
      <c r="MK237" s="47"/>
      <c r="ML237" s="47"/>
      <c r="MM237" s="47"/>
      <c r="MN237" s="47"/>
      <c r="MO237" s="47"/>
      <c r="MP237" s="47"/>
      <c r="MQ237" s="47"/>
      <c r="MR237" s="47"/>
      <c r="MS237" s="47"/>
      <c r="MT237" s="47"/>
      <c r="MU237" s="47"/>
      <c r="MV237" s="47"/>
      <c r="MW237" s="47"/>
      <c r="MX237" s="47"/>
      <c r="MY237" s="47"/>
      <c r="MZ237" s="47"/>
      <c r="NA237" s="47"/>
      <c r="NB237" s="45"/>
      <c r="NC237" s="45"/>
      <c r="ND237" s="45"/>
      <c r="NE237" s="45"/>
      <c r="NF237" s="45"/>
      <c r="NG237" s="45"/>
      <c r="NH237" s="45"/>
      <c r="NI237" s="45"/>
      <c r="NJ237" s="45"/>
      <c r="NK237" s="45"/>
      <c r="NL237" s="45"/>
      <c r="NM237" s="45"/>
      <c r="NN237" s="45"/>
      <c r="NO237" s="45"/>
      <c r="NP237" s="45"/>
      <c r="NQ237" s="45"/>
      <c r="NR237" s="45"/>
      <c r="NS237" s="45"/>
      <c r="NT237" s="45"/>
      <c r="NU237" s="45"/>
      <c r="NV237" s="45"/>
      <c r="NW237" s="45"/>
      <c r="NX237" s="45"/>
      <c r="NY237" s="45"/>
      <c r="NZ237" s="45"/>
      <c r="OA237" s="45"/>
      <c r="OB237" s="45"/>
      <c r="OC237" s="45"/>
      <c r="OD237" s="45"/>
      <c r="OE237" s="45"/>
      <c r="OF237" s="45"/>
      <c r="OG237" s="45"/>
      <c r="OH237" s="45"/>
      <c r="OI237" s="45"/>
      <c r="OJ237" s="45"/>
      <c r="OK237" s="45"/>
      <c r="OL237" s="45"/>
      <c r="OM237" s="45"/>
      <c r="ON237" s="45"/>
      <c r="OO237" s="45"/>
      <c r="OP237" s="45"/>
      <c r="OQ237" s="45"/>
      <c r="OR237" s="45"/>
      <c r="OS237" s="45"/>
      <c r="OT237" s="45"/>
      <c r="OU237" s="45"/>
      <c r="OV237" s="45"/>
      <c r="OW237" s="45"/>
      <c r="OX237" s="45"/>
      <c r="OY237" s="45"/>
      <c r="OZ237" s="45"/>
      <c r="PA237" s="45"/>
      <c r="PB237" s="45"/>
      <c r="PC237" s="45"/>
      <c r="PD237" s="45"/>
      <c r="PE237" s="45"/>
      <c r="PF237" s="45"/>
      <c r="PG237" s="45"/>
      <c r="PH237" s="45"/>
      <c r="PI237" s="45"/>
      <c r="PJ237" s="45"/>
      <c r="PK237" s="45"/>
      <c r="PL237" s="45"/>
      <c r="PM237" s="45"/>
      <c r="PN237" s="45"/>
      <c r="PO237" s="45"/>
      <c r="PP237" s="45"/>
      <c r="PQ237" s="45"/>
      <c r="PR237" s="45"/>
      <c r="PS237" s="45"/>
      <c r="PT237" s="45"/>
      <c r="PU237" s="45"/>
      <c r="PV237" s="45"/>
      <c r="PW237" s="45"/>
      <c r="PX237" s="45"/>
      <c r="PY237" s="45"/>
      <c r="PZ237" s="45"/>
      <c r="QA237" s="45"/>
      <c r="QB237" s="45"/>
      <c r="QC237" s="45"/>
      <c r="QD237" s="45"/>
      <c r="QE237" s="45"/>
      <c r="QF237" s="45"/>
      <c r="QG237" s="45"/>
      <c r="QH237" s="45"/>
      <c r="QI237" s="45"/>
      <c r="QJ237" s="45"/>
      <c r="QK237" s="45"/>
      <c r="QL237" s="45"/>
      <c r="QM237" s="45"/>
      <c r="QN237" s="45"/>
      <c r="QO237" s="45"/>
      <c r="QP237" s="45"/>
      <c r="QQ237" s="45"/>
      <c r="QR237" s="45"/>
      <c r="QS237" s="45"/>
      <c r="QT237" s="45"/>
      <c r="QU237" s="45"/>
      <c r="QV237" s="45"/>
      <c r="QW237" s="45"/>
      <c r="QX237" s="45"/>
      <c r="QY237" s="45"/>
      <c r="QZ237" s="45"/>
      <c r="RA237" s="45"/>
      <c r="RB237" s="45"/>
      <c r="RC237" s="45"/>
      <c r="RD237" s="45"/>
      <c r="RE237" s="45"/>
      <c r="RF237" s="45"/>
      <c r="RG237" s="45"/>
      <c r="RH237" s="45"/>
      <c r="RI237" s="45"/>
      <c r="RJ237" s="45"/>
      <c r="RK237" s="45"/>
      <c r="RL237" s="45"/>
      <c r="RM237" s="45"/>
      <c r="RN237" s="45"/>
      <c r="RO237" s="45"/>
      <c r="RP237" s="45"/>
      <c r="RQ237" s="45"/>
      <c r="RR237" s="45"/>
      <c r="RS237" s="45"/>
      <c r="RT237" s="45"/>
      <c r="RU237" s="45"/>
      <c r="RV237" s="45"/>
      <c r="RW237" s="45"/>
      <c r="RX237" s="45"/>
      <c r="RY237" s="45"/>
      <c r="RZ237" s="45"/>
      <c r="SA237" s="45"/>
      <c r="SB237" s="45"/>
      <c r="SC237" s="45"/>
      <c r="SD237" s="45"/>
      <c r="SE237" s="45"/>
      <c r="SF237" s="45"/>
      <c r="SG237" s="45"/>
      <c r="SH237" s="45"/>
      <c r="SI237" s="45"/>
      <c r="SJ237" s="45"/>
      <c r="SK237" s="45"/>
      <c r="SL237" s="45"/>
      <c r="SM237" s="45"/>
      <c r="SN237" s="45"/>
      <c r="SO237" s="45"/>
      <c r="SP237" s="45"/>
      <c r="SQ237" s="45"/>
      <c r="SR237" s="45"/>
      <c r="SS237" s="45"/>
      <c r="ST237" s="45"/>
      <c r="SU237" s="45"/>
      <c r="SV237" s="45"/>
      <c r="SW237" s="45"/>
      <c r="SX237" s="45"/>
      <c r="SY237" s="45"/>
      <c r="SZ237" s="45"/>
      <c r="TA237" s="45"/>
      <c r="TB237" s="45"/>
      <c r="TC237" s="45"/>
      <c r="TD237" s="45"/>
      <c r="TE237" s="45"/>
      <c r="TF237" s="45"/>
      <c r="TG237" s="45"/>
      <c r="TH237" s="45"/>
      <c r="TI237" s="45"/>
      <c r="TJ237" s="45"/>
      <c r="TK237" s="45"/>
      <c r="TL237" s="45"/>
      <c r="TM237" s="45"/>
      <c r="TN237" s="45"/>
      <c r="TO237" s="45"/>
      <c r="TP237" s="45"/>
      <c r="TQ237" s="45"/>
      <c r="TR237" s="45"/>
      <c r="TS237" s="45"/>
      <c r="TT237" s="45"/>
      <c r="TU237" s="45"/>
      <c r="TV237" s="45"/>
      <c r="TW237" s="45"/>
      <c r="TX237" s="45"/>
      <c r="TY237" s="45"/>
      <c r="TZ237" s="45"/>
      <c r="UA237" s="45"/>
      <c r="UB237" s="45"/>
      <c r="UC237" s="45"/>
      <c r="UD237" s="45"/>
      <c r="UE237" s="45"/>
      <c r="UF237" s="45"/>
      <c r="UG237" s="45"/>
      <c r="UH237" s="45"/>
      <c r="UI237" s="45"/>
      <c r="UJ237" s="45"/>
      <c r="UK237" s="45"/>
      <c r="UL237" s="45"/>
      <c r="UM237" s="45"/>
      <c r="UN237" s="45"/>
      <c r="UO237" s="45"/>
      <c r="UP237" s="45"/>
      <c r="UQ237" s="45"/>
      <c r="UR237" s="45"/>
      <c r="US237" s="45"/>
      <c r="UT237" s="45"/>
      <c r="UU237" s="45"/>
      <c r="UV237" s="45"/>
      <c r="UW237" s="45"/>
      <c r="UX237" s="45"/>
      <c r="UY237" s="45"/>
      <c r="UZ237" s="45"/>
      <c r="VA237" s="45"/>
      <c r="VB237" s="45"/>
      <c r="VC237" s="45"/>
      <c r="VD237" s="45"/>
      <c r="VE237" s="45"/>
      <c r="VF237" s="45"/>
      <c r="VG237" s="45"/>
      <c r="VH237" s="45"/>
      <c r="VI237" s="45"/>
      <c r="VJ237" s="45"/>
      <c r="VK237" s="45"/>
      <c r="VL237" s="45"/>
      <c r="VM237" s="45"/>
      <c r="VN237" s="45"/>
      <c r="VO237" s="45"/>
      <c r="VP237" s="45"/>
      <c r="VQ237" s="45"/>
      <c r="VR237" s="45"/>
      <c r="VS237" s="45"/>
      <c r="VT237" s="45"/>
      <c r="VU237" s="45"/>
      <c r="VV237" s="45"/>
      <c r="VW237" s="45"/>
      <c r="VX237" s="45"/>
      <c r="VY237" s="45"/>
      <c r="VZ237" s="45"/>
      <c r="WA237" s="45"/>
      <c r="WB237" s="45"/>
      <c r="WC237" s="45"/>
      <c r="WD237" s="45"/>
      <c r="WE237" s="45"/>
      <c r="WF237" s="45"/>
      <c r="WG237" s="45"/>
      <c r="WH237" s="45"/>
      <c r="WI237" s="45"/>
      <c r="WJ237" s="45"/>
      <c r="WK237" s="45"/>
      <c r="WL237" s="45"/>
      <c r="WM237" s="45"/>
      <c r="WN237" s="45"/>
      <c r="WO237" s="45"/>
      <c r="WP237" s="45"/>
      <c r="WQ237" s="45"/>
      <c r="WR237" s="45"/>
      <c r="WS237" s="45"/>
      <c r="WT237" s="45"/>
      <c r="WU237" s="45"/>
      <c r="WV237" s="45"/>
      <c r="WW237" s="45"/>
      <c r="WX237" s="45"/>
      <c r="WY237" s="45"/>
      <c r="WZ237" s="45"/>
      <c r="XA237" s="45"/>
      <c r="XB237" s="45"/>
      <c r="XC237" s="45"/>
      <c r="XD237" s="45"/>
      <c r="XE237" s="45"/>
      <c r="XF237" s="45"/>
      <c r="XG237" s="45"/>
      <c r="XH237" s="45"/>
      <c r="XI237" s="45"/>
      <c r="XJ237" s="45"/>
      <c r="XK237" s="45"/>
      <c r="XL237" s="45"/>
      <c r="XM237" s="45"/>
      <c r="XN237" s="45"/>
      <c r="XO237" s="45"/>
      <c r="XP237" s="45"/>
      <c r="XQ237" s="45"/>
      <c r="XR237" s="45"/>
      <c r="XS237" s="45"/>
      <c r="XT237" s="45"/>
      <c r="XU237" s="45"/>
      <c r="XV237" s="45"/>
      <c r="XW237" s="45"/>
      <c r="XX237" s="45"/>
      <c r="XY237" s="45"/>
      <c r="XZ237" s="45"/>
      <c r="YA237" s="45"/>
      <c r="YB237" s="45"/>
      <c r="YC237" s="45"/>
      <c r="YD237" s="45"/>
      <c r="YE237" s="45"/>
      <c r="YF237" s="45"/>
      <c r="YG237" s="45"/>
      <c r="YH237" s="45"/>
      <c r="YI237" s="45"/>
      <c r="YJ237" s="45"/>
      <c r="YK237" s="45"/>
      <c r="YL237" s="45"/>
      <c r="YM237" s="45"/>
      <c r="YN237" s="45"/>
      <c r="YO237" s="45"/>
      <c r="YP237" s="45"/>
      <c r="YQ237" s="45"/>
      <c r="YR237" s="45"/>
    </row>
    <row r="238" spans="1:668" s="46" customFormat="1" x14ac:dyDescent="0.25">
      <c r="A238" s="46" t="s">
        <v>215</v>
      </c>
      <c r="B238" s="112" t="s">
        <v>16</v>
      </c>
      <c r="C238" s="19" t="s">
        <v>69</v>
      </c>
      <c r="D238" s="19" t="s">
        <v>212</v>
      </c>
      <c r="E238" s="20">
        <v>44713</v>
      </c>
      <c r="F238" s="18" t="s">
        <v>106</v>
      </c>
      <c r="G238" s="149">
        <v>60000</v>
      </c>
      <c r="H238" s="153">
        <v>1722</v>
      </c>
      <c r="I238" s="149">
        <v>3486.68</v>
      </c>
      <c r="J238" s="149">
        <v>1824</v>
      </c>
      <c r="K238" s="149">
        <v>25</v>
      </c>
      <c r="L238" s="149">
        <v>7057.68</v>
      </c>
      <c r="M238" s="153">
        <v>52942.32</v>
      </c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</row>
    <row r="239" spans="1:668" s="68" customFormat="1" x14ac:dyDescent="0.25">
      <c r="A239" s="68" t="s">
        <v>14</v>
      </c>
      <c r="B239" s="115">
        <v>5</v>
      </c>
      <c r="C239" s="115"/>
      <c r="D239" s="115"/>
      <c r="E239" s="116"/>
      <c r="F239" s="116"/>
      <c r="G239" s="147">
        <f>G234+G235+G237+G238+G236</f>
        <v>290000</v>
      </c>
      <c r="H239" s="154">
        <f>H234+H235+H238+H237+H236</f>
        <v>8323</v>
      </c>
      <c r="I239" s="147">
        <f>I234+I235+I238+I237+I236</f>
        <v>16670.879999999997</v>
      </c>
      <c r="J239" s="147">
        <f>J234+J235+J238+J237+J236</f>
        <v>8816</v>
      </c>
      <c r="K239" s="147">
        <f>K234+K235+K238+K237+K236</f>
        <v>125</v>
      </c>
      <c r="L239" s="147">
        <f>L234+L235+L238+L237+L236</f>
        <v>33934.880000000005</v>
      </c>
      <c r="M239" s="154">
        <f>M234+M235+M237+M238+M236</f>
        <v>256065.12000000002</v>
      </c>
      <c r="N239" s="117"/>
      <c r="O239" s="20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  <c r="IV239" s="39"/>
      <c r="IW239" s="39"/>
      <c r="IX239" s="39"/>
      <c r="IY239" s="39"/>
      <c r="IZ239" s="39"/>
      <c r="JA239" s="39"/>
      <c r="JB239" s="39"/>
      <c r="JC239" s="39"/>
      <c r="JD239" s="39"/>
      <c r="JE239" s="39"/>
      <c r="JF239" s="39"/>
      <c r="JG239" s="39"/>
      <c r="JH239" s="39"/>
      <c r="JI239" s="39"/>
      <c r="JJ239" s="39"/>
      <c r="JK239" s="39"/>
      <c r="JL239" s="39"/>
      <c r="JM239" s="39"/>
      <c r="JN239" s="39"/>
      <c r="JO239" s="39"/>
      <c r="JP239" s="39"/>
      <c r="JQ239" s="39"/>
      <c r="JR239" s="39"/>
      <c r="JS239" s="39"/>
      <c r="JT239" s="39"/>
      <c r="JU239" s="39"/>
      <c r="JV239" s="39"/>
      <c r="JW239" s="39"/>
      <c r="JX239" s="39"/>
      <c r="JY239" s="39"/>
      <c r="JZ239" s="39"/>
      <c r="KA239" s="39"/>
      <c r="KB239" s="39"/>
      <c r="KC239" s="39"/>
      <c r="KD239" s="39"/>
      <c r="KE239" s="39"/>
      <c r="KF239" s="39"/>
      <c r="KG239" s="39"/>
      <c r="KH239" s="39"/>
      <c r="KI239" s="39"/>
      <c r="KJ239" s="39"/>
      <c r="KK239" s="39"/>
      <c r="KL239" s="39"/>
      <c r="KM239" s="39"/>
      <c r="KN239" s="39"/>
      <c r="KO239" s="39"/>
      <c r="KP239" s="39"/>
      <c r="KQ239" s="39"/>
      <c r="KR239" s="39"/>
      <c r="KS239" s="39"/>
      <c r="KT239" s="39"/>
      <c r="KU239" s="39"/>
      <c r="KV239" s="39"/>
      <c r="KW239" s="39"/>
      <c r="KX239" s="39"/>
      <c r="KY239" s="39"/>
      <c r="KZ239" s="39"/>
      <c r="LA239" s="39"/>
      <c r="LB239" s="39"/>
      <c r="LC239" s="39"/>
      <c r="LD239" s="39"/>
      <c r="LE239" s="39"/>
      <c r="LF239" s="39"/>
      <c r="LG239" s="39"/>
      <c r="LH239" s="39"/>
      <c r="LI239" s="39"/>
      <c r="LJ239" s="39"/>
      <c r="LK239" s="39"/>
      <c r="LL239" s="39"/>
      <c r="LM239" s="39"/>
      <c r="LN239" s="39"/>
      <c r="LO239" s="39"/>
      <c r="LP239" s="39"/>
      <c r="LQ239" s="39"/>
      <c r="LR239" s="39"/>
      <c r="LS239" s="39"/>
      <c r="LT239" s="39"/>
      <c r="LU239" s="39"/>
      <c r="LV239" s="39"/>
      <c r="LW239" s="39"/>
      <c r="LX239" s="39"/>
      <c r="LY239" s="39"/>
      <c r="LZ239" s="39"/>
      <c r="MA239" s="39"/>
      <c r="MB239" s="39"/>
      <c r="MC239" s="39"/>
      <c r="MD239" s="39"/>
      <c r="ME239" s="39"/>
      <c r="MF239" s="39"/>
      <c r="MG239" s="39"/>
      <c r="MH239" s="39"/>
      <c r="MI239" s="39"/>
      <c r="MJ239" s="39"/>
      <c r="MK239" s="39"/>
      <c r="ML239" s="39"/>
      <c r="MM239" s="39"/>
      <c r="MN239" s="39"/>
      <c r="MO239" s="39"/>
      <c r="MP239" s="39"/>
      <c r="MQ239" s="39"/>
      <c r="MR239" s="39"/>
      <c r="MS239" s="39"/>
      <c r="MT239" s="39"/>
      <c r="MU239" s="39"/>
      <c r="MV239" s="39"/>
      <c r="MW239" s="39"/>
      <c r="MX239" s="39"/>
      <c r="MY239" s="39"/>
      <c r="MZ239" s="39"/>
      <c r="NA239" s="39"/>
    </row>
    <row r="240" spans="1:668" x14ac:dyDescent="0.25"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  <c r="JP240" s="47"/>
      <c r="JQ240" s="47"/>
      <c r="JR240" s="47"/>
      <c r="JS240" s="47"/>
      <c r="JT240" s="47"/>
      <c r="JU240" s="47"/>
      <c r="JV240" s="47"/>
      <c r="JW240" s="47"/>
      <c r="JX240" s="47"/>
      <c r="JY240" s="47"/>
      <c r="JZ240" s="47"/>
      <c r="KA240" s="47"/>
      <c r="KB240" s="47"/>
      <c r="KC240" s="47"/>
      <c r="KD240" s="47"/>
      <c r="KE240" s="47"/>
      <c r="KF240" s="47"/>
      <c r="KG240" s="47"/>
      <c r="KH240" s="47"/>
      <c r="KI240" s="47"/>
      <c r="KJ240" s="47"/>
      <c r="KK240" s="47"/>
      <c r="KL240" s="47"/>
      <c r="KM240" s="47"/>
      <c r="KN240" s="47"/>
      <c r="KO240" s="47"/>
      <c r="KP240" s="47"/>
      <c r="KQ240" s="47"/>
      <c r="KR240" s="47"/>
      <c r="KS240" s="47"/>
      <c r="KT240" s="47"/>
      <c r="KU240" s="47"/>
      <c r="KV240" s="47"/>
      <c r="KW240" s="47"/>
      <c r="KX240" s="47"/>
      <c r="KY240" s="47"/>
      <c r="KZ240" s="47"/>
      <c r="LA240" s="47"/>
      <c r="LB240" s="47"/>
      <c r="LC240" s="47"/>
      <c r="LD240" s="47"/>
      <c r="LE240" s="47"/>
      <c r="LF240" s="47"/>
      <c r="LG240" s="47"/>
      <c r="LH240" s="47"/>
      <c r="LI240" s="47"/>
      <c r="LJ240" s="47"/>
      <c r="LK240" s="47"/>
      <c r="LL240" s="47"/>
      <c r="LM240" s="47"/>
      <c r="LN240" s="47"/>
      <c r="LO240" s="47"/>
      <c r="LP240" s="47"/>
      <c r="LQ240" s="47"/>
      <c r="LR240" s="47"/>
      <c r="LS240" s="47"/>
      <c r="LT240" s="47"/>
      <c r="LU240" s="47"/>
      <c r="LV240" s="47"/>
      <c r="LW240" s="47"/>
      <c r="LX240" s="47"/>
      <c r="LY240" s="47"/>
      <c r="LZ240" s="47"/>
      <c r="MA240" s="47"/>
      <c r="MB240" s="47"/>
      <c r="MC240" s="47"/>
      <c r="MD240" s="47"/>
      <c r="ME240" s="47"/>
      <c r="MF240" s="47"/>
      <c r="MG240" s="47"/>
      <c r="MH240" s="47"/>
      <c r="MI240" s="47"/>
      <c r="MJ240" s="47"/>
      <c r="MK240" s="47"/>
      <c r="ML240" s="47"/>
      <c r="MM240" s="47"/>
      <c r="MN240" s="47"/>
      <c r="MO240" s="47"/>
      <c r="MP240" s="47"/>
      <c r="MQ240" s="47"/>
      <c r="MR240" s="47"/>
      <c r="MS240" s="47"/>
      <c r="MT240" s="47"/>
      <c r="MU240" s="47"/>
      <c r="MV240" s="47"/>
      <c r="MW240" s="47"/>
      <c r="MX240" s="47"/>
      <c r="MY240" s="47"/>
      <c r="MZ240" s="47"/>
      <c r="NA240" s="47"/>
    </row>
    <row r="241" spans="1:669" s="47" customFormat="1" ht="15.75" x14ac:dyDescent="0.25">
      <c r="A241" s="78" t="s">
        <v>170</v>
      </c>
      <c r="B241" s="122"/>
      <c r="C241" s="55"/>
      <c r="D241" s="55"/>
      <c r="E241" s="55"/>
      <c r="F241" s="55"/>
      <c r="G241" s="139"/>
      <c r="H241" s="139"/>
      <c r="I241" s="139"/>
      <c r="J241" s="139"/>
      <c r="K241" s="139"/>
      <c r="L241" s="139"/>
      <c r="M241" s="180"/>
      <c r="N241" s="45"/>
      <c r="O241" s="45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</row>
    <row r="242" spans="1:669" s="15" customFormat="1" ht="15.75" x14ac:dyDescent="0.25">
      <c r="A242" s="98" t="s">
        <v>171</v>
      </c>
      <c r="B242" s="99" t="s">
        <v>168</v>
      </c>
      <c r="C242" s="100" t="s">
        <v>69</v>
      </c>
      <c r="D242" s="100" t="s">
        <v>212</v>
      </c>
      <c r="E242" s="101">
        <v>44470</v>
      </c>
      <c r="F242" s="102" t="s">
        <v>106</v>
      </c>
      <c r="G242" s="226">
        <v>60000</v>
      </c>
      <c r="H242" s="226">
        <v>1722</v>
      </c>
      <c r="I242" s="226">
        <v>3486.68</v>
      </c>
      <c r="J242" s="135">
        <v>1824</v>
      </c>
      <c r="K242" s="149">
        <v>438</v>
      </c>
      <c r="L242" s="226">
        <v>7470.68</v>
      </c>
      <c r="M242" s="226">
        <v>52529.32</v>
      </c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  <c r="JP242" s="47"/>
      <c r="JQ242" s="47"/>
      <c r="JR242" s="47"/>
      <c r="JS242" s="47"/>
      <c r="JT242" s="47"/>
      <c r="JU242" s="47"/>
      <c r="JV242" s="47"/>
      <c r="JW242" s="47"/>
      <c r="JX242" s="47"/>
      <c r="JY242" s="47"/>
      <c r="JZ242" s="47"/>
      <c r="KA242" s="47"/>
      <c r="KB242" s="47"/>
      <c r="KC242" s="47"/>
      <c r="KD242" s="47"/>
      <c r="KE242" s="47"/>
      <c r="KF242" s="47"/>
      <c r="KG242" s="47"/>
      <c r="KH242" s="47"/>
      <c r="KI242" s="47"/>
      <c r="KJ242" s="47"/>
      <c r="KK242" s="47"/>
      <c r="KL242" s="47"/>
      <c r="KM242" s="47"/>
      <c r="KN242" s="47"/>
      <c r="KO242" s="47"/>
      <c r="KP242" s="47"/>
      <c r="KQ242" s="47"/>
      <c r="KR242" s="47"/>
      <c r="KS242" s="47"/>
      <c r="KT242" s="47"/>
      <c r="KU242" s="47"/>
      <c r="KV242" s="47"/>
      <c r="KW242" s="47"/>
      <c r="KX242" s="47"/>
      <c r="KY242" s="47"/>
      <c r="KZ242" s="47"/>
      <c r="LA242" s="47"/>
      <c r="LB242" s="47"/>
      <c r="LC242" s="47"/>
      <c r="LD242" s="47"/>
      <c r="LE242" s="47"/>
      <c r="LF242" s="47"/>
      <c r="LG242" s="47"/>
      <c r="LH242" s="47"/>
      <c r="LI242" s="47"/>
      <c r="LJ242" s="47"/>
      <c r="LK242" s="47"/>
      <c r="LL242" s="47"/>
      <c r="LM242" s="47"/>
      <c r="LN242" s="47"/>
      <c r="LO242" s="47"/>
      <c r="LP242" s="47"/>
      <c r="LQ242" s="47"/>
      <c r="LR242" s="47"/>
      <c r="LS242" s="47"/>
      <c r="LT242" s="47"/>
      <c r="LU242" s="47"/>
      <c r="LV242" s="47"/>
      <c r="LW242" s="47"/>
      <c r="LX242" s="47"/>
      <c r="LY242" s="47"/>
      <c r="LZ242" s="47"/>
      <c r="MA242" s="47"/>
      <c r="MB242" s="47"/>
      <c r="MC242" s="47"/>
      <c r="MD242" s="47"/>
      <c r="ME242" s="47"/>
      <c r="MF242" s="47"/>
      <c r="MG242" s="47"/>
      <c r="MH242" s="47"/>
      <c r="MI242" s="47"/>
      <c r="MJ242" s="47"/>
      <c r="MK242" s="47"/>
      <c r="ML242" s="47"/>
      <c r="MM242" s="47"/>
      <c r="MN242" s="47"/>
      <c r="MO242" s="47"/>
      <c r="MP242" s="47"/>
      <c r="MQ242" s="47"/>
      <c r="MR242" s="47"/>
      <c r="MS242" s="47"/>
      <c r="MT242" s="47"/>
      <c r="MU242" s="47"/>
      <c r="MV242" s="47"/>
      <c r="MW242" s="47"/>
      <c r="MX242" s="47"/>
      <c r="MY242" s="47"/>
      <c r="MZ242" s="47"/>
      <c r="NA242" s="47"/>
      <c r="NB242" s="45"/>
      <c r="NC242" s="45"/>
      <c r="ND242" s="45"/>
      <c r="NE242" s="45"/>
      <c r="NF242" s="45"/>
      <c r="NG242" s="45"/>
      <c r="NH242" s="45"/>
      <c r="NI242" s="45"/>
      <c r="NJ242" s="45"/>
      <c r="NK242" s="45"/>
      <c r="NL242" s="45"/>
      <c r="NM242" s="45"/>
      <c r="NN242" s="45"/>
      <c r="NO242" s="45"/>
      <c r="NP242" s="45"/>
      <c r="NQ242" s="45"/>
      <c r="NR242" s="45"/>
      <c r="NS242" s="45"/>
      <c r="NT242" s="45"/>
      <c r="NU242" s="45"/>
      <c r="NV242" s="45"/>
      <c r="NW242" s="45"/>
      <c r="NX242" s="45"/>
      <c r="NY242" s="45"/>
      <c r="NZ242" s="45"/>
      <c r="OA242" s="45"/>
      <c r="OB242" s="45"/>
      <c r="OC242" s="45"/>
      <c r="OD242" s="45"/>
      <c r="OE242" s="45"/>
      <c r="OF242" s="45"/>
      <c r="OG242" s="45"/>
      <c r="OH242" s="45"/>
      <c r="OI242" s="45"/>
      <c r="OJ242" s="45"/>
      <c r="OK242" s="45"/>
      <c r="OL242" s="45"/>
      <c r="OM242" s="45"/>
      <c r="ON242" s="45"/>
      <c r="OO242" s="45"/>
      <c r="OP242" s="45"/>
      <c r="OQ242" s="45"/>
      <c r="OR242" s="45"/>
      <c r="OS242" s="45"/>
      <c r="OT242" s="45"/>
      <c r="OU242" s="45"/>
      <c r="OV242" s="45"/>
      <c r="OW242" s="45"/>
      <c r="OX242" s="45"/>
      <c r="OY242" s="45"/>
      <c r="OZ242" s="45"/>
      <c r="PA242" s="45"/>
      <c r="PB242" s="45"/>
      <c r="PC242" s="45"/>
      <c r="PD242" s="45"/>
      <c r="PE242" s="45"/>
      <c r="PF242" s="45"/>
      <c r="PG242" s="45"/>
      <c r="PH242" s="45"/>
      <c r="PI242" s="45"/>
      <c r="PJ242" s="45"/>
      <c r="PK242" s="45"/>
      <c r="PL242" s="45"/>
      <c r="PM242" s="45"/>
      <c r="PN242" s="45"/>
      <c r="PO242" s="45"/>
      <c r="PP242" s="45"/>
      <c r="PQ242" s="45"/>
      <c r="PR242" s="45"/>
      <c r="PS242" s="45"/>
      <c r="PT242" s="45"/>
      <c r="PU242" s="45"/>
      <c r="PV242" s="45"/>
      <c r="PW242" s="45"/>
      <c r="PX242" s="45"/>
      <c r="PY242" s="45"/>
      <c r="PZ242" s="45"/>
      <c r="QA242" s="45"/>
      <c r="QB242" s="45"/>
      <c r="QC242" s="45"/>
      <c r="QD242" s="45"/>
      <c r="QE242" s="45"/>
      <c r="QF242" s="45"/>
      <c r="QG242" s="45"/>
      <c r="QH242" s="45"/>
      <c r="QI242" s="45"/>
      <c r="QJ242" s="45"/>
      <c r="QK242" s="45"/>
      <c r="QL242" s="45"/>
      <c r="QM242" s="45"/>
      <c r="QN242" s="45"/>
      <c r="QO242" s="45"/>
      <c r="QP242" s="45"/>
      <c r="QQ242" s="45"/>
      <c r="QR242" s="45"/>
      <c r="QS242" s="45"/>
      <c r="QT242" s="45"/>
      <c r="QU242" s="45"/>
      <c r="QV242" s="45"/>
      <c r="QW242" s="45"/>
      <c r="QX242" s="45"/>
      <c r="QY242" s="45"/>
      <c r="QZ242" s="45"/>
      <c r="RA242" s="45"/>
      <c r="RB242" s="45"/>
      <c r="RC242" s="45"/>
      <c r="RD242" s="45"/>
      <c r="RE242" s="45"/>
      <c r="RF242" s="45"/>
      <c r="RG242" s="45"/>
      <c r="RH242" s="45"/>
      <c r="RI242" s="45"/>
      <c r="RJ242" s="45"/>
      <c r="RK242" s="45"/>
      <c r="RL242" s="45"/>
      <c r="RM242" s="45"/>
      <c r="RN242" s="45"/>
      <c r="RO242" s="45"/>
      <c r="RP242" s="45"/>
      <c r="RQ242" s="45"/>
      <c r="RR242" s="45"/>
      <c r="RS242" s="45"/>
      <c r="RT242" s="45"/>
      <c r="RU242" s="45"/>
      <c r="RV242" s="45"/>
      <c r="RW242" s="45"/>
      <c r="RX242" s="45"/>
      <c r="RY242" s="45"/>
      <c r="RZ242" s="45"/>
      <c r="SA242" s="45"/>
      <c r="SB242" s="45"/>
      <c r="SC242" s="45"/>
      <c r="SD242" s="45"/>
      <c r="SE242" s="45"/>
      <c r="SF242" s="45"/>
      <c r="SG242" s="45"/>
      <c r="SH242" s="45"/>
      <c r="SI242" s="45"/>
      <c r="SJ242" s="45"/>
      <c r="SK242" s="45"/>
      <c r="SL242" s="45"/>
      <c r="SM242" s="45"/>
      <c r="SN242" s="45"/>
      <c r="SO242" s="45"/>
      <c r="SP242" s="45"/>
      <c r="SQ242" s="45"/>
      <c r="SR242" s="45"/>
      <c r="SS242" s="45"/>
      <c r="ST242" s="45"/>
      <c r="SU242" s="45"/>
      <c r="SV242" s="45"/>
      <c r="SW242" s="45"/>
      <c r="SX242" s="45"/>
      <c r="SY242" s="45"/>
      <c r="SZ242" s="45"/>
      <c r="TA242" s="45"/>
      <c r="TB242" s="45"/>
      <c r="TC242" s="45"/>
      <c r="TD242" s="45"/>
      <c r="TE242" s="45"/>
      <c r="TF242" s="45"/>
      <c r="TG242" s="45"/>
      <c r="TH242" s="45"/>
      <c r="TI242" s="45"/>
      <c r="TJ242" s="45"/>
      <c r="TK242" s="45"/>
      <c r="TL242" s="45"/>
      <c r="TM242" s="45"/>
      <c r="TN242" s="45"/>
      <c r="TO242" s="45"/>
      <c r="TP242" s="45"/>
      <c r="TQ242" s="45"/>
      <c r="TR242" s="45"/>
      <c r="TS242" s="45"/>
      <c r="TT242" s="45"/>
      <c r="TU242" s="45"/>
      <c r="TV242" s="45"/>
      <c r="TW242" s="45"/>
      <c r="TX242" s="45"/>
      <c r="TY242" s="45"/>
      <c r="TZ242" s="45"/>
      <c r="UA242" s="45"/>
      <c r="UB242" s="45"/>
      <c r="UC242" s="45"/>
      <c r="UD242" s="45"/>
      <c r="UE242" s="45"/>
      <c r="UF242" s="45"/>
      <c r="UG242" s="45"/>
      <c r="UH242" s="45"/>
      <c r="UI242" s="45"/>
      <c r="UJ242" s="45"/>
      <c r="UK242" s="45"/>
      <c r="UL242" s="45"/>
      <c r="UM242" s="45"/>
      <c r="UN242" s="45"/>
      <c r="UO242" s="45"/>
      <c r="UP242" s="45"/>
      <c r="UQ242" s="45"/>
      <c r="UR242" s="45"/>
      <c r="US242" s="45"/>
      <c r="UT242" s="45"/>
      <c r="UU242" s="45"/>
      <c r="UV242" s="45"/>
      <c r="UW242" s="45"/>
      <c r="UX242" s="45"/>
      <c r="UY242" s="45"/>
      <c r="UZ242" s="45"/>
      <c r="VA242" s="45"/>
      <c r="VB242" s="45"/>
      <c r="VC242" s="45"/>
      <c r="VD242" s="45"/>
      <c r="VE242" s="45"/>
      <c r="VF242" s="45"/>
      <c r="VG242" s="45"/>
      <c r="VH242" s="45"/>
      <c r="VI242" s="45"/>
      <c r="VJ242" s="45"/>
      <c r="VK242" s="45"/>
      <c r="VL242" s="45"/>
      <c r="VM242" s="45"/>
      <c r="VN242" s="45"/>
      <c r="VO242" s="45"/>
      <c r="VP242" s="45"/>
      <c r="VQ242" s="45"/>
      <c r="VR242" s="45"/>
      <c r="VS242" s="45"/>
      <c r="VT242" s="45"/>
      <c r="VU242" s="45"/>
      <c r="VV242" s="45"/>
      <c r="VW242" s="45"/>
      <c r="VX242" s="45"/>
      <c r="VY242" s="45"/>
      <c r="VZ242" s="45"/>
      <c r="WA242" s="45"/>
      <c r="WB242" s="45"/>
      <c r="WC242" s="45"/>
      <c r="WD242" s="45"/>
      <c r="WE242" s="45"/>
      <c r="WF242" s="45"/>
      <c r="WG242" s="45"/>
      <c r="WH242" s="45"/>
      <c r="WI242" s="45"/>
      <c r="WJ242" s="45"/>
      <c r="WK242" s="45"/>
      <c r="WL242" s="45"/>
      <c r="WM242" s="45"/>
      <c r="WN242" s="45"/>
      <c r="WO242" s="45"/>
      <c r="WP242" s="45"/>
      <c r="WQ242" s="45"/>
      <c r="WR242" s="45"/>
      <c r="WS242" s="45"/>
      <c r="WT242" s="45"/>
      <c r="WU242" s="45"/>
      <c r="WV242" s="45"/>
      <c r="WW242" s="45"/>
      <c r="WX242" s="45"/>
      <c r="WY242" s="45"/>
      <c r="WZ242" s="45"/>
      <c r="XA242" s="45"/>
      <c r="XB242" s="45"/>
      <c r="XC242" s="45"/>
      <c r="XD242" s="45"/>
      <c r="XE242" s="45"/>
      <c r="XF242" s="45"/>
      <c r="XG242" s="45"/>
      <c r="XH242" s="45"/>
      <c r="XI242" s="45"/>
      <c r="XJ242" s="45"/>
      <c r="XK242" s="45"/>
      <c r="XL242" s="45"/>
      <c r="XM242" s="45"/>
      <c r="XN242" s="45"/>
      <c r="XO242" s="45"/>
      <c r="XP242" s="45"/>
      <c r="XQ242" s="45"/>
      <c r="XR242" s="45"/>
      <c r="XS242" s="45"/>
      <c r="XT242" s="45"/>
      <c r="XU242" s="45"/>
      <c r="XV242" s="45"/>
      <c r="XW242" s="45"/>
      <c r="XX242" s="45"/>
      <c r="XY242" s="45"/>
      <c r="XZ242" s="45"/>
      <c r="YA242" s="45"/>
      <c r="YB242" s="45"/>
      <c r="YC242" s="45"/>
      <c r="YD242" s="45"/>
      <c r="YE242" s="45"/>
      <c r="YF242" s="45"/>
      <c r="YG242" s="45"/>
      <c r="YH242" s="45"/>
      <c r="YI242" s="45"/>
      <c r="YJ242" s="45"/>
      <c r="YK242" s="45"/>
      <c r="YL242" s="45"/>
      <c r="YM242" s="45"/>
      <c r="YN242" s="45"/>
      <c r="YO242" s="45"/>
      <c r="YP242" s="45"/>
      <c r="YQ242" s="45"/>
      <c r="YR242" s="45"/>
      <c r="YS242" s="45"/>
    </row>
    <row r="243" spans="1:669" s="15" customFormat="1" ht="15.75" x14ac:dyDescent="0.25">
      <c r="A243" s="98" t="s">
        <v>172</v>
      </c>
      <c r="B243" s="99" t="s">
        <v>168</v>
      </c>
      <c r="C243" s="100" t="s">
        <v>70</v>
      </c>
      <c r="D243" s="100" t="s">
        <v>212</v>
      </c>
      <c r="E243" s="101">
        <v>44593</v>
      </c>
      <c r="F243" s="102" t="s">
        <v>106</v>
      </c>
      <c r="G243" s="226">
        <v>76000</v>
      </c>
      <c r="H243" s="226">
        <v>2181.1999999999998</v>
      </c>
      <c r="I243" s="226">
        <v>6497.56</v>
      </c>
      <c r="J243" s="135">
        <v>2310.4</v>
      </c>
      <c r="K243" s="149">
        <v>25</v>
      </c>
      <c r="L243" s="226">
        <v>11014.16</v>
      </c>
      <c r="M243" s="226">
        <v>64985.84</v>
      </c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  <c r="JP243" s="47"/>
      <c r="JQ243" s="47"/>
      <c r="JR243" s="47"/>
      <c r="JS243" s="47"/>
      <c r="JT243" s="47"/>
      <c r="JU243" s="47"/>
      <c r="JV243" s="47"/>
      <c r="JW243" s="47"/>
      <c r="JX243" s="47"/>
      <c r="JY243" s="47"/>
      <c r="JZ243" s="47"/>
      <c r="KA243" s="47"/>
      <c r="KB243" s="47"/>
      <c r="KC243" s="47"/>
      <c r="KD243" s="47"/>
      <c r="KE243" s="47"/>
      <c r="KF243" s="47"/>
      <c r="KG243" s="47"/>
      <c r="KH243" s="47"/>
      <c r="KI243" s="47"/>
      <c r="KJ243" s="47"/>
      <c r="KK243" s="47"/>
      <c r="KL243" s="47"/>
      <c r="KM243" s="47"/>
      <c r="KN243" s="47"/>
      <c r="KO243" s="47"/>
      <c r="KP243" s="47"/>
      <c r="KQ243" s="47"/>
      <c r="KR243" s="47"/>
      <c r="KS243" s="47"/>
      <c r="KT243" s="47"/>
      <c r="KU243" s="47"/>
      <c r="KV243" s="47"/>
      <c r="KW243" s="47"/>
      <c r="KX243" s="47"/>
      <c r="KY243" s="47"/>
      <c r="KZ243" s="47"/>
      <c r="LA243" s="47"/>
      <c r="LB243" s="47"/>
      <c r="LC243" s="47"/>
      <c r="LD243" s="47"/>
      <c r="LE243" s="47"/>
      <c r="LF243" s="47"/>
      <c r="LG243" s="47"/>
      <c r="LH243" s="47"/>
      <c r="LI243" s="47"/>
      <c r="LJ243" s="47"/>
      <c r="LK243" s="47"/>
      <c r="LL243" s="47"/>
      <c r="LM243" s="47"/>
      <c r="LN243" s="47"/>
      <c r="LO243" s="47"/>
      <c r="LP243" s="47"/>
      <c r="LQ243" s="47"/>
      <c r="LR243" s="47"/>
      <c r="LS243" s="47"/>
      <c r="LT243" s="47"/>
      <c r="LU243" s="47"/>
      <c r="LV243" s="47"/>
      <c r="LW243" s="47"/>
      <c r="LX243" s="47"/>
      <c r="LY243" s="47"/>
      <c r="LZ243" s="47"/>
      <c r="MA243" s="47"/>
      <c r="MB243" s="47"/>
      <c r="MC243" s="47"/>
      <c r="MD243" s="47"/>
      <c r="ME243" s="47"/>
      <c r="MF243" s="47"/>
      <c r="MG243" s="47"/>
      <c r="MH243" s="47"/>
      <c r="MI243" s="47"/>
      <c r="MJ243" s="47"/>
      <c r="MK243" s="47"/>
      <c r="ML243" s="47"/>
      <c r="MM243" s="47"/>
      <c r="MN243" s="47"/>
      <c r="MO243" s="47"/>
      <c r="MP243" s="47"/>
      <c r="MQ243" s="47"/>
      <c r="MR243" s="47"/>
      <c r="MS243" s="47"/>
      <c r="MT243" s="47"/>
      <c r="MU243" s="47"/>
      <c r="MV243" s="47"/>
      <c r="MW243" s="47"/>
      <c r="MX243" s="47"/>
      <c r="MY243" s="47"/>
      <c r="MZ243" s="47"/>
      <c r="NA243" s="47"/>
      <c r="NB243" s="45"/>
      <c r="NC243" s="45"/>
      <c r="ND243" s="45"/>
      <c r="NE243" s="45"/>
      <c r="NF243" s="45"/>
      <c r="NG243" s="45"/>
      <c r="NH243" s="45"/>
      <c r="NI243" s="45"/>
      <c r="NJ243" s="45"/>
      <c r="NK243" s="45"/>
      <c r="NL243" s="45"/>
      <c r="NM243" s="45"/>
      <c r="NN243" s="45"/>
      <c r="NO243" s="45"/>
      <c r="NP243" s="45"/>
      <c r="NQ243" s="45"/>
      <c r="NR243" s="45"/>
      <c r="NS243" s="45"/>
      <c r="NT243" s="45"/>
      <c r="NU243" s="45"/>
      <c r="NV243" s="45"/>
      <c r="NW243" s="45"/>
      <c r="NX243" s="45"/>
      <c r="NY243" s="45"/>
      <c r="NZ243" s="45"/>
      <c r="OA243" s="45"/>
      <c r="OB243" s="45"/>
      <c r="OC243" s="45"/>
      <c r="OD243" s="45"/>
      <c r="OE243" s="45"/>
      <c r="OF243" s="45"/>
      <c r="OG243" s="45"/>
      <c r="OH243" s="45"/>
      <c r="OI243" s="45"/>
      <c r="OJ243" s="45"/>
      <c r="OK243" s="45"/>
      <c r="OL243" s="45"/>
      <c r="OM243" s="45"/>
      <c r="ON243" s="45"/>
      <c r="OO243" s="45"/>
      <c r="OP243" s="45"/>
      <c r="OQ243" s="45"/>
      <c r="OR243" s="45"/>
      <c r="OS243" s="45"/>
      <c r="OT243" s="45"/>
      <c r="OU243" s="45"/>
      <c r="OV243" s="45"/>
      <c r="OW243" s="45"/>
      <c r="OX243" s="45"/>
      <c r="OY243" s="45"/>
      <c r="OZ243" s="45"/>
      <c r="PA243" s="45"/>
      <c r="PB243" s="45"/>
      <c r="PC243" s="45"/>
      <c r="PD243" s="45"/>
      <c r="PE243" s="45"/>
      <c r="PF243" s="45"/>
      <c r="PG243" s="45"/>
      <c r="PH243" s="45"/>
      <c r="PI243" s="45"/>
      <c r="PJ243" s="45"/>
      <c r="PK243" s="45"/>
      <c r="PL243" s="45"/>
      <c r="PM243" s="45"/>
      <c r="PN243" s="45"/>
      <c r="PO243" s="45"/>
      <c r="PP243" s="45"/>
      <c r="PQ243" s="45"/>
      <c r="PR243" s="45"/>
      <c r="PS243" s="45"/>
      <c r="PT243" s="45"/>
      <c r="PU243" s="45"/>
      <c r="PV243" s="45"/>
      <c r="PW243" s="45"/>
      <c r="PX243" s="45"/>
      <c r="PY243" s="45"/>
      <c r="PZ243" s="45"/>
      <c r="QA243" s="45"/>
      <c r="QB243" s="45"/>
      <c r="QC243" s="45"/>
      <c r="QD243" s="45"/>
      <c r="QE243" s="45"/>
      <c r="QF243" s="45"/>
      <c r="QG243" s="45"/>
      <c r="QH243" s="45"/>
      <c r="QI243" s="45"/>
      <c r="QJ243" s="45"/>
      <c r="QK243" s="45"/>
      <c r="QL243" s="45"/>
      <c r="QM243" s="45"/>
      <c r="QN243" s="45"/>
      <c r="QO243" s="45"/>
      <c r="QP243" s="45"/>
      <c r="QQ243" s="45"/>
      <c r="QR243" s="45"/>
      <c r="QS243" s="45"/>
      <c r="QT243" s="45"/>
      <c r="QU243" s="45"/>
      <c r="QV243" s="45"/>
      <c r="QW243" s="45"/>
      <c r="QX243" s="45"/>
      <c r="QY243" s="45"/>
      <c r="QZ243" s="45"/>
      <c r="RA243" s="45"/>
      <c r="RB243" s="45"/>
      <c r="RC243" s="45"/>
      <c r="RD243" s="45"/>
      <c r="RE243" s="45"/>
      <c r="RF243" s="45"/>
      <c r="RG243" s="45"/>
      <c r="RH243" s="45"/>
      <c r="RI243" s="45"/>
      <c r="RJ243" s="45"/>
      <c r="RK243" s="45"/>
      <c r="RL243" s="45"/>
      <c r="RM243" s="45"/>
      <c r="RN243" s="45"/>
      <c r="RO243" s="45"/>
      <c r="RP243" s="45"/>
      <c r="RQ243" s="45"/>
      <c r="RR243" s="45"/>
      <c r="RS243" s="45"/>
      <c r="RT243" s="45"/>
      <c r="RU243" s="45"/>
      <c r="RV243" s="45"/>
      <c r="RW243" s="45"/>
      <c r="RX243" s="45"/>
      <c r="RY243" s="45"/>
      <c r="RZ243" s="45"/>
      <c r="SA243" s="45"/>
      <c r="SB243" s="45"/>
      <c r="SC243" s="45"/>
      <c r="SD243" s="45"/>
      <c r="SE243" s="45"/>
      <c r="SF243" s="45"/>
      <c r="SG243" s="45"/>
      <c r="SH243" s="45"/>
      <c r="SI243" s="45"/>
      <c r="SJ243" s="45"/>
      <c r="SK243" s="45"/>
      <c r="SL243" s="45"/>
      <c r="SM243" s="45"/>
      <c r="SN243" s="45"/>
      <c r="SO243" s="45"/>
      <c r="SP243" s="45"/>
      <c r="SQ243" s="45"/>
      <c r="SR243" s="45"/>
      <c r="SS243" s="45"/>
      <c r="ST243" s="45"/>
      <c r="SU243" s="45"/>
      <c r="SV243" s="45"/>
      <c r="SW243" s="45"/>
      <c r="SX243" s="45"/>
      <c r="SY243" s="45"/>
      <c r="SZ243" s="45"/>
      <c r="TA243" s="45"/>
      <c r="TB243" s="45"/>
      <c r="TC243" s="45"/>
      <c r="TD243" s="45"/>
      <c r="TE243" s="45"/>
      <c r="TF243" s="45"/>
      <c r="TG243" s="45"/>
      <c r="TH243" s="45"/>
      <c r="TI243" s="45"/>
      <c r="TJ243" s="45"/>
      <c r="TK243" s="45"/>
      <c r="TL243" s="45"/>
      <c r="TM243" s="45"/>
      <c r="TN243" s="45"/>
      <c r="TO243" s="45"/>
      <c r="TP243" s="45"/>
      <c r="TQ243" s="45"/>
      <c r="TR243" s="45"/>
      <c r="TS243" s="45"/>
      <c r="TT243" s="45"/>
      <c r="TU243" s="45"/>
      <c r="TV243" s="45"/>
      <c r="TW243" s="45"/>
      <c r="TX243" s="45"/>
      <c r="TY243" s="45"/>
      <c r="TZ243" s="45"/>
      <c r="UA243" s="45"/>
      <c r="UB243" s="45"/>
      <c r="UC243" s="45"/>
      <c r="UD243" s="45"/>
      <c r="UE243" s="45"/>
      <c r="UF243" s="45"/>
      <c r="UG243" s="45"/>
      <c r="UH243" s="45"/>
      <c r="UI243" s="45"/>
      <c r="UJ243" s="45"/>
      <c r="UK243" s="45"/>
      <c r="UL243" s="45"/>
      <c r="UM243" s="45"/>
      <c r="UN243" s="45"/>
      <c r="UO243" s="45"/>
      <c r="UP243" s="45"/>
      <c r="UQ243" s="45"/>
      <c r="UR243" s="45"/>
      <c r="US243" s="45"/>
      <c r="UT243" s="45"/>
      <c r="UU243" s="45"/>
      <c r="UV243" s="45"/>
      <c r="UW243" s="45"/>
      <c r="UX243" s="45"/>
      <c r="UY243" s="45"/>
      <c r="UZ243" s="45"/>
      <c r="VA243" s="45"/>
      <c r="VB243" s="45"/>
      <c r="VC243" s="45"/>
      <c r="VD243" s="45"/>
      <c r="VE243" s="45"/>
      <c r="VF243" s="45"/>
      <c r="VG243" s="45"/>
      <c r="VH243" s="45"/>
      <c r="VI243" s="45"/>
      <c r="VJ243" s="45"/>
      <c r="VK243" s="45"/>
      <c r="VL243" s="45"/>
      <c r="VM243" s="45"/>
      <c r="VN243" s="45"/>
      <c r="VO243" s="45"/>
      <c r="VP243" s="45"/>
      <c r="VQ243" s="45"/>
      <c r="VR243" s="45"/>
      <c r="VS243" s="45"/>
      <c r="VT243" s="45"/>
      <c r="VU243" s="45"/>
      <c r="VV243" s="45"/>
      <c r="VW243" s="45"/>
      <c r="VX243" s="45"/>
      <c r="VY243" s="45"/>
      <c r="VZ243" s="45"/>
      <c r="WA243" s="45"/>
      <c r="WB243" s="45"/>
      <c r="WC243" s="45"/>
      <c r="WD243" s="45"/>
      <c r="WE243" s="45"/>
      <c r="WF243" s="45"/>
      <c r="WG243" s="45"/>
      <c r="WH243" s="45"/>
      <c r="WI243" s="45"/>
      <c r="WJ243" s="45"/>
      <c r="WK243" s="45"/>
      <c r="WL243" s="45"/>
      <c r="WM243" s="45"/>
      <c r="WN243" s="45"/>
      <c r="WO243" s="45"/>
      <c r="WP243" s="45"/>
      <c r="WQ243" s="45"/>
      <c r="WR243" s="45"/>
      <c r="WS243" s="45"/>
      <c r="WT243" s="45"/>
      <c r="WU243" s="45"/>
      <c r="WV243" s="45"/>
      <c r="WW243" s="45"/>
      <c r="WX243" s="45"/>
      <c r="WY243" s="45"/>
      <c r="WZ243" s="45"/>
      <c r="XA243" s="45"/>
      <c r="XB243" s="45"/>
      <c r="XC243" s="45"/>
      <c r="XD243" s="45"/>
      <c r="XE243" s="45"/>
      <c r="XF243" s="45"/>
      <c r="XG243" s="45"/>
      <c r="XH243" s="45"/>
      <c r="XI243" s="45"/>
      <c r="XJ243" s="45"/>
      <c r="XK243" s="45"/>
      <c r="XL243" s="45"/>
      <c r="XM243" s="45"/>
      <c r="XN243" s="45"/>
      <c r="XO243" s="45"/>
      <c r="XP243" s="45"/>
      <c r="XQ243" s="45"/>
      <c r="XR243" s="45"/>
      <c r="XS243" s="45"/>
      <c r="XT243" s="45"/>
      <c r="XU243" s="45"/>
      <c r="XV243" s="45"/>
      <c r="XW243" s="45"/>
      <c r="XX243" s="45"/>
      <c r="XY243" s="45"/>
      <c r="XZ243" s="45"/>
      <c r="YA243" s="45"/>
      <c r="YB243" s="45"/>
      <c r="YC243" s="45"/>
      <c r="YD243" s="45"/>
      <c r="YE243" s="45"/>
      <c r="YF243" s="45"/>
      <c r="YG243" s="45"/>
      <c r="YH243" s="45"/>
      <c r="YI243" s="45"/>
      <c r="YJ243" s="45"/>
      <c r="YK243" s="45"/>
      <c r="YL243" s="45"/>
      <c r="YM243" s="45"/>
      <c r="YN243" s="45"/>
      <c r="YO243" s="45"/>
      <c r="YP243" s="45"/>
      <c r="YQ243" s="45"/>
      <c r="YR243" s="45"/>
      <c r="YS243" s="45"/>
    </row>
    <row r="244" spans="1:669" s="15" customFormat="1" ht="15.75" x14ac:dyDescent="0.25">
      <c r="A244" s="98" t="s">
        <v>175</v>
      </c>
      <c r="B244" s="99" t="s">
        <v>53</v>
      </c>
      <c r="C244" s="100" t="s">
        <v>69</v>
      </c>
      <c r="D244" s="100" t="s">
        <v>212</v>
      </c>
      <c r="E244" s="101">
        <v>44662</v>
      </c>
      <c r="F244" s="102" t="s">
        <v>106</v>
      </c>
      <c r="G244" s="226">
        <v>115000</v>
      </c>
      <c r="H244" s="226">
        <v>3300.5</v>
      </c>
      <c r="I244" s="226">
        <v>15633.74</v>
      </c>
      <c r="J244" s="135">
        <v>3496</v>
      </c>
      <c r="K244" s="149">
        <v>25</v>
      </c>
      <c r="L244" s="226">
        <v>22455.24</v>
      </c>
      <c r="M244" s="226">
        <v>92544.76</v>
      </c>
      <c r="P244" s="86" t="s">
        <v>189</v>
      </c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  <c r="JP244" s="47"/>
      <c r="JQ244" s="47"/>
      <c r="JR244" s="47"/>
      <c r="JS244" s="47"/>
      <c r="JT244" s="47"/>
      <c r="JU244" s="47"/>
      <c r="JV244" s="47"/>
      <c r="JW244" s="47"/>
      <c r="JX244" s="47"/>
      <c r="JY244" s="47"/>
      <c r="JZ244" s="47"/>
      <c r="KA244" s="47"/>
      <c r="KB244" s="47"/>
      <c r="KC244" s="47"/>
      <c r="KD244" s="47"/>
      <c r="KE244" s="47"/>
      <c r="KF244" s="47"/>
      <c r="KG244" s="47"/>
      <c r="KH244" s="47"/>
      <c r="KI244" s="47"/>
      <c r="KJ244" s="47"/>
      <c r="KK244" s="47"/>
      <c r="KL244" s="47"/>
      <c r="KM244" s="47"/>
      <c r="KN244" s="47"/>
      <c r="KO244" s="47"/>
      <c r="KP244" s="47"/>
      <c r="KQ244" s="47"/>
      <c r="KR244" s="47"/>
      <c r="KS244" s="47"/>
      <c r="KT244" s="47"/>
      <c r="KU244" s="47"/>
      <c r="KV244" s="47"/>
      <c r="KW244" s="47"/>
      <c r="KX244" s="47"/>
      <c r="KY244" s="47"/>
      <c r="KZ244" s="47"/>
      <c r="LA244" s="47"/>
      <c r="LB244" s="47"/>
      <c r="LC244" s="47"/>
      <c r="LD244" s="47"/>
      <c r="LE244" s="47"/>
      <c r="LF244" s="47"/>
      <c r="LG244" s="47"/>
      <c r="LH244" s="47"/>
      <c r="LI244" s="47"/>
      <c r="LJ244" s="47"/>
      <c r="LK244" s="47"/>
      <c r="LL244" s="47"/>
      <c r="LM244" s="47"/>
      <c r="LN244" s="47"/>
      <c r="LO244" s="47"/>
      <c r="LP244" s="47"/>
      <c r="LQ244" s="47"/>
      <c r="LR244" s="47"/>
      <c r="LS244" s="47"/>
      <c r="LT244" s="47"/>
      <c r="LU244" s="47"/>
      <c r="LV244" s="47"/>
      <c r="LW244" s="47"/>
      <c r="LX244" s="47"/>
      <c r="LY244" s="47"/>
      <c r="LZ244" s="47"/>
      <c r="MA244" s="47"/>
      <c r="MB244" s="47"/>
      <c r="MC244" s="47"/>
      <c r="MD244" s="47"/>
      <c r="ME244" s="47"/>
      <c r="MF244" s="47"/>
      <c r="MG244" s="47"/>
      <c r="MH244" s="47"/>
      <c r="MI244" s="47"/>
      <c r="MJ244" s="47"/>
      <c r="MK244" s="47"/>
      <c r="ML244" s="47"/>
      <c r="MM244" s="47"/>
      <c r="MN244" s="47"/>
      <c r="MO244" s="47"/>
      <c r="MP244" s="47"/>
      <c r="MQ244" s="47"/>
      <c r="MR244" s="47"/>
      <c r="MS244" s="47"/>
      <c r="MT244" s="47"/>
      <c r="MU244" s="47"/>
      <c r="MV244" s="47"/>
      <c r="MW244" s="47"/>
      <c r="MX244" s="47"/>
      <c r="MY244" s="47"/>
      <c r="MZ244" s="47"/>
      <c r="NA244" s="47"/>
      <c r="NB244" s="45"/>
      <c r="NC244" s="45"/>
      <c r="ND244" s="45"/>
      <c r="NE244" s="45"/>
      <c r="NF244" s="45"/>
      <c r="NG244" s="45"/>
      <c r="NH244" s="45"/>
      <c r="NI244" s="45"/>
      <c r="NJ244" s="45"/>
      <c r="NK244" s="45"/>
      <c r="NL244" s="45"/>
      <c r="NM244" s="45"/>
      <c r="NN244" s="45"/>
      <c r="NO244" s="45"/>
      <c r="NP244" s="45"/>
      <c r="NQ244" s="45"/>
      <c r="NR244" s="45"/>
      <c r="NS244" s="45"/>
      <c r="NT244" s="45"/>
      <c r="NU244" s="45"/>
      <c r="NV244" s="45"/>
      <c r="NW244" s="45"/>
      <c r="NX244" s="45"/>
      <c r="NY244" s="45"/>
      <c r="NZ244" s="45"/>
      <c r="OA244" s="45"/>
      <c r="OB244" s="45"/>
      <c r="OC244" s="45"/>
      <c r="OD244" s="45"/>
      <c r="OE244" s="45"/>
      <c r="OF244" s="45"/>
      <c r="OG244" s="45"/>
      <c r="OH244" s="45"/>
      <c r="OI244" s="45"/>
      <c r="OJ244" s="45"/>
      <c r="OK244" s="45"/>
      <c r="OL244" s="45"/>
      <c r="OM244" s="45"/>
      <c r="ON244" s="45"/>
      <c r="OO244" s="45"/>
      <c r="OP244" s="45"/>
      <c r="OQ244" s="45"/>
      <c r="OR244" s="45"/>
      <c r="OS244" s="45"/>
      <c r="OT244" s="45"/>
      <c r="OU244" s="45"/>
      <c r="OV244" s="45"/>
      <c r="OW244" s="45"/>
      <c r="OX244" s="45"/>
      <c r="OY244" s="45"/>
      <c r="OZ244" s="45"/>
      <c r="PA244" s="45"/>
      <c r="PB244" s="45"/>
      <c r="PC244" s="45"/>
      <c r="PD244" s="45"/>
      <c r="PE244" s="45"/>
      <c r="PF244" s="45"/>
      <c r="PG244" s="45"/>
      <c r="PH244" s="45"/>
      <c r="PI244" s="45"/>
      <c r="PJ244" s="45"/>
      <c r="PK244" s="45"/>
      <c r="PL244" s="45"/>
      <c r="PM244" s="45"/>
      <c r="PN244" s="45"/>
      <c r="PO244" s="45"/>
      <c r="PP244" s="45"/>
      <c r="PQ244" s="45"/>
      <c r="PR244" s="45"/>
      <c r="PS244" s="45"/>
      <c r="PT244" s="45"/>
      <c r="PU244" s="45"/>
      <c r="PV244" s="45"/>
      <c r="PW244" s="45"/>
      <c r="PX244" s="45"/>
      <c r="PY244" s="45"/>
      <c r="PZ244" s="45"/>
      <c r="QA244" s="45"/>
      <c r="QB244" s="45"/>
      <c r="QC244" s="45"/>
      <c r="QD244" s="45"/>
      <c r="QE244" s="45"/>
      <c r="QF244" s="45"/>
      <c r="QG244" s="45"/>
      <c r="QH244" s="45"/>
      <c r="QI244" s="45"/>
      <c r="QJ244" s="45"/>
      <c r="QK244" s="45"/>
      <c r="QL244" s="45"/>
      <c r="QM244" s="45"/>
      <c r="QN244" s="45"/>
      <c r="QO244" s="45"/>
      <c r="QP244" s="45"/>
      <c r="QQ244" s="45"/>
      <c r="QR244" s="45"/>
      <c r="QS244" s="45"/>
      <c r="QT244" s="45"/>
      <c r="QU244" s="45"/>
      <c r="QV244" s="45"/>
      <c r="QW244" s="45"/>
      <c r="QX244" s="45"/>
      <c r="QY244" s="45"/>
      <c r="QZ244" s="45"/>
      <c r="RA244" s="45"/>
      <c r="RB244" s="45"/>
      <c r="RC244" s="45"/>
      <c r="RD244" s="45"/>
      <c r="RE244" s="45"/>
      <c r="RF244" s="45"/>
      <c r="RG244" s="45"/>
      <c r="RH244" s="45"/>
      <c r="RI244" s="45"/>
      <c r="RJ244" s="45"/>
      <c r="RK244" s="45"/>
      <c r="RL244" s="45"/>
      <c r="RM244" s="45"/>
      <c r="RN244" s="45"/>
      <c r="RO244" s="45"/>
      <c r="RP244" s="45"/>
      <c r="RQ244" s="45"/>
      <c r="RR244" s="45"/>
      <c r="RS244" s="45"/>
      <c r="RT244" s="45"/>
      <c r="RU244" s="45"/>
      <c r="RV244" s="45"/>
      <c r="RW244" s="45"/>
      <c r="RX244" s="45"/>
      <c r="RY244" s="45"/>
      <c r="RZ244" s="45"/>
      <c r="SA244" s="45"/>
      <c r="SB244" s="45"/>
      <c r="SC244" s="45"/>
      <c r="SD244" s="45"/>
      <c r="SE244" s="45"/>
      <c r="SF244" s="45"/>
      <c r="SG244" s="45"/>
      <c r="SH244" s="45"/>
      <c r="SI244" s="45"/>
      <c r="SJ244" s="45"/>
      <c r="SK244" s="45"/>
      <c r="SL244" s="45"/>
      <c r="SM244" s="45"/>
      <c r="SN244" s="45"/>
      <c r="SO244" s="45"/>
      <c r="SP244" s="45"/>
      <c r="SQ244" s="45"/>
      <c r="SR244" s="45"/>
      <c r="SS244" s="45"/>
      <c r="ST244" s="45"/>
      <c r="SU244" s="45"/>
      <c r="SV244" s="45"/>
      <c r="SW244" s="45"/>
      <c r="SX244" s="45"/>
      <c r="SY244" s="45"/>
      <c r="SZ244" s="45"/>
      <c r="TA244" s="45"/>
      <c r="TB244" s="45"/>
      <c r="TC244" s="45"/>
      <c r="TD244" s="45"/>
      <c r="TE244" s="45"/>
      <c r="TF244" s="45"/>
      <c r="TG244" s="45"/>
      <c r="TH244" s="45"/>
      <c r="TI244" s="45"/>
      <c r="TJ244" s="45"/>
      <c r="TK244" s="45"/>
      <c r="TL244" s="45"/>
      <c r="TM244" s="45"/>
      <c r="TN244" s="45"/>
      <c r="TO244" s="45"/>
      <c r="TP244" s="45"/>
      <c r="TQ244" s="45"/>
      <c r="TR244" s="45"/>
      <c r="TS244" s="45"/>
      <c r="TT244" s="45"/>
      <c r="TU244" s="45"/>
      <c r="TV244" s="45"/>
      <c r="TW244" s="45"/>
      <c r="TX244" s="45"/>
      <c r="TY244" s="45"/>
      <c r="TZ244" s="45"/>
      <c r="UA244" s="45"/>
      <c r="UB244" s="45"/>
      <c r="UC244" s="45"/>
      <c r="UD244" s="45"/>
      <c r="UE244" s="45"/>
      <c r="UF244" s="45"/>
      <c r="UG244" s="45"/>
      <c r="UH244" s="45"/>
      <c r="UI244" s="45"/>
      <c r="UJ244" s="45"/>
      <c r="UK244" s="45"/>
      <c r="UL244" s="45"/>
      <c r="UM244" s="45"/>
      <c r="UN244" s="45"/>
      <c r="UO244" s="45"/>
      <c r="UP244" s="45"/>
      <c r="UQ244" s="45"/>
      <c r="UR244" s="45"/>
      <c r="US244" s="45"/>
      <c r="UT244" s="45"/>
      <c r="UU244" s="45"/>
      <c r="UV244" s="45"/>
      <c r="UW244" s="45"/>
      <c r="UX244" s="45"/>
      <c r="UY244" s="45"/>
      <c r="UZ244" s="45"/>
      <c r="VA244" s="45"/>
      <c r="VB244" s="45"/>
      <c r="VC244" s="45"/>
      <c r="VD244" s="45"/>
      <c r="VE244" s="45"/>
      <c r="VF244" s="45"/>
      <c r="VG244" s="45"/>
      <c r="VH244" s="45"/>
      <c r="VI244" s="45"/>
      <c r="VJ244" s="45"/>
      <c r="VK244" s="45"/>
      <c r="VL244" s="45"/>
      <c r="VM244" s="45"/>
      <c r="VN244" s="45"/>
      <c r="VO244" s="45"/>
      <c r="VP244" s="45"/>
      <c r="VQ244" s="45"/>
      <c r="VR244" s="45"/>
      <c r="VS244" s="45"/>
      <c r="VT244" s="45"/>
      <c r="VU244" s="45"/>
      <c r="VV244" s="45"/>
      <c r="VW244" s="45"/>
      <c r="VX244" s="45"/>
      <c r="VY244" s="45"/>
      <c r="VZ244" s="45"/>
      <c r="WA244" s="45"/>
      <c r="WB244" s="45"/>
      <c r="WC244" s="45"/>
      <c r="WD244" s="45"/>
      <c r="WE244" s="45"/>
      <c r="WF244" s="45"/>
      <c r="WG244" s="45"/>
      <c r="WH244" s="45"/>
      <c r="WI244" s="45"/>
      <c r="WJ244" s="45"/>
      <c r="WK244" s="45"/>
      <c r="WL244" s="45"/>
      <c r="WM244" s="45"/>
      <c r="WN244" s="45"/>
      <c r="WO244" s="45"/>
      <c r="WP244" s="45"/>
      <c r="WQ244" s="45"/>
      <c r="WR244" s="45"/>
      <c r="WS244" s="45"/>
      <c r="WT244" s="45"/>
      <c r="WU244" s="45"/>
      <c r="WV244" s="45"/>
      <c r="WW244" s="45"/>
      <c r="WX244" s="45"/>
      <c r="WY244" s="45"/>
      <c r="WZ244" s="45"/>
      <c r="XA244" s="45"/>
      <c r="XB244" s="45"/>
      <c r="XC244" s="45"/>
      <c r="XD244" s="45"/>
      <c r="XE244" s="45"/>
      <c r="XF244" s="45"/>
      <c r="XG244" s="45"/>
      <c r="XH244" s="45"/>
      <c r="XI244" s="45"/>
      <c r="XJ244" s="45"/>
      <c r="XK244" s="45"/>
      <c r="XL244" s="45"/>
      <c r="XM244" s="45"/>
      <c r="XN244" s="45"/>
      <c r="XO244" s="45"/>
      <c r="XP244" s="45"/>
      <c r="XQ244" s="45"/>
      <c r="XR244" s="45"/>
      <c r="XS244" s="45"/>
      <c r="XT244" s="45"/>
      <c r="XU244" s="45"/>
      <c r="XV244" s="45"/>
      <c r="XW244" s="45"/>
      <c r="XX244" s="45"/>
      <c r="XY244" s="45"/>
      <c r="XZ244" s="45"/>
      <c r="YA244" s="45"/>
      <c r="YB244" s="45"/>
      <c r="YC244" s="45"/>
      <c r="YD244" s="45"/>
      <c r="YE244" s="45"/>
      <c r="YF244" s="45"/>
      <c r="YG244" s="45"/>
      <c r="YH244" s="45"/>
      <c r="YI244" s="45"/>
      <c r="YJ244" s="45"/>
      <c r="YK244" s="45"/>
      <c r="YL244" s="45"/>
      <c r="YM244" s="45"/>
      <c r="YN244" s="45"/>
      <c r="YO244" s="45"/>
      <c r="YP244" s="45"/>
      <c r="YQ244" s="45"/>
      <c r="YR244" s="45"/>
      <c r="YS244" s="45"/>
    </row>
    <row r="245" spans="1:669" s="80" customFormat="1" ht="15.75" x14ac:dyDescent="0.25">
      <c r="A245" s="96" t="s">
        <v>14</v>
      </c>
      <c r="B245" s="36">
        <v>3</v>
      </c>
      <c r="C245" s="64"/>
      <c r="D245" s="64"/>
      <c r="E245" s="64"/>
      <c r="F245" s="97"/>
      <c r="G245" s="163">
        <f>G242+G243+G244</f>
        <v>251000</v>
      </c>
      <c r="H245" s="163">
        <f>SUM(H242:H244)</f>
        <v>7203.7</v>
      </c>
      <c r="I245" s="163">
        <f>SUM(I242:I244)</f>
        <v>25617.98</v>
      </c>
      <c r="J245" s="163">
        <f>SUM(J242:J244)</f>
        <v>7630.4</v>
      </c>
      <c r="K245" s="163">
        <f>+K242+K243+K244</f>
        <v>488</v>
      </c>
      <c r="L245" s="163">
        <f>SUM(L242:L244)</f>
        <v>40940.080000000002</v>
      </c>
      <c r="M245" s="154">
        <f>SUM(M242:M244)</f>
        <v>210059.91999999998</v>
      </c>
      <c r="N245" s="15"/>
      <c r="O245" s="15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  <c r="JP245" s="47"/>
      <c r="JQ245" s="47"/>
      <c r="JR245" s="47"/>
      <c r="JS245" s="47"/>
      <c r="JT245" s="47"/>
      <c r="JU245" s="47"/>
      <c r="JV245" s="47"/>
      <c r="JW245" s="47"/>
      <c r="JX245" s="47"/>
      <c r="JY245" s="47"/>
      <c r="JZ245" s="47"/>
      <c r="KA245" s="47"/>
      <c r="KB245" s="47"/>
      <c r="KC245" s="47"/>
      <c r="KD245" s="47"/>
      <c r="KE245" s="47"/>
      <c r="KF245" s="47"/>
      <c r="KG245" s="47"/>
      <c r="KH245" s="47"/>
      <c r="KI245" s="47"/>
      <c r="KJ245" s="47"/>
      <c r="KK245" s="47"/>
      <c r="KL245" s="47"/>
      <c r="KM245" s="47"/>
      <c r="KN245" s="47"/>
      <c r="KO245" s="47"/>
      <c r="KP245" s="47"/>
      <c r="KQ245" s="47"/>
      <c r="KR245" s="47"/>
      <c r="KS245" s="47"/>
      <c r="KT245" s="47"/>
      <c r="KU245" s="47"/>
      <c r="KV245" s="47"/>
      <c r="KW245" s="47"/>
      <c r="KX245" s="47"/>
      <c r="KY245" s="47"/>
      <c r="KZ245" s="47"/>
      <c r="LA245" s="47"/>
      <c r="LB245" s="47"/>
      <c r="LC245" s="47"/>
      <c r="LD245" s="47"/>
      <c r="LE245" s="47"/>
      <c r="LF245" s="47"/>
      <c r="LG245" s="47"/>
      <c r="LH245" s="47"/>
      <c r="LI245" s="47"/>
      <c r="LJ245" s="47"/>
      <c r="LK245" s="47"/>
      <c r="LL245" s="47"/>
      <c r="LM245" s="47"/>
      <c r="LN245" s="47"/>
      <c r="LO245" s="47"/>
      <c r="LP245" s="47"/>
      <c r="LQ245" s="47"/>
      <c r="LR245" s="47"/>
      <c r="LS245" s="47"/>
      <c r="LT245" s="47"/>
      <c r="LU245" s="47"/>
      <c r="LV245" s="47"/>
      <c r="LW245" s="47"/>
      <c r="LX245" s="47"/>
      <c r="LY245" s="47"/>
      <c r="LZ245" s="47"/>
      <c r="MA245" s="47"/>
      <c r="MB245" s="47"/>
      <c r="MC245" s="47"/>
      <c r="MD245" s="47"/>
      <c r="ME245" s="47"/>
      <c r="MF245" s="47"/>
      <c r="MG245" s="47"/>
      <c r="MH245" s="47"/>
      <c r="MI245" s="47"/>
      <c r="MJ245" s="47"/>
      <c r="MK245" s="47"/>
      <c r="ML245" s="47"/>
      <c r="MM245" s="47"/>
      <c r="MN245" s="47"/>
      <c r="MO245" s="47"/>
      <c r="MP245" s="47"/>
      <c r="MQ245" s="47"/>
      <c r="MR245" s="47"/>
      <c r="MS245" s="47"/>
      <c r="MT245" s="47"/>
      <c r="MU245" s="47"/>
      <c r="MV245" s="47"/>
      <c r="MW245" s="47"/>
      <c r="MX245" s="47"/>
      <c r="MY245" s="47"/>
      <c r="MZ245" s="47"/>
      <c r="NA245" s="47"/>
      <c r="NB245" s="73"/>
      <c r="NC245" s="73"/>
      <c r="ND245" s="73"/>
      <c r="NE245" s="73"/>
      <c r="NF245" s="73"/>
      <c r="NG245" s="73"/>
      <c r="NH245" s="73"/>
      <c r="NI245" s="73"/>
      <c r="NJ245" s="73"/>
      <c r="NK245" s="73"/>
      <c r="NL245" s="73"/>
      <c r="NM245" s="73"/>
      <c r="NN245" s="73"/>
      <c r="NO245" s="73"/>
      <c r="NP245" s="73"/>
      <c r="NQ245" s="73"/>
      <c r="NR245" s="73"/>
      <c r="NS245" s="73"/>
      <c r="NT245" s="73"/>
      <c r="NU245" s="73"/>
      <c r="NV245" s="73"/>
      <c r="NW245" s="73"/>
      <c r="NX245" s="73"/>
      <c r="NY245" s="73"/>
      <c r="NZ245" s="73"/>
      <c r="OA245" s="73"/>
      <c r="OB245" s="73"/>
      <c r="OC245" s="73"/>
      <c r="OD245" s="73"/>
      <c r="OE245" s="73"/>
      <c r="OF245" s="73"/>
      <c r="OG245" s="73"/>
      <c r="OH245" s="73"/>
      <c r="OI245" s="73"/>
      <c r="OJ245" s="73"/>
      <c r="OK245" s="73"/>
      <c r="OL245" s="73"/>
      <c r="OM245" s="73"/>
      <c r="ON245" s="73"/>
      <c r="OO245" s="73"/>
      <c r="OP245" s="73"/>
      <c r="OQ245" s="73"/>
      <c r="OR245" s="73"/>
      <c r="OS245" s="73"/>
      <c r="OT245" s="73"/>
      <c r="OU245" s="73"/>
      <c r="OV245" s="73"/>
      <c r="OW245" s="73"/>
      <c r="OX245" s="73"/>
      <c r="OY245" s="73"/>
      <c r="OZ245" s="73"/>
      <c r="PA245" s="73"/>
      <c r="PB245" s="73"/>
      <c r="PC245" s="73"/>
      <c r="PD245" s="73"/>
      <c r="PE245" s="73"/>
      <c r="PF245" s="73"/>
      <c r="PG245" s="73"/>
      <c r="PH245" s="73"/>
      <c r="PI245" s="73"/>
      <c r="PJ245" s="73"/>
      <c r="PK245" s="73"/>
      <c r="PL245" s="73"/>
      <c r="PM245" s="73"/>
      <c r="PN245" s="73"/>
      <c r="PO245" s="73"/>
      <c r="PP245" s="73"/>
      <c r="PQ245" s="73"/>
      <c r="PR245" s="73"/>
      <c r="PS245" s="73"/>
      <c r="PT245" s="73"/>
      <c r="PU245" s="73"/>
      <c r="PV245" s="73"/>
      <c r="PW245" s="73"/>
      <c r="PX245" s="73"/>
      <c r="PY245" s="73"/>
      <c r="PZ245" s="73"/>
      <c r="QA245" s="73"/>
      <c r="QB245" s="73"/>
      <c r="QC245" s="73"/>
      <c r="QD245" s="73"/>
      <c r="QE245" s="73"/>
      <c r="QF245" s="73"/>
      <c r="QG245" s="73"/>
      <c r="QH245" s="73"/>
      <c r="QI245" s="73"/>
      <c r="QJ245" s="73"/>
      <c r="QK245" s="73"/>
      <c r="QL245" s="73"/>
      <c r="QM245" s="73"/>
      <c r="QN245" s="73"/>
      <c r="QO245" s="73"/>
      <c r="QP245" s="73"/>
      <c r="QQ245" s="73"/>
      <c r="QR245" s="73"/>
      <c r="QS245" s="73"/>
      <c r="QT245" s="73"/>
      <c r="QU245" s="73"/>
      <c r="QV245" s="73"/>
      <c r="QW245" s="73"/>
      <c r="QX245" s="73"/>
      <c r="QY245" s="73"/>
      <c r="QZ245" s="73"/>
      <c r="RA245" s="73"/>
      <c r="RB245" s="73"/>
      <c r="RC245" s="73"/>
      <c r="RD245" s="73"/>
      <c r="RE245" s="73"/>
      <c r="RF245" s="73"/>
      <c r="RG245" s="73"/>
      <c r="RH245" s="73"/>
      <c r="RI245" s="73"/>
      <c r="RJ245" s="73"/>
      <c r="RK245" s="73"/>
      <c r="RL245" s="73"/>
      <c r="RM245" s="73"/>
      <c r="RN245" s="73"/>
      <c r="RO245" s="73"/>
      <c r="RP245" s="73"/>
      <c r="RQ245" s="73"/>
      <c r="RR245" s="73"/>
      <c r="RS245" s="73"/>
      <c r="RT245" s="73"/>
      <c r="RU245" s="73"/>
      <c r="RV245" s="73"/>
      <c r="RW245" s="73"/>
      <c r="RX245" s="73"/>
      <c r="RY245" s="73"/>
      <c r="RZ245" s="73"/>
      <c r="SA245" s="73"/>
      <c r="SB245" s="73"/>
      <c r="SC245" s="73"/>
      <c r="SD245" s="73"/>
      <c r="SE245" s="73"/>
      <c r="SF245" s="73"/>
      <c r="SG245" s="73"/>
      <c r="SH245" s="73"/>
      <c r="SI245" s="73"/>
      <c r="SJ245" s="73"/>
      <c r="SK245" s="73"/>
      <c r="SL245" s="73"/>
      <c r="SM245" s="73"/>
      <c r="SN245" s="73"/>
      <c r="SO245" s="73"/>
      <c r="SP245" s="73"/>
      <c r="SQ245" s="73"/>
      <c r="SR245" s="73"/>
      <c r="SS245" s="73"/>
      <c r="ST245" s="73"/>
      <c r="SU245" s="73"/>
      <c r="SV245" s="73"/>
      <c r="SW245" s="73"/>
      <c r="SX245" s="73"/>
      <c r="SY245" s="73"/>
      <c r="SZ245" s="73"/>
      <c r="TA245" s="73"/>
      <c r="TB245" s="73"/>
      <c r="TC245" s="73"/>
      <c r="TD245" s="73"/>
      <c r="TE245" s="73"/>
      <c r="TF245" s="73"/>
      <c r="TG245" s="73"/>
      <c r="TH245" s="73"/>
      <c r="TI245" s="73"/>
      <c r="TJ245" s="73"/>
      <c r="TK245" s="73"/>
      <c r="TL245" s="73"/>
      <c r="TM245" s="73"/>
      <c r="TN245" s="73"/>
      <c r="TO245" s="73"/>
      <c r="TP245" s="73"/>
      <c r="TQ245" s="73"/>
      <c r="TR245" s="73"/>
      <c r="TS245" s="73"/>
      <c r="TT245" s="73"/>
      <c r="TU245" s="73"/>
      <c r="TV245" s="73"/>
      <c r="TW245" s="73"/>
      <c r="TX245" s="73"/>
      <c r="TY245" s="73"/>
      <c r="TZ245" s="73"/>
      <c r="UA245" s="73"/>
      <c r="UB245" s="73"/>
      <c r="UC245" s="73"/>
      <c r="UD245" s="73"/>
      <c r="UE245" s="73"/>
      <c r="UF245" s="73"/>
      <c r="UG245" s="73"/>
      <c r="UH245" s="73"/>
      <c r="UI245" s="73"/>
      <c r="UJ245" s="73"/>
      <c r="UK245" s="73"/>
      <c r="UL245" s="73"/>
      <c r="UM245" s="73"/>
      <c r="UN245" s="73"/>
      <c r="UO245" s="73"/>
      <c r="UP245" s="73"/>
      <c r="UQ245" s="73"/>
      <c r="UR245" s="73"/>
      <c r="US245" s="73"/>
      <c r="UT245" s="73"/>
      <c r="UU245" s="73"/>
      <c r="UV245" s="73"/>
      <c r="UW245" s="73"/>
      <c r="UX245" s="73"/>
      <c r="UY245" s="73"/>
      <c r="UZ245" s="73"/>
      <c r="VA245" s="73"/>
      <c r="VB245" s="73"/>
      <c r="VC245" s="73"/>
      <c r="VD245" s="73"/>
      <c r="VE245" s="73"/>
      <c r="VF245" s="73"/>
      <c r="VG245" s="73"/>
      <c r="VH245" s="73"/>
      <c r="VI245" s="73"/>
      <c r="VJ245" s="73"/>
      <c r="VK245" s="73"/>
      <c r="VL245" s="73"/>
      <c r="VM245" s="73"/>
      <c r="VN245" s="73"/>
      <c r="VO245" s="73"/>
      <c r="VP245" s="73"/>
      <c r="VQ245" s="73"/>
      <c r="VR245" s="73"/>
      <c r="VS245" s="73"/>
      <c r="VT245" s="73"/>
      <c r="VU245" s="73"/>
      <c r="VV245" s="73"/>
      <c r="VW245" s="73"/>
      <c r="VX245" s="73"/>
      <c r="VY245" s="73"/>
      <c r="VZ245" s="73"/>
      <c r="WA245" s="73"/>
      <c r="WB245" s="73"/>
      <c r="WC245" s="73"/>
      <c r="WD245" s="73"/>
      <c r="WE245" s="73"/>
      <c r="WF245" s="73"/>
      <c r="WG245" s="73"/>
      <c r="WH245" s="73"/>
      <c r="WI245" s="73"/>
      <c r="WJ245" s="73"/>
      <c r="WK245" s="73"/>
      <c r="WL245" s="73"/>
      <c r="WM245" s="73"/>
      <c r="WN245" s="73"/>
      <c r="WO245" s="73"/>
      <c r="WP245" s="73"/>
      <c r="WQ245" s="73"/>
      <c r="WR245" s="73"/>
      <c r="WS245" s="73"/>
      <c r="WT245" s="73"/>
      <c r="WU245" s="73"/>
      <c r="WV245" s="73"/>
      <c r="WW245" s="73"/>
      <c r="WX245" s="73"/>
      <c r="WY245" s="73"/>
      <c r="WZ245" s="73"/>
      <c r="XA245" s="73"/>
      <c r="XB245" s="73"/>
      <c r="XC245" s="73"/>
      <c r="XD245" s="73"/>
      <c r="XE245" s="73"/>
      <c r="XF245" s="73"/>
      <c r="XG245" s="73"/>
      <c r="XH245" s="73"/>
      <c r="XI245" s="73"/>
      <c r="XJ245" s="73"/>
      <c r="XK245" s="73"/>
      <c r="XL245" s="73"/>
      <c r="XM245" s="73"/>
      <c r="XN245" s="73"/>
      <c r="XO245" s="73"/>
      <c r="XP245" s="73"/>
      <c r="XQ245" s="73"/>
      <c r="XR245" s="73"/>
      <c r="XS245" s="73"/>
      <c r="XT245" s="73"/>
      <c r="XU245" s="73"/>
      <c r="XV245" s="73"/>
      <c r="XW245" s="73"/>
      <c r="XX245" s="73"/>
      <c r="XY245" s="73"/>
      <c r="XZ245" s="73"/>
      <c r="YA245" s="73"/>
      <c r="YB245" s="73"/>
      <c r="YC245" s="73"/>
      <c r="YD245" s="73"/>
      <c r="YE245" s="73"/>
      <c r="YF245" s="73"/>
      <c r="YG245" s="73"/>
      <c r="YH245" s="73"/>
      <c r="YI245" s="73"/>
      <c r="YJ245" s="73"/>
      <c r="YK245" s="73"/>
      <c r="YL245" s="73"/>
      <c r="YM245" s="73"/>
      <c r="YN245" s="73"/>
      <c r="YO245" s="73"/>
      <c r="YP245" s="73"/>
      <c r="YQ245" s="73"/>
      <c r="YR245" s="73"/>
      <c r="YS245" s="73"/>
    </row>
    <row r="246" spans="1:669" x14ac:dyDescent="0.25"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  <c r="JP246" s="47"/>
      <c r="JQ246" s="47"/>
      <c r="JR246" s="47"/>
      <c r="JS246" s="47"/>
      <c r="JT246" s="47"/>
      <c r="JU246" s="47"/>
      <c r="JV246" s="47"/>
      <c r="JW246" s="47"/>
      <c r="JX246" s="47"/>
      <c r="JY246" s="47"/>
      <c r="JZ246" s="47"/>
      <c r="KA246" s="47"/>
      <c r="KB246" s="47"/>
      <c r="KC246" s="47"/>
      <c r="KD246" s="47"/>
      <c r="KE246" s="47"/>
      <c r="KF246" s="47"/>
      <c r="KG246" s="47"/>
      <c r="KH246" s="47"/>
      <c r="KI246" s="47"/>
      <c r="KJ246" s="47"/>
      <c r="KK246" s="47"/>
      <c r="KL246" s="47"/>
      <c r="KM246" s="47"/>
      <c r="KN246" s="47"/>
      <c r="KO246" s="47"/>
      <c r="KP246" s="47"/>
      <c r="KQ246" s="47"/>
      <c r="KR246" s="47"/>
      <c r="KS246" s="47"/>
      <c r="KT246" s="47"/>
      <c r="KU246" s="47"/>
      <c r="KV246" s="47"/>
      <c r="KW246" s="47"/>
      <c r="KX246" s="47"/>
      <c r="KY246" s="47"/>
      <c r="KZ246" s="47"/>
      <c r="LA246" s="47"/>
      <c r="LB246" s="47"/>
      <c r="LC246" s="47"/>
      <c r="LD246" s="47"/>
      <c r="LE246" s="47"/>
      <c r="LF246" s="47"/>
      <c r="LG246" s="47"/>
      <c r="LH246" s="47"/>
      <c r="LI246" s="47"/>
      <c r="LJ246" s="47"/>
      <c r="LK246" s="47"/>
      <c r="LL246" s="47"/>
      <c r="LM246" s="47"/>
      <c r="LN246" s="47"/>
      <c r="LO246" s="47"/>
      <c r="LP246" s="47"/>
      <c r="LQ246" s="47"/>
      <c r="LR246" s="47"/>
      <c r="LS246" s="47"/>
      <c r="LT246" s="47"/>
      <c r="LU246" s="47"/>
      <c r="LV246" s="47"/>
      <c r="LW246" s="47"/>
      <c r="LX246" s="47"/>
      <c r="LY246" s="47"/>
      <c r="LZ246" s="47"/>
      <c r="MA246" s="47"/>
      <c r="MB246" s="47"/>
      <c r="MC246" s="47"/>
      <c r="MD246" s="47"/>
      <c r="ME246" s="47"/>
      <c r="MF246" s="47"/>
      <c r="MG246" s="47"/>
      <c r="MH246" s="47"/>
      <c r="MI246" s="47"/>
      <c r="MJ246" s="47"/>
      <c r="MK246" s="47"/>
      <c r="ML246" s="47"/>
      <c r="MM246" s="47"/>
      <c r="MN246" s="47"/>
      <c r="MO246" s="47"/>
      <c r="MP246" s="47"/>
      <c r="MQ246" s="47"/>
      <c r="MR246" s="47"/>
      <c r="MS246" s="47"/>
      <c r="MT246" s="47"/>
      <c r="MU246" s="47"/>
      <c r="MV246" s="47"/>
      <c r="MW246" s="47"/>
      <c r="MX246" s="47"/>
      <c r="MY246" s="47"/>
      <c r="MZ246" s="47"/>
      <c r="NA246" s="47"/>
    </row>
    <row r="247" spans="1:669" s="8" customFormat="1" ht="15.75" x14ac:dyDescent="0.25">
      <c r="A247" s="78" t="s">
        <v>169</v>
      </c>
      <c r="B247" s="75"/>
      <c r="C247" s="76"/>
      <c r="D247" s="76"/>
      <c r="E247" s="76"/>
      <c r="F247" s="55"/>
      <c r="G247" s="139"/>
      <c r="H247" s="139"/>
      <c r="I247" s="139"/>
      <c r="J247" s="139"/>
      <c r="K247" s="139"/>
      <c r="L247" s="139"/>
      <c r="M247" s="139"/>
      <c r="O247" s="15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  <c r="JP247" s="47"/>
      <c r="JQ247" s="47"/>
      <c r="JR247" s="47"/>
      <c r="JS247" s="47"/>
      <c r="JT247" s="47"/>
      <c r="JU247" s="47"/>
      <c r="JV247" s="47"/>
      <c r="JW247" s="47"/>
      <c r="JX247" s="47"/>
      <c r="JY247" s="47"/>
      <c r="JZ247" s="47"/>
      <c r="KA247" s="47"/>
      <c r="KB247" s="47"/>
      <c r="KC247" s="47"/>
      <c r="KD247" s="47"/>
      <c r="KE247" s="47"/>
      <c r="KF247" s="47"/>
      <c r="KG247" s="47"/>
      <c r="KH247" s="47"/>
      <c r="KI247" s="47"/>
      <c r="KJ247" s="47"/>
      <c r="KK247" s="47"/>
      <c r="KL247" s="47"/>
      <c r="KM247" s="47"/>
      <c r="KN247" s="47"/>
      <c r="KO247" s="47"/>
      <c r="KP247" s="47"/>
      <c r="KQ247" s="47"/>
      <c r="KR247" s="47"/>
      <c r="KS247" s="47"/>
      <c r="KT247" s="47"/>
      <c r="KU247" s="47"/>
      <c r="KV247" s="47"/>
      <c r="KW247" s="47"/>
      <c r="KX247" s="47"/>
      <c r="KY247" s="47"/>
      <c r="KZ247" s="47"/>
      <c r="LA247" s="47"/>
      <c r="LB247" s="47"/>
      <c r="LC247" s="47"/>
      <c r="LD247" s="47"/>
      <c r="LE247" s="47"/>
      <c r="LF247" s="47"/>
      <c r="LG247" s="47"/>
      <c r="LH247" s="47"/>
      <c r="LI247" s="47"/>
      <c r="LJ247" s="47"/>
      <c r="LK247" s="47"/>
      <c r="LL247" s="47"/>
      <c r="LM247" s="47"/>
      <c r="LN247" s="47"/>
      <c r="LO247" s="47"/>
      <c r="LP247" s="47"/>
      <c r="LQ247" s="47"/>
      <c r="LR247" s="47"/>
      <c r="LS247" s="47"/>
      <c r="LT247" s="47"/>
      <c r="LU247" s="47"/>
      <c r="LV247" s="47"/>
      <c r="LW247" s="47"/>
      <c r="LX247" s="47"/>
      <c r="LY247" s="47"/>
      <c r="LZ247" s="47"/>
      <c r="MA247" s="47"/>
      <c r="MB247" s="47"/>
      <c r="MC247" s="47"/>
      <c r="MD247" s="47"/>
      <c r="ME247" s="47"/>
      <c r="MF247" s="47"/>
      <c r="MG247" s="47"/>
      <c r="MH247" s="47"/>
      <c r="MI247" s="47"/>
      <c r="MJ247" s="47"/>
      <c r="MK247" s="47"/>
      <c r="ML247" s="47"/>
      <c r="MM247" s="47"/>
      <c r="MN247" s="47"/>
      <c r="MO247" s="47"/>
      <c r="MP247" s="47"/>
      <c r="MQ247" s="47"/>
      <c r="MR247" s="47"/>
      <c r="MS247" s="47"/>
      <c r="MT247" s="47"/>
      <c r="MU247" s="47"/>
      <c r="MV247" s="47"/>
      <c r="MW247" s="47"/>
      <c r="MX247" s="47"/>
      <c r="MY247" s="47"/>
      <c r="MZ247" s="47"/>
      <c r="NA247" s="47"/>
      <c r="NB247" s="47"/>
      <c r="NC247" s="47"/>
      <c r="ND247" s="47"/>
      <c r="NE247" s="47"/>
      <c r="NF247" s="47"/>
      <c r="NG247" s="47"/>
      <c r="NH247" s="47"/>
      <c r="NI247" s="47"/>
      <c r="NJ247" s="47"/>
      <c r="NK247" s="47"/>
      <c r="NL247" s="47"/>
      <c r="NM247" s="47"/>
      <c r="NN247" s="47"/>
      <c r="NO247" s="47"/>
      <c r="NP247" s="47"/>
      <c r="NQ247" s="47"/>
      <c r="NR247" s="47"/>
      <c r="NS247" s="47"/>
      <c r="NT247" s="47"/>
      <c r="NU247" s="47"/>
      <c r="NV247" s="47"/>
      <c r="NW247" s="47"/>
      <c r="NX247" s="47"/>
      <c r="NY247" s="47"/>
      <c r="NZ247" s="47"/>
      <c r="OA247" s="47"/>
      <c r="OB247" s="47"/>
      <c r="OC247" s="47"/>
      <c r="OD247" s="47"/>
      <c r="OE247" s="47"/>
      <c r="OF247" s="47"/>
      <c r="OG247" s="47"/>
      <c r="OH247" s="47"/>
      <c r="OI247" s="47"/>
      <c r="OJ247" s="47"/>
      <c r="OK247" s="47"/>
      <c r="OL247" s="47"/>
      <c r="OM247" s="47"/>
      <c r="ON247" s="47"/>
      <c r="OO247" s="47"/>
      <c r="OP247" s="47"/>
      <c r="OQ247" s="47"/>
      <c r="OR247" s="47"/>
      <c r="OS247" s="47"/>
      <c r="OT247" s="47"/>
      <c r="OU247" s="47"/>
      <c r="OV247" s="47"/>
      <c r="OW247" s="47"/>
      <c r="OX247" s="47"/>
      <c r="OY247" s="47"/>
      <c r="OZ247" s="47"/>
      <c r="PA247" s="47"/>
      <c r="PB247" s="47"/>
      <c r="PC247" s="47"/>
      <c r="PD247" s="47"/>
      <c r="PE247" s="47"/>
      <c r="PF247" s="47"/>
      <c r="PG247" s="47"/>
      <c r="PH247" s="47"/>
      <c r="PI247" s="47"/>
      <c r="PJ247" s="47"/>
      <c r="PK247" s="47"/>
      <c r="PL247" s="47"/>
      <c r="PM247" s="47"/>
      <c r="PN247" s="47"/>
      <c r="PO247" s="47"/>
      <c r="PP247" s="47"/>
      <c r="PQ247" s="47"/>
      <c r="PR247" s="47"/>
      <c r="PS247" s="47"/>
      <c r="PT247" s="47"/>
      <c r="PU247" s="47"/>
      <c r="PV247" s="47"/>
      <c r="PW247" s="47"/>
      <c r="PX247" s="47"/>
      <c r="PY247" s="47"/>
      <c r="PZ247" s="47"/>
      <c r="QA247" s="47"/>
      <c r="QB247" s="47"/>
      <c r="QC247" s="47"/>
      <c r="QD247" s="47"/>
      <c r="QE247" s="47"/>
      <c r="QF247" s="47"/>
      <c r="QG247" s="47"/>
      <c r="QH247" s="47"/>
      <c r="QI247" s="47"/>
      <c r="QJ247" s="47"/>
      <c r="QK247" s="47"/>
      <c r="QL247" s="47"/>
      <c r="QM247" s="47"/>
      <c r="QN247" s="47"/>
      <c r="QO247" s="47"/>
      <c r="QP247" s="47"/>
      <c r="QQ247" s="47"/>
      <c r="QR247" s="47"/>
      <c r="QS247" s="47"/>
      <c r="QT247" s="47"/>
      <c r="QU247" s="47"/>
      <c r="QV247" s="47"/>
      <c r="QW247" s="47"/>
      <c r="QX247" s="47"/>
      <c r="QY247" s="47"/>
      <c r="QZ247" s="47"/>
      <c r="RA247" s="47"/>
      <c r="RB247" s="47"/>
      <c r="RC247" s="47"/>
      <c r="RD247" s="47"/>
      <c r="RE247" s="47"/>
      <c r="RF247" s="47"/>
      <c r="RG247" s="47"/>
      <c r="RH247" s="47"/>
      <c r="RI247" s="47"/>
      <c r="RJ247" s="47"/>
      <c r="RK247" s="47"/>
      <c r="RL247" s="47"/>
      <c r="RM247" s="47"/>
      <c r="RN247" s="47"/>
      <c r="RO247" s="47"/>
      <c r="RP247" s="47"/>
      <c r="RQ247" s="47"/>
      <c r="RR247" s="47"/>
      <c r="RS247" s="47"/>
      <c r="RT247" s="47"/>
      <c r="RU247" s="47"/>
      <c r="RV247" s="47"/>
      <c r="RW247" s="47"/>
      <c r="RX247" s="47"/>
      <c r="RY247" s="47"/>
      <c r="RZ247" s="47"/>
      <c r="SA247" s="47"/>
      <c r="SB247" s="47"/>
      <c r="SC247" s="47"/>
      <c r="SD247" s="47"/>
      <c r="SE247" s="47"/>
      <c r="SF247" s="47"/>
      <c r="SG247" s="47"/>
      <c r="SH247" s="47"/>
      <c r="SI247" s="47"/>
      <c r="SJ247" s="47"/>
      <c r="SK247" s="47"/>
      <c r="SL247" s="47"/>
      <c r="SM247" s="47"/>
      <c r="SN247" s="47"/>
      <c r="SO247" s="47"/>
      <c r="SP247" s="47"/>
      <c r="SQ247" s="47"/>
      <c r="SR247" s="47"/>
      <c r="SS247" s="47"/>
      <c r="ST247" s="47"/>
      <c r="SU247" s="47"/>
      <c r="SV247" s="47"/>
      <c r="SW247" s="47"/>
      <c r="SX247" s="47"/>
      <c r="SY247" s="47"/>
      <c r="SZ247" s="47"/>
      <c r="TA247" s="47"/>
      <c r="TB247" s="47"/>
      <c r="TC247" s="47"/>
      <c r="TD247" s="47"/>
      <c r="TE247" s="47"/>
      <c r="TF247" s="47"/>
      <c r="TG247" s="47"/>
      <c r="TH247" s="47"/>
      <c r="TI247" s="47"/>
      <c r="TJ247" s="47"/>
      <c r="TK247" s="47"/>
      <c r="TL247" s="47"/>
      <c r="TM247" s="47"/>
      <c r="TN247" s="47"/>
      <c r="TO247" s="47"/>
      <c r="TP247" s="47"/>
      <c r="TQ247" s="47"/>
      <c r="TR247" s="47"/>
      <c r="TS247" s="47"/>
      <c r="TT247" s="47"/>
      <c r="TU247" s="47"/>
      <c r="TV247" s="47"/>
      <c r="TW247" s="47"/>
      <c r="TX247" s="47"/>
      <c r="TY247" s="47"/>
      <c r="TZ247" s="47"/>
      <c r="UA247" s="47"/>
      <c r="UB247" s="47"/>
      <c r="UC247" s="47"/>
      <c r="UD247" s="47"/>
      <c r="UE247" s="47"/>
      <c r="UF247" s="47"/>
      <c r="UG247" s="47"/>
      <c r="UH247" s="47"/>
      <c r="UI247" s="47"/>
      <c r="UJ247" s="47"/>
      <c r="UK247" s="47"/>
      <c r="UL247" s="47"/>
      <c r="UM247" s="47"/>
      <c r="UN247" s="47"/>
      <c r="UO247" s="47"/>
      <c r="UP247" s="47"/>
      <c r="UQ247" s="47"/>
      <c r="UR247" s="47"/>
      <c r="US247" s="47"/>
      <c r="UT247" s="47"/>
      <c r="UU247" s="47"/>
      <c r="UV247" s="47"/>
      <c r="UW247" s="47"/>
      <c r="UX247" s="47"/>
      <c r="UY247" s="47"/>
      <c r="UZ247" s="47"/>
      <c r="VA247" s="47"/>
      <c r="VB247" s="47"/>
      <c r="VC247" s="47"/>
      <c r="VD247" s="47"/>
      <c r="VE247" s="47"/>
      <c r="VF247" s="47"/>
      <c r="VG247" s="47"/>
      <c r="VH247" s="47"/>
      <c r="VI247" s="47"/>
      <c r="VJ247" s="47"/>
      <c r="VK247" s="47"/>
      <c r="VL247" s="47"/>
      <c r="VM247" s="47"/>
      <c r="VN247" s="47"/>
      <c r="VO247" s="47"/>
      <c r="VP247" s="47"/>
      <c r="VQ247" s="47"/>
      <c r="VR247" s="47"/>
      <c r="VS247" s="47"/>
      <c r="VT247" s="47"/>
      <c r="VU247" s="47"/>
      <c r="VV247" s="47"/>
      <c r="VW247" s="47"/>
      <c r="VX247" s="47"/>
      <c r="VY247" s="47"/>
      <c r="VZ247" s="47"/>
      <c r="WA247" s="47"/>
      <c r="WB247" s="47"/>
      <c r="WC247" s="47"/>
      <c r="WD247" s="47"/>
      <c r="WE247" s="47"/>
      <c r="WF247" s="47"/>
      <c r="WG247" s="47"/>
      <c r="WH247" s="47"/>
      <c r="WI247" s="47"/>
      <c r="WJ247" s="47"/>
      <c r="WK247" s="47"/>
      <c r="WL247" s="47"/>
      <c r="WM247" s="47"/>
      <c r="WN247" s="47"/>
      <c r="WO247" s="47"/>
      <c r="WP247" s="47"/>
      <c r="WQ247" s="47"/>
      <c r="WR247" s="47"/>
      <c r="WS247" s="47"/>
      <c r="WT247" s="47"/>
      <c r="WU247" s="47"/>
      <c r="WV247" s="47"/>
      <c r="WW247" s="47"/>
      <c r="WX247" s="47"/>
      <c r="WY247" s="47"/>
      <c r="WZ247" s="47"/>
      <c r="XA247" s="47"/>
      <c r="XB247" s="47"/>
      <c r="XC247" s="47"/>
      <c r="XD247" s="47"/>
      <c r="XE247" s="47"/>
      <c r="XF247" s="47"/>
      <c r="XG247" s="47"/>
      <c r="XH247" s="47"/>
      <c r="XI247" s="47"/>
      <c r="XJ247" s="47"/>
      <c r="XK247" s="47"/>
      <c r="XL247" s="47"/>
      <c r="XM247" s="47"/>
      <c r="XN247" s="47"/>
      <c r="XO247" s="47"/>
      <c r="XP247" s="47"/>
      <c r="XQ247" s="47"/>
      <c r="XR247" s="47"/>
      <c r="XS247" s="47"/>
      <c r="XT247" s="47"/>
      <c r="XU247" s="47"/>
      <c r="XV247" s="47"/>
      <c r="XW247" s="47"/>
      <c r="XX247" s="47"/>
      <c r="XY247" s="47"/>
      <c r="XZ247" s="47"/>
      <c r="YA247" s="47"/>
      <c r="YB247" s="47"/>
      <c r="YC247" s="47"/>
      <c r="YD247" s="47"/>
      <c r="YE247" s="47"/>
      <c r="YF247" s="47"/>
      <c r="YG247" s="47"/>
      <c r="YH247" s="47"/>
      <c r="YI247" s="47"/>
      <c r="YJ247" s="47"/>
      <c r="YK247" s="47"/>
      <c r="YL247" s="47"/>
      <c r="YM247" s="47"/>
      <c r="YN247" s="47"/>
      <c r="YO247" s="47"/>
      <c r="YP247" s="47"/>
      <c r="YQ247" s="47"/>
      <c r="YR247" s="47"/>
      <c r="YS247" s="47"/>
    </row>
    <row r="248" spans="1:669" s="8" customFormat="1" ht="15.75" x14ac:dyDescent="0.25">
      <c r="A248" s="30" t="s">
        <v>103</v>
      </c>
      <c r="B248" s="75" t="s">
        <v>53</v>
      </c>
      <c r="C248" s="76" t="s">
        <v>70</v>
      </c>
      <c r="D248" s="76" t="s">
        <v>212</v>
      </c>
      <c r="E248" s="79">
        <v>44470</v>
      </c>
      <c r="F248" s="10" t="s">
        <v>106</v>
      </c>
      <c r="G248" s="133">
        <v>89500</v>
      </c>
      <c r="H248" s="133">
        <v>2568.65</v>
      </c>
      <c r="I248" s="226">
        <v>9635.51</v>
      </c>
      <c r="J248" s="133">
        <v>2720.8</v>
      </c>
      <c r="K248" s="133">
        <v>25</v>
      </c>
      <c r="L248" s="133">
        <v>14949.96</v>
      </c>
      <c r="M248" s="134">
        <v>74550.039999999994</v>
      </c>
      <c r="O248" s="15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  <c r="JP248" s="47"/>
      <c r="JQ248" s="47"/>
      <c r="JR248" s="47"/>
      <c r="JS248" s="47"/>
      <c r="JT248" s="47"/>
      <c r="JU248" s="47"/>
      <c r="JV248" s="47"/>
      <c r="JW248" s="47"/>
      <c r="JX248" s="47"/>
      <c r="JY248" s="47"/>
      <c r="JZ248" s="47"/>
      <c r="KA248" s="47"/>
      <c r="KB248" s="47"/>
      <c r="KC248" s="47"/>
      <c r="KD248" s="47"/>
      <c r="KE248" s="47"/>
      <c r="KF248" s="47"/>
      <c r="KG248" s="47"/>
      <c r="KH248" s="47"/>
      <c r="KI248" s="47"/>
      <c r="KJ248" s="47"/>
      <c r="KK248" s="47"/>
      <c r="KL248" s="47"/>
      <c r="KM248" s="47"/>
      <c r="KN248" s="47"/>
      <c r="KO248" s="47"/>
      <c r="KP248" s="47"/>
      <c r="KQ248" s="47"/>
      <c r="KR248" s="47"/>
      <c r="KS248" s="47"/>
      <c r="KT248" s="47"/>
      <c r="KU248" s="47"/>
      <c r="KV248" s="47"/>
      <c r="KW248" s="47"/>
      <c r="KX248" s="47"/>
      <c r="KY248" s="47"/>
      <c r="KZ248" s="47"/>
      <c r="LA248" s="47"/>
      <c r="LB248" s="47"/>
      <c r="LC248" s="47"/>
      <c r="LD248" s="47"/>
      <c r="LE248" s="47"/>
      <c r="LF248" s="47"/>
      <c r="LG248" s="47"/>
      <c r="LH248" s="47"/>
      <c r="LI248" s="47"/>
      <c r="LJ248" s="47"/>
      <c r="LK248" s="47"/>
      <c r="LL248" s="47"/>
      <c r="LM248" s="47"/>
      <c r="LN248" s="47"/>
      <c r="LO248" s="47"/>
      <c r="LP248" s="47"/>
      <c r="LQ248" s="47"/>
      <c r="LR248" s="47"/>
      <c r="LS248" s="47"/>
      <c r="LT248" s="47"/>
      <c r="LU248" s="47"/>
      <c r="LV248" s="47"/>
      <c r="LW248" s="47"/>
      <c r="LX248" s="47"/>
      <c r="LY248" s="47"/>
      <c r="LZ248" s="47"/>
      <c r="MA248" s="47"/>
      <c r="MB248" s="47"/>
      <c r="MC248" s="47"/>
      <c r="MD248" s="47"/>
      <c r="ME248" s="47"/>
      <c r="MF248" s="47"/>
      <c r="MG248" s="47"/>
      <c r="MH248" s="47"/>
      <c r="MI248" s="47"/>
      <c r="MJ248" s="47"/>
      <c r="MK248" s="47"/>
      <c r="ML248" s="47"/>
      <c r="MM248" s="47"/>
      <c r="MN248" s="47"/>
      <c r="MO248" s="47"/>
      <c r="MP248" s="47"/>
      <c r="MQ248" s="47"/>
      <c r="MR248" s="47"/>
      <c r="MS248" s="47"/>
      <c r="MT248" s="47"/>
      <c r="MU248" s="47"/>
      <c r="MV248" s="47"/>
      <c r="MW248" s="47"/>
      <c r="MX248" s="47"/>
      <c r="MY248" s="47"/>
      <c r="MZ248" s="47"/>
      <c r="NA248" s="47"/>
      <c r="NB248" s="47"/>
      <c r="NC248" s="47"/>
      <c r="ND248" s="47"/>
      <c r="NE248" s="47"/>
      <c r="NF248" s="47"/>
      <c r="NG248" s="47"/>
      <c r="NH248" s="47"/>
      <c r="NI248" s="47"/>
      <c r="NJ248" s="47"/>
      <c r="NK248" s="47"/>
      <c r="NL248" s="47"/>
      <c r="NM248" s="47"/>
      <c r="NN248" s="47"/>
      <c r="NO248" s="47"/>
      <c r="NP248" s="47"/>
      <c r="NQ248" s="47"/>
      <c r="NR248" s="47"/>
      <c r="NS248" s="47"/>
      <c r="NT248" s="47"/>
      <c r="NU248" s="47"/>
      <c r="NV248" s="47"/>
      <c r="NW248" s="47"/>
      <c r="NX248" s="47"/>
      <c r="NY248" s="47"/>
      <c r="NZ248" s="47"/>
      <c r="OA248" s="47"/>
      <c r="OB248" s="47"/>
      <c r="OC248" s="47"/>
      <c r="OD248" s="47"/>
      <c r="OE248" s="47"/>
      <c r="OF248" s="47"/>
      <c r="OG248" s="47"/>
      <c r="OH248" s="47"/>
      <c r="OI248" s="47"/>
      <c r="OJ248" s="47"/>
      <c r="OK248" s="47"/>
      <c r="OL248" s="47"/>
      <c r="OM248" s="47"/>
      <c r="ON248" s="47"/>
      <c r="OO248" s="47"/>
      <c r="OP248" s="47"/>
      <c r="OQ248" s="47"/>
      <c r="OR248" s="47"/>
      <c r="OS248" s="47"/>
      <c r="OT248" s="47"/>
      <c r="OU248" s="47"/>
      <c r="OV248" s="47"/>
      <c r="OW248" s="47"/>
      <c r="OX248" s="47"/>
      <c r="OY248" s="47"/>
      <c r="OZ248" s="47"/>
      <c r="PA248" s="47"/>
      <c r="PB248" s="47"/>
      <c r="PC248" s="47"/>
      <c r="PD248" s="47"/>
      <c r="PE248" s="47"/>
      <c r="PF248" s="47"/>
      <c r="PG248" s="47"/>
      <c r="PH248" s="47"/>
      <c r="PI248" s="47"/>
      <c r="PJ248" s="47"/>
      <c r="PK248" s="47"/>
      <c r="PL248" s="47"/>
      <c r="PM248" s="47"/>
      <c r="PN248" s="47"/>
      <c r="PO248" s="47"/>
      <c r="PP248" s="47"/>
      <c r="PQ248" s="47"/>
      <c r="PR248" s="47"/>
      <c r="PS248" s="47"/>
      <c r="PT248" s="47"/>
      <c r="PU248" s="47"/>
      <c r="PV248" s="47"/>
      <c r="PW248" s="47"/>
      <c r="PX248" s="47"/>
      <c r="PY248" s="47"/>
      <c r="PZ248" s="47"/>
      <c r="QA248" s="47"/>
      <c r="QB248" s="47"/>
      <c r="QC248" s="47"/>
      <c r="QD248" s="47"/>
      <c r="QE248" s="47"/>
      <c r="QF248" s="47"/>
      <c r="QG248" s="47"/>
      <c r="QH248" s="47"/>
      <c r="QI248" s="47"/>
      <c r="QJ248" s="47"/>
      <c r="QK248" s="47"/>
      <c r="QL248" s="47"/>
      <c r="QM248" s="47"/>
      <c r="QN248" s="47"/>
      <c r="QO248" s="47"/>
      <c r="QP248" s="47"/>
      <c r="QQ248" s="47"/>
      <c r="QR248" s="47"/>
      <c r="QS248" s="47"/>
      <c r="QT248" s="47"/>
      <c r="QU248" s="47"/>
      <c r="QV248" s="47"/>
      <c r="QW248" s="47"/>
      <c r="QX248" s="47"/>
      <c r="QY248" s="47"/>
      <c r="QZ248" s="47"/>
      <c r="RA248" s="47"/>
      <c r="RB248" s="47"/>
      <c r="RC248" s="47"/>
      <c r="RD248" s="47"/>
      <c r="RE248" s="47"/>
      <c r="RF248" s="47"/>
      <c r="RG248" s="47"/>
      <c r="RH248" s="47"/>
      <c r="RI248" s="47"/>
      <c r="RJ248" s="47"/>
      <c r="RK248" s="47"/>
      <c r="RL248" s="47"/>
      <c r="RM248" s="47"/>
      <c r="RN248" s="47"/>
      <c r="RO248" s="47"/>
      <c r="RP248" s="47"/>
      <c r="RQ248" s="47"/>
      <c r="RR248" s="47"/>
      <c r="RS248" s="47"/>
      <c r="RT248" s="47"/>
      <c r="RU248" s="47"/>
      <c r="RV248" s="47"/>
      <c r="RW248" s="47"/>
      <c r="RX248" s="47"/>
      <c r="RY248" s="47"/>
      <c r="RZ248" s="47"/>
      <c r="SA248" s="47"/>
      <c r="SB248" s="47"/>
      <c r="SC248" s="47"/>
      <c r="SD248" s="47"/>
      <c r="SE248" s="47"/>
      <c r="SF248" s="47"/>
      <c r="SG248" s="47"/>
      <c r="SH248" s="47"/>
      <c r="SI248" s="47"/>
      <c r="SJ248" s="47"/>
      <c r="SK248" s="47"/>
      <c r="SL248" s="47"/>
      <c r="SM248" s="47"/>
      <c r="SN248" s="47"/>
      <c r="SO248" s="47"/>
      <c r="SP248" s="47"/>
      <c r="SQ248" s="47"/>
      <c r="SR248" s="47"/>
      <c r="SS248" s="47"/>
      <c r="ST248" s="47"/>
      <c r="SU248" s="47"/>
      <c r="SV248" s="47"/>
      <c r="SW248" s="47"/>
      <c r="SX248" s="47"/>
      <c r="SY248" s="47"/>
      <c r="SZ248" s="47"/>
      <c r="TA248" s="47"/>
      <c r="TB248" s="47"/>
      <c r="TC248" s="47"/>
      <c r="TD248" s="47"/>
      <c r="TE248" s="47"/>
      <c r="TF248" s="47"/>
      <c r="TG248" s="47"/>
      <c r="TH248" s="47"/>
      <c r="TI248" s="47"/>
      <c r="TJ248" s="47"/>
      <c r="TK248" s="47"/>
      <c r="TL248" s="47"/>
      <c r="TM248" s="47"/>
      <c r="TN248" s="47"/>
      <c r="TO248" s="47"/>
      <c r="TP248" s="47"/>
      <c r="TQ248" s="47"/>
      <c r="TR248" s="47"/>
      <c r="TS248" s="47"/>
      <c r="TT248" s="47"/>
      <c r="TU248" s="47"/>
      <c r="TV248" s="47"/>
      <c r="TW248" s="47"/>
      <c r="TX248" s="47"/>
      <c r="TY248" s="47"/>
      <c r="TZ248" s="47"/>
      <c r="UA248" s="47"/>
      <c r="UB248" s="47"/>
      <c r="UC248" s="47"/>
      <c r="UD248" s="47"/>
      <c r="UE248" s="47"/>
      <c r="UF248" s="47"/>
      <c r="UG248" s="47"/>
      <c r="UH248" s="47"/>
      <c r="UI248" s="47"/>
      <c r="UJ248" s="47"/>
      <c r="UK248" s="47"/>
      <c r="UL248" s="47"/>
      <c r="UM248" s="47"/>
      <c r="UN248" s="47"/>
      <c r="UO248" s="47"/>
      <c r="UP248" s="47"/>
      <c r="UQ248" s="47"/>
      <c r="UR248" s="47"/>
      <c r="US248" s="47"/>
      <c r="UT248" s="47"/>
      <c r="UU248" s="47"/>
      <c r="UV248" s="47"/>
      <c r="UW248" s="47"/>
      <c r="UX248" s="47"/>
      <c r="UY248" s="47"/>
      <c r="UZ248" s="47"/>
      <c r="VA248" s="47"/>
      <c r="VB248" s="47"/>
      <c r="VC248" s="47"/>
      <c r="VD248" s="47"/>
      <c r="VE248" s="47"/>
      <c r="VF248" s="47"/>
      <c r="VG248" s="47"/>
      <c r="VH248" s="47"/>
      <c r="VI248" s="47"/>
      <c r="VJ248" s="47"/>
      <c r="VK248" s="47"/>
      <c r="VL248" s="47"/>
      <c r="VM248" s="47"/>
      <c r="VN248" s="47"/>
      <c r="VO248" s="47"/>
      <c r="VP248" s="47"/>
      <c r="VQ248" s="47"/>
      <c r="VR248" s="47"/>
      <c r="VS248" s="47"/>
      <c r="VT248" s="47"/>
      <c r="VU248" s="47"/>
      <c r="VV248" s="47"/>
      <c r="VW248" s="47"/>
      <c r="VX248" s="47"/>
      <c r="VY248" s="47"/>
      <c r="VZ248" s="47"/>
      <c r="WA248" s="47"/>
      <c r="WB248" s="47"/>
      <c r="WC248" s="47"/>
      <c r="WD248" s="47"/>
      <c r="WE248" s="47"/>
      <c r="WF248" s="47"/>
      <c r="WG248" s="47"/>
      <c r="WH248" s="47"/>
      <c r="WI248" s="47"/>
      <c r="WJ248" s="47"/>
      <c r="WK248" s="47"/>
      <c r="WL248" s="47"/>
      <c r="WM248" s="47"/>
      <c r="WN248" s="47"/>
      <c r="WO248" s="47"/>
      <c r="WP248" s="47"/>
      <c r="WQ248" s="47"/>
      <c r="WR248" s="47"/>
      <c r="WS248" s="47"/>
      <c r="WT248" s="47"/>
      <c r="WU248" s="47"/>
      <c r="WV248" s="47"/>
      <c r="WW248" s="47"/>
      <c r="WX248" s="47"/>
      <c r="WY248" s="47"/>
      <c r="WZ248" s="47"/>
      <c r="XA248" s="47"/>
      <c r="XB248" s="47"/>
      <c r="XC248" s="47"/>
      <c r="XD248" s="47"/>
      <c r="XE248" s="47"/>
      <c r="XF248" s="47"/>
      <c r="XG248" s="47"/>
      <c r="XH248" s="47"/>
      <c r="XI248" s="47"/>
      <c r="XJ248" s="47"/>
      <c r="XK248" s="47"/>
      <c r="XL248" s="47"/>
      <c r="XM248" s="47"/>
      <c r="XN248" s="47"/>
      <c r="XO248" s="47"/>
      <c r="XP248" s="47"/>
      <c r="XQ248" s="47"/>
      <c r="XR248" s="47"/>
      <c r="XS248" s="47"/>
      <c r="XT248" s="47"/>
      <c r="XU248" s="47"/>
      <c r="XV248" s="47"/>
      <c r="XW248" s="47"/>
      <c r="XX248" s="47"/>
      <c r="XY248" s="47"/>
      <c r="XZ248" s="47"/>
      <c r="YA248" s="47"/>
      <c r="YB248" s="47"/>
      <c r="YC248" s="47"/>
      <c r="YD248" s="47"/>
      <c r="YE248" s="47"/>
      <c r="YF248" s="47"/>
      <c r="YG248" s="47"/>
      <c r="YH248" s="47"/>
      <c r="YI248" s="47"/>
      <c r="YJ248" s="47"/>
      <c r="YK248" s="47"/>
      <c r="YL248" s="47"/>
      <c r="YM248" s="47"/>
      <c r="YN248" s="47"/>
      <c r="YO248" s="47"/>
      <c r="YP248" s="47"/>
      <c r="YQ248" s="47"/>
      <c r="YR248" s="47"/>
      <c r="YS248" s="47"/>
    </row>
    <row r="249" spans="1:669" s="8" customFormat="1" ht="15.75" x14ac:dyDescent="0.25">
      <c r="A249" s="30" t="s">
        <v>145</v>
      </c>
      <c r="B249" s="75" t="s">
        <v>146</v>
      </c>
      <c r="C249" s="76" t="s">
        <v>70</v>
      </c>
      <c r="D249" s="76" t="s">
        <v>212</v>
      </c>
      <c r="E249" s="79">
        <v>44593</v>
      </c>
      <c r="F249" s="10" t="s">
        <v>106</v>
      </c>
      <c r="G249" s="133">
        <v>35000</v>
      </c>
      <c r="H249" s="133">
        <v>1004.5</v>
      </c>
      <c r="I249" s="226">
        <v>0</v>
      </c>
      <c r="J249" s="133">
        <v>1064</v>
      </c>
      <c r="K249" s="133">
        <v>25</v>
      </c>
      <c r="L249" s="133">
        <v>2093.5</v>
      </c>
      <c r="M249" s="134">
        <v>32906.5</v>
      </c>
      <c r="O249" s="15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  <c r="JP249" s="47"/>
      <c r="JQ249" s="47"/>
      <c r="JR249" s="47"/>
      <c r="JS249" s="47"/>
      <c r="JT249" s="47"/>
      <c r="JU249" s="47"/>
      <c r="JV249" s="47"/>
      <c r="JW249" s="47"/>
      <c r="JX249" s="47"/>
      <c r="JY249" s="47"/>
      <c r="JZ249" s="47"/>
      <c r="KA249" s="47"/>
      <c r="KB249" s="47"/>
      <c r="KC249" s="47"/>
      <c r="KD249" s="47"/>
      <c r="KE249" s="47"/>
      <c r="KF249" s="47"/>
      <c r="KG249" s="47"/>
      <c r="KH249" s="47"/>
      <c r="KI249" s="47"/>
      <c r="KJ249" s="47"/>
      <c r="KK249" s="47"/>
      <c r="KL249" s="47"/>
      <c r="KM249" s="47"/>
      <c r="KN249" s="47"/>
      <c r="KO249" s="47"/>
      <c r="KP249" s="47"/>
      <c r="KQ249" s="47"/>
      <c r="KR249" s="47"/>
      <c r="KS249" s="47"/>
      <c r="KT249" s="47"/>
      <c r="KU249" s="47"/>
      <c r="KV249" s="47"/>
      <c r="KW249" s="47"/>
      <c r="KX249" s="47"/>
      <c r="KY249" s="47"/>
      <c r="KZ249" s="47"/>
      <c r="LA249" s="47"/>
      <c r="LB249" s="47"/>
      <c r="LC249" s="47"/>
      <c r="LD249" s="47"/>
      <c r="LE249" s="47"/>
      <c r="LF249" s="47"/>
      <c r="LG249" s="47"/>
      <c r="LH249" s="47"/>
      <c r="LI249" s="47"/>
      <c r="LJ249" s="47"/>
      <c r="LK249" s="47"/>
      <c r="LL249" s="47"/>
      <c r="LM249" s="47"/>
      <c r="LN249" s="47"/>
      <c r="LO249" s="47"/>
      <c r="LP249" s="47"/>
      <c r="LQ249" s="47"/>
      <c r="LR249" s="47"/>
      <c r="LS249" s="47"/>
      <c r="LT249" s="47"/>
      <c r="LU249" s="47"/>
      <c r="LV249" s="47"/>
      <c r="LW249" s="47"/>
      <c r="LX249" s="47"/>
      <c r="LY249" s="47"/>
      <c r="LZ249" s="47"/>
      <c r="MA249" s="47"/>
      <c r="MB249" s="47"/>
      <c r="MC249" s="47"/>
      <c r="MD249" s="47"/>
      <c r="ME249" s="47"/>
      <c r="MF249" s="47"/>
      <c r="MG249" s="47"/>
      <c r="MH249" s="47"/>
      <c r="MI249" s="47"/>
      <c r="MJ249" s="47"/>
      <c r="MK249" s="47"/>
      <c r="ML249" s="47"/>
      <c r="MM249" s="47"/>
      <c r="MN249" s="47"/>
      <c r="MO249" s="47"/>
      <c r="MP249" s="47"/>
      <c r="MQ249" s="47"/>
      <c r="MR249" s="47"/>
      <c r="MS249" s="47"/>
      <c r="MT249" s="47"/>
      <c r="MU249" s="47"/>
      <c r="MV249" s="47"/>
      <c r="MW249" s="47"/>
      <c r="MX249" s="47"/>
      <c r="MY249" s="47"/>
      <c r="MZ249" s="47"/>
      <c r="NA249" s="47"/>
      <c r="NB249" s="47"/>
      <c r="NC249" s="47"/>
      <c r="ND249" s="47"/>
      <c r="NE249" s="47"/>
      <c r="NF249" s="47"/>
      <c r="NG249" s="47"/>
      <c r="NH249" s="47"/>
      <c r="NI249" s="47"/>
      <c r="NJ249" s="47"/>
      <c r="NK249" s="47"/>
      <c r="NL249" s="47"/>
      <c r="NM249" s="47"/>
      <c r="NN249" s="47"/>
      <c r="NO249" s="47"/>
      <c r="NP249" s="47"/>
      <c r="NQ249" s="47"/>
      <c r="NR249" s="47"/>
      <c r="NS249" s="47"/>
      <c r="NT249" s="47"/>
      <c r="NU249" s="47"/>
      <c r="NV249" s="47"/>
      <c r="NW249" s="47"/>
      <c r="NX249" s="47"/>
      <c r="NY249" s="47"/>
      <c r="NZ249" s="47"/>
      <c r="OA249" s="47"/>
      <c r="OB249" s="47"/>
      <c r="OC249" s="47"/>
      <c r="OD249" s="47"/>
      <c r="OE249" s="47"/>
      <c r="OF249" s="47"/>
      <c r="OG249" s="47"/>
      <c r="OH249" s="47"/>
      <c r="OI249" s="47"/>
      <c r="OJ249" s="47"/>
      <c r="OK249" s="47"/>
      <c r="OL249" s="47"/>
      <c r="OM249" s="47"/>
      <c r="ON249" s="47"/>
      <c r="OO249" s="47"/>
      <c r="OP249" s="47"/>
      <c r="OQ249" s="47"/>
      <c r="OR249" s="47"/>
      <c r="OS249" s="47"/>
      <c r="OT249" s="47"/>
      <c r="OU249" s="47"/>
      <c r="OV249" s="47"/>
      <c r="OW249" s="47"/>
      <c r="OX249" s="47"/>
      <c r="OY249" s="47"/>
      <c r="OZ249" s="47"/>
      <c r="PA249" s="47"/>
      <c r="PB249" s="47"/>
      <c r="PC249" s="47"/>
      <c r="PD249" s="47"/>
      <c r="PE249" s="47"/>
      <c r="PF249" s="47"/>
      <c r="PG249" s="47"/>
      <c r="PH249" s="47"/>
      <c r="PI249" s="47"/>
      <c r="PJ249" s="47"/>
      <c r="PK249" s="47"/>
      <c r="PL249" s="47"/>
      <c r="PM249" s="47"/>
      <c r="PN249" s="47"/>
      <c r="PO249" s="47"/>
      <c r="PP249" s="47"/>
      <c r="PQ249" s="47"/>
      <c r="PR249" s="47"/>
      <c r="PS249" s="47"/>
      <c r="PT249" s="47"/>
      <c r="PU249" s="47"/>
      <c r="PV249" s="47"/>
      <c r="PW249" s="47"/>
      <c r="PX249" s="47"/>
      <c r="PY249" s="47"/>
      <c r="PZ249" s="47"/>
      <c r="QA249" s="47"/>
      <c r="QB249" s="47"/>
      <c r="QC249" s="47"/>
      <c r="QD249" s="47"/>
      <c r="QE249" s="47"/>
      <c r="QF249" s="47"/>
      <c r="QG249" s="47"/>
      <c r="QH249" s="47"/>
      <c r="QI249" s="47"/>
      <c r="QJ249" s="47"/>
      <c r="QK249" s="47"/>
      <c r="QL249" s="47"/>
      <c r="QM249" s="47"/>
      <c r="QN249" s="47"/>
      <c r="QO249" s="47"/>
      <c r="QP249" s="47"/>
      <c r="QQ249" s="47"/>
      <c r="QR249" s="47"/>
      <c r="QS249" s="47"/>
      <c r="QT249" s="47"/>
      <c r="QU249" s="47"/>
      <c r="QV249" s="47"/>
      <c r="QW249" s="47"/>
      <c r="QX249" s="47"/>
      <c r="QY249" s="47"/>
      <c r="QZ249" s="47"/>
      <c r="RA249" s="47"/>
      <c r="RB249" s="47"/>
      <c r="RC249" s="47"/>
      <c r="RD249" s="47"/>
      <c r="RE249" s="47"/>
      <c r="RF249" s="47"/>
      <c r="RG249" s="47"/>
      <c r="RH249" s="47"/>
      <c r="RI249" s="47"/>
      <c r="RJ249" s="47"/>
      <c r="RK249" s="47"/>
      <c r="RL249" s="47"/>
      <c r="RM249" s="47"/>
      <c r="RN249" s="47"/>
      <c r="RO249" s="47"/>
      <c r="RP249" s="47"/>
      <c r="RQ249" s="47"/>
      <c r="RR249" s="47"/>
      <c r="RS249" s="47"/>
      <c r="RT249" s="47"/>
      <c r="RU249" s="47"/>
      <c r="RV249" s="47"/>
      <c r="RW249" s="47"/>
      <c r="RX249" s="47"/>
      <c r="RY249" s="47"/>
      <c r="RZ249" s="47"/>
      <c r="SA249" s="47"/>
      <c r="SB249" s="47"/>
      <c r="SC249" s="47"/>
      <c r="SD249" s="47"/>
      <c r="SE249" s="47"/>
      <c r="SF249" s="47"/>
      <c r="SG249" s="47"/>
      <c r="SH249" s="47"/>
      <c r="SI249" s="47"/>
      <c r="SJ249" s="47"/>
      <c r="SK249" s="47"/>
      <c r="SL249" s="47"/>
      <c r="SM249" s="47"/>
      <c r="SN249" s="47"/>
      <c r="SO249" s="47"/>
      <c r="SP249" s="47"/>
      <c r="SQ249" s="47"/>
      <c r="SR249" s="47"/>
      <c r="SS249" s="47"/>
      <c r="ST249" s="47"/>
      <c r="SU249" s="47"/>
      <c r="SV249" s="47"/>
      <c r="SW249" s="47"/>
      <c r="SX249" s="47"/>
      <c r="SY249" s="47"/>
      <c r="SZ249" s="47"/>
      <c r="TA249" s="47"/>
      <c r="TB249" s="47"/>
      <c r="TC249" s="47"/>
      <c r="TD249" s="47"/>
      <c r="TE249" s="47"/>
      <c r="TF249" s="47"/>
      <c r="TG249" s="47"/>
      <c r="TH249" s="47"/>
      <c r="TI249" s="47"/>
      <c r="TJ249" s="47"/>
      <c r="TK249" s="47"/>
      <c r="TL249" s="47"/>
      <c r="TM249" s="47"/>
      <c r="TN249" s="47"/>
      <c r="TO249" s="47"/>
      <c r="TP249" s="47"/>
      <c r="TQ249" s="47"/>
      <c r="TR249" s="47"/>
      <c r="TS249" s="47"/>
      <c r="TT249" s="47"/>
      <c r="TU249" s="47"/>
      <c r="TV249" s="47"/>
      <c r="TW249" s="47"/>
      <c r="TX249" s="47"/>
      <c r="TY249" s="47"/>
      <c r="TZ249" s="47"/>
      <c r="UA249" s="47"/>
      <c r="UB249" s="47"/>
      <c r="UC249" s="47"/>
      <c r="UD249" s="47"/>
      <c r="UE249" s="47"/>
      <c r="UF249" s="47"/>
      <c r="UG249" s="47"/>
      <c r="UH249" s="47"/>
      <c r="UI249" s="47"/>
      <c r="UJ249" s="47"/>
      <c r="UK249" s="47"/>
      <c r="UL249" s="47"/>
      <c r="UM249" s="47"/>
      <c r="UN249" s="47"/>
      <c r="UO249" s="47"/>
      <c r="UP249" s="47"/>
      <c r="UQ249" s="47"/>
      <c r="UR249" s="47"/>
      <c r="US249" s="47"/>
      <c r="UT249" s="47"/>
      <c r="UU249" s="47"/>
      <c r="UV249" s="47"/>
      <c r="UW249" s="47"/>
      <c r="UX249" s="47"/>
      <c r="UY249" s="47"/>
      <c r="UZ249" s="47"/>
      <c r="VA249" s="47"/>
      <c r="VB249" s="47"/>
      <c r="VC249" s="47"/>
      <c r="VD249" s="47"/>
      <c r="VE249" s="47"/>
      <c r="VF249" s="47"/>
      <c r="VG249" s="47"/>
      <c r="VH249" s="47"/>
      <c r="VI249" s="47"/>
      <c r="VJ249" s="47"/>
      <c r="VK249" s="47"/>
      <c r="VL249" s="47"/>
      <c r="VM249" s="47"/>
      <c r="VN249" s="47"/>
      <c r="VO249" s="47"/>
      <c r="VP249" s="47"/>
      <c r="VQ249" s="47"/>
      <c r="VR249" s="47"/>
      <c r="VS249" s="47"/>
      <c r="VT249" s="47"/>
      <c r="VU249" s="47"/>
      <c r="VV249" s="47"/>
      <c r="VW249" s="47"/>
      <c r="VX249" s="47"/>
      <c r="VY249" s="47"/>
      <c r="VZ249" s="47"/>
      <c r="WA249" s="47"/>
      <c r="WB249" s="47"/>
      <c r="WC249" s="47"/>
      <c r="WD249" s="47"/>
      <c r="WE249" s="47"/>
      <c r="WF249" s="47"/>
      <c r="WG249" s="47"/>
      <c r="WH249" s="47"/>
      <c r="WI249" s="47"/>
      <c r="WJ249" s="47"/>
      <c r="WK249" s="47"/>
      <c r="WL249" s="47"/>
      <c r="WM249" s="47"/>
      <c r="WN249" s="47"/>
      <c r="WO249" s="47"/>
      <c r="WP249" s="47"/>
      <c r="WQ249" s="47"/>
      <c r="WR249" s="47"/>
      <c r="WS249" s="47"/>
      <c r="WT249" s="47"/>
      <c r="WU249" s="47"/>
      <c r="WV249" s="47"/>
      <c r="WW249" s="47"/>
      <c r="WX249" s="47"/>
      <c r="WY249" s="47"/>
      <c r="WZ249" s="47"/>
      <c r="XA249" s="47"/>
      <c r="XB249" s="47"/>
      <c r="XC249" s="47"/>
      <c r="XD249" s="47"/>
      <c r="XE249" s="47"/>
      <c r="XF249" s="47"/>
      <c r="XG249" s="47"/>
      <c r="XH249" s="47"/>
      <c r="XI249" s="47"/>
      <c r="XJ249" s="47"/>
      <c r="XK249" s="47"/>
      <c r="XL249" s="47"/>
      <c r="XM249" s="47"/>
      <c r="XN249" s="47"/>
      <c r="XO249" s="47"/>
      <c r="XP249" s="47"/>
      <c r="XQ249" s="47"/>
      <c r="XR249" s="47"/>
      <c r="XS249" s="47"/>
      <c r="XT249" s="47"/>
      <c r="XU249" s="47"/>
      <c r="XV249" s="47"/>
      <c r="XW249" s="47"/>
      <c r="XX249" s="47"/>
      <c r="XY249" s="47"/>
      <c r="XZ249" s="47"/>
      <c r="YA249" s="47"/>
      <c r="YB249" s="47"/>
      <c r="YC249" s="47"/>
      <c r="YD249" s="47"/>
      <c r="YE249" s="47"/>
      <c r="YF249" s="47"/>
      <c r="YG249" s="47"/>
      <c r="YH249" s="47"/>
      <c r="YI249" s="47"/>
      <c r="YJ249" s="47"/>
      <c r="YK249" s="47"/>
      <c r="YL249" s="47"/>
      <c r="YM249" s="47"/>
      <c r="YN249" s="47"/>
      <c r="YO249" s="47"/>
      <c r="YP249" s="47"/>
      <c r="YQ249" s="47"/>
      <c r="YR249" s="47"/>
      <c r="YS249" s="47"/>
    </row>
    <row r="250" spans="1:669" s="8" customFormat="1" ht="15.75" x14ac:dyDescent="0.25">
      <c r="A250" s="30" t="s">
        <v>227</v>
      </c>
      <c r="B250" s="75" t="s">
        <v>17</v>
      </c>
      <c r="C250" s="76" t="s">
        <v>69</v>
      </c>
      <c r="D250" s="76" t="s">
        <v>212</v>
      </c>
      <c r="E250" s="79">
        <v>44593</v>
      </c>
      <c r="F250" s="10" t="s">
        <v>106</v>
      </c>
      <c r="G250" s="133">
        <v>35000</v>
      </c>
      <c r="H250" s="133">
        <v>1004.5</v>
      </c>
      <c r="I250" s="226">
        <v>0</v>
      </c>
      <c r="J250" s="133">
        <v>1064</v>
      </c>
      <c r="K250" s="133">
        <v>25</v>
      </c>
      <c r="L250" s="133">
        <v>2093.5</v>
      </c>
      <c r="M250" s="134">
        <v>32906.5</v>
      </c>
      <c r="O250" s="15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  <c r="JP250" s="47"/>
      <c r="JQ250" s="47"/>
      <c r="JR250" s="47"/>
      <c r="JS250" s="47"/>
      <c r="JT250" s="47"/>
      <c r="JU250" s="47"/>
      <c r="JV250" s="47"/>
      <c r="JW250" s="47"/>
      <c r="JX250" s="47"/>
      <c r="JY250" s="47"/>
      <c r="JZ250" s="47"/>
      <c r="KA250" s="47"/>
      <c r="KB250" s="47"/>
      <c r="KC250" s="47"/>
      <c r="KD250" s="47"/>
      <c r="KE250" s="47"/>
      <c r="KF250" s="47"/>
      <c r="KG250" s="47"/>
      <c r="KH250" s="47"/>
      <c r="KI250" s="47"/>
      <c r="KJ250" s="47"/>
      <c r="KK250" s="47"/>
      <c r="KL250" s="47"/>
      <c r="KM250" s="47"/>
      <c r="KN250" s="47"/>
      <c r="KO250" s="47"/>
      <c r="KP250" s="47"/>
      <c r="KQ250" s="47"/>
      <c r="KR250" s="47"/>
      <c r="KS250" s="47"/>
      <c r="KT250" s="47"/>
      <c r="KU250" s="47"/>
      <c r="KV250" s="47"/>
      <c r="KW250" s="47"/>
      <c r="KX250" s="47"/>
      <c r="KY250" s="47"/>
      <c r="KZ250" s="47"/>
      <c r="LA250" s="47"/>
      <c r="LB250" s="47"/>
      <c r="LC250" s="47"/>
      <c r="LD250" s="47"/>
      <c r="LE250" s="47"/>
      <c r="LF250" s="47"/>
      <c r="LG250" s="47"/>
      <c r="LH250" s="47"/>
      <c r="LI250" s="47"/>
      <c r="LJ250" s="47"/>
      <c r="LK250" s="47"/>
      <c r="LL250" s="47"/>
      <c r="LM250" s="47"/>
      <c r="LN250" s="47"/>
      <c r="LO250" s="47"/>
      <c r="LP250" s="47"/>
      <c r="LQ250" s="47"/>
      <c r="LR250" s="47"/>
      <c r="LS250" s="47"/>
      <c r="LT250" s="47"/>
      <c r="LU250" s="47"/>
      <c r="LV250" s="47"/>
      <c r="LW250" s="47"/>
      <c r="LX250" s="47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J250" s="47"/>
      <c r="MK250" s="47"/>
      <c r="ML250" s="47"/>
      <c r="MM250" s="47"/>
      <c r="MN250" s="47"/>
      <c r="MO250" s="47"/>
      <c r="MP250" s="47"/>
      <c r="MQ250" s="47"/>
      <c r="MR250" s="47"/>
      <c r="MS250" s="47"/>
      <c r="MT250" s="47"/>
      <c r="MU250" s="47"/>
      <c r="MV250" s="47"/>
      <c r="MW250" s="47"/>
      <c r="MX250" s="47"/>
      <c r="MY250" s="47"/>
      <c r="MZ250" s="47"/>
      <c r="NA250" s="47"/>
      <c r="NB250" s="47"/>
      <c r="NC250" s="47"/>
      <c r="ND250" s="47"/>
      <c r="NE250" s="47"/>
      <c r="NF250" s="47"/>
      <c r="NG250" s="47"/>
      <c r="NH250" s="47"/>
      <c r="NI250" s="47"/>
      <c r="NJ250" s="47"/>
      <c r="NK250" s="47"/>
      <c r="NL250" s="47"/>
      <c r="NM250" s="47"/>
      <c r="NN250" s="47"/>
      <c r="NO250" s="47"/>
      <c r="NP250" s="47"/>
      <c r="NQ250" s="47"/>
      <c r="NR250" s="47"/>
      <c r="NS250" s="47"/>
      <c r="NT250" s="47"/>
      <c r="NU250" s="47"/>
      <c r="NV250" s="47"/>
      <c r="NW250" s="47"/>
      <c r="NX250" s="47"/>
      <c r="NY250" s="47"/>
      <c r="NZ250" s="47"/>
      <c r="OA250" s="47"/>
      <c r="OB250" s="47"/>
      <c r="OC250" s="47"/>
      <c r="OD250" s="47"/>
      <c r="OE250" s="47"/>
      <c r="OF250" s="47"/>
      <c r="OG250" s="47"/>
      <c r="OH250" s="47"/>
      <c r="OI250" s="47"/>
      <c r="OJ250" s="47"/>
      <c r="OK250" s="47"/>
      <c r="OL250" s="47"/>
      <c r="OM250" s="47"/>
      <c r="ON250" s="47"/>
      <c r="OO250" s="47"/>
      <c r="OP250" s="47"/>
      <c r="OQ250" s="47"/>
      <c r="OR250" s="47"/>
      <c r="OS250" s="47"/>
      <c r="OT250" s="47"/>
      <c r="OU250" s="47"/>
      <c r="OV250" s="47"/>
      <c r="OW250" s="47"/>
      <c r="OX250" s="47"/>
      <c r="OY250" s="47"/>
      <c r="OZ250" s="47"/>
      <c r="PA250" s="47"/>
      <c r="PB250" s="47"/>
      <c r="PC250" s="47"/>
      <c r="PD250" s="47"/>
      <c r="PE250" s="47"/>
      <c r="PF250" s="47"/>
      <c r="PG250" s="47"/>
      <c r="PH250" s="47"/>
      <c r="PI250" s="47"/>
      <c r="PJ250" s="47"/>
      <c r="PK250" s="47"/>
      <c r="PL250" s="47"/>
      <c r="PM250" s="47"/>
      <c r="PN250" s="47"/>
      <c r="PO250" s="47"/>
      <c r="PP250" s="47"/>
      <c r="PQ250" s="47"/>
      <c r="PR250" s="47"/>
      <c r="PS250" s="47"/>
      <c r="PT250" s="47"/>
      <c r="PU250" s="47"/>
      <c r="PV250" s="47"/>
      <c r="PW250" s="47"/>
      <c r="PX250" s="47"/>
      <c r="PY250" s="47"/>
      <c r="PZ250" s="47"/>
      <c r="QA250" s="47"/>
      <c r="QB250" s="47"/>
      <c r="QC250" s="47"/>
      <c r="QD250" s="47"/>
      <c r="QE250" s="47"/>
      <c r="QF250" s="47"/>
      <c r="QG250" s="47"/>
      <c r="QH250" s="47"/>
      <c r="QI250" s="47"/>
      <c r="QJ250" s="47"/>
      <c r="QK250" s="47"/>
      <c r="QL250" s="47"/>
      <c r="QM250" s="47"/>
      <c r="QN250" s="47"/>
      <c r="QO250" s="47"/>
      <c r="QP250" s="47"/>
      <c r="QQ250" s="47"/>
      <c r="QR250" s="47"/>
      <c r="QS250" s="47"/>
      <c r="QT250" s="47"/>
      <c r="QU250" s="47"/>
      <c r="QV250" s="47"/>
      <c r="QW250" s="47"/>
      <c r="QX250" s="47"/>
      <c r="QY250" s="47"/>
      <c r="QZ250" s="47"/>
      <c r="RA250" s="47"/>
      <c r="RB250" s="47"/>
      <c r="RC250" s="47"/>
      <c r="RD250" s="47"/>
      <c r="RE250" s="47"/>
      <c r="RF250" s="47"/>
      <c r="RG250" s="47"/>
      <c r="RH250" s="47"/>
      <c r="RI250" s="47"/>
      <c r="RJ250" s="47"/>
      <c r="RK250" s="47"/>
      <c r="RL250" s="47"/>
      <c r="RM250" s="47"/>
      <c r="RN250" s="47"/>
      <c r="RO250" s="47"/>
      <c r="RP250" s="47"/>
      <c r="RQ250" s="47"/>
      <c r="RR250" s="47"/>
      <c r="RS250" s="47"/>
      <c r="RT250" s="47"/>
      <c r="RU250" s="47"/>
      <c r="RV250" s="47"/>
      <c r="RW250" s="47"/>
      <c r="RX250" s="47"/>
      <c r="RY250" s="47"/>
      <c r="RZ250" s="47"/>
      <c r="SA250" s="47"/>
      <c r="SB250" s="47"/>
      <c r="SC250" s="47"/>
      <c r="SD250" s="47"/>
      <c r="SE250" s="47"/>
      <c r="SF250" s="47"/>
      <c r="SG250" s="47"/>
      <c r="SH250" s="47"/>
      <c r="SI250" s="47"/>
      <c r="SJ250" s="47"/>
      <c r="SK250" s="47"/>
      <c r="SL250" s="47"/>
      <c r="SM250" s="47"/>
      <c r="SN250" s="47"/>
      <c r="SO250" s="47"/>
      <c r="SP250" s="47"/>
      <c r="SQ250" s="47"/>
      <c r="SR250" s="47"/>
      <c r="SS250" s="47"/>
      <c r="ST250" s="47"/>
      <c r="SU250" s="47"/>
      <c r="SV250" s="47"/>
      <c r="SW250" s="47"/>
      <c r="SX250" s="47"/>
      <c r="SY250" s="47"/>
      <c r="SZ250" s="47"/>
      <c r="TA250" s="47"/>
      <c r="TB250" s="47"/>
      <c r="TC250" s="47"/>
      <c r="TD250" s="47"/>
      <c r="TE250" s="47"/>
      <c r="TF250" s="47"/>
      <c r="TG250" s="47"/>
      <c r="TH250" s="47"/>
      <c r="TI250" s="47"/>
      <c r="TJ250" s="47"/>
      <c r="TK250" s="47"/>
      <c r="TL250" s="47"/>
      <c r="TM250" s="47"/>
      <c r="TN250" s="47"/>
      <c r="TO250" s="47"/>
      <c r="TP250" s="47"/>
      <c r="TQ250" s="47"/>
      <c r="TR250" s="47"/>
      <c r="TS250" s="47"/>
      <c r="TT250" s="47"/>
      <c r="TU250" s="47"/>
      <c r="TV250" s="47"/>
      <c r="TW250" s="47"/>
      <c r="TX250" s="47"/>
      <c r="TY250" s="47"/>
      <c r="TZ250" s="47"/>
      <c r="UA250" s="47"/>
      <c r="UB250" s="47"/>
      <c r="UC250" s="47"/>
      <c r="UD250" s="47"/>
      <c r="UE250" s="47"/>
      <c r="UF250" s="47"/>
      <c r="UG250" s="47"/>
      <c r="UH250" s="47"/>
      <c r="UI250" s="47"/>
      <c r="UJ250" s="47"/>
      <c r="UK250" s="47"/>
      <c r="UL250" s="47"/>
      <c r="UM250" s="47"/>
      <c r="UN250" s="47"/>
      <c r="UO250" s="47"/>
      <c r="UP250" s="47"/>
      <c r="UQ250" s="47"/>
      <c r="UR250" s="47"/>
      <c r="US250" s="47"/>
      <c r="UT250" s="47"/>
      <c r="UU250" s="47"/>
      <c r="UV250" s="47"/>
      <c r="UW250" s="47"/>
      <c r="UX250" s="47"/>
      <c r="UY250" s="47"/>
      <c r="UZ250" s="47"/>
      <c r="VA250" s="47"/>
      <c r="VB250" s="47"/>
      <c r="VC250" s="47"/>
      <c r="VD250" s="47"/>
      <c r="VE250" s="47"/>
      <c r="VF250" s="47"/>
      <c r="VG250" s="47"/>
      <c r="VH250" s="47"/>
      <c r="VI250" s="47"/>
      <c r="VJ250" s="47"/>
      <c r="VK250" s="47"/>
      <c r="VL250" s="47"/>
      <c r="VM250" s="47"/>
      <c r="VN250" s="47"/>
      <c r="VO250" s="47"/>
      <c r="VP250" s="47"/>
      <c r="VQ250" s="47"/>
      <c r="VR250" s="47"/>
      <c r="VS250" s="47"/>
      <c r="VT250" s="47"/>
      <c r="VU250" s="47"/>
      <c r="VV250" s="47"/>
      <c r="VW250" s="47"/>
      <c r="VX250" s="47"/>
      <c r="VY250" s="47"/>
      <c r="VZ250" s="47"/>
      <c r="WA250" s="47"/>
      <c r="WB250" s="47"/>
      <c r="WC250" s="47"/>
      <c r="WD250" s="47"/>
      <c r="WE250" s="47"/>
      <c r="WF250" s="47"/>
      <c r="WG250" s="47"/>
      <c r="WH250" s="47"/>
      <c r="WI250" s="47"/>
      <c r="WJ250" s="47"/>
      <c r="WK250" s="47"/>
      <c r="WL250" s="47"/>
      <c r="WM250" s="47"/>
      <c r="WN250" s="47"/>
      <c r="WO250" s="47"/>
      <c r="WP250" s="47"/>
      <c r="WQ250" s="47"/>
      <c r="WR250" s="47"/>
      <c r="WS250" s="47"/>
      <c r="WT250" s="47"/>
      <c r="WU250" s="47"/>
      <c r="WV250" s="47"/>
      <c r="WW250" s="47"/>
      <c r="WX250" s="47"/>
      <c r="WY250" s="47"/>
      <c r="WZ250" s="47"/>
      <c r="XA250" s="47"/>
      <c r="XB250" s="47"/>
      <c r="XC250" s="47"/>
      <c r="XD250" s="47"/>
      <c r="XE250" s="47"/>
      <c r="XF250" s="47"/>
      <c r="XG250" s="47"/>
      <c r="XH250" s="47"/>
      <c r="XI250" s="47"/>
      <c r="XJ250" s="47"/>
      <c r="XK250" s="47"/>
      <c r="XL250" s="47"/>
      <c r="XM250" s="47"/>
      <c r="XN250" s="47"/>
      <c r="XO250" s="47"/>
      <c r="XP250" s="47"/>
      <c r="XQ250" s="47"/>
      <c r="XR250" s="47"/>
      <c r="XS250" s="47"/>
      <c r="XT250" s="47"/>
      <c r="XU250" s="47"/>
      <c r="XV250" s="47"/>
      <c r="XW250" s="47"/>
      <c r="XX250" s="47"/>
      <c r="XY250" s="47"/>
      <c r="XZ250" s="47"/>
      <c r="YA250" s="47"/>
      <c r="YB250" s="47"/>
      <c r="YC250" s="47"/>
      <c r="YD250" s="47"/>
      <c r="YE250" s="47"/>
      <c r="YF250" s="47"/>
      <c r="YG250" s="47"/>
      <c r="YH250" s="47"/>
      <c r="YI250" s="47"/>
      <c r="YJ250" s="47"/>
      <c r="YK250" s="47"/>
      <c r="YL250" s="47"/>
      <c r="YM250" s="47"/>
      <c r="YN250" s="47"/>
      <c r="YO250" s="47"/>
      <c r="YP250" s="47"/>
      <c r="YQ250" s="47"/>
      <c r="YR250" s="47"/>
      <c r="YS250" s="47"/>
    </row>
    <row r="251" spans="1:669" s="8" customFormat="1" ht="15.75" x14ac:dyDescent="0.25">
      <c r="A251" s="30" t="s">
        <v>147</v>
      </c>
      <c r="B251" s="75" t="s">
        <v>16</v>
      </c>
      <c r="C251" s="76" t="s">
        <v>69</v>
      </c>
      <c r="D251" s="76" t="s">
        <v>212</v>
      </c>
      <c r="E251" s="79">
        <v>44593</v>
      </c>
      <c r="F251" s="10" t="s">
        <v>106</v>
      </c>
      <c r="G251" s="133">
        <v>50000</v>
      </c>
      <c r="H251" s="133">
        <v>1435</v>
      </c>
      <c r="I251" s="226">
        <v>1854</v>
      </c>
      <c r="J251" s="133">
        <v>1520</v>
      </c>
      <c r="K251" s="133">
        <v>25</v>
      </c>
      <c r="L251" s="133">
        <v>4834</v>
      </c>
      <c r="M251" s="134">
        <v>45166</v>
      </c>
      <c r="O251" s="15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  <c r="JP251" s="47"/>
      <c r="JQ251" s="47"/>
      <c r="JR251" s="47"/>
      <c r="JS251" s="47"/>
      <c r="JT251" s="47"/>
      <c r="JU251" s="47"/>
      <c r="JV251" s="47"/>
      <c r="JW251" s="47"/>
      <c r="JX251" s="47"/>
      <c r="JY251" s="47"/>
      <c r="JZ251" s="47"/>
      <c r="KA251" s="47"/>
      <c r="KB251" s="47"/>
      <c r="KC251" s="47"/>
      <c r="KD251" s="47"/>
      <c r="KE251" s="47"/>
      <c r="KF251" s="47"/>
      <c r="KG251" s="47"/>
      <c r="KH251" s="47"/>
      <c r="KI251" s="47"/>
      <c r="KJ251" s="47"/>
      <c r="KK251" s="47"/>
      <c r="KL251" s="47"/>
      <c r="KM251" s="47"/>
      <c r="KN251" s="47"/>
      <c r="KO251" s="47"/>
      <c r="KP251" s="47"/>
      <c r="KQ251" s="47"/>
      <c r="KR251" s="47"/>
      <c r="KS251" s="47"/>
      <c r="KT251" s="47"/>
      <c r="KU251" s="47"/>
      <c r="KV251" s="47"/>
      <c r="KW251" s="47"/>
      <c r="KX251" s="47"/>
      <c r="KY251" s="47"/>
      <c r="KZ251" s="47"/>
      <c r="LA251" s="47"/>
      <c r="LB251" s="47"/>
      <c r="LC251" s="47"/>
      <c r="LD251" s="47"/>
      <c r="LE251" s="47"/>
      <c r="LF251" s="47"/>
      <c r="LG251" s="47"/>
      <c r="LH251" s="47"/>
      <c r="LI251" s="47"/>
      <c r="LJ251" s="47"/>
      <c r="LK251" s="47"/>
      <c r="LL251" s="47"/>
      <c r="LM251" s="47"/>
      <c r="LN251" s="47"/>
      <c r="LO251" s="47"/>
      <c r="LP251" s="47"/>
      <c r="LQ251" s="47"/>
      <c r="LR251" s="47"/>
      <c r="LS251" s="47"/>
      <c r="LT251" s="47"/>
      <c r="LU251" s="47"/>
      <c r="LV251" s="47"/>
      <c r="LW251" s="47"/>
      <c r="LX251" s="47"/>
      <c r="LY251" s="47"/>
      <c r="LZ251" s="47"/>
      <c r="MA251" s="47"/>
      <c r="MB251" s="47"/>
      <c r="MC251" s="47"/>
      <c r="MD251" s="47"/>
      <c r="ME251" s="47"/>
      <c r="MF251" s="47"/>
      <c r="MG251" s="47"/>
      <c r="MH251" s="47"/>
      <c r="MI251" s="47"/>
      <c r="MJ251" s="47"/>
      <c r="MK251" s="47"/>
      <c r="ML251" s="47"/>
      <c r="MM251" s="47"/>
      <c r="MN251" s="47"/>
      <c r="MO251" s="47"/>
      <c r="MP251" s="47"/>
      <c r="MQ251" s="47"/>
      <c r="MR251" s="47"/>
      <c r="MS251" s="47"/>
      <c r="MT251" s="47"/>
      <c r="MU251" s="47"/>
      <c r="MV251" s="47"/>
      <c r="MW251" s="47"/>
      <c r="MX251" s="47"/>
      <c r="MY251" s="47"/>
      <c r="MZ251" s="47"/>
      <c r="NA251" s="47"/>
      <c r="NB251" s="47"/>
      <c r="NC251" s="47"/>
      <c r="ND251" s="47"/>
      <c r="NE251" s="47"/>
      <c r="NF251" s="47"/>
      <c r="NG251" s="47"/>
      <c r="NH251" s="47"/>
      <c r="NI251" s="47"/>
      <c r="NJ251" s="47"/>
      <c r="NK251" s="47"/>
      <c r="NL251" s="47"/>
      <c r="NM251" s="47"/>
      <c r="NN251" s="47"/>
      <c r="NO251" s="47"/>
      <c r="NP251" s="47"/>
      <c r="NQ251" s="47"/>
      <c r="NR251" s="47"/>
      <c r="NS251" s="47"/>
      <c r="NT251" s="47"/>
      <c r="NU251" s="47"/>
      <c r="NV251" s="47"/>
      <c r="NW251" s="47"/>
      <c r="NX251" s="47"/>
      <c r="NY251" s="47"/>
      <c r="NZ251" s="47"/>
      <c r="OA251" s="47"/>
      <c r="OB251" s="47"/>
      <c r="OC251" s="47"/>
      <c r="OD251" s="47"/>
      <c r="OE251" s="47"/>
      <c r="OF251" s="47"/>
      <c r="OG251" s="47"/>
      <c r="OH251" s="47"/>
      <c r="OI251" s="47"/>
      <c r="OJ251" s="47"/>
      <c r="OK251" s="47"/>
      <c r="OL251" s="47"/>
      <c r="OM251" s="47"/>
      <c r="ON251" s="47"/>
      <c r="OO251" s="47"/>
      <c r="OP251" s="47"/>
      <c r="OQ251" s="47"/>
      <c r="OR251" s="47"/>
      <c r="OS251" s="47"/>
      <c r="OT251" s="47"/>
      <c r="OU251" s="47"/>
      <c r="OV251" s="47"/>
      <c r="OW251" s="47"/>
      <c r="OX251" s="47"/>
      <c r="OY251" s="47"/>
      <c r="OZ251" s="47"/>
      <c r="PA251" s="47"/>
      <c r="PB251" s="47"/>
      <c r="PC251" s="47"/>
      <c r="PD251" s="47"/>
      <c r="PE251" s="47"/>
      <c r="PF251" s="47"/>
      <c r="PG251" s="47"/>
      <c r="PH251" s="47"/>
      <c r="PI251" s="47"/>
      <c r="PJ251" s="47"/>
      <c r="PK251" s="47"/>
      <c r="PL251" s="47"/>
      <c r="PM251" s="47"/>
      <c r="PN251" s="47"/>
      <c r="PO251" s="47"/>
      <c r="PP251" s="47"/>
      <c r="PQ251" s="47"/>
      <c r="PR251" s="47"/>
      <c r="PS251" s="47"/>
      <c r="PT251" s="47"/>
      <c r="PU251" s="47"/>
      <c r="PV251" s="47"/>
      <c r="PW251" s="47"/>
      <c r="PX251" s="47"/>
      <c r="PY251" s="47"/>
      <c r="PZ251" s="47"/>
      <c r="QA251" s="47"/>
      <c r="QB251" s="47"/>
      <c r="QC251" s="47"/>
      <c r="QD251" s="47"/>
      <c r="QE251" s="47"/>
      <c r="QF251" s="47"/>
      <c r="QG251" s="47"/>
      <c r="QH251" s="47"/>
      <c r="QI251" s="47"/>
      <c r="QJ251" s="47"/>
      <c r="QK251" s="47"/>
      <c r="QL251" s="47"/>
      <c r="QM251" s="47"/>
      <c r="QN251" s="47"/>
      <c r="QO251" s="47"/>
      <c r="QP251" s="47"/>
      <c r="QQ251" s="47"/>
      <c r="QR251" s="47"/>
      <c r="QS251" s="47"/>
      <c r="QT251" s="47"/>
      <c r="QU251" s="47"/>
      <c r="QV251" s="47"/>
      <c r="QW251" s="47"/>
      <c r="QX251" s="47"/>
      <c r="QY251" s="47"/>
      <c r="QZ251" s="47"/>
      <c r="RA251" s="47"/>
      <c r="RB251" s="47"/>
      <c r="RC251" s="47"/>
      <c r="RD251" s="47"/>
      <c r="RE251" s="47"/>
      <c r="RF251" s="47"/>
      <c r="RG251" s="47"/>
      <c r="RH251" s="47"/>
      <c r="RI251" s="47"/>
      <c r="RJ251" s="47"/>
      <c r="RK251" s="47"/>
      <c r="RL251" s="47"/>
      <c r="RM251" s="47"/>
      <c r="RN251" s="47"/>
      <c r="RO251" s="47"/>
      <c r="RP251" s="47"/>
      <c r="RQ251" s="47"/>
      <c r="RR251" s="47"/>
      <c r="RS251" s="47"/>
      <c r="RT251" s="47"/>
      <c r="RU251" s="47"/>
      <c r="RV251" s="47"/>
      <c r="RW251" s="47"/>
      <c r="RX251" s="47"/>
      <c r="RY251" s="47"/>
      <c r="RZ251" s="47"/>
      <c r="SA251" s="47"/>
      <c r="SB251" s="47"/>
      <c r="SC251" s="47"/>
      <c r="SD251" s="47"/>
      <c r="SE251" s="47"/>
      <c r="SF251" s="47"/>
      <c r="SG251" s="47"/>
      <c r="SH251" s="47"/>
      <c r="SI251" s="47"/>
      <c r="SJ251" s="47"/>
      <c r="SK251" s="47"/>
      <c r="SL251" s="47"/>
      <c r="SM251" s="47"/>
      <c r="SN251" s="47"/>
      <c r="SO251" s="47"/>
      <c r="SP251" s="47"/>
      <c r="SQ251" s="47"/>
      <c r="SR251" s="47"/>
      <c r="SS251" s="47"/>
      <c r="ST251" s="47"/>
      <c r="SU251" s="47"/>
      <c r="SV251" s="47"/>
      <c r="SW251" s="47"/>
      <c r="SX251" s="47"/>
      <c r="SY251" s="47"/>
      <c r="SZ251" s="47"/>
      <c r="TA251" s="47"/>
      <c r="TB251" s="47"/>
      <c r="TC251" s="47"/>
      <c r="TD251" s="47"/>
      <c r="TE251" s="47"/>
      <c r="TF251" s="47"/>
      <c r="TG251" s="47"/>
      <c r="TH251" s="47"/>
      <c r="TI251" s="47"/>
      <c r="TJ251" s="47"/>
      <c r="TK251" s="47"/>
      <c r="TL251" s="47"/>
      <c r="TM251" s="47"/>
      <c r="TN251" s="47"/>
      <c r="TO251" s="47"/>
      <c r="TP251" s="47"/>
      <c r="TQ251" s="47"/>
      <c r="TR251" s="47"/>
      <c r="TS251" s="47"/>
      <c r="TT251" s="47"/>
      <c r="TU251" s="47"/>
      <c r="TV251" s="47"/>
      <c r="TW251" s="47"/>
      <c r="TX251" s="47"/>
      <c r="TY251" s="47"/>
      <c r="TZ251" s="47"/>
      <c r="UA251" s="47"/>
      <c r="UB251" s="47"/>
      <c r="UC251" s="47"/>
      <c r="UD251" s="47"/>
      <c r="UE251" s="47"/>
      <c r="UF251" s="47"/>
      <c r="UG251" s="47"/>
      <c r="UH251" s="47"/>
      <c r="UI251" s="47"/>
      <c r="UJ251" s="47"/>
      <c r="UK251" s="47"/>
      <c r="UL251" s="47"/>
      <c r="UM251" s="47"/>
      <c r="UN251" s="47"/>
      <c r="UO251" s="47"/>
      <c r="UP251" s="47"/>
      <c r="UQ251" s="47"/>
      <c r="UR251" s="47"/>
      <c r="US251" s="47"/>
      <c r="UT251" s="47"/>
      <c r="UU251" s="47"/>
      <c r="UV251" s="47"/>
      <c r="UW251" s="47"/>
      <c r="UX251" s="47"/>
      <c r="UY251" s="47"/>
      <c r="UZ251" s="47"/>
      <c r="VA251" s="47"/>
      <c r="VB251" s="47"/>
      <c r="VC251" s="47"/>
      <c r="VD251" s="47"/>
      <c r="VE251" s="47"/>
      <c r="VF251" s="47"/>
      <c r="VG251" s="47"/>
      <c r="VH251" s="47"/>
      <c r="VI251" s="47"/>
      <c r="VJ251" s="47"/>
      <c r="VK251" s="47"/>
      <c r="VL251" s="47"/>
      <c r="VM251" s="47"/>
      <c r="VN251" s="47"/>
      <c r="VO251" s="47"/>
      <c r="VP251" s="47"/>
      <c r="VQ251" s="47"/>
      <c r="VR251" s="47"/>
      <c r="VS251" s="47"/>
      <c r="VT251" s="47"/>
      <c r="VU251" s="47"/>
      <c r="VV251" s="47"/>
      <c r="VW251" s="47"/>
      <c r="VX251" s="47"/>
      <c r="VY251" s="47"/>
      <c r="VZ251" s="47"/>
      <c r="WA251" s="47"/>
      <c r="WB251" s="47"/>
      <c r="WC251" s="47"/>
      <c r="WD251" s="47"/>
      <c r="WE251" s="47"/>
      <c r="WF251" s="47"/>
      <c r="WG251" s="47"/>
      <c r="WH251" s="47"/>
      <c r="WI251" s="47"/>
      <c r="WJ251" s="47"/>
      <c r="WK251" s="47"/>
      <c r="WL251" s="47"/>
      <c r="WM251" s="47"/>
      <c r="WN251" s="47"/>
      <c r="WO251" s="47"/>
      <c r="WP251" s="47"/>
      <c r="WQ251" s="47"/>
      <c r="WR251" s="47"/>
      <c r="WS251" s="47"/>
      <c r="WT251" s="47"/>
      <c r="WU251" s="47"/>
      <c r="WV251" s="47"/>
      <c r="WW251" s="47"/>
      <c r="WX251" s="47"/>
      <c r="WY251" s="47"/>
      <c r="WZ251" s="47"/>
      <c r="XA251" s="47"/>
      <c r="XB251" s="47"/>
      <c r="XC251" s="47"/>
      <c r="XD251" s="47"/>
      <c r="XE251" s="47"/>
      <c r="XF251" s="47"/>
      <c r="XG251" s="47"/>
      <c r="XH251" s="47"/>
      <c r="XI251" s="47"/>
      <c r="XJ251" s="47"/>
      <c r="XK251" s="47"/>
      <c r="XL251" s="47"/>
      <c r="XM251" s="47"/>
      <c r="XN251" s="47"/>
      <c r="XO251" s="47"/>
      <c r="XP251" s="47"/>
      <c r="XQ251" s="47"/>
      <c r="XR251" s="47"/>
      <c r="XS251" s="47"/>
      <c r="XT251" s="47"/>
      <c r="XU251" s="47"/>
      <c r="XV251" s="47"/>
      <c r="XW251" s="47"/>
      <c r="XX251" s="47"/>
      <c r="XY251" s="47"/>
      <c r="XZ251" s="47"/>
      <c r="YA251" s="47"/>
      <c r="YB251" s="47"/>
      <c r="YC251" s="47"/>
      <c r="YD251" s="47"/>
      <c r="YE251" s="47"/>
      <c r="YF251" s="47"/>
      <c r="YG251" s="47"/>
      <c r="YH251" s="47"/>
      <c r="YI251" s="47"/>
      <c r="YJ251" s="47"/>
      <c r="YK251" s="47"/>
      <c r="YL251" s="47"/>
      <c r="YM251" s="47"/>
      <c r="YN251" s="47"/>
      <c r="YO251" s="47"/>
      <c r="YP251" s="47"/>
      <c r="YQ251" s="47"/>
      <c r="YR251" s="47"/>
      <c r="YS251" s="47"/>
    </row>
    <row r="252" spans="1:669" s="8" customFormat="1" ht="15.75" x14ac:dyDescent="0.25">
      <c r="A252" s="30" t="s">
        <v>148</v>
      </c>
      <c r="B252" s="75" t="s">
        <v>17</v>
      </c>
      <c r="C252" s="76" t="s">
        <v>70</v>
      </c>
      <c r="D252" s="76" t="s">
        <v>212</v>
      </c>
      <c r="E252" s="79">
        <v>44593</v>
      </c>
      <c r="F252" s="10" t="s">
        <v>106</v>
      </c>
      <c r="G252" s="133">
        <v>35000</v>
      </c>
      <c r="H252" s="133">
        <v>1004.5</v>
      </c>
      <c r="I252" s="226">
        <v>0</v>
      </c>
      <c r="J252" s="133">
        <v>1064</v>
      </c>
      <c r="K252" s="133">
        <v>25</v>
      </c>
      <c r="L252" s="133">
        <v>2093.5</v>
      </c>
      <c r="M252" s="134">
        <v>32906.5</v>
      </c>
      <c r="O252" s="15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  <c r="JP252" s="47"/>
      <c r="JQ252" s="47"/>
      <c r="JR252" s="47"/>
      <c r="JS252" s="47"/>
      <c r="JT252" s="47"/>
      <c r="JU252" s="47"/>
      <c r="JV252" s="47"/>
      <c r="JW252" s="47"/>
      <c r="JX252" s="47"/>
      <c r="JY252" s="47"/>
      <c r="JZ252" s="47"/>
      <c r="KA252" s="47"/>
      <c r="KB252" s="47"/>
      <c r="KC252" s="47"/>
      <c r="KD252" s="47"/>
      <c r="KE252" s="47"/>
      <c r="KF252" s="47"/>
      <c r="KG252" s="47"/>
      <c r="KH252" s="47"/>
      <c r="KI252" s="47"/>
      <c r="KJ252" s="47"/>
      <c r="KK252" s="47"/>
      <c r="KL252" s="47"/>
      <c r="KM252" s="47"/>
      <c r="KN252" s="47"/>
      <c r="KO252" s="47"/>
      <c r="KP252" s="47"/>
      <c r="KQ252" s="47"/>
      <c r="KR252" s="47"/>
      <c r="KS252" s="47"/>
      <c r="KT252" s="47"/>
      <c r="KU252" s="47"/>
      <c r="KV252" s="47"/>
      <c r="KW252" s="47"/>
      <c r="KX252" s="47"/>
      <c r="KY252" s="47"/>
      <c r="KZ252" s="47"/>
      <c r="LA252" s="47"/>
      <c r="LB252" s="47"/>
      <c r="LC252" s="47"/>
      <c r="LD252" s="47"/>
      <c r="LE252" s="47"/>
      <c r="LF252" s="47"/>
      <c r="LG252" s="47"/>
      <c r="LH252" s="47"/>
      <c r="LI252" s="47"/>
      <c r="LJ252" s="47"/>
      <c r="LK252" s="47"/>
      <c r="LL252" s="47"/>
      <c r="LM252" s="47"/>
      <c r="LN252" s="47"/>
      <c r="LO252" s="47"/>
      <c r="LP252" s="47"/>
      <c r="LQ252" s="47"/>
      <c r="LR252" s="47"/>
      <c r="LS252" s="47"/>
      <c r="LT252" s="47"/>
      <c r="LU252" s="47"/>
      <c r="LV252" s="47"/>
      <c r="LW252" s="47"/>
      <c r="LX252" s="47"/>
      <c r="LY252" s="47"/>
      <c r="LZ252" s="47"/>
      <c r="MA252" s="47"/>
      <c r="MB252" s="47"/>
      <c r="MC252" s="47"/>
      <c r="MD252" s="47"/>
      <c r="ME252" s="47"/>
      <c r="MF252" s="47"/>
      <c r="MG252" s="47"/>
      <c r="MH252" s="47"/>
      <c r="MI252" s="47"/>
      <c r="MJ252" s="47"/>
      <c r="MK252" s="47"/>
      <c r="ML252" s="47"/>
      <c r="MM252" s="47"/>
      <c r="MN252" s="47"/>
      <c r="MO252" s="47"/>
      <c r="MP252" s="47"/>
      <c r="MQ252" s="47"/>
      <c r="MR252" s="47"/>
      <c r="MS252" s="47"/>
      <c r="MT252" s="47"/>
      <c r="MU252" s="47"/>
      <c r="MV252" s="47"/>
      <c r="MW252" s="47"/>
      <c r="MX252" s="47"/>
      <c r="MY252" s="47"/>
      <c r="MZ252" s="47"/>
      <c r="NA252" s="47"/>
      <c r="NB252" s="47"/>
      <c r="NC252" s="47"/>
      <c r="ND252" s="47"/>
      <c r="NE252" s="47"/>
      <c r="NF252" s="47"/>
      <c r="NG252" s="47"/>
      <c r="NH252" s="47"/>
      <c r="NI252" s="47"/>
      <c r="NJ252" s="47"/>
      <c r="NK252" s="47"/>
      <c r="NL252" s="47"/>
      <c r="NM252" s="47"/>
      <c r="NN252" s="47"/>
      <c r="NO252" s="47"/>
      <c r="NP252" s="47"/>
      <c r="NQ252" s="47"/>
      <c r="NR252" s="47"/>
      <c r="NS252" s="47"/>
      <c r="NT252" s="47"/>
      <c r="NU252" s="47"/>
      <c r="NV252" s="47"/>
      <c r="NW252" s="47"/>
      <c r="NX252" s="47"/>
      <c r="NY252" s="47"/>
      <c r="NZ252" s="47"/>
      <c r="OA252" s="47"/>
      <c r="OB252" s="47"/>
      <c r="OC252" s="47"/>
      <c r="OD252" s="47"/>
      <c r="OE252" s="47"/>
      <c r="OF252" s="47"/>
      <c r="OG252" s="47"/>
      <c r="OH252" s="47"/>
      <c r="OI252" s="47"/>
      <c r="OJ252" s="47"/>
      <c r="OK252" s="47"/>
      <c r="OL252" s="47"/>
      <c r="OM252" s="47"/>
      <c r="ON252" s="47"/>
      <c r="OO252" s="47"/>
      <c r="OP252" s="47"/>
      <c r="OQ252" s="47"/>
      <c r="OR252" s="47"/>
      <c r="OS252" s="47"/>
      <c r="OT252" s="47"/>
      <c r="OU252" s="47"/>
      <c r="OV252" s="47"/>
      <c r="OW252" s="47"/>
      <c r="OX252" s="47"/>
      <c r="OY252" s="47"/>
      <c r="OZ252" s="47"/>
      <c r="PA252" s="47"/>
      <c r="PB252" s="47"/>
      <c r="PC252" s="47"/>
      <c r="PD252" s="47"/>
      <c r="PE252" s="47"/>
      <c r="PF252" s="47"/>
      <c r="PG252" s="47"/>
      <c r="PH252" s="47"/>
      <c r="PI252" s="47"/>
      <c r="PJ252" s="47"/>
      <c r="PK252" s="47"/>
      <c r="PL252" s="47"/>
      <c r="PM252" s="47"/>
      <c r="PN252" s="47"/>
      <c r="PO252" s="47"/>
      <c r="PP252" s="47"/>
      <c r="PQ252" s="47"/>
      <c r="PR252" s="47"/>
      <c r="PS252" s="47"/>
      <c r="PT252" s="47"/>
      <c r="PU252" s="47"/>
      <c r="PV252" s="47"/>
      <c r="PW252" s="47"/>
      <c r="PX252" s="47"/>
      <c r="PY252" s="47"/>
      <c r="PZ252" s="47"/>
      <c r="QA252" s="47"/>
      <c r="QB252" s="47"/>
      <c r="QC252" s="47"/>
      <c r="QD252" s="47"/>
      <c r="QE252" s="47"/>
      <c r="QF252" s="47"/>
      <c r="QG252" s="47"/>
      <c r="QH252" s="47"/>
      <c r="QI252" s="47"/>
      <c r="QJ252" s="47"/>
      <c r="QK252" s="47"/>
      <c r="QL252" s="47"/>
      <c r="QM252" s="47"/>
      <c r="QN252" s="47"/>
      <c r="QO252" s="47"/>
      <c r="QP252" s="47"/>
      <c r="QQ252" s="47"/>
      <c r="QR252" s="47"/>
      <c r="QS252" s="47"/>
      <c r="QT252" s="47"/>
      <c r="QU252" s="47"/>
      <c r="QV252" s="47"/>
      <c r="QW252" s="47"/>
      <c r="QX252" s="47"/>
      <c r="QY252" s="47"/>
      <c r="QZ252" s="47"/>
      <c r="RA252" s="47"/>
      <c r="RB252" s="47"/>
      <c r="RC252" s="47"/>
      <c r="RD252" s="47"/>
      <c r="RE252" s="47"/>
      <c r="RF252" s="47"/>
      <c r="RG252" s="47"/>
      <c r="RH252" s="47"/>
      <c r="RI252" s="47"/>
      <c r="RJ252" s="47"/>
      <c r="RK252" s="47"/>
      <c r="RL252" s="47"/>
      <c r="RM252" s="47"/>
      <c r="RN252" s="47"/>
      <c r="RO252" s="47"/>
      <c r="RP252" s="47"/>
      <c r="RQ252" s="47"/>
      <c r="RR252" s="47"/>
      <c r="RS252" s="47"/>
      <c r="RT252" s="47"/>
      <c r="RU252" s="47"/>
      <c r="RV252" s="47"/>
      <c r="RW252" s="47"/>
      <c r="RX252" s="47"/>
      <c r="RY252" s="47"/>
      <c r="RZ252" s="47"/>
      <c r="SA252" s="47"/>
      <c r="SB252" s="47"/>
      <c r="SC252" s="47"/>
      <c r="SD252" s="47"/>
      <c r="SE252" s="47"/>
      <c r="SF252" s="47"/>
      <c r="SG252" s="47"/>
      <c r="SH252" s="47"/>
      <c r="SI252" s="47"/>
      <c r="SJ252" s="47"/>
      <c r="SK252" s="47"/>
      <c r="SL252" s="47"/>
      <c r="SM252" s="47"/>
      <c r="SN252" s="47"/>
      <c r="SO252" s="47"/>
      <c r="SP252" s="47"/>
      <c r="SQ252" s="47"/>
      <c r="SR252" s="47"/>
      <c r="SS252" s="47"/>
      <c r="ST252" s="47"/>
      <c r="SU252" s="47"/>
      <c r="SV252" s="47"/>
      <c r="SW252" s="47"/>
      <c r="SX252" s="47"/>
      <c r="SY252" s="47"/>
      <c r="SZ252" s="47"/>
      <c r="TA252" s="47"/>
      <c r="TB252" s="47"/>
      <c r="TC252" s="47"/>
      <c r="TD252" s="47"/>
      <c r="TE252" s="47"/>
      <c r="TF252" s="47"/>
      <c r="TG252" s="47"/>
      <c r="TH252" s="47"/>
      <c r="TI252" s="47"/>
      <c r="TJ252" s="47"/>
      <c r="TK252" s="47"/>
      <c r="TL252" s="47"/>
      <c r="TM252" s="47"/>
      <c r="TN252" s="47"/>
      <c r="TO252" s="47"/>
      <c r="TP252" s="47"/>
      <c r="TQ252" s="47"/>
      <c r="TR252" s="47"/>
      <c r="TS252" s="47"/>
      <c r="TT252" s="47"/>
      <c r="TU252" s="47"/>
      <c r="TV252" s="47"/>
      <c r="TW252" s="47"/>
      <c r="TX252" s="47"/>
      <c r="TY252" s="47"/>
      <c r="TZ252" s="47"/>
      <c r="UA252" s="47"/>
      <c r="UB252" s="47"/>
      <c r="UC252" s="47"/>
      <c r="UD252" s="47"/>
      <c r="UE252" s="47"/>
      <c r="UF252" s="47"/>
      <c r="UG252" s="47"/>
      <c r="UH252" s="47"/>
      <c r="UI252" s="47"/>
      <c r="UJ252" s="47"/>
      <c r="UK252" s="47"/>
      <c r="UL252" s="47"/>
      <c r="UM252" s="47"/>
      <c r="UN252" s="47"/>
      <c r="UO252" s="47"/>
      <c r="UP252" s="47"/>
      <c r="UQ252" s="47"/>
      <c r="UR252" s="47"/>
      <c r="US252" s="47"/>
      <c r="UT252" s="47"/>
      <c r="UU252" s="47"/>
      <c r="UV252" s="47"/>
      <c r="UW252" s="47"/>
      <c r="UX252" s="47"/>
      <c r="UY252" s="47"/>
      <c r="UZ252" s="47"/>
      <c r="VA252" s="47"/>
      <c r="VB252" s="47"/>
      <c r="VC252" s="47"/>
      <c r="VD252" s="47"/>
      <c r="VE252" s="47"/>
      <c r="VF252" s="47"/>
      <c r="VG252" s="47"/>
      <c r="VH252" s="47"/>
      <c r="VI252" s="47"/>
      <c r="VJ252" s="47"/>
      <c r="VK252" s="47"/>
      <c r="VL252" s="47"/>
      <c r="VM252" s="47"/>
      <c r="VN252" s="47"/>
      <c r="VO252" s="47"/>
      <c r="VP252" s="47"/>
      <c r="VQ252" s="47"/>
      <c r="VR252" s="47"/>
      <c r="VS252" s="47"/>
      <c r="VT252" s="47"/>
      <c r="VU252" s="47"/>
      <c r="VV252" s="47"/>
      <c r="VW252" s="47"/>
      <c r="VX252" s="47"/>
      <c r="VY252" s="47"/>
      <c r="VZ252" s="47"/>
      <c r="WA252" s="47"/>
      <c r="WB252" s="47"/>
      <c r="WC252" s="47"/>
      <c r="WD252" s="47"/>
      <c r="WE252" s="47"/>
      <c r="WF252" s="47"/>
      <c r="WG252" s="47"/>
      <c r="WH252" s="47"/>
      <c r="WI252" s="47"/>
      <c r="WJ252" s="47"/>
      <c r="WK252" s="47"/>
      <c r="WL252" s="47"/>
      <c r="WM252" s="47"/>
      <c r="WN252" s="47"/>
      <c r="WO252" s="47"/>
      <c r="WP252" s="47"/>
      <c r="WQ252" s="47"/>
      <c r="WR252" s="47"/>
      <c r="WS252" s="47"/>
      <c r="WT252" s="47"/>
      <c r="WU252" s="47"/>
      <c r="WV252" s="47"/>
      <c r="WW252" s="47"/>
      <c r="WX252" s="47"/>
      <c r="WY252" s="47"/>
      <c r="WZ252" s="47"/>
      <c r="XA252" s="47"/>
      <c r="XB252" s="47"/>
      <c r="XC252" s="47"/>
      <c r="XD252" s="47"/>
      <c r="XE252" s="47"/>
      <c r="XF252" s="47"/>
      <c r="XG252" s="47"/>
      <c r="XH252" s="47"/>
      <c r="XI252" s="47"/>
      <c r="XJ252" s="47"/>
      <c r="XK252" s="47"/>
      <c r="XL252" s="47"/>
      <c r="XM252" s="47"/>
      <c r="XN252" s="47"/>
      <c r="XO252" s="47"/>
      <c r="XP252" s="47"/>
      <c r="XQ252" s="47"/>
      <c r="XR252" s="47"/>
      <c r="XS252" s="47"/>
      <c r="XT252" s="47"/>
      <c r="XU252" s="47"/>
      <c r="XV252" s="47"/>
      <c r="XW252" s="47"/>
      <c r="XX252" s="47"/>
      <c r="XY252" s="47"/>
      <c r="XZ252" s="47"/>
      <c r="YA252" s="47"/>
      <c r="YB252" s="47"/>
      <c r="YC252" s="47"/>
      <c r="YD252" s="47"/>
      <c r="YE252" s="47"/>
      <c r="YF252" s="47"/>
      <c r="YG252" s="47"/>
      <c r="YH252" s="47"/>
      <c r="YI252" s="47"/>
      <c r="YJ252" s="47"/>
      <c r="YK252" s="47"/>
      <c r="YL252" s="47"/>
      <c r="YM252" s="47"/>
      <c r="YN252" s="47"/>
      <c r="YO252" s="47"/>
      <c r="YP252" s="47"/>
      <c r="YQ252" s="47"/>
      <c r="YR252" s="47"/>
      <c r="YS252" s="47"/>
    </row>
    <row r="253" spans="1:669" s="8" customFormat="1" ht="15.75" x14ac:dyDescent="0.25">
      <c r="A253" s="30" t="s">
        <v>149</v>
      </c>
      <c r="B253" s="75" t="s">
        <v>150</v>
      </c>
      <c r="C253" s="76" t="s">
        <v>69</v>
      </c>
      <c r="D253" s="76" t="s">
        <v>212</v>
      </c>
      <c r="E253" s="79">
        <v>44593</v>
      </c>
      <c r="F253" s="10" t="s">
        <v>106</v>
      </c>
      <c r="G253" s="133">
        <v>35000</v>
      </c>
      <c r="H253" s="133">
        <v>1004.5</v>
      </c>
      <c r="I253" s="226">
        <v>0</v>
      </c>
      <c r="J253" s="133">
        <v>1064</v>
      </c>
      <c r="K253" s="133">
        <v>25</v>
      </c>
      <c r="L253" s="133">
        <v>2093.5</v>
      </c>
      <c r="M253" s="134">
        <v>32906.5</v>
      </c>
      <c r="O253" s="15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  <c r="JP253" s="47"/>
      <c r="JQ253" s="47"/>
      <c r="JR253" s="47"/>
      <c r="JS253" s="47"/>
      <c r="JT253" s="47"/>
      <c r="JU253" s="47"/>
      <c r="JV253" s="47"/>
      <c r="JW253" s="47"/>
      <c r="JX253" s="47"/>
      <c r="JY253" s="47"/>
      <c r="JZ253" s="47"/>
      <c r="KA253" s="47"/>
      <c r="KB253" s="47"/>
      <c r="KC253" s="47"/>
      <c r="KD253" s="47"/>
      <c r="KE253" s="47"/>
      <c r="KF253" s="47"/>
      <c r="KG253" s="47"/>
      <c r="KH253" s="47"/>
      <c r="KI253" s="47"/>
      <c r="KJ253" s="47"/>
      <c r="KK253" s="47"/>
      <c r="KL253" s="47"/>
      <c r="KM253" s="47"/>
      <c r="KN253" s="47"/>
      <c r="KO253" s="47"/>
      <c r="KP253" s="47"/>
      <c r="KQ253" s="47"/>
      <c r="KR253" s="47"/>
      <c r="KS253" s="47"/>
      <c r="KT253" s="47"/>
      <c r="KU253" s="47"/>
      <c r="KV253" s="47"/>
      <c r="KW253" s="47"/>
      <c r="KX253" s="47"/>
      <c r="KY253" s="47"/>
      <c r="KZ253" s="47"/>
      <c r="LA253" s="47"/>
      <c r="LB253" s="47"/>
      <c r="LC253" s="47"/>
      <c r="LD253" s="47"/>
      <c r="LE253" s="47"/>
      <c r="LF253" s="47"/>
      <c r="LG253" s="47"/>
      <c r="LH253" s="47"/>
      <c r="LI253" s="47"/>
      <c r="LJ253" s="47"/>
      <c r="LK253" s="47"/>
      <c r="LL253" s="47"/>
      <c r="LM253" s="47"/>
      <c r="LN253" s="47"/>
      <c r="LO253" s="47"/>
      <c r="LP253" s="47"/>
      <c r="LQ253" s="47"/>
      <c r="LR253" s="47"/>
      <c r="LS253" s="47"/>
      <c r="LT253" s="47"/>
      <c r="LU253" s="47"/>
      <c r="LV253" s="47"/>
      <c r="LW253" s="47"/>
      <c r="LX253" s="47"/>
      <c r="LY253" s="47"/>
      <c r="LZ253" s="47"/>
      <c r="MA253" s="47"/>
      <c r="MB253" s="47"/>
      <c r="MC253" s="47"/>
      <c r="MD253" s="47"/>
      <c r="ME253" s="47"/>
      <c r="MF253" s="47"/>
      <c r="MG253" s="47"/>
      <c r="MH253" s="47"/>
      <c r="MI253" s="47"/>
      <c r="MJ253" s="47"/>
      <c r="MK253" s="47"/>
      <c r="ML253" s="47"/>
      <c r="MM253" s="47"/>
      <c r="MN253" s="47"/>
      <c r="MO253" s="47"/>
      <c r="MP253" s="47"/>
      <c r="MQ253" s="47"/>
      <c r="MR253" s="47"/>
      <c r="MS253" s="47"/>
      <c r="MT253" s="47"/>
      <c r="MU253" s="47"/>
      <c r="MV253" s="47"/>
      <c r="MW253" s="47"/>
      <c r="MX253" s="47"/>
      <c r="MY253" s="47"/>
      <c r="MZ253" s="47"/>
      <c r="NA253" s="47"/>
      <c r="NB253" s="47"/>
      <c r="NC253" s="47"/>
      <c r="ND253" s="47"/>
      <c r="NE253" s="47"/>
      <c r="NF253" s="47"/>
      <c r="NG253" s="47"/>
      <c r="NH253" s="47"/>
      <c r="NI253" s="47"/>
      <c r="NJ253" s="47"/>
      <c r="NK253" s="47"/>
      <c r="NL253" s="47"/>
      <c r="NM253" s="47"/>
      <c r="NN253" s="47"/>
      <c r="NO253" s="47"/>
      <c r="NP253" s="47"/>
      <c r="NQ253" s="47"/>
      <c r="NR253" s="47"/>
      <c r="NS253" s="47"/>
      <c r="NT253" s="47"/>
      <c r="NU253" s="47"/>
      <c r="NV253" s="47"/>
      <c r="NW253" s="47"/>
      <c r="NX253" s="47"/>
      <c r="NY253" s="47"/>
      <c r="NZ253" s="47"/>
      <c r="OA253" s="47"/>
      <c r="OB253" s="47"/>
      <c r="OC253" s="47"/>
      <c r="OD253" s="47"/>
      <c r="OE253" s="47"/>
      <c r="OF253" s="47"/>
      <c r="OG253" s="47"/>
      <c r="OH253" s="47"/>
      <c r="OI253" s="47"/>
      <c r="OJ253" s="47"/>
      <c r="OK253" s="47"/>
      <c r="OL253" s="47"/>
      <c r="OM253" s="47"/>
      <c r="ON253" s="47"/>
      <c r="OO253" s="47"/>
      <c r="OP253" s="47"/>
      <c r="OQ253" s="47"/>
      <c r="OR253" s="47"/>
      <c r="OS253" s="47"/>
      <c r="OT253" s="47"/>
      <c r="OU253" s="47"/>
      <c r="OV253" s="47"/>
      <c r="OW253" s="47"/>
      <c r="OX253" s="47"/>
      <c r="OY253" s="47"/>
      <c r="OZ253" s="47"/>
      <c r="PA253" s="47"/>
      <c r="PB253" s="47"/>
      <c r="PC253" s="47"/>
      <c r="PD253" s="47"/>
      <c r="PE253" s="47"/>
      <c r="PF253" s="47"/>
      <c r="PG253" s="47"/>
      <c r="PH253" s="47"/>
      <c r="PI253" s="47"/>
      <c r="PJ253" s="47"/>
      <c r="PK253" s="47"/>
      <c r="PL253" s="47"/>
      <c r="PM253" s="47"/>
      <c r="PN253" s="47"/>
      <c r="PO253" s="47"/>
      <c r="PP253" s="47"/>
      <c r="PQ253" s="47"/>
      <c r="PR253" s="47"/>
      <c r="PS253" s="47"/>
      <c r="PT253" s="47"/>
      <c r="PU253" s="47"/>
      <c r="PV253" s="47"/>
      <c r="PW253" s="47"/>
      <c r="PX253" s="47"/>
      <c r="PY253" s="47"/>
      <c r="PZ253" s="47"/>
      <c r="QA253" s="47"/>
      <c r="QB253" s="47"/>
      <c r="QC253" s="47"/>
      <c r="QD253" s="47"/>
      <c r="QE253" s="47"/>
      <c r="QF253" s="47"/>
      <c r="QG253" s="47"/>
      <c r="QH253" s="47"/>
      <c r="QI253" s="47"/>
      <c r="QJ253" s="47"/>
      <c r="QK253" s="47"/>
      <c r="QL253" s="47"/>
      <c r="QM253" s="47"/>
      <c r="QN253" s="47"/>
      <c r="QO253" s="47"/>
      <c r="QP253" s="47"/>
      <c r="QQ253" s="47"/>
      <c r="QR253" s="47"/>
      <c r="QS253" s="47"/>
      <c r="QT253" s="47"/>
      <c r="QU253" s="47"/>
      <c r="QV253" s="47"/>
      <c r="QW253" s="47"/>
      <c r="QX253" s="47"/>
      <c r="QY253" s="47"/>
      <c r="QZ253" s="47"/>
      <c r="RA253" s="47"/>
      <c r="RB253" s="47"/>
      <c r="RC253" s="47"/>
      <c r="RD253" s="47"/>
      <c r="RE253" s="47"/>
      <c r="RF253" s="47"/>
      <c r="RG253" s="47"/>
      <c r="RH253" s="47"/>
      <c r="RI253" s="47"/>
      <c r="RJ253" s="47"/>
      <c r="RK253" s="47"/>
      <c r="RL253" s="47"/>
      <c r="RM253" s="47"/>
      <c r="RN253" s="47"/>
      <c r="RO253" s="47"/>
      <c r="RP253" s="47"/>
      <c r="RQ253" s="47"/>
      <c r="RR253" s="47"/>
      <c r="RS253" s="47"/>
      <c r="RT253" s="47"/>
      <c r="RU253" s="47"/>
      <c r="RV253" s="47"/>
      <c r="RW253" s="47"/>
      <c r="RX253" s="47"/>
      <c r="RY253" s="47"/>
      <c r="RZ253" s="47"/>
      <c r="SA253" s="47"/>
      <c r="SB253" s="47"/>
      <c r="SC253" s="47"/>
      <c r="SD253" s="47"/>
      <c r="SE253" s="47"/>
      <c r="SF253" s="47"/>
      <c r="SG253" s="47"/>
      <c r="SH253" s="47"/>
      <c r="SI253" s="47"/>
      <c r="SJ253" s="47"/>
      <c r="SK253" s="47"/>
      <c r="SL253" s="47"/>
      <c r="SM253" s="47"/>
      <c r="SN253" s="47"/>
      <c r="SO253" s="47"/>
      <c r="SP253" s="47"/>
      <c r="SQ253" s="47"/>
      <c r="SR253" s="47"/>
      <c r="SS253" s="47"/>
      <c r="ST253" s="47"/>
      <c r="SU253" s="47"/>
      <c r="SV253" s="47"/>
      <c r="SW253" s="47"/>
      <c r="SX253" s="47"/>
      <c r="SY253" s="47"/>
      <c r="SZ253" s="47"/>
      <c r="TA253" s="47"/>
      <c r="TB253" s="47"/>
      <c r="TC253" s="47"/>
      <c r="TD253" s="47"/>
      <c r="TE253" s="47"/>
      <c r="TF253" s="47"/>
      <c r="TG253" s="47"/>
      <c r="TH253" s="47"/>
      <c r="TI253" s="47"/>
      <c r="TJ253" s="47"/>
      <c r="TK253" s="47"/>
      <c r="TL253" s="47"/>
      <c r="TM253" s="47"/>
      <c r="TN253" s="47"/>
      <c r="TO253" s="47"/>
      <c r="TP253" s="47"/>
      <c r="TQ253" s="47"/>
      <c r="TR253" s="47"/>
      <c r="TS253" s="47"/>
      <c r="TT253" s="47"/>
      <c r="TU253" s="47"/>
      <c r="TV253" s="47"/>
      <c r="TW253" s="47"/>
      <c r="TX253" s="47"/>
      <c r="TY253" s="47"/>
      <c r="TZ253" s="47"/>
      <c r="UA253" s="47"/>
      <c r="UB253" s="47"/>
      <c r="UC253" s="47"/>
      <c r="UD253" s="47"/>
      <c r="UE253" s="47"/>
      <c r="UF253" s="47"/>
      <c r="UG253" s="47"/>
      <c r="UH253" s="47"/>
      <c r="UI253" s="47"/>
      <c r="UJ253" s="47"/>
      <c r="UK253" s="47"/>
      <c r="UL253" s="47"/>
      <c r="UM253" s="47"/>
      <c r="UN253" s="47"/>
      <c r="UO253" s="47"/>
      <c r="UP253" s="47"/>
      <c r="UQ253" s="47"/>
      <c r="UR253" s="47"/>
      <c r="US253" s="47"/>
      <c r="UT253" s="47"/>
      <c r="UU253" s="47"/>
      <c r="UV253" s="47"/>
      <c r="UW253" s="47"/>
      <c r="UX253" s="47"/>
      <c r="UY253" s="47"/>
      <c r="UZ253" s="47"/>
      <c r="VA253" s="47"/>
      <c r="VB253" s="47"/>
      <c r="VC253" s="47"/>
      <c r="VD253" s="47"/>
      <c r="VE253" s="47"/>
      <c r="VF253" s="47"/>
      <c r="VG253" s="47"/>
      <c r="VH253" s="47"/>
      <c r="VI253" s="47"/>
      <c r="VJ253" s="47"/>
      <c r="VK253" s="47"/>
      <c r="VL253" s="47"/>
      <c r="VM253" s="47"/>
      <c r="VN253" s="47"/>
      <c r="VO253" s="47"/>
      <c r="VP253" s="47"/>
      <c r="VQ253" s="47"/>
      <c r="VR253" s="47"/>
      <c r="VS253" s="47"/>
      <c r="VT253" s="47"/>
      <c r="VU253" s="47"/>
      <c r="VV253" s="47"/>
      <c r="VW253" s="47"/>
      <c r="VX253" s="47"/>
      <c r="VY253" s="47"/>
      <c r="VZ253" s="47"/>
      <c r="WA253" s="47"/>
      <c r="WB253" s="47"/>
      <c r="WC253" s="47"/>
      <c r="WD253" s="47"/>
      <c r="WE253" s="47"/>
      <c r="WF253" s="47"/>
      <c r="WG253" s="47"/>
      <c r="WH253" s="47"/>
      <c r="WI253" s="47"/>
      <c r="WJ253" s="47"/>
      <c r="WK253" s="47"/>
      <c r="WL253" s="47"/>
      <c r="WM253" s="47"/>
      <c r="WN253" s="47"/>
      <c r="WO253" s="47"/>
      <c r="WP253" s="47"/>
      <c r="WQ253" s="47"/>
      <c r="WR253" s="47"/>
      <c r="WS253" s="47"/>
      <c r="WT253" s="47"/>
      <c r="WU253" s="47"/>
      <c r="WV253" s="47"/>
      <c r="WW253" s="47"/>
      <c r="WX253" s="47"/>
      <c r="WY253" s="47"/>
      <c r="WZ253" s="47"/>
      <c r="XA253" s="47"/>
      <c r="XB253" s="47"/>
      <c r="XC253" s="47"/>
      <c r="XD253" s="47"/>
      <c r="XE253" s="47"/>
      <c r="XF253" s="47"/>
      <c r="XG253" s="47"/>
      <c r="XH253" s="47"/>
      <c r="XI253" s="47"/>
      <c r="XJ253" s="47"/>
      <c r="XK253" s="47"/>
      <c r="XL253" s="47"/>
      <c r="XM253" s="47"/>
      <c r="XN253" s="47"/>
      <c r="XO253" s="47"/>
      <c r="XP253" s="47"/>
      <c r="XQ253" s="47"/>
      <c r="XR253" s="47"/>
      <c r="XS253" s="47"/>
      <c r="XT253" s="47"/>
      <c r="XU253" s="47"/>
      <c r="XV253" s="47"/>
      <c r="XW253" s="47"/>
      <c r="XX253" s="47"/>
      <c r="XY253" s="47"/>
      <c r="XZ253" s="47"/>
      <c r="YA253" s="47"/>
      <c r="YB253" s="47"/>
      <c r="YC253" s="47"/>
      <c r="YD253" s="47"/>
      <c r="YE253" s="47"/>
      <c r="YF253" s="47"/>
      <c r="YG253" s="47"/>
      <c r="YH253" s="47"/>
      <c r="YI253" s="47"/>
      <c r="YJ253" s="47"/>
      <c r="YK253" s="47"/>
      <c r="YL253" s="47"/>
      <c r="YM253" s="47"/>
      <c r="YN253" s="47"/>
      <c r="YO253" s="47"/>
      <c r="YP253" s="47"/>
      <c r="YQ253" s="47"/>
      <c r="YR253" s="47"/>
      <c r="YS253" s="47"/>
    </row>
    <row r="254" spans="1:669" s="8" customFormat="1" ht="15.75" x14ac:dyDescent="0.25">
      <c r="A254" s="30" t="s">
        <v>176</v>
      </c>
      <c r="B254" s="75" t="s">
        <v>150</v>
      </c>
      <c r="C254" s="76" t="s">
        <v>69</v>
      </c>
      <c r="D254" s="76" t="s">
        <v>212</v>
      </c>
      <c r="E254" s="79">
        <v>44627</v>
      </c>
      <c r="F254" s="10" t="s">
        <v>106</v>
      </c>
      <c r="G254" s="133">
        <v>35000</v>
      </c>
      <c r="H254" s="133">
        <v>1004.5</v>
      </c>
      <c r="I254" s="226">
        <v>0</v>
      </c>
      <c r="J254" s="133">
        <v>1064</v>
      </c>
      <c r="K254" s="133">
        <v>25</v>
      </c>
      <c r="L254" s="133">
        <v>2093.5</v>
      </c>
      <c r="M254" s="134">
        <v>32906.5</v>
      </c>
      <c r="O254" s="15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  <c r="JP254" s="47"/>
      <c r="JQ254" s="47"/>
      <c r="JR254" s="47"/>
      <c r="JS254" s="47"/>
      <c r="JT254" s="47"/>
      <c r="JU254" s="47"/>
      <c r="JV254" s="47"/>
      <c r="JW254" s="47"/>
      <c r="JX254" s="47"/>
      <c r="JY254" s="47"/>
      <c r="JZ254" s="47"/>
      <c r="KA254" s="47"/>
      <c r="KB254" s="47"/>
      <c r="KC254" s="47"/>
      <c r="KD254" s="47"/>
      <c r="KE254" s="47"/>
      <c r="KF254" s="47"/>
      <c r="KG254" s="47"/>
      <c r="KH254" s="47"/>
      <c r="KI254" s="47"/>
      <c r="KJ254" s="47"/>
      <c r="KK254" s="47"/>
      <c r="KL254" s="47"/>
      <c r="KM254" s="47"/>
      <c r="KN254" s="47"/>
      <c r="KO254" s="47"/>
      <c r="KP254" s="47"/>
      <c r="KQ254" s="47"/>
      <c r="KR254" s="47"/>
      <c r="KS254" s="47"/>
      <c r="KT254" s="47"/>
      <c r="KU254" s="47"/>
      <c r="KV254" s="47"/>
      <c r="KW254" s="47"/>
      <c r="KX254" s="47"/>
      <c r="KY254" s="47"/>
      <c r="KZ254" s="47"/>
      <c r="LA254" s="47"/>
      <c r="LB254" s="47"/>
      <c r="LC254" s="47"/>
      <c r="LD254" s="47"/>
      <c r="LE254" s="47"/>
      <c r="LF254" s="47"/>
      <c r="LG254" s="47"/>
      <c r="LH254" s="47"/>
      <c r="LI254" s="47"/>
      <c r="LJ254" s="47"/>
      <c r="LK254" s="47"/>
      <c r="LL254" s="47"/>
      <c r="LM254" s="47"/>
      <c r="LN254" s="47"/>
      <c r="LO254" s="47"/>
      <c r="LP254" s="47"/>
      <c r="LQ254" s="47"/>
      <c r="LR254" s="47"/>
      <c r="LS254" s="47"/>
      <c r="LT254" s="47"/>
      <c r="LU254" s="47"/>
      <c r="LV254" s="47"/>
      <c r="LW254" s="47"/>
      <c r="LX254" s="47"/>
      <c r="LY254" s="47"/>
      <c r="LZ254" s="47"/>
      <c r="MA254" s="47"/>
      <c r="MB254" s="47"/>
      <c r="MC254" s="47"/>
      <c r="MD254" s="47"/>
      <c r="ME254" s="47"/>
      <c r="MF254" s="47"/>
      <c r="MG254" s="47"/>
      <c r="MH254" s="47"/>
      <c r="MI254" s="47"/>
      <c r="MJ254" s="47"/>
      <c r="MK254" s="47"/>
      <c r="ML254" s="47"/>
      <c r="MM254" s="47"/>
      <c r="MN254" s="47"/>
      <c r="MO254" s="47"/>
      <c r="MP254" s="47"/>
      <c r="MQ254" s="47"/>
      <c r="MR254" s="47"/>
      <c r="MS254" s="47"/>
      <c r="MT254" s="47"/>
      <c r="MU254" s="47"/>
      <c r="MV254" s="47"/>
      <c r="MW254" s="47"/>
      <c r="MX254" s="47"/>
      <c r="MY254" s="47"/>
      <c r="MZ254" s="47"/>
      <c r="NA254" s="47"/>
      <c r="NB254" s="47"/>
      <c r="NC254" s="47"/>
      <c r="ND254" s="47"/>
      <c r="NE254" s="47"/>
      <c r="NF254" s="47"/>
      <c r="NG254" s="47"/>
      <c r="NH254" s="47"/>
      <c r="NI254" s="47"/>
      <c r="NJ254" s="47"/>
      <c r="NK254" s="47"/>
      <c r="NL254" s="47"/>
      <c r="NM254" s="47"/>
      <c r="NN254" s="47"/>
      <c r="NO254" s="47"/>
      <c r="NP254" s="47"/>
      <c r="NQ254" s="47"/>
      <c r="NR254" s="47"/>
      <c r="NS254" s="47"/>
      <c r="NT254" s="47"/>
      <c r="NU254" s="47"/>
      <c r="NV254" s="47"/>
      <c r="NW254" s="47"/>
      <c r="NX254" s="47"/>
      <c r="NY254" s="47"/>
      <c r="NZ254" s="47"/>
      <c r="OA254" s="47"/>
      <c r="OB254" s="47"/>
      <c r="OC254" s="47"/>
      <c r="OD254" s="47"/>
      <c r="OE254" s="47"/>
      <c r="OF254" s="47"/>
      <c r="OG254" s="47"/>
      <c r="OH254" s="47"/>
      <c r="OI254" s="47"/>
      <c r="OJ254" s="47"/>
      <c r="OK254" s="47"/>
      <c r="OL254" s="47"/>
      <c r="OM254" s="47"/>
      <c r="ON254" s="47"/>
      <c r="OO254" s="47"/>
      <c r="OP254" s="47"/>
      <c r="OQ254" s="47"/>
      <c r="OR254" s="47"/>
      <c r="OS254" s="47"/>
      <c r="OT254" s="47"/>
      <c r="OU254" s="47"/>
      <c r="OV254" s="47"/>
      <c r="OW254" s="47"/>
      <c r="OX254" s="47"/>
      <c r="OY254" s="47"/>
      <c r="OZ254" s="47"/>
      <c r="PA254" s="47"/>
      <c r="PB254" s="47"/>
      <c r="PC254" s="47"/>
      <c r="PD254" s="47"/>
      <c r="PE254" s="47"/>
      <c r="PF254" s="47"/>
      <c r="PG254" s="47"/>
      <c r="PH254" s="47"/>
      <c r="PI254" s="47"/>
      <c r="PJ254" s="47"/>
      <c r="PK254" s="47"/>
      <c r="PL254" s="47"/>
      <c r="PM254" s="47"/>
      <c r="PN254" s="47"/>
      <c r="PO254" s="47"/>
      <c r="PP254" s="47"/>
      <c r="PQ254" s="47"/>
      <c r="PR254" s="47"/>
      <c r="PS254" s="47"/>
      <c r="PT254" s="47"/>
      <c r="PU254" s="47"/>
      <c r="PV254" s="47"/>
      <c r="PW254" s="47"/>
      <c r="PX254" s="47"/>
      <c r="PY254" s="47"/>
      <c r="PZ254" s="47"/>
      <c r="QA254" s="47"/>
      <c r="QB254" s="47"/>
      <c r="QC254" s="47"/>
      <c r="QD254" s="47"/>
      <c r="QE254" s="47"/>
      <c r="QF254" s="47"/>
      <c r="QG254" s="47"/>
      <c r="QH254" s="47"/>
      <c r="QI254" s="47"/>
      <c r="QJ254" s="47"/>
      <c r="QK254" s="47"/>
      <c r="QL254" s="47"/>
      <c r="QM254" s="47"/>
      <c r="QN254" s="47"/>
      <c r="QO254" s="47"/>
      <c r="QP254" s="47"/>
      <c r="QQ254" s="47"/>
      <c r="QR254" s="47"/>
      <c r="QS254" s="47"/>
      <c r="QT254" s="47"/>
      <c r="QU254" s="47"/>
      <c r="QV254" s="47"/>
      <c r="QW254" s="47"/>
      <c r="QX254" s="47"/>
      <c r="QY254" s="47"/>
      <c r="QZ254" s="47"/>
      <c r="RA254" s="47"/>
      <c r="RB254" s="47"/>
      <c r="RC254" s="47"/>
      <c r="RD254" s="47"/>
      <c r="RE254" s="47"/>
      <c r="RF254" s="47"/>
      <c r="RG254" s="47"/>
      <c r="RH254" s="47"/>
      <c r="RI254" s="47"/>
      <c r="RJ254" s="47"/>
      <c r="RK254" s="47"/>
      <c r="RL254" s="47"/>
      <c r="RM254" s="47"/>
      <c r="RN254" s="47"/>
      <c r="RO254" s="47"/>
      <c r="RP254" s="47"/>
      <c r="RQ254" s="47"/>
      <c r="RR254" s="47"/>
      <c r="RS254" s="47"/>
      <c r="RT254" s="47"/>
      <c r="RU254" s="47"/>
      <c r="RV254" s="47"/>
      <c r="RW254" s="47"/>
      <c r="RX254" s="47"/>
      <c r="RY254" s="47"/>
      <c r="RZ254" s="47"/>
      <c r="SA254" s="47"/>
      <c r="SB254" s="47"/>
      <c r="SC254" s="47"/>
      <c r="SD254" s="47"/>
      <c r="SE254" s="47"/>
      <c r="SF254" s="47"/>
      <c r="SG254" s="47"/>
      <c r="SH254" s="47"/>
      <c r="SI254" s="47"/>
      <c r="SJ254" s="47"/>
      <c r="SK254" s="47"/>
      <c r="SL254" s="47"/>
      <c r="SM254" s="47"/>
      <c r="SN254" s="47"/>
      <c r="SO254" s="47"/>
      <c r="SP254" s="47"/>
      <c r="SQ254" s="47"/>
      <c r="SR254" s="47"/>
      <c r="SS254" s="47"/>
      <c r="ST254" s="47"/>
      <c r="SU254" s="47"/>
      <c r="SV254" s="47"/>
      <c r="SW254" s="47"/>
      <c r="SX254" s="47"/>
      <c r="SY254" s="47"/>
      <c r="SZ254" s="47"/>
      <c r="TA254" s="47"/>
      <c r="TB254" s="47"/>
      <c r="TC254" s="47"/>
      <c r="TD254" s="47"/>
      <c r="TE254" s="47"/>
      <c r="TF254" s="47"/>
      <c r="TG254" s="47"/>
      <c r="TH254" s="47"/>
      <c r="TI254" s="47"/>
      <c r="TJ254" s="47"/>
      <c r="TK254" s="47"/>
      <c r="TL254" s="47"/>
      <c r="TM254" s="47"/>
      <c r="TN254" s="47"/>
      <c r="TO254" s="47"/>
      <c r="TP254" s="47"/>
      <c r="TQ254" s="47"/>
      <c r="TR254" s="47"/>
      <c r="TS254" s="47"/>
      <c r="TT254" s="47"/>
      <c r="TU254" s="47"/>
      <c r="TV254" s="47"/>
      <c r="TW254" s="47"/>
      <c r="TX254" s="47"/>
      <c r="TY254" s="47"/>
      <c r="TZ254" s="47"/>
      <c r="UA254" s="47"/>
      <c r="UB254" s="47"/>
      <c r="UC254" s="47"/>
      <c r="UD254" s="47"/>
      <c r="UE254" s="47"/>
      <c r="UF254" s="47"/>
      <c r="UG254" s="47"/>
      <c r="UH254" s="47"/>
      <c r="UI254" s="47"/>
      <c r="UJ254" s="47"/>
      <c r="UK254" s="47"/>
      <c r="UL254" s="47"/>
      <c r="UM254" s="47"/>
      <c r="UN254" s="47"/>
      <c r="UO254" s="47"/>
      <c r="UP254" s="47"/>
      <c r="UQ254" s="47"/>
      <c r="UR254" s="47"/>
      <c r="US254" s="47"/>
      <c r="UT254" s="47"/>
      <c r="UU254" s="47"/>
      <c r="UV254" s="47"/>
      <c r="UW254" s="47"/>
      <c r="UX254" s="47"/>
      <c r="UY254" s="47"/>
      <c r="UZ254" s="47"/>
      <c r="VA254" s="47"/>
      <c r="VB254" s="47"/>
      <c r="VC254" s="47"/>
      <c r="VD254" s="47"/>
      <c r="VE254" s="47"/>
      <c r="VF254" s="47"/>
      <c r="VG254" s="47"/>
      <c r="VH254" s="47"/>
      <c r="VI254" s="47"/>
      <c r="VJ254" s="47"/>
      <c r="VK254" s="47"/>
      <c r="VL254" s="47"/>
      <c r="VM254" s="47"/>
      <c r="VN254" s="47"/>
      <c r="VO254" s="47"/>
      <c r="VP254" s="47"/>
      <c r="VQ254" s="47"/>
      <c r="VR254" s="47"/>
      <c r="VS254" s="47"/>
      <c r="VT254" s="47"/>
      <c r="VU254" s="47"/>
      <c r="VV254" s="47"/>
      <c r="VW254" s="47"/>
      <c r="VX254" s="47"/>
      <c r="VY254" s="47"/>
      <c r="VZ254" s="47"/>
      <c r="WA254" s="47"/>
      <c r="WB254" s="47"/>
      <c r="WC254" s="47"/>
      <c r="WD254" s="47"/>
      <c r="WE254" s="47"/>
      <c r="WF254" s="47"/>
      <c r="WG254" s="47"/>
      <c r="WH254" s="47"/>
      <c r="WI254" s="47"/>
      <c r="WJ254" s="47"/>
      <c r="WK254" s="47"/>
      <c r="WL254" s="47"/>
      <c r="WM254" s="47"/>
      <c r="WN254" s="47"/>
      <c r="WO254" s="47"/>
      <c r="WP254" s="47"/>
      <c r="WQ254" s="47"/>
      <c r="WR254" s="47"/>
      <c r="WS254" s="47"/>
      <c r="WT254" s="47"/>
      <c r="WU254" s="47"/>
      <c r="WV254" s="47"/>
      <c r="WW254" s="47"/>
      <c r="WX254" s="47"/>
      <c r="WY254" s="47"/>
      <c r="WZ254" s="47"/>
      <c r="XA254" s="47"/>
      <c r="XB254" s="47"/>
      <c r="XC254" s="47"/>
      <c r="XD254" s="47"/>
      <c r="XE254" s="47"/>
      <c r="XF254" s="47"/>
      <c r="XG254" s="47"/>
      <c r="XH254" s="47"/>
      <c r="XI254" s="47"/>
      <c r="XJ254" s="47"/>
      <c r="XK254" s="47"/>
      <c r="XL254" s="47"/>
      <c r="XM254" s="47"/>
      <c r="XN254" s="47"/>
      <c r="XO254" s="47"/>
      <c r="XP254" s="47"/>
      <c r="XQ254" s="47"/>
      <c r="XR254" s="47"/>
      <c r="XS254" s="47"/>
      <c r="XT254" s="47"/>
      <c r="XU254" s="47"/>
      <c r="XV254" s="47"/>
      <c r="XW254" s="47"/>
      <c r="XX254" s="47"/>
      <c r="XY254" s="47"/>
      <c r="XZ254" s="47"/>
      <c r="YA254" s="47"/>
      <c r="YB254" s="47"/>
      <c r="YC254" s="47"/>
      <c r="YD254" s="47"/>
      <c r="YE254" s="47"/>
      <c r="YF254" s="47"/>
      <c r="YG254" s="47"/>
      <c r="YH254" s="47"/>
      <c r="YI254" s="47"/>
      <c r="YJ254" s="47"/>
      <c r="YK254" s="47"/>
      <c r="YL254" s="47"/>
      <c r="YM254" s="47"/>
      <c r="YN254" s="47"/>
      <c r="YO254" s="47"/>
      <c r="YP254" s="47"/>
      <c r="YQ254" s="47"/>
      <c r="YR254" s="47"/>
      <c r="YS254" s="47"/>
    </row>
    <row r="255" spans="1:669" s="8" customFormat="1" ht="15.75" x14ac:dyDescent="0.25">
      <c r="A255" s="30" t="s">
        <v>177</v>
      </c>
      <c r="B255" s="75" t="s">
        <v>150</v>
      </c>
      <c r="C255" s="76" t="s">
        <v>70</v>
      </c>
      <c r="D255" s="76" t="s">
        <v>212</v>
      </c>
      <c r="E255" s="79">
        <v>44627</v>
      </c>
      <c r="F255" s="10" t="s">
        <v>106</v>
      </c>
      <c r="G255" s="133">
        <v>35000</v>
      </c>
      <c r="H255" s="133">
        <v>1004.5</v>
      </c>
      <c r="I255" s="226">
        <v>0</v>
      </c>
      <c r="J255" s="133">
        <v>1064</v>
      </c>
      <c r="K255" s="133">
        <v>25</v>
      </c>
      <c r="L255" s="133">
        <v>2093.5</v>
      </c>
      <c r="M255" s="134">
        <v>32906.5</v>
      </c>
      <c r="O255" s="15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  <c r="JP255" s="47"/>
      <c r="JQ255" s="47"/>
      <c r="JR255" s="47"/>
      <c r="JS255" s="47"/>
      <c r="JT255" s="47"/>
      <c r="JU255" s="47"/>
      <c r="JV255" s="47"/>
      <c r="JW255" s="47"/>
      <c r="JX255" s="47"/>
      <c r="JY255" s="47"/>
      <c r="JZ255" s="47"/>
      <c r="KA255" s="47"/>
      <c r="KB255" s="47"/>
      <c r="KC255" s="47"/>
      <c r="KD255" s="47"/>
      <c r="KE255" s="47"/>
      <c r="KF255" s="47"/>
      <c r="KG255" s="47"/>
      <c r="KH255" s="47"/>
      <c r="KI255" s="47"/>
      <c r="KJ255" s="47"/>
      <c r="KK255" s="47"/>
      <c r="KL255" s="47"/>
      <c r="KM255" s="47"/>
      <c r="KN255" s="47"/>
      <c r="KO255" s="47"/>
      <c r="KP255" s="47"/>
      <c r="KQ255" s="47"/>
      <c r="KR255" s="47"/>
      <c r="KS255" s="47"/>
      <c r="KT255" s="47"/>
      <c r="KU255" s="47"/>
      <c r="KV255" s="47"/>
      <c r="KW255" s="47"/>
      <c r="KX255" s="47"/>
      <c r="KY255" s="47"/>
      <c r="KZ255" s="47"/>
      <c r="LA255" s="47"/>
      <c r="LB255" s="47"/>
      <c r="LC255" s="47"/>
      <c r="LD255" s="47"/>
      <c r="LE255" s="47"/>
      <c r="LF255" s="47"/>
      <c r="LG255" s="47"/>
      <c r="LH255" s="47"/>
      <c r="LI255" s="47"/>
      <c r="LJ255" s="47"/>
      <c r="LK255" s="47"/>
      <c r="LL255" s="47"/>
      <c r="LM255" s="47"/>
      <c r="LN255" s="47"/>
      <c r="LO255" s="47"/>
      <c r="LP255" s="47"/>
      <c r="LQ255" s="47"/>
      <c r="LR255" s="47"/>
      <c r="LS255" s="47"/>
      <c r="LT255" s="47"/>
      <c r="LU255" s="47"/>
      <c r="LV255" s="47"/>
      <c r="LW255" s="47"/>
      <c r="LX255" s="47"/>
      <c r="LY255" s="47"/>
      <c r="LZ255" s="47"/>
      <c r="MA255" s="47"/>
      <c r="MB255" s="47"/>
      <c r="MC255" s="47"/>
      <c r="MD255" s="47"/>
      <c r="ME255" s="47"/>
      <c r="MF255" s="47"/>
      <c r="MG255" s="47"/>
      <c r="MH255" s="47"/>
      <c r="MI255" s="47"/>
      <c r="MJ255" s="47"/>
      <c r="MK255" s="47"/>
      <c r="ML255" s="47"/>
      <c r="MM255" s="47"/>
      <c r="MN255" s="47"/>
      <c r="MO255" s="47"/>
      <c r="MP255" s="47"/>
      <c r="MQ255" s="47"/>
      <c r="MR255" s="47"/>
      <c r="MS255" s="47"/>
      <c r="MT255" s="47"/>
      <c r="MU255" s="47"/>
      <c r="MV255" s="47"/>
      <c r="MW255" s="47"/>
      <c r="MX255" s="47"/>
      <c r="MY255" s="47"/>
      <c r="MZ255" s="47"/>
      <c r="NA255" s="47"/>
      <c r="NB255" s="47"/>
      <c r="NC255" s="47"/>
      <c r="ND255" s="47"/>
      <c r="NE255" s="47"/>
      <c r="NF255" s="47"/>
      <c r="NG255" s="47"/>
      <c r="NH255" s="47"/>
      <c r="NI255" s="47"/>
      <c r="NJ255" s="47"/>
      <c r="NK255" s="47"/>
      <c r="NL255" s="47"/>
      <c r="NM255" s="47"/>
      <c r="NN255" s="47"/>
      <c r="NO255" s="47"/>
      <c r="NP255" s="47"/>
      <c r="NQ255" s="47"/>
      <c r="NR255" s="47"/>
      <c r="NS255" s="47"/>
      <c r="NT255" s="47"/>
      <c r="NU255" s="47"/>
      <c r="NV255" s="47"/>
      <c r="NW255" s="47"/>
      <c r="NX255" s="47"/>
      <c r="NY255" s="47"/>
      <c r="NZ255" s="47"/>
      <c r="OA255" s="47"/>
      <c r="OB255" s="47"/>
      <c r="OC255" s="47"/>
      <c r="OD255" s="47"/>
      <c r="OE255" s="47"/>
      <c r="OF255" s="47"/>
      <c r="OG255" s="47"/>
      <c r="OH255" s="47"/>
      <c r="OI255" s="47"/>
      <c r="OJ255" s="47"/>
      <c r="OK255" s="47"/>
      <c r="OL255" s="47"/>
      <c r="OM255" s="47"/>
      <c r="ON255" s="47"/>
      <c r="OO255" s="47"/>
      <c r="OP255" s="47"/>
      <c r="OQ255" s="47"/>
      <c r="OR255" s="47"/>
      <c r="OS255" s="47"/>
      <c r="OT255" s="47"/>
      <c r="OU255" s="47"/>
      <c r="OV255" s="47"/>
      <c r="OW255" s="47"/>
      <c r="OX255" s="47"/>
      <c r="OY255" s="47"/>
      <c r="OZ255" s="47"/>
      <c r="PA255" s="47"/>
      <c r="PB255" s="47"/>
      <c r="PC255" s="47"/>
      <c r="PD255" s="47"/>
      <c r="PE255" s="47"/>
      <c r="PF255" s="47"/>
      <c r="PG255" s="47"/>
      <c r="PH255" s="47"/>
      <c r="PI255" s="47"/>
      <c r="PJ255" s="47"/>
      <c r="PK255" s="47"/>
      <c r="PL255" s="47"/>
      <c r="PM255" s="47"/>
      <c r="PN255" s="47"/>
      <c r="PO255" s="47"/>
      <c r="PP255" s="47"/>
      <c r="PQ255" s="47"/>
      <c r="PR255" s="47"/>
      <c r="PS255" s="47"/>
      <c r="PT255" s="47"/>
      <c r="PU255" s="47"/>
      <c r="PV255" s="47"/>
      <c r="PW255" s="47"/>
      <c r="PX255" s="47"/>
      <c r="PY255" s="47"/>
      <c r="PZ255" s="47"/>
      <c r="QA255" s="47"/>
      <c r="QB255" s="47"/>
      <c r="QC255" s="47"/>
      <c r="QD255" s="47"/>
      <c r="QE255" s="47"/>
      <c r="QF255" s="47"/>
      <c r="QG255" s="47"/>
      <c r="QH255" s="47"/>
      <c r="QI255" s="47"/>
      <c r="QJ255" s="47"/>
      <c r="QK255" s="47"/>
      <c r="QL255" s="47"/>
      <c r="QM255" s="47"/>
      <c r="QN255" s="47"/>
      <c r="QO255" s="47"/>
      <c r="QP255" s="47"/>
      <c r="QQ255" s="47"/>
      <c r="QR255" s="47"/>
      <c r="QS255" s="47"/>
      <c r="QT255" s="47"/>
      <c r="QU255" s="47"/>
      <c r="QV255" s="47"/>
      <c r="QW255" s="47"/>
      <c r="QX255" s="47"/>
      <c r="QY255" s="47"/>
      <c r="QZ255" s="47"/>
      <c r="RA255" s="47"/>
      <c r="RB255" s="47"/>
      <c r="RC255" s="47"/>
      <c r="RD255" s="47"/>
      <c r="RE255" s="47"/>
      <c r="RF255" s="47"/>
      <c r="RG255" s="47"/>
      <c r="RH255" s="47"/>
      <c r="RI255" s="47"/>
      <c r="RJ255" s="47"/>
      <c r="RK255" s="47"/>
      <c r="RL255" s="47"/>
      <c r="RM255" s="47"/>
      <c r="RN255" s="47"/>
      <c r="RO255" s="47"/>
      <c r="RP255" s="47"/>
      <c r="RQ255" s="47"/>
      <c r="RR255" s="47"/>
      <c r="RS255" s="47"/>
      <c r="RT255" s="47"/>
      <c r="RU255" s="47"/>
      <c r="RV255" s="47"/>
      <c r="RW255" s="47"/>
      <c r="RX255" s="47"/>
      <c r="RY255" s="47"/>
      <c r="RZ255" s="47"/>
      <c r="SA255" s="47"/>
      <c r="SB255" s="47"/>
      <c r="SC255" s="47"/>
      <c r="SD255" s="47"/>
      <c r="SE255" s="47"/>
      <c r="SF255" s="47"/>
      <c r="SG255" s="47"/>
      <c r="SH255" s="47"/>
      <c r="SI255" s="47"/>
      <c r="SJ255" s="47"/>
      <c r="SK255" s="47"/>
      <c r="SL255" s="47"/>
      <c r="SM255" s="47"/>
      <c r="SN255" s="47"/>
      <c r="SO255" s="47"/>
      <c r="SP255" s="47"/>
      <c r="SQ255" s="47"/>
      <c r="SR255" s="47"/>
      <c r="SS255" s="47"/>
      <c r="ST255" s="47"/>
      <c r="SU255" s="47"/>
      <c r="SV255" s="47"/>
      <c r="SW255" s="47"/>
      <c r="SX255" s="47"/>
      <c r="SY255" s="47"/>
      <c r="SZ255" s="47"/>
      <c r="TA255" s="47"/>
      <c r="TB255" s="47"/>
      <c r="TC255" s="47"/>
      <c r="TD255" s="47"/>
      <c r="TE255" s="47"/>
      <c r="TF255" s="47"/>
      <c r="TG255" s="47"/>
      <c r="TH255" s="47"/>
      <c r="TI255" s="47"/>
      <c r="TJ255" s="47"/>
      <c r="TK255" s="47"/>
      <c r="TL255" s="47"/>
      <c r="TM255" s="47"/>
      <c r="TN255" s="47"/>
      <c r="TO255" s="47"/>
      <c r="TP255" s="47"/>
      <c r="TQ255" s="47"/>
      <c r="TR255" s="47"/>
      <c r="TS255" s="47"/>
      <c r="TT255" s="47"/>
      <c r="TU255" s="47"/>
      <c r="TV255" s="47"/>
      <c r="TW255" s="47"/>
      <c r="TX255" s="47"/>
      <c r="TY255" s="47"/>
      <c r="TZ255" s="47"/>
      <c r="UA255" s="47"/>
      <c r="UB255" s="47"/>
      <c r="UC255" s="47"/>
      <c r="UD255" s="47"/>
      <c r="UE255" s="47"/>
      <c r="UF255" s="47"/>
      <c r="UG255" s="47"/>
      <c r="UH255" s="47"/>
      <c r="UI255" s="47"/>
      <c r="UJ255" s="47"/>
      <c r="UK255" s="47"/>
      <c r="UL255" s="47"/>
      <c r="UM255" s="47"/>
      <c r="UN255" s="47"/>
      <c r="UO255" s="47"/>
      <c r="UP255" s="47"/>
      <c r="UQ255" s="47"/>
      <c r="UR255" s="47"/>
      <c r="US255" s="47"/>
      <c r="UT255" s="47"/>
      <c r="UU255" s="47"/>
      <c r="UV255" s="47"/>
      <c r="UW255" s="47"/>
      <c r="UX255" s="47"/>
      <c r="UY255" s="47"/>
      <c r="UZ255" s="47"/>
      <c r="VA255" s="47"/>
      <c r="VB255" s="47"/>
      <c r="VC255" s="47"/>
      <c r="VD255" s="47"/>
      <c r="VE255" s="47"/>
      <c r="VF255" s="47"/>
      <c r="VG255" s="47"/>
      <c r="VH255" s="47"/>
      <c r="VI255" s="47"/>
      <c r="VJ255" s="47"/>
      <c r="VK255" s="47"/>
      <c r="VL255" s="47"/>
      <c r="VM255" s="47"/>
      <c r="VN255" s="47"/>
      <c r="VO255" s="47"/>
      <c r="VP255" s="47"/>
      <c r="VQ255" s="47"/>
      <c r="VR255" s="47"/>
      <c r="VS255" s="47"/>
      <c r="VT255" s="47"/>
      <c r="VU255" s="47"/>
      <c r="VV255" s="47"/>
      <c r="VW255" s="47"/>
      <c r="VX255" s="47"/>
      <c r="VY255" s="47"/>
      <c r="VZ255" s="47"/>
      <c r="WA255" s="47"/>
      <c r="WB255" s="47"/>
      <c r="WC255" s="47"/>
      <c r="WD255" s="47"/>
      <c r="WE255" s="47"/>
      <c r="WF255" s="47"/>
      <c r="WG255" s="47"/>
      <c r="WH255" s="47"/>
      <c r="WI255" s="47"/>
      <c r="WJ255" s="47"/>
      <c r="WK255" s="47"/>
      <c r="WL255" s="47"/>
      <c r="WM255" s="47"/>
      <c r="WN255" s="47"/>
      <c r="WO255" s="47"/>
      <c r="WP255" s="47"/>
      <c r="WQ255" s="47"/>
      <c r="WR255" s="47"/>
      <c r="WS255" s="47"/>
      <c r="WT255" s="47"/>
      <c r="WU255" s="47"/>
      <c r="WV255" s="47"/>
      <c r="WW255" s="47"/>
      <c r="WX255" s="47"/>
      <c r="WY255" s="47"/>
      <c r="WZ255" s="47"/>
      <c r="XA255" s="47"/>
      <c r="XB255" s="47"/>
      <c r="XC255" s="47"/>
      <c r="XD255" s="47"/>
      <c r="XE255" s="47"/>
      <c r="XF255" s="47"/>
      <c r="XG255" s="47"/>
      <c r="XH255" s="47"/>
      <c r="XI255" s="47"/>
      <c r="XJ255" s="47"/>
      <c r="XK255" s="47"/>
      <c r="XL255" s="47"/>
      <c r="XM255" s="47"/>
      <c r="XN255" s="47"/>
      <c r="XO255" s="47"/>
      <c r="XP255" s="47"/>
      <c r="XQ255" s="47"/>
      <c r="XR255" s="47"/>
      <c r="XS255" s="47"/>
      <c r="XT255" s="47"/>
      <c r="XU255" s="47"/>
      <c r="XV255" s="47"/>
      <c r="XW255" s="47"/>
      <c r="XX255" s="47"/>
      <c r="XY255" s="47"/>
      <c r="XZ255" s="47"/>
      <c r="YA255" s="47"/>
      <c r="YB255" s="47"/>
      <c r="YC255" s="47"/>
      <c r="YD255" s="47"/>
      <c r="YE255" s="47"/>
      <c r="YF255" s="47"/>
      <c r="YG255" s="47"/>
      <c r="YH255" s="47"/>
      <c r="YI255" s="47"/>
      <c r="YJ255" s="47"/>
      <c r="YK255" s="47"/>
      <c r="YL255" s="47"/>
      <c r="YM255" s="47"/>
      <c r="YN255" s="47"/>
      <c r="YO255" s="47"/>
      <c r="YP255" s="47"/>
      <c r="YQ255" s="47"/>
      <c r="YR255" s="47"/>
      <c r="YS255" s="47"/>
    </row>
    <row r="256" spans="1:669" s="8" customFormat="1" ht="15.75" x14ac:dyDescent="0.25">
      <c r="A256" s="30" t="s">
        <v>178</v>
      </c>
      <c r="B256" s="75" t="s">
        <v>150</v>
      </c>
      <c r="C256" s="76" t="s">
        <v>70</v>
      </c>
      <c r="D256" s="76" t="s">
        <v>212</v>
      </c>
      <c r="E256" s="79">
        <v>44652</v>
      </c>
      <c r="F256" s="10" t="s">
        <v>106</v>
      </c>
      <c r="G256" s="133">
        <v>35000</v>
      </c>
      <c r="H256" s="133">
        <v>1004.5</v>
      </c>
      <c r="I256" s="226">
        <v>0</v>
      </c>
      <c r="J256" s="133">
        <v>1064</v>
      </c>
      <c r="K256" s="133">
        <v>25</v>
      </c>
      <c r="L256" s="133">
        <v>2093.5</v>
      </c>
      <c r="M256" s="134">
        <v>32906.5</v>
      </c>
      <c r="O256" s="15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  <c r="JP256" s="47"/>
      <c r="JQ256" s="47"/>
      <c r="JR256" s="47"/>
      <c r="JS256" s="47"/>
      <c r="JT256" s="47"/>
      <c r="JU256" s="47"/>
      <c r="JV256" s="47"/>
      <c r="JW256" s="47"/>
      <c r="JX256" s="47"/>
      <c r="JY256" s="47"/>
      <c r="JZ256" s="47"/>
      <c r="KA256" s="47"/>
      <c r="KB256" s="47"/>
      <c r="KC256" s="47"/>
      <c r="KD256" s="47"/>
      <c r="KE256" s="47"/>
      <c r="KF256" s="47"/>
      <c r="KG256" s="47"/>
      <c r="KH256" s="47"/>
      <c r="KI256" s="47"/>
      <c r="KJ256" s="47"/>
      <c r="KK256" s="47"/>
      <c r="KL256" s="47"/>
      <c r="KM256" s="47"/>
      <c r="KN256" s="47"/>
      <c r="KO256" s="47"/>
      <c r="KP256" s="47"/>
      <c r="KQ256" s="47"/>
      <c r="KR256" s="47"/>
      <c r="KS256" s="47"/>
      <c r="KT256" s="47"/>
      <c r="KU256" s="47"/>
      <c r="KV256" s="47"/>
      <c r="KW256" s="47"/>
      <c r="KX256" s="47"/>
      <c r="KY256" s="47"/>
      <c r="KZ256" s="47"/>
      <c r="LA256" s="47"/>
      <c r="LB256" s="47"/>
      <c r="LC256" s="47"/>
      <c r="LD256" s="47"/>
      <c r="LE256" s="47"/>
      <c r="LF256" s="47"/>
      <c r="LG256" s="47"/>
      <c r="LH256" s="47"/>
      <c r="LI256" s="47"/>
      <c r="LJ256" s="47"/>
      <c r="LK256" s="47"/>
      <c r="LL256" s="47"/>
      <c r="LM256" s="47"/>
      <c r="LN256" s="47"/>
      <c r="LO256" s="47"/>
      <c r="LP256" s="47"/>
      <c r="LQ256" s="47"/>
      <c r="LR256" s="47"/>
      <c r="LS256" s="47"/>
      <c r="LT256" s="47"/>
      <c r="LU256" s="47"/>
      <c r="LV256" s="47"/>
      <c r="LW256" s="47"/>
      <c r="LX256" s="47"/>
      <c r="LY256" s="47"/>
      <c r="LZ256" s="47"/>
      <c r="MA256" s="47"/>
      <c r="MB256" s="47"/>
      <c r="MC256" s="47"/>
      <c r="MD256" s="47"/>
      <c r="ME256" s="47"/>
      <c r="MF256" s="47"/>
      <c r="MG256" s="47"/>
      <c r="MH256" s="47"/>
      <c r="MI256" s="47"/>
      <c r="MJ256" s="47"/>
      <c r="MK256" s="47"/>
      <c r="ML256" s="47"/>
      <c r="MM256" s="47"/>
      <c r="MN256" s="47"/>
      <c r="MO256" s="47"/>
      <c r="MP256" s="47"/>
      <c r="MQ256" s="47"/>
      <c r="MR256" s="47"/>
      <c r="MS256" s="47"/>
      <c r="MT256" s="47"/>
      <c r="MU256" s="47"/>
      <c r="MV256" s="47"/>
      <c r="MW256" s="47"/>
      <c r="MX256" s="47"/>
      <c r="MY256" s="47"/>
      <c r="MZ256" s="47"/>
      <c r="NA256" s="47"/>
      <c r="NB256" s="47"/>
      <c r="NC256" s="47"/>
      <c r="ND256" s="47"/>
      <c r="NE256" s="47"/>
      <c r="NF256" s="47"/>
      <c r="NG256" s="47"/>
      <c r="NH256" s="47"/>
      <c r="NI256" s="47"/>
      <c r="NJ256" s="47"/>
      <c r="NK256" s="47"/>
      <c r="NL256" s="47"/>
      <c r="NM256" s="47"/>
      <c r="NN256" s="47"/>
      <c r="NO256" s="47"/>
      <c r="NP256" s="47"/>
      <c r="NQ256" s="47"/>
      <c r="NR256" s="47"/>
      <c r="NS256" s="47"/>
      <c r="NT256" s="47"/>
      <c r="NU256" s="47"/>
      <c r="NV256" s="47"/>
      <c r="NW256" s="47"/>
      <c r="NX256" s="47"/>
      <c r="NY256" s="47"/>
      <c r="NZ256" s="47"/>
      <c r="OA256" s="47"/>
      <c r="OB256" s="47"/>
      <c r="OC256" s="47"/>
      <c r="OD256" s="47"/>
      <c r="OE256" s="47"/>
      <c r="OF256" s="47"/>
      <c r="OG256" s="47"/>
      <c r="OH256" s="47"/>
      <c r="OI256" s="47"/>
      <c r="OJ256" s="47"/>
      <c r="OK256" s="47"/>
      <c r="OL256" s="47"/>
      <c r="OM256" s="47"/>
      <c r="ON256" s="47"/>
      <c r="OO256" s="47"/>
      <c r="OP256" s="47"/>
      <c r="OQ256" s="47"/>
      <c r="OR256" s="47"/>
      <c r="OS256" s="47"/>
      <c r="OT256" s="47"/>
      <c r="OU256" s="47"/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</row>
    <row r="257" spans="1:669" s="80" customFormat="1" ht="15.75" x14ac:dyDescent="0.25">
      <c r="A257" s="96" t="s">
        <v>14</v>
      </c>
      <c r="B257" s="36">
        <v>9</v>
      </c>
      <c r="C257" s="58"/>
      <c r="D257" s="58"/>
      <c r="E257" s="81"/>
      <c r="F257" s="82"/>
      <c r="G257" s="163">
        <f>G248+G249+G250+G251+G252+G253+G254+G255+G256</f>
        <v>384500</v>
      </c>
      <c r="H257" s="163">
        <f>H248+H249+H250+H251+H252+H253+H254+H255+H256</f>
        <v>11035.15</v>
      </c>
      <c r="I257" s="163">
        <f>I248+I251</f>
        <v>11489.51</v>
      </c>
      <c r="J257" s="163">
        <f>J248+J249+J250+J251+J252+J253+J254+J255+J256</f>
        <v>11688.8</v>
      </c>
      <c r="K257" s="163">
        <f>K248+K249+K250+K251+K252+K253+K254+K255+K256</f>
        <v>225</v>
      </c>
      <c r="L257" s="163">
        <f>L248+L249+L250+L251+L252+L253+L254+L255+L256</f>
        <v>34438.46</v>
      </c>
      <c r="M257" s="154">
        <f>M248+M249+M250+M251+M252+M253+M254+M255+M256</f>
        <v>350061.54</v>
      </c>
      <c r="N257" s="15"/>
      <c r="O257" s="15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  <c r="JP257" s="47"/>
      <c r="JQ257" s="47"/>
      <c r="JR257" s="47"/>
      <c r="JS257" s="47"/>
      <c r="JT257" s="47"/>
      <c r="JU257" s="47"/>
      <c r="JV257" s="47"/>
      <c r="JW257" s="47"/>
      <c r="JX257" s="47"/>
      <c r="JY257" s="47"/>
      <c r="JZ257" s="47"/>
      <c r="KA257" s="47"/>
      <c r="KB257" s="47"/>
      <c r="KC257" s="47"/>
      <c r="KD257" s="47"/>
      <c r="KE257" s="47"/>
      <c r="KF257" s="47"/>
      <c r="KG257" s="47"/>
      <c r="KH257" s="47"/>
      <c r="KI257" s="47"/>
      <c r="KJ257" s="47"/>
      <c r="KK257" s="47"/>
      <c r="KL257" s="47"/>
      <c r="KM257" s="47"/>
      <c r="KN257" s="47"/>
      <c r="KO257" s="47"/>
      <c r="KP257" s="47"/>
      <c r="KQ257" s="47"/>
      <c r="KR257" s="47"/>
      <c r="KS257" s="47"/>
      <c r="KT257" s="47"/>
      <c r="KU257" s="47"/>
      <c r="KV257" s="47"/>
      <c r="KW257" s="47"/>
      <c r="KX257" s="47"/>
      <c r="KY257" s="47"/>
      <c r="KZ257" s="47"/>
      <c r="LA257" s="47"/>
      <c r="LB257" s="47"/>
      <c r="LC257" s="47"/>
      <c r="LD257" s="47"/>
      <c r="LE257" s="47"/>
      <c r="LF257" s="47"/>
      <c r="LG257" s="47"/>
      <c r="LH257" s="47"/>
      <c r="LI257" s="47"/>
      <c r="LJ257" s="47"/>
      <c r="LK257" s="47"/>
      <c r="LL257" s="47"/>
      <c r="LM257" s="47"/>
      <c r="LN257" s="47"/>
      <c r="LO257" s="47"/>
      <c r="LP257" s="47"/>
      <c r="LQ257" s="47"/>
      <c r="LR257" s="47"/>
      <c r="LS257" s="47"/>
      <c r="LT257" s="47"/>
      <c r="LU257" s="47"/>
      <c r="LV257" s="47"/>
      <c r="LW257" s="47"/>
      <c r="LX257" s="47"/>
      <c r="LY257" s="47"/>
      <c r="LZ257" s="47"/>
      <c r="MA257" s="47"/>
      <c r="MB257" s="47"/>
      <c r="MC257" s="47"/>
      <c r="MD257" s="47"/>
      <c r="ME257" s="47"/>
      <c r="MF257" s="47"/>
      <c r="MG257" s="47"/>
      <c r="MH257" s="47"/>
      <c r="MI257" s="47"/>
      <c r="MJ257" s="47"/>
      <c r="MK257" s="47"/>
      <c r="ML257" s="47"/>
      <c r="MM257" s="47"/>
      <c r="MN257" s="47"/>
      <c r="MO257" s="47"/>
      <c r="MP257" s="47"/>
      <c r="MQ257" s="47"/>
      <c r="MR257" s="47"/>
      <c r="MS257" s="47"/>
      <c r="MT257" s="47"/>
      <c r="MU257" s="47"/>
      <c r="MV257" s="47"/>
      <c r="MW257" s="47"/>
      <c r="MX257" s="47"/>
      <c r="MY257" s="47"/>
      <c r="MZ257" s="47"/>
      <c r="NA257" s="47"/>
      <c r="NB257" s="73"/>
      <c r="NC257" s="73"/>
      <c r="ND257" s="73"/>
      <c r="NE257" s="73"/>
      <c r="NF257" s="73"/>
      <c r="NG257" s="73"/>
      <c r="NH257" s="73"/>
      <c r="NI257" s="73"/>
      <c r="NJ257" s="73"/>
      <c r="NK257" s="73"/>
      <c r="NL257" s="73"/>
      <c r="NM257" s="73"/>
      <c r="NN257" s="73"/>
      <c r="NO257" s="73"/>
      <c r="NP257" s="73"/>
      <c r="NQ257" s="73"/>
      <c r="NR257" s="73"/>
      <c r="NS257" s="73"/>
      <c r="NT257" s="73"/>
      <c r="NU257" s="73"/>
      <c r="NV257" s="73"/>
      <c r="NW257" s="73"/>
      <c r="NX257" s="73"/>
      <c r="NY257" s="73"/>
      <c r="NZ257" s="73"/>
      <c r="OA257" s="73"/>
      <c r="OB257" s="73"/>
      <c r="OC257" s="73"/>
      <c r="OD257" s="73"/>
      <c r="OE257" s="73"/>
      <c r="OF257" s="73"/>
      <c r="OG257" s="73"/>
      <c r="OH257" s="73"/>
      <c r="OI257" s="73"/>
      <c r="OJ257" s="73"/>
      <c r="OK257" s="73"/>
      <c r="OL257" s="73"/>
      <c r="OM257" s="73"/>
      <c r="ON257" s="73"/>
      <c r="OO257" s="73"/>
      <c r="OP257" s="73"/>
      <c r="OQ257" s="73"/>
      <c r="OR257" s="73"/>
      <c r="OS257" s="73"/>
      <c r="OT257" s="73"/>
      <c r="OU257" s="73"/>
      <c r="OV257" s="73"/>
      <c r="OW257" s="73"/>
      <c r="OX257" s="73"/>
      <c r="OY257" s="73"/>
      <c r="OZ257" s="73"/>
      <c r="PA257" s="73"/>
      <c r="PB257" s="73"/>
      <c r="PC257" s="73"/>
      <c r="PD257" s="73"/>
      <c r="PE257" s="73"/>
      <c r="PF257" s="73"/>
      <c r="PG257" s="73"/>
      <c r="PH257" s="73"/>
      <c r="PI257" s="73"/>
      <c r="PJ257" s="73"/>
      <c r="PK257" s="73"/>
      <c r="PL257" s="73"/>
      <c r="PM257" s="73"/>
      <c r="PN257" s="73"/>
      <c r="PO257" s="73"/>
      <c r="PP257" s="73"/>
      <c r="PQ257" s="73"/>
      <c r="PR257" s="73"/>
      <c r="PS257" s="73"/>
      <c r="PT257" s="73"/>
      <c r="PU257" s="73"/>
      <c r="PV257" s="73"/>
      <c r="PW257" s="73"/>
      <c r="PX257" s="73"/>
      <c r="PY257" s="73"/>
      <c r="PZ257" s="73"/>
      <c r="QA257" s="73"/>
      <c r="QB257" s="73"/>
      <c r="QC257" s="73"/>
      <c r="QD257" s="73"/>
      <c r="QE257" s="73"/>
      <c r="QF257" s="73"/>
      <c r="QG257" s="73"/>
      <c r="QH257" s="73"/>
      <c r="QI257" s="73"/>
      <c r="QJ257" s="73"/>
      <c r="QK257" s="73"/>
      <c r="QL257" s="73"/>
      <c r="QM257" s="73"/>
      <c r="QN257" s="73"/>
      <c r="QO257" s="73"/>
      <c r="QP257" s="73"/>
      <c r="QQ257" s="73"/>
      <c r="QR257" s="73"/>
      <c r="QS257" s="73"/>
      <c r="QT257" s="73"/>
      <c r="QU257" s="73"/>
      <c r="QV257" s="73"/>
      <c r="QW257" s="73"/>
      <c r="QX257" s="73"/>
      <c r="QY257" s="73"/>
      <c r="QZ257" s="73"/>
      <c r="RA257" s="73"/>
      <c r="RB257" s="73"/>
      <c r="RC257" s="73"/>
      <c r="RD257" s="73"/>
      <c r="RE257" s="73"/>
      <c r="RF257" s="73"/>
      <c r="RG257" s="73"/>
      <c r="RH257" s="73"/>
      <c r="RI257" s="73"/>
      <c r="RJ257" s="73"/>
      <c r="RK257" s="73"/>
      <c r="RL257" s="73"/>
      <c r="RM257" s="73"/>
      <c r="RN257" s="73"/>
      <c r="RO257" s="73"/>
      <c r="RP257" s="73"/>
      <c r="RQ257" s="73"/>
      <c r="RR257" s="73"/>
      <c r="RS257" s="73"/>
      <c r="RT257" s="73"/>
      <c r="RU257" s="73"/>
      <c r="RV257" s="73"/>
      <c r="RW257" s="73"/>
      <c r="RX257" s="73"/>
      <c r="RY257" s="73"/>
      <c r="RZ257" s="73"/>
      <c r="SA257" s="73"/>
      <c r="SB257" s="73"/>
      <c r="SC257" s="73"/>
      <c r="SD257" s="73"/>
      <c r="SE257" s="73"/>
      <c r="SF257" s="73"/>
      <c r="SG257" s="73"/>
      <c r="SH257" s="73"/>
      <c r="SI257" s="73"/>
      <c r="SJ257" s="73"/>
      <c r="SK257" s="73"/>
      <c r="SL257" s="73"/>
      <c r="SM257" s="73"/>
      <c r="SN257" s="73"/>
      <c r="SO257" s="73"/>
      <c r="SP257" s="73"/>
      <c r="SQ257" s="73"/>
      <c r="SR257" s="73"/>
      <c r="SS257" s="73"/>
      <c r="ST257" s="73"/>
      <c r="SU257" s="73"/>
      <c r="SV257" s="73"/>
      <c r="SW257" s="73"/>
      <c r="SX257" s="73"/>
      <c r="SY257" s="73"/>
      <c r="SZ257" s="73"/>
      <c r="TA257" s="73"/>
      <c r="TB257" s="73"/>
      <c r="TC257" s="73"/>
      <c r="TD257" s="73"/>
      <c r="TE257" s="73"/>
      <c r="TF257" s="73"/>
      <c r="TG257" s="73"/>
      <c r="TH257" s="73"/>
      <c r="TI257" s="73"/>
      <c r="TJ257" s="73"/>
      <c r="TK257" s="73"/>
      <c r="TL257" s="73"/>
      <c r="TM257" s="73"/>
      <c r="TN257" s="73"/>
      <c r="TO257" s="73"/>
      <c r="TP257" s="73"/>
      <c r="TQ257" s="73"/>
      <c r="TR257" s="73"/>
      <c r="TS257" s="73"/>
      <c r="TT257" s="73"/>
      <c r="TU257" s="73"/>
      <c r="TV257" s="73"/>
      <c r="TW257" s="73"/>
      <c r="TX257" s="73"/>
      <c r="TY257" s="73"/>
      <c r="TZ257" s="73"/>
      <c r="UA257" s="73"/>
      <c r="UB257" s="73"/>
      <c r="UC257" s="73"/>
      <c r="UD257" s="73"/>
      <c r="UE257" s="73"/>
      <c r="UF257" s="73"/>
      <c r="UG257" s="73"/>
      <c r="UH257" s="73"/>
      <c r="UI257" s="73"/>
      <c r="UJ257" s="73"/>
      <c r="UK257" s="73"/>
      <c r="UL257" s="73"/>
      <c r="UM257" s="73"/>
      <c r="UN257" s="73"/>
      <c r="UO257" s="73"/>
      <c r="UP257" s="73"/>
      <c r="UQ257" s="73"/>
      <c r="UR257" s="73"/>
      <c r="US257" s="73"/>
      <c r="UT257" s="73"/>
      <c r="UU257" s="73"/>
      <c r="UV257" s="73"/>
      <c r="UW257" s="73"/>
      <c r="UX257" s="73"/>
      <c r="UY257" s="73"/>
      <c r="UZ257" s="73"/>
      <c r="VA257" s="73"/>
      <c r="VB257" s="73"/>
      <c r="VC257" s="73"/>
      <c r="VD257" s="73"/>
      <c r="VE257" s="73"/>
      <c r="VF257" s="73"/>
      <c r="VG257" s="73"/>
      <c r="VH257" s="73"/>
      <c r="VI257" s="73"/>
      <c r="VJ257" s="73"/>
      <c r="VK257" s="73"/>
      <c r="VL257" s="73"/>
      <c r="VM257" s="73"/>
      <c r="VN257" s="73"/>
      <c r="VO257" s="73"/>
      <c r="VP257" s="73"/>
      <c r="VQ257" s="73"/>
      <c r="VR257" s="73"/>
      <c r="VS257" s="73"/>
      <c r="VT257" s="73"/>
      <c r="VU257" s="73"/>
      <c r="VV257" s="73"/>
      <c r="VW257" s="73"/>
      <c r="VX257" s="73"/>
      <c r="VY257" s="73"/>
      <c r="VZ257" s="73"/>
      <c r="WA257" s="73"/>
      <c r="WB257" s="73"/>
      <c r="WC257" s="73"/>
      <c r="WD257" s="73"/>
      <c r="WE257" s="73"/>
      <c r="WF257" s="73"/>
      <c r="WG257" s="73"/>
      <c r="WH257" s="73"/>
      <c r="WI257" s="73"/>
      <c r="WJ257" s="73"/>
      <c r="WK257" s="73"/>
      <c r="WL257" s="73"/>
      <c r="WM257" s="73"/>
      <c r="WN257" s="73"/>
      <c r="WO257" s="73"/>
      <c r="WP257" s="73"/>
      <c r="WQ257" s="73"/>
      <c r="WR257" s="73"/>
      <c r="WS257" s="73"/>
      <c r="WT257" s="73"/>
      <c r="WU257" s="73"/>
      <c r="WV257" s="73"/>
      <c r="WW257" s="73"/>
      <c r="WX257" s="73"/>
      <c r="WY257" s="73"/>
      <c r="WZ257" s="73"/>
      <c r="XA257" s="73"/>
      <c r="XB257" s="73"/>
      <c r="XC257" s="73"/>
      <c r="XD257" s="73"/>
      <c r="XE257" s="73"/>
      <c r="XF257" s="73"/>
      <c r="XG257" s="73"/>
      <c r="XH257" s="73"/>
      <c r="XI257" s="73"/>
      <c r="XJ257" s="73"/>
      <c r="XK257" s="73"/>
      <c r="XL257" s="73"/>
      <c r="XM257" s="73"/>
      <c r="XN257" s="73"/>
      <c r="XO257" s="73"/>
      <c r="XP257" s="73"/>
      <c r="XQ257" s="73"/>
      <c r="XR257" s="73"/>
      <c r="XS257" s="73"/>
      <c r="XT257" s="73"/>
      <c r="XU257" s="73"/>
      <c r="XV257" s="73"/>
      <c r="XW257" s="73"/>
      <c r="XX257" s="73"/>
      <c r="XY257" s="73"/>
      <c r="XZ257" s="73"/>
      <c r="YA257" s="73"/>
      <c r="YB257" s="73"/>
      <c r="YC257" s="73"/>
      <c r="YD257" s="73"/>
      <c r="YE257" s="73"/>
      <c r="YF257" s="73"/>
      <c r="YG257" s="73"/>
      <c r="YH257" s="73"/>
      <c r="YI257" s="73"/>
      <c r="YJ257" s="73"/>
      <c r="YK257" s="73"/>
      <c r="YL257" s="73"/>
      <c r="YM257" s="73"/>
      <c r="YN257" s="73"/>
      <c r="YO257" s="73"/>
      <c r="YP257" s="73"/>
      <c r="YQ257" s="73"/>
      <c r="YR257" s="73"/>
      <c r="YS257" s="73"/>
    </row>
    <row r="258" spans="1:669" s="15" customFormat="1" ht="15.75" x14ac:dyDescent="0.25">
      <c r="A258" s="194"/>
      <c r="B258" s="195"/>
      <c r="C258" s="100"/>
      <c r="D258" s="100"/>
      <c r="E258" s="101"/>
      <c r="F258" s="196"/>
      <c r="G258" s="197"/>
      <c r="H258" s="197"/>
      <c r="I258" s="197"/>
      <c r="J258" s="197"/>
      <c r="K258" s="197"/>
      <c r="L258" s="197"/>
      <c r="M258" s="198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  <c r="JP258" s="47"/>
      <c r="JQ258" s="47"/>
      <c r="JR258" s="47"/>
      <c r="JS258" s="47"/>
      <c r="JT258" s="47"/>
      <c r="JU258" s="47"/>
      <c r="JV258" s="47"/>
      <c r="JW258" s="47"/>
      <c r="JX258" s="47"/>
      <c r="JY258" s="47"/>
      <c r="JZ258" s="47"/>
      <c r="KA258" s="47"/>
      <c r="KB258" s="47"/>
      <c r="KC258" s="47"/>
      <c r="KD258" s="47"/>
      <c r="KE258" s="47"/>
      <c r="KF258" s="47"/>
      <c r="KG258" s="47"/>
      <c r="KH258" s="47"/>
      <c r="KI258" s="47"/>
      <c r="KJ258" s="47"/>
      <c r="KK258" s="47"/>
      <c r="KL258" s="47"/>
      <c r="KM258" s="47"/>
      <c r="KN258" s="47"/>
      <c r="KO258" s="47"/>
      <c r="KP258" s="47"/>
      <c r="KQ258" s="47"/>
      <c r="KR258" s="47"/>
      <c r="KS258" s="47"/>
      <c r="KT258" s="47"/>
      <c r="KU258" s="47"/>
      <c r="KV258" s="47"/>
      <c r="KW258" s="47"/>
      <c r="KX258" s="47"/>
      <c r="KY258" s="47"/>
      <c r="KZ258" s="47"/>
      <c r="LA258" s="47"/>
      <c r="LB258" s="47"/>
      <c r="LC258" s="47"/>
      <c r="LD258" s="47"/>
      <c r="LE258" s="47"/>
      <c r="LF258" s="47"/>
      <c r="LG258" s="47"/>
      <c r="LH258" s="47"/>
      <c r="LI258" s="47"/>
      <c r="LJ258" s="47"/>
      <c r="LK258" s="47"/>
      <c r="LL258" s="47"/>
      <c r="LM258" s="47"/>
      <c r="LN258" s="47"/>
      <c r="LO258" s="47"/>
      <c r="LP258" s="47"/>
      <c r="LQ258" s="47"/>
      <c r="LR258" s="47"/>
      <c r="LS258" s="47"/>
      <c r="LT258" s="47"/>
      <c r="LU258" s="47"/>
      <c r="LV258" s="47"/>
      <c r="LW258" s="47"/>
      <c r="LX258" s="47"/>
      <c r="LY258" s="47"/>
      <c r="LZ258" s="47"/>
      <c r="MA258" s="47"/>
      <c r="MB258" s="47"/>
      <c r="MC258" s="47"/>
      <c r="MD258" s="47"/>
      <c r="ME258" s="47"/>
      <c r="MF258" s="47"/>
      <c r="MG258" s="47"/>
      <c r="MH258" s="47"/>
      <c r="MI258" s="47"/>
      <c r="MJ258" s="47"/>
      <c r="MK258" s="47"/>
      <c r="ML258" s="47"/>
      <c r="MM258" s="47"/>
      <c r="MN258" s="47"/>
      <c r="MO258" s="47"/>
      <c r="MP258" s="47"/>
      <c r="MQ258" s="47"/>
      <c r="MR258" s="47"/>
      <c r="MS258" s="47"/>
      <c r="MT258" s="47"/>
      <c r="MU258" s="47"/>
      <c r="MV258" s="47"/>
      <c r="MW258" s="47"/>
      <c r="MX258" s="47"/>
      <c r="MY258" s="47"/>
      <c r="MZ258" s="47"/>
      <c r="NA258" s="47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</row>
    <row r="259" spans="1:669" s="15" customFormat="1" ht="15.75" x14ac:dyDescent="0.25">
      <c r="A259" s="194" t="s">
        <v>213</v>
      </c>
      <c r="B259" s="195"/>
      <c r="C259" s="100"/>
      <c r="D259" s="100"/>
      <c r="E259" s="101"/>
      <c r="F259" s="196"/>
      <c r="G259" s="197"/>
      <c r="H259" s="197"/>
      <c r="I259" s="197"/>
      <c r="J259" s="197"/>
      <c r="K259" s="197"/>
      <c r="L259" s="197"/>
      <c r="M259" s="198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  <c r="JP259" s="47"/>
      <c r="JQ259" s="47"/>
      <c r="JR259" s="47"/>
      <c r="JS259" s="47"/>
      <c r="JT259" s="47"/>
      <c r="JU259" s="47"/>
      <c r="JV259" s="47"/>
      <c r="JW259" s="47"/>
      <c r="JX259" s="47"/>
      <c r="JY259" s="47"/>
      <c r="JZ259" s="47"/>
      <c r="KA259" s="47"/>
      <c r="KB259" s="47"/>
      <c r="KC259" s="47"/>
      <c r="KD259" s="47"/>
      <c r="KE259" s="47"/>
      <c r="KF259" s="47"/>
      <c r="KG259" s="47"/>
      <c r="KH259" s="47"/>
      <c r="KI259" s="47"/>
      <c r="KJ259" s="47"/>
      <c r="KK259" s="47"/>
      <c r="KL259" s="47"/>
      <c r="KM259" s="47"/>
      <c r="KN259" s="47"/>
      <c r="KO259" s="47"/>
      <c r="KP259" s="47"/>
      <c r="KQ259" s="47"/>
      <c r="KR259" s="47"/>
      <c r="KS259" s="47"/>
      <c r="KT259" s="47"/>
      <c r="KU259" s="47"/>
      <c r="KV259" s="47"/>
      <c r="KW259" s="47"/>
      <c r="KX259" s="47"/>
      <c r="KY259" s="47"/>
      <c r="KZ259" s="47"/>
      <c r="LA259" s="47"/>
      <c r="LB259" s="47"/>
      <c r="LC259" s="47"/>
      <c r="LD259" s="47"/>
      <c r="LE259" s="47"/>
      <c r="LF259" s="47"/>
      <c r="LG259" s="47"/>
      <c r="LH259" s="47"/>
      <c r="LI259" s="47"/>
      <c r="LJ259" s="47"/>
      <c r="LK259" s="47"/>
      <c r="LL259" s="47"/>
      <c r="LM259" s="47"/>
      <c r="LN259" s="47"/>
      <c r="LO259" s="47"/>
      <c r="LP259" s="47"/>
      <c r="LQ259" s="47"/>
      <c r="LR259" s="47"/>
      <c r="LS259" s="47"/>
      <c r="LT259" s="47"/>
      <c r="LU259" s="47"/>
      <c r="LV259" s="47"/>
      <c r="LW259" s="47"/>
      <c r="LX259" s="47"/>
      <c r="LY259" s="47"/>
      <c r="LZ259" s="47"/>
      <c r="MA259" s="47"/>
      <c r="MB259" s="47"/>
      <c r="MC259" s="47"/>
      <c r="MD259" s="47"/>
      <c r="ME259" s="47"/>
      <c r="MF259" s="47"/>
      <c r="MG259" s="47"/>
      <c r="MH259" s="47"/>
      <c r="MI259" s="47"/>
      <c r="MJ259" s="47"/>
      <c r="MK259" s="47"/>
      <c r="ML259" s="47"/>
      <c r="MM259" s="47"/>
      <c r="MN259" s="47"/>
      <c r="MO259" s="47"/>
      <c r="MP259" s="47"/>
      <c r="MQ259" s="47"/>
      <c r="MR259" s="47"/>
      <c r="MS259" s="47"/>
      <c r="MT259" s="47"/>
      <c r="MU259" s="47"/>
      <c r="MV259" s="47"/>
      <c r="MW259" s="47"/>
      <c r="MX259" s="47"/>
      <c r="MY259" s="47"/>
      <c r="MZ259" s="47"/>
      <c r="NA259" s="47"/>
      <c r="NB259" s="45"/>
      <c r="NC259" s="45"/>
      <c r="ND259" s="45"/>
      <c r="NE259" s="45"/>
      <c r="NF259" s="45"/>
      <c r="NG259" s="45"/>
      <c r="NH259" s="45"/>
      <c r="NI259" s="45"/>
      <c r="NJ259" s="45"/>
      <c r="NK259" s="45"/>
      <c r="NL259" s="45"/>
      <c r="NM259" s="45"/>
      <c r="NN259" s="45"/>
      <c r="NO259" s="45"/>
      <c r="NP259" s="45"/>
      <c r="NQ259" s="45"/>
      <c r="NR259" s="45"/>
      <c r="NS259" s="45"/>
      <c r="NT259" s="45"/>
      <c r="NU259" s="45"/>
      <c r="NV259" s="45"/>
      <c r="NW259" s="45"/>
      <c r="NX259" s="45"/>
      <c r="NY259" s="45"/>
      <c r="NZ259" s="45"/>
      <c r="OA259" s="45"/>
      <c r="OB259" s="45"/>
      <c r="OC259" s="45"/>
      <c r="OD259" s="45"/>
      <c r="OE259" s="45"/>
      <c r="OF259" s="45"/>
      <c r="OG259" s="45"/>
      <c r="OH259" s="45"/>
      <c r="OI259" s="45"/>
      <c r="OJ259" s="45"/>
      <c r="OK259" s="45"/>
      <c r="OL259" s="45"/>
      <c r="OM259" s="45"/>
      <c r="ON259" s="45"/>
      <c r="OO259" s="45"/>
      <c r="OP259" s="45"/>
      <c r="OQ259" s="45"/>
      <c r="OR259" s="45"/>
      <c r="OS259" s="45"/>
      <c r="OT259" s="45"/>
      <c r="OU259" s="45"/>
      <c r="OV259" s="45"/>
      <c r="OW259" s="45"/>
      <c r="OX259" s="45"/>
      <c r="OY259" s="45"/>
      <c r="OZ259" s="45"/>
      <c r="PA259" s="45"/>
      <c r="PB259" s="45"/>
      <c r="PC259" s="45"/>
      <c r="PD259" s="45"/>
      <c r="PE259" s="45"/>
      <c r="PF259" s="45"/>
      <c r="PG259" s="45"/>
      <c r="PH259" s="45"/>
      <c r="PI259" s="45"/>
      <c r="PJ259" s="45"/>
      <c r="PK259" s="45"/>
      <c r="PL259" s="45"/>
      <c r="PM259" s="45"/>
      <c r="PN259" s="45"/>
      <c r="PO259" s="45"/>
      <c r="PP259" s="45"/>
      <c r="PQ259" s="45"/>
      <c r="PR259" s="45"/>
      <c r="PS259" s="45"/>
      <c r="PT259" s="45"/>
      <c r="PU259" s="45"/>
      <c r="PV259" s="45"/>
      <c r="PW259" s="45"/>
      <c r="PX259" s="45"/>
      <c r="PY259" s="45"/>
      <c r="PZ259" s="45"/>
      <c r="QA259" s="45"/>
      <c r="QB259" s="45"/>
      <c r="QC259" s="45"/>
      <c r="QD259" s="45"/>
      <c r="QE259" s="45"/>
      <c r="QF259" s="45"/>
      <c r="QG259" s="45"/>
      <c r="QH259" s="45"/>
      <c r="QI259" s="45"/>
      <c r="QJ259" s="45"/>
      <c r="QK259" s="45"/>
      <c r="QL259" s="45"/>
      <c r="QM259" s="45"/>
      <c r="QN259" s="45"/>
      <c r="QO259" s="45"/>
      <c r="QP259" s="45"/>
      <c r="QQ259" s="45"/>
      <c r="QR259" s="45"/>
      <c r="QS259" s="45"/>
      <c r="QT259" s="45"/>
      <c r="QU259" s="45"/>
      <c r="QV259" s="45"/>
      <c r="QW259" s="45"/>
      <c r="QX259" s="45"/>
      <c r="QY259" s="45"/>
      <c r="QZ259" s="45"/>
      <c r="RA259" s="45"/>
      <c r="RB259" s="45"/>
      <c r="RC259" s="45"/>
      <c r="RD259" s="45"/>
      <c r="RE259" s="45"/>
      <c r="RF259" s="45"/>
      <c r="RG259" s="45"/>
      <c r="RH259" s="45"/>
      <c r="RI259" s="45"/>
      <c r="RJ259" s="45"/>
      <c r="RK259" s="45"/>
      <c r="RL259" s="45"/>
      <c r="RM259" s="45"/>
      <c r="RN259" s="45"/>
      <c r="RO259" s="45"/>
      <c r="RP259" s="45"/>
      <c r="RQ259" s="45"/>
      <c r="RR259" s="45"/>
      <c r="RS259" s="45"/>
      <c r="RT259" s="45"/>
      <c r="RU259" s="45"/>
      <c r="RV259" s="45"/>
      <c r="RW259" s="45"/>
      <c r="RX259" s="45"/>
      <c r="RY259" s="45"/>
      <c r="RZ259" s="45"/>
      <c r="SA259" s="45"/>
      <c r="SB259" s="45"/>
      <c r="SC259" s="45"/>
      <c r="SD259" s="45"/>
      <c r="SE259" s="45"/>
      <c r="SF259" s="45"/>
      <c r="SG259" s="45"/>
      <c r="SH259" s="45"/>
      <c r="SI259" s="45"/>
      <c r="SJ259" s="45"/>
      <c r="SK259" s="45"/>
      <c r="SL259" s="45"/>
      <c r="SM259" s="45"/>
      <c r="SN259" s="45"/>
      <c r="SO259" s="45"/>
      <c r="SP259" s="45"/>
      <c r="SQ259" s="45"/>
      <c r="SR259" s="45"/>
      <c r="SS259" s="45"/>
      <c r="ST259" s="45"/>
      <c r="SU259" s="45"/>
      <c r="SV259" s="45"/>
      <c r="SW259" s="45"/>
      <c r="SX259" s="45"/>
      <c r="SY259" s="45"/>
      <c r="SZ259" s="45"/>
      <c r="TA259" s="45"/>
      <c r="TB259" s="45"/>
      <c r="TC259" s="45"/>
      <c r="TD259" s="45"/>
      <c r="TE259" s="45"/>
      <c r="TF259" s="45"/>
      <c r="TG259" s="45"/>
      <c r="TH259" s="45"/>
      <c r="TI259" s="45"/>
      <c r="TJ259" s="45"/>
      <c r="TK259" s="45"/>
      <c r="TL259" s="45"/>
      <c r="TM259" s="45"/>
      <c r="TN259" s="45"/>
      <c r="TO259" s="45"/>
      <c r="TP259" s="45"/>
      <c r="TQ259" s="45"/>
      <c r="TR259" s="45"/>
      <c r="TS259" s="45"/>
      <c r="TT259" s="45"/>
      <c r="TU259" s="45"/>
      <c r="TV259" s="45"/>
      <c r="TW259" s="45"/>
      <c r="TX259" s="45"/>
      <c r="TY259" s="45"/>
      <c r="TZ259" s="45"/>
      <c r="UA259" s="45"/>
      <c r="UB259" s="45"/>
      <c r="UC259" s="45"/>
      <c r="UD259" s="45"/>
      <c r="UE259" s="45"/>
      <c r="UF259" s="45"/>
      <c r="UG259" s="45"/>
      <c r="UH259" s="45"/>
      <c r="UI259" s="45"/>
      <c r="UJ259" s="45"/>
      <c r="UK259" s="45"/>
      <c r="UL259" s="45"/>
      <c r="UM259" s="45"/>
      <c r="UN259" s="45"/>
      <c r="UO259" s="45"/>
      <c r="UP259" s="45"/>
      <c r="UQ259" s="45"/>
      <c r="UR259" s="45"/>
      <c r="US259" s="45"/>
      <c r="UT259" s="45"/>
      <c r="UU259" s="45"/>
      <c r="UV259" s="45"/>
      <c r="UW259" s="45"/>
      <c r="UX259" s="45"/>
      <c r="UY259" s="45"/>
      <c r="UZ259" s="45"/>
      <c r="VA259" s="45"/>
      <c r="VB259" s="45"/>
      <c r="VC259" s="45"/>
      <c r="VD259" s="45"/>
      <c r="VE259" s="45"/>
      <c r="VF259" s="45"/>
      <c r="VG259" s="45"/>
      <c r="VH259" s="45"/>
      <c r="VI259" s="45"/>
      <c r="VJ259" s="45"/>
      <c r="VK259" s="45"/>
      <c r="VL259" s="45"/>
      <c r="VM259" s="45"/>
      <c r="VN259" s="45"/>
      <c r="VO259" s="45"/>
      <c r="VP259" s="45"/>
      <c r="VQ259" s="45"/>
      <c r="VR259" s="45"/>
      <c r="VS259" s="45"/>
      <c r="VT259" s="45"/>
      <c r="VU259" s="45"/>
      <c r="VV259" s="45"/>
      <c r="VW259" s="45"/>
      <c r="VX259" s="45"/>
      <c r="VY259" s="45"/>
      <c r="VZ259" s="45"/>
      <c r="WA259" s="45"/>
      <c r="WB259" s="45"/>
      <c r="WC259" s="45"/>
      <c r="WD259" s="45"/>
      <c r="WE259" s="45"/>
      <c r="WF259" s="45"/>
      <c r="WG259" s="45"/>
      <c r="WH259" s="45"/>
      <c r="WI259" s="45"/>
      <c r="WJ259" s="45"/>
      <c r="WK259" s="45"/>
      <c r="WL259" s="45"/>
      <c r="WM259" s="45"/>
      <c r="WN259" s="45"/>
      <c r="WO259" s="45"/>
      <c r="WP259" s="45"/>
      <c r="WQ259" s="45"/>
      <c r="WR259" s="45"/>
      <c r="WS259" s="45"/>
      <c r="WT259" s="45"/>
      <c r="WU259" s="45"/>
      <c r="WV259" s="45"/>
      <c r="WW259" s="45"/>
      <c r="WX259" s="45"/>
      <c r="WY259" s="45"/>
      <c r="WZ259" s="45"/>
      <c r="XA259" s="45"/>
      <c r="XB259" s="45"/>
      <c r="XC259" s="45"/>
      <c r="XD259" s="45"/>
      <c r="XE259" s="45"/>
      <c r="XF259" s="45"/>
      <c r="XG259" s="45"/>
      <c r="XH259" s="45"/>
      <c r="XI259" s="45"/>
      <c r="XJ259" s="45"/>
      <c r="XK259" s="45"/>
      <c r="XL259" s="45"/>
      <c r="XM259" s="45"/>
      <c r="XN259" s="45"/>
      <c r="XO259" s="45"/>
      <c r="XP259" s="45"/>
      <c r="XQ259" s="45"/>
      <c r="XR259" s="45"/>
      <c r="XS259" s="45"/>
      <c r="XT259" s="45"/>
      <c r="XU259" s="45"/>
      <c r="XV259" s="45"/>
      <c r="XW259" s="45"/>
      <c r="XX259" s="45"/>
      <c r="XY259" s="45"/>
      <c r="XZ259" s="45"/>
      <c r="YA259" s="45"/>
      <c r="YB259" s="45"/>
      <c r="YC259" s="45"/>
      <c r="YD259" s="45"/>
      <c r="YE259" s="45"/>
      <c r="YF259" s="45"/>
      <c r="YG259" s="45"/>
      <c r="YH259" s="45"/>
      <c r="YI259" s="45"/>
      <c r="YJ259" s="45"/>
      <c r="YK259" s="45"/>
      <c r="YL259" s="45"/>
      <c r="YM259" s="45"/>
      <c r="YN259" s="45"/>
      <c r="YO259" s="45"/>
      <c r="YP259" s="45"/>
      <c r="YQ259" s="45"/>
      <c r="YR259" s="45"/>
      <c r="YS259" s="45"/>
    </row>
    <row r="260" spans="1:669" s="18" customFormat="1" ht="15.75" x14ac:dyDescent="0.25">
      <c r="A260" s="223" t="s">
        <v>231</v>
      </c>
      <c r="B260" s="99" t="s">
        <v>168</v>
      </c>
      <c r="C260" s="100" t="s">
        <v>69</v>
      </c>
      <c r="D260" s="100" t="s">
        <v>212</v>
      </c>
      <c r="E260" s="222">
        <v>44819</v>
      </c>
      <c r="F260" s="224" t="s">
        <v>106</v>
      </c>
      <c r="G260" s="135">
        <v>50000</v>
      </c>
      <c r="H260" s="135">
        <v>1435</v>
      </c>
      <c r="I260" s="135">
        <v>1854</v>
      </c>
      <c r="J260" s="135">
        <v>1520</v>
      </c>
      <c r="K260" s="135">
        <v>25</v>
      </c>
      <c r="L260" s="135">
        <v>4834</v>
      </c>
      <c r="M260" s="182">
        <v>45166</v>
      </c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  <c r="OH260" s="46"/>
      <c r="OI260" s="46"/>
      <c r="OJ260" s="46"/>
      <c r="OK260" s="46"/>
      <c r="OL260" s="46"/>
      <c r="OM260" s="46"/>
      <c r="ON260" s="46"/>
      <c r="OO260" s="46"/>
      <c r="OP260" s="46"/>
      <c r="OQ260" s="46"/>
      <c r="OR260" s="46"/>
      <c r="OS260" s="46"/>
      <c r="OT260" s="46"/>
      <c r="OU260" s="46"/>
      <c r="OV260" s="46"/>
      <c r="OW260" s="46"/>
      <c r="OX260" s="46"/>
      <c r="OY260" s="46"/>
      <c r="OZ260" s="46"/>
      <c r="PA260" s="46"/>
      <c r="PB260" s="46"/>
      <c r="PC260" s="46"/>
      <c r="PD260" s="46"/>
      <c r="PE260" s="46"/>
      <c r="PF260" s="46"/>
      <c r="PG260" s="46"/>
      <c r="PH260" s="46"/>
      <c r="PI260" s="46"/>
      <c r="PJ260" s="46"/>
      <c r="PK260" s="46"/>
      <c r="PL260" s="46"/>
      <c r="PM260" s="46"/>
      <c r="PN260" s="46"/>
      <c r="PO260" s="46"/>
      <c r="PP260" s="46"/>
      <c r="PQ260" s="46"/>
      <c r="PR260" s="46"/>
      <c r="PS260" s="46"/>
      <c r="PT260" s="46"/>
      <c r="PU260" s="46"/>
      <c r="PV260" s="46"/>
      <c r="PW260" s="46"/>
      <c r="PX260" s="46"/>
      <c r="PY260" s="46"/>
      <c r="PZ260" s="46"/>
      <c r="QA260" s="46"/>
      <c r="QB260" s="46"/>
      <c r="QC260" s="46"/>
      <c r="QD260" s="46"/>
      <c r="QE260" s="46"/>
      <c r="QF260" s="46"/>
      <c r="QG260" s="46"/>
      <c r="QH260" s="46"/>
      <c r="QI260" s="46"/>
      <c r="QJ260" s="46"/>
      <c r="QK260" s="46"/>
      <c r="QL260" s="46"/>
      <c r="QM260" s="46"/>
      <c r="QN260" s="46"/>
      <c r="QO260" s="46"/>
      <c r="QP260" s="46"/>
      <c r="QQ260" s="46"/>
      <c r="QR260" s="46"/>
      <c r="QS260" s="46"/>
      <c r="QT260" s="46"/>
      <c r="QU260" s="46"/>
      <c r="QV260" s="46"/>
      <c r="QW260" s="46"/>
      <c r="QX260" s="46"/>
      <c r="QY260" s="46"/>
      <c r="QZ260" s="46"/>
      <c r="RA260" s="46"/>
      <c r="RB260" s="46"/>
      <c r="RC260" s="46"/>
      <c r="RD260" s="46"/>
      <c r="RE260" s="46"/>
      <c r="RF260" s="46"/>
      <c r="RG260" s="46"/>
      <c r="RH260" s="46"/>
      <c r="RI260" s="46"/>
      <c r="RJ260" s="46"/>
      <c r="RK260" s="46"/>
      <c r="RL260" s="46"/>
      <c r="RM260" s="46"/>
      <c r="RN260" s="46"/>
      <c r="RO260" s="46"/>
      <c r="RP260" s="46"/>
      <c r="RQ260" s="46"/>
      <c r="RR260" s="46"/>
      <c r="RS260" s="46"/>
      <c r="RT260" s="46"/>
      <c r="RU260" s="46"/>
      <c r="RV260" s="46"/>
      <c r="RW260" s="46"/>
      <c r="RX260" s="46"/>
      <c r="RY260" s="46"/>
      <c r="RZ260" s="46"/>
      <c r="SA260" s="46"/>
      <c r="SB260" s="46"/>
      <c r="SC260" s="46"/>
      <c r="SD260" s="46"/>
      <c r="SE260" s="46"/>
      <c r="SF260" s="46"/>
      <c r="SG260" s="46"/>
      <c r="SH260" s="46"/>
      <c r="SI260" s="46"/>
      <c r="SJ260" s="46"/>
      <c r="SK260" s="46"/>
      <c r="SL260" s="46"/>
      <c r="SM260" s="46"/>
      <c r="SN260" s="46"/>
      <c r="SO260" s="46"/>
      <c r="SP260" s="46"/>
      <c r="SQ260" s="46"/>
      <c r="SR260" s="46"/>
      <c r="SS260" s="46"/>
      <c r="ST260" s="46"/>
      <c r="SU260" s="46"/>
      <c r="SV260" s="46"/>
      <c r="SW260" s="46"/>
      <c r="SX260" s="46"/>
      <c r="SY260" s="46"/>
      <c r="SZ260" s="46"/>
      <c r="TA260" s="46"/>
      <c r="TB260" s="46"/>
      <c r="TC260" s="46"/>
      <c r="TD260" s="46"/>
      <c r="TE260" s="46"/>
      <c r="TF260" s="46"/>
      <c r="TG260" s="46"/>
      <c r="TH260" s="46"/>
      <c r="TI260" s="46"/>
      <c r="TJ260" s="46"/>
      <c r="TK260" s="46"/>
      <c r="TL260" s="46"/>
      <c r="TM260" s="46"/>
      <c r="TN260" s="46"/>
      <c r="TO260" s="46"/>
      <c r="TP260" s="46"/>
      <c r="TQ260" s="46"/>
      <c r="TR260" s="46"/>
      <c r="TS260" s="46"/>
      <c r="TT260" s="46"/>
      <c r="TU260" s="46"/>
      <c r="TV260" s="46"/>
      <c r="TW260" s="46"/>
      <c r="TX260" s="46"/>
      <c r="TY260" s="46"/>
      <c r="TZ260" s="46"/>
      <c r="UA260" s="46"/>
      <c r="UB260" s="46"/>
      <c r="UC260" s="46"/>
      <c r="UD260" s="46"/>
      <c r="UE260" s="46"/>
      <c r="UF260" s="46"/>
      <c r="UG260" s="46"/>
      <c r="UH260" s="46"/>
      <c r="UI260" s="46"/>
      <c r="UJ260" s="46"/>
      <c r="UK260" s="46"/>
      <c r="UL260" s="46"/>
      <c r="UM260" s="46"/>
      <c r="UN260" s="46"/>
      <c r="UO260" s="46"/>
      <c r="UP260" s="46"/>
      <c r="UQ260" s="46"/>
      <c r="UR260" s="46"/>
      <c r="US260" s="46"/>
      <c r="UT260" s="46"/>
      <c r="UU260" s="46"/>
      <c r="UV260" s="46"/>
      <c r="UW260" s="46"/>
      <c r="UX260" s="46"/>
      <c r="UY260" s="46"/>
      <c r="UZ260" s="46"/>
      <c r="VA260" s="46"/>
      <c r="VB260" s="46"/>
      <c r="VC260" s="46"/>
      <c r="VD260" s="46"/>
      <c r="VE260" s="46"/>
      <c r="VF260" s="46"/>
      <c r="VG260" s="46"/>
      <c r="VH260" s="46"/>
      <c r="VI260" s="46"/>
      <c r="VJ260" s="46"/>
      <c r="VK260" s="46"/>
      <c r="VL260" s="46"/>
      <c r="VM260" s="46"/>
      <c r="VN260" s="46"/>
      <c r="VO260" s="46"/>
      <c r="VP260" s="46"/>
      <c r="VQ260" s="46"/>
      <c r="VR260" s="46"/>
      <c r="VS260" s="46"/>
      <c r="VT260" s="46"/>
      <c r="VU260" s="46"/>
      <c r="VV260" s="46"/>
      <c r="VW260" s="46"/>
      <c r="VX260" s="46"/>
      <c r="VY260" s="46"/>
      <c r="VZ260" s="46"/>
      <c r="WA260" s="46"/>
      <c r="WB260" s="46"/>
      <c r="WC260" s="46"/>
      <c r="WD260" s="46"/>
      <c r="WE260" s="46"/>
      <c r="WF260" s="46"/>
      <c r="WG260" s="46"/>
      <c r="WH260" s="46"/>
      <c r="WI260" s="46"/>
      <c r="WJ260" s="46"/>
      <c r="WK260" s="46"/>
      <c r="WL260" s="46"/>
      <c r="WM260" s="46"/>
      <c r="WN260" s="46"/>
      <c r="WO260" s="46"/>
      <c r="WP260" s="46"/>
      <c r="WQ260" s="46"/>
      <c r="WR260" s="46"/>
      <c r="WS260" s="46"/>
      <c r="WT260" s="46"/>
      <c r="WU260" s="46"/>
      <c r="WV260" s="46"/>
      <c r="WW260" s="46"/>
      <c r="WX260" s="46"/>
      <c r="WY260" s="46"/>
      <c r="WZ260" s="46"/>
      <c r="XA260" s="46"/>
      <c r="XB260" s="46"/>
      <c r="XC260" s="46"/>
      <c r="XD260" s="46"/>
      <c r="XE260" s="46"/>
      <c r="XF260" s="46"/>
      <c r="XG260" s="46"/>
      <c r="XH260" s="46"/>
      <c r="XI260" s="46"/>
      <c r="XJ260" s="46"/>
      <c r="XK260" s="46"/>
      <c r="XL260" s="46"/>
      <c r="XM260" s="46"/>
      <c r="XN260" s="46"/>
      <c r="XO260" s="46"/>
      <c r="XP260" s="46"/>
      <c r="XQ260" s="46"/>
      <c r="XR260" s="46"/>
      <c r="XS260" s="46"/>
      <c r="XT260" s="46"/>
      <c r="XU260" s="46"/>
      <c r="XV260" s="46"/>
      <c r="XW260" s="46"/>
      <c r="XX260" s="46"/>
      <c r="XY260" s="46"/>
      <c r="XZ260" s="46"/>
      <c r="YA260" s="46"/>
      <c r="YB260" s="46"/>
      <c r="YC260" s="46"/>
      <c r="YD260" s="46"/>
      <c r="YE260" s="46"/>
      <c r="YF260" s="46"/>
      <c r="YG260" s="46"/>
      <c r="YH260" s="46"/>
      <c r="YI260" s="46"/>
      <c r="YJ260" s="46"/>
      <c r="YK260" s="46"/>
      <c r="YL260" s="46"/>
      <c r="YM260" s="46"/>
      <c r="YN260" s="46"/>
      <c r="YO260" s="46"/>
      <c r="YP260" s="46"/>
      <c r="YQ260" s="46"/>
      <c r="YR260" s="46"/>
      <c r="YS260" s="46"/>
    </row>
    <row r="261" spans="1:669" s="15" customFormat="1" ht="15.75" x14ac:dyDescent="0.25">
      <c r="A261" s="98" t="s">
        <v>207</v>
      </c>
      <c r="B261" s="99" t="s">
        <v>53</v>
      </c>
      <c r="C261" s="100" t="s">
        <v>69</v>
      </c>
      <c r="D261" s="100" t="s">
        <v>212</v>
      </c>
      <c r="E261" s="101">
        <v>44719</v>
      </c>
      <c r="F261" s="102" t="s">
        <v>106</v>
      </c>
      <c r="G261" s="135">
        <v>89500</v>
      </c>
      <c r="H261" s="135">
        <v>2568.65</v>
      </c>
      <c r="I261" s="135">
        <v>9635.51</v>
      </c>
      <c r="J261" s="135">
        <v>2720.8</v>
      </c>
      <c r="K261" s="135">
        <v>25</v>
      </c>
      <c r="L261" s="135">
        <v>14949.96</v>
      </c>
      <c r="M261" s="182">
        <v>74550.039999999994</v>
      </c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  <c r="JP261" s="47"/>
      <c r="JQ261" s="47"/>
      <c r="JR261" s="47"/>
      <c r="JS261" s="47"/>
      <c r="JT261" s="47"/>
      <c r="JU261" s="47"/>
      <c r="JV261" s="47"/>
      <c r="JW261" s="47"/>
      <c r="JX261" s="47"/>
      <c r="JY261" s="47"/>
      <c r="JZ261" s="47"/>
      <c r="KA261" s="47"/>
      <c r="KB261" s="47"/>
      <c r="KC261" s="47"/>
      <c r="KD261" s="47"/>
      <c r="KE261" s="47"/>
      <c r="KF261" s="47"/>
      <c r="KG261" s="47"/>
      <c r="KH261" s="47"/>
      <c r="KI261" s="47"/>
      <c r="KJ261" s="47"/>
      <c r="KK261" s="47"/>
      <c r="KL261" s="47"/>
      <c r="KM261" s="47"/>
      <c r="KN261" s="47"/>
      <c r="KO261" s="47"/>
      <c r="KP261" s="47"/>
      <c r="KQ261" s="47"/>
      <c r="KR261" s="47"/>
      <c r="KS261" s="47"/>
      <c r="KT261" s="47"/>
      <c r="KU261" s="47"/>
      <c r="KV261" s="47"/>
      <c r="KW261" s="47"/>
      <c r="KX261" s="47"/>
      <c r="KY261" s="47"/>
      <c r="KZ261" s="47"/>
      <c r="LA261" s="47"/>
      <c r="LB261" s="47"/>
      <c r="LC261" s="47"/>
      <c r="LD261" s="47"/>
      <c r="LE261" s="47"/>
      <c r="LF261" s="47"/>
      <c r="LG261" s="47"/>
      <c r="LH261" s="47"/>
      <c r="LI261" s="47"/>
      <c r="LJ261" s="47"/>
      <c r="LK261" s="47"/>
      <c r="LL261" s="47"/>
      <c r="LM261" s="47"/>
      <c r="LN261" s="47"/>
      <c r="LO261" s="47"/>
      <c r="LP261" s="47"/>
      <c r="LQ261" s="47"/>
      <c r="LR261" s="47"/>
      <c r="LS261" s="47"/>
      <c r="LT261" s="47"/>
      <c r="LU261" s="47"/>
      <c r="LV261" s="47"/>
      <c r="LW261" s="47"/>
      <c r="LX261" s="47"/>
      <c r="LY261" s="47"/>
      <c r="LZ261" s="47"/>
      <c r="MA261" s="47"/>
      <c r="MB261" s="47"/>
      <c r="MC261" s="47"/>
      <c r="MD261" s="47"/>
      <c r="ME261" s="47"/>
      <c r="MF261" s="47"/>
      <c r="MG261" s="47"/>
      <c r="MH261" s="47"/>
      <c r="MI261" s="47"/>
      <c r="MJ261" s="47"/>
      <c r="MK261" s="47"/>
      <c r="ML261" s="47"/>
      <c r="MM261" s="47"/>
      <c r="MN261" s="47"/>
      <c r="MO261" s="47"/>
      <c r="MP261" s="47"/>
      <c r="MQ261" s="47"/>
      <c r="MR261" s="47"/>
      <c r="MS261" s="47"/>
      <c r="MT261" s="47"/>
      <c r="MU261" s="47"/>
      <c r="MV261" s="47"/>
      <c r="MW261" s="47"/>
      <c r="MX261" s="47"/>
      <c r="MY261" s="47"/>
      <c r="MZ261" s="47"/>
      <c r="NA261" s="47"/>
      <c r="NB261" s="45"/>
      <c r="NC261" s="45"/>
      <c r="ND261" s="45"/>
      <c r="NE261" s="45"/>
      <c r="NF261" s="45"/>
      <c r="NG261" s="45"/>
      <c r="NH261" s="45"/>
      <c r="NI261" s="45"/>
      <c r="NJ261" s="45"/>
      <c r="NK261" s="45"/>
      <c r="NL261" s="45"/>
      <c r="NM261" s="45"/>
      <c r="NN261" s="45"/>
      <c r="NO261" s="45"/>
      <c r="NP261" s="45"/>
      <c r="NQ261" s="45"/>
      <c r="NR261" s="45"/>
      <c r="NS261" s="45"/>
      <c r="NT261" s="45"/>
      <c r="NU261" s="45"/>
      <c r="NV261" s="45"/>
      <c r="NW261" s="45"/>
      <c r="NX261" s="45"/>
      <c r="NY261" s="45"/>
      <c r="NZ261" s="45"/>
      <c r="OA261" s="45"/>
      <c r="OB261" s="45"/>
      <c r="OC261" s="45"/>
      <c r="OD261" s="45"/>
      <c r="OE261" s="45"/>
      <c r="OF261" s="45"/>
      <c r="OG261" s="45"/>
      <c r="OH261" s="45"/>
      <c r="OI261" s="45"/>
      <c r="OJ261" s="45"/>
      <c r="OK261" s="45"/>
      <c r="OL261" s="45"/>
      <c r="OM261" s="45"/>
      <c r="ON261" s="45"/>
      <c r="OO261" s="45"/>
      <c r="OP261" s="45"/>
      <c r="OQ261" s="45"/>
      <c r="OR261" s="45"/>
      <c r="OS261" s="45"/>
      <c r="OT261" s="45"/>
      <c r="OU261" s="45"/>
      <c r="OV261" s="45"/>
      <c r="OW261" s="45"/>
      <c r="OX261" s="45"/>
      <c r="OY261" s="45"/>
      <c r="OZ261" s="45"/>
      <c r="PA261" s="45"/>
      <c r="PB261" s="45"/>
      <c r="PC261" s="45"/>
      <c r="PD261" s="45"/>
      <c r="PE261" s="45"/>
      <c r="PF261" s="45"/>
      <c r="PG261" s="45"/>
      <c r="PH261" s="45"/>
      <c r="PI261" s="45"/>
      <c r="PJ261" s="45"/>
      <c r="PK261" s="45"/>
      <c r="PL261" s="45"/>
      <c r="PM261" s="45"/>
      <c r="PN261" s="45"/>
      <c r="PO261" s="45"/>
      <c r="PP261" s="45"/>
      <c r="PQ261" s="45"/>
      <c r="PR261" s="45"/>
      <c r="PS261" s="45"/>
      <c r="PT261" s="45"/>
      <c r="PU261" s="45"/>
      <c r="PV261" s="45"/>
      <c r="PW261" s="45"/>
      <c r="PX261" s="45"/>
      <c r="PY261" s="45"/>
      <c r="PZ261" s="45"/>
      <c r="QA261" s="45"/>
      <c r="QB261" s="45"/>
      <c r="QC261" s="45"/>
      <c r="QD261" s="45"/>
      <c r="QE261" s="45"/>
      <c r="QF261" s="45"/>
      <c r="QG261" s="45"/>
      <c r="QH261" s="45"/>
      <c r="QI261" s="45"/>
      <c r="QJ261" s="45"/>
      <c r="QK261" s="45"/>
      <c r="QL261" s="45"/>
      <c r="QM261" s="45"/>
      <c r="QN261" s="45"/>
      <c r="QO261" s="45"/>
      <c r="QP261" s="45"/>
      <c r="QQ261" s="45"/>
      <c r="QR261" s="45"/>
      <c r="QS261" s="45"/>
      <c r="QT261" s="45"/>
      <c r="QU261" s="45"/>
      <c r="QV261" s="45"/>
      <c r="QW261" s="45"/>
      <c r="QX261" s="45"/>
      <c r="QY261" s="45"/>
      <c r="QZ261" s="45"/>
      <c r="RA261" s="45"/>
      <c r="RB261" s="45"/>
      <c r="RC261" s="45"/>
      <c r="RD261" s="45"/>
      <c r="RE261" s="45"/>
      <c r="RF261" s="45"/>
      <c r="RG261" s="45"/>
      <c r="RH261" s="45"/>
      <c r="RI261" s="45"/>
      <c r="RJ261" s="45"/>
      <c r="RK261" s="45"/>
      <c r="RL261" s="45"/>
      <c r="RM261" s="45"/>
      <c r="RN261" s="45"/>
      <c r="RO261" s="45"/>
      <c r="RP261" s="45"/>
      <c r="RQ261" s="45"/>
      <c r="RR261" s="45"/>
      <c r="RS261" s="45"/>
      <c r="RT261" s="45"/>
      <c r="RU261" s="45"/>
      <c r="RV261" s="45"/>
      <c r="RW261" s="45"/>
      <c r="RX261" s="45"/>
      <c r="RY261" s="45"/>
      <c r="RZ261" s="45"/>
      <c r="SA261" s="45"/>
      <c r="SB261" s="45"/>
      <c r="SC261" s="45"/>
      <c r="SD261" s="45"/>
      <c r="SE261" s="45"/>
      <c r="SF261" s="45"/>
      <c r="SG261" s="45"/>
      <c r="SH261" s="45"/>
      <c r="SI261" s="45"/>
      <c r="SJ261" s="45"/>
      <c r="SK261" s="45"/>
      <c r="SL261" s="45"/>
      <c r="SM261" s="45"/>
      <c r="SN261" s="45"/>
      <c r="SO261" s="45"/>
      <c r="SP261" s="45"/>
      <c r="SQ261" s="45"/>
      <c r="SR261" s="45"/>
      <c r="SS261" s="45"/>
      <c r="ST261" s="45"/>
      <c r="SU261" s="45"/>
      <c r="SV261" s="45"/>
      <c r="SW261" s="45"/>
      <c r="SX261" s="45"/>
      <c r="SY261" s="45"/>
      <c r="SZ261" s="45"/>
      <c r="TA261" s="45"/>
      <c r="TB261" s="45"/>
      <c r="TC261" s="45"/>
      <c r="TD261" s="45"/>
      <c r="TE261" s="45"/>
      <c r="TF261" s="45"/>
      <c r="TG261" s="45"/>
      <c r="TH261" s="45"/>
      <c r="TI261" s="45"/>
      <c r="TJ261" s="45"/>
      <c r="TK261" s="45"/>
      <c r="TL261" s="45"/>
      <c r="TM261" s="45"/>
      <c r="TN261" s="45"/>
      <c r="TO261" s="45"/>
      <c r="TP261" s="45"/>
      <c r="TQ261" s="45"/>
      <c r="TR261" s="45"/>
      <c r="TS261" s="45"/>
      <c r="TT261" s="45"/>
      <c r="TU261" s="45"/>
      <c r="TV261" s="45"/>
      <c r="TW261" s="45"/>
      <c r="TX261" s="45"/>
      <c r="TY261" s="45"/>
      <c r="TZ261" s="45"/>
      <c r="UA261" s="45"/>
      <c r="UB261" s="45"/>
      <c r="UC261" s="45"/>
      <c r="UD261" s="45"/>
      <c r="UE261" s="45"/>
      <c r="UF261" s="45"/>
      <c r="UG261" s="45"/>
      <c r="UH261" s="45"/>
      <c r="UI261" s="45"/>
      <c r="UJ261" s="45"/>
      <c r="UK261" s="45"/>
      <c r="UL261" s="45"/>
      <c r="UM261" s="45"/>
      <c r="UN261" s="45"/>
      <c r="UO261" s="45"/>
      <c r="UP261" s="45"/>
      <c r="UQ261" s="45"/>
      <c r="UR261" s="45"/>
      <c r="US261" s="45"/>
      <c r="UT261" s="45"/>
      <c r="UU261" s="45"/>
      <c r="UV261" s="45"/>
      <c r="UW261" s="45"/>
      <c r="UX261" s="45"/>
      <c r="UY261" s="45"/>
      <c r="UZ261" s="45"/>
      <c r="VA261" s="45"/>
      <c r="VB261" s="45"/>
      <c r="VC261" s="45"/>
      <c r="VD261" s="45"/>
      <c r="VE261" s="45"/>
      <c r="VF261" s="45"/>
      <c r="VG261" s="45"/>
      <c r="VH261" s="45"/>
      <c r="VI261" s="45"/>
      <c r="VJ261" s="45"/>
      <c r="VK261" s="45"/>
      <c r="VL261" s="45"/>
      <c r="VM261" s="45"/>
      <c r="VN261" s="45"/>
      <c r="VO261" s="45"/>
      <c r="VP261" s="45"/>
      <c r="VQ261" s="45"/>
      <c r="VR261" s="45"/>
      <c r="VS261" s="45"/>
      <c r="VT261" s="45"/>
      <c r="VU261" s="45"/>
      <c r="VV261" s="45"/>
      <c r="VW261" s="45"/>
      <c r="VX261" s="45"/>
      <c r="VY261" s="45"/>
      <c r="VZ261" s="45"/>
      <c r="WA261" s="45"/>
      <c r="WB261" s="45"/>
      <c r="WC261" s="45"/>
      <c r="WD261" s="45"/>
      <c r="WE261" s="45"/>
      <c r="WF261" s="45"/>
      <c r="WG261" s="45"/>
      <c r="WH261" s="45"/>
      <c r="WI261" s="45"/>
      <c r="WJ261" s="45"/>
      <c r="WK261" s="45"/>
      <c r="WL261" s="45"/>
      <c r="WM261" s="45"/>
      <c r="WN261" s="45"/>
      <c r="WO261" s="45"/>
      <c r="WP261" s="45"/>
      <c r="WQ261" s="45"/>
      <c r="WR261" s="45"/>
      <c r="WS261" s="45"/>
      <c r="WT261" s="45"/>
      <c r="WU261" s="45"/>
      <c r="WV261" s="45"/>
      <c r="WW261" s="45"/>
      <c r="WX261" s="45"/>
      <c r="WY261" s="45"/>
      <c r="WZ261" s="45"/>
      <c r="XA261" s="45"/>
      <c r="XB261" s="45"/>
      <c r="XC261" s="45"/>
      <c r="XD261" s="45"/>
      <c r="XE261" s="45"/>
      <c r="XF261" s="45"/>
      <c r="XG261" s="45"/>
      <c r="XH261" s="45"/>
      <c r="XI261" s="45"/>
      <c r="XJ261" s="45"/>
      <c r="XK261" s="45"/>
      <c r="XL261" s="45"/>
      <c r="XM261" s="45"/>
      <c r="XN261" s="45"/>
      <c r="XO261" s="45"/>
      <c r="XP261" s="45"/>
      <c r="XQ261" s="45"/>
      <c r="XR261" s="45"/>
      <c r="XS261" s="45"/>
      <c r="XT261" s="45"/>
      <c r="XU261" s="45"/>
      <c r="XV261" s="45"/>
      <c r="XW261" s="45"/>
      <c r="XX261" s="45"/>
      <c r="XY261" s="45"/>
      <c r="XZ261" s="45"/>
      <c r="YA261" s="45"/>
      <c r="YB261" s="45"/>
      <c r="YC261" s="45"/>
      <c r="YD261" s="45"/>
      <c r="YE261" s="45"/>
      <c r="YF261" s="45"/>
      <c r="YG261" s="45"/>
      <c r="YH261" s="45"/>
      <c r="YI261" s="45"/>
      <c r="YJ261" s="45"/>
      <c r="YK261" s="45"/>
      <c r="YL261" s="45"/>
      <c r="YM261" s="45"/>
      <c r="YN261" s="45"/>
      <c r="YO261" s="45"/>
      <c r="YP261" s="45"/>
      <c r="YQ261" s="45"/>
      <c r="YR261" s="45"/>
      <c r="YS261" s="45"/>
    </row>
    <row r="262" spans="1:669" s="80" customFormat="1" ht="15.75" x14ac:dyDescent="0.25">
      <c r="A262" s="41" t="s">
        <v>14</v>
      </c>
      <c r="B262" s="36">
        <v>2</v>
      </c>
      <c r="C262" s="58"/>
      <c r="D262" s="58"/>
      <c r="E262" s="58"/>
      <c r="F262" s="199"/>
      <c r="G262" s="163">
        <f t="shared" ref="G262:M262" si="34">SUM(G260:G261)</f>
        <v>139500</v>
      </c>
      <c r="H262" s="163">
        <f t="shared" si="34"/>
        <v>4003.65</v>
      </c>
      <c r="I262" s="163">
        <f t="shared" si="34"/>
        <v>11489.51</v>
      </c>
      <c r="J262" s="163">
        <f t="shared" si="34"/>
        <v>4240.8</v>
      </c>
      <c r="K262" s="163">
        <f t="shared" si="34"/>
        <v>50</v>
      </c>
      <c r="L262" s="163">
        <f t="shared" si="34"/>
        <v>19783.96</v>
      </c>
      <c r="M262" s="154">
        <f t="shared" si="34"/>
        <v>119716.04</v>
      </c>
      <c r="N262" s="15"/>
      <c r="O262" s="15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  <c r="JP262" s="47"/>
      <c r="JQ262" s="47"/>
      <c r="JR262" s="47"/>
      <c r="JS262" s="47"/>
      <c r="JT262" s="47"/>
      <c r="JU262" s="47"/>
      <c r="JV262" s="47"/>
      <c r="JW262" s="47"/>
      <c r="JX262" s="47"/>
      <c r="JY262" s="47"/>
      <c r="JZ262" s="47"/>
      <c r="KA262" s="47"/>
      <c r="KB262" s="47"/>
      <c r="KC262" s="47"/>
      <c r="KD262" s="47"/>
      <c r="KE262" s="47"/>
      <c r="KF262" s="47"/>
      <c r="KG262" s="47"/>
      <c r="KH262" s="47"/>
      <c r="KI262" s="47"/>
      <c r="KJ262" s="47"/>
      <c r="KK262" s="47"/>
      <c r="KL262" s="47"/>
      <c r="KM262" s="47"/>
      <c r="KN262" s="47"/>
      <c r="KO262" s="47"/>
      <c r="KP262" s="47"/>
      <c r="KQ262" s="47"/>
      <c r="KR262" s="47"/>
      <c r="KS262" s="47"/>
      <c r="KT262" s="47"/>
      <c r="KU262" s="47"/>
      <c r="KV262" s="47"/>
      <c r="KW262" s="47"/>
      <c r="KX262" s="47"/>
      <c r="KY262" s="47"/>
      <c r="KZ262" s="47"/>
      <c r="LA262" s="47"/>
      <c r="LB262" s="47"/>
      <c r="LC262" s="47"/>
      <c r="LD262" s="47"/>
      <c r="LE262" s="47"/>
      <c r="LF262" s="47"/>
      <c r="LG262" s="47"/>
      <c r="LH262" s="47"/>
      <c r="LI262" s="47"/>
      <c r="LJ262" s="47"/>
      <c r="LK262" s="47"/>
      <c r="LL262" s="47"/>
      <c r="LM262" s="47"/>
      <c r="LN262" s="47"/>
      <c r="LO262" s="47"/>
      <c r="LP262" s="47"/>
      <c r="LQ262" s="47"/>
      <c r="LR262" s="47"/>
      <c r="LS262" s="47"/>
      <c r="LT262" s="47"/>
      <c r="LU262" s="47"/>
      <c r="LV262" s="47"/>
      <c r="LW262" s="47"/>
      <c r="LX262" s="47"/>
      <c r="LY262" s="47"/>
      <c r="LZ262" s="47"/>
      <c r="MA262" s="47"/>
      <c r="MB262" s="47"/>
      <c r="MC262" s="47"/>
      <c r="MD262" s="47"/>
      <c r="ME262" s="47"/>
      <c r="MF262" s="47"/>
      <c r="MG262" s="47"/>
      <c r="MH262" s="47"/>
      <c r="MI262" s="47"/>
      <c r="MJ262" s="47"/>
      <c r="MK262" s="47"/>
      <c r="ML262" s="47"/>
      <c r="MM262" s="47"/>
      <c r="MN262" s="47"/>
      <c r="MO262" s="47"/>
      <c r="MP262" s="47"/>
      <c r="MQ262" s="47"/>
      <c r="MR262" s="47"/>
      <c r="MS262" s="47"/>
      <c r="MT262" s="47"/>
      <c r="MU262" s="47"/>
      <c r="MV262" s="47"/>
      <c r="MW262" s="47"/>
      <c r="MX262" s="47"/>
      <c r="MY262" s="47"/>
      <c r="MZ262" s="47"/>
      <c r="NA262" s="47"/>
      <c r="NB262" s="73"/>
      <c r="NC262" s="73"/>
      <c r="ND262" s="73"/>
      <c r="NE262" s="73"/>
      <c r="NF262" s="73"/>
      <c r="NG262" s="73"/>
      <c r="NH262" s="73"/>
      <c r="NI262" s="73"/>
      <c r="NJ262" s="73"/>
      <c r="NK262" s="73"/>
      <c r="NL262" s="73"/>
      <c r="NM262" s="73"/>
      <c r="NN262" s="73"/>
      <c r="NO262" s="73"/>
      <c r="NP262" s="73"/>
      <c r="NQ262" s="73"/>
      <c r="NR262" s="73"/>
      <c r="NS262" s="73"/>
      <c r="NT262" s="73"/>
      <c r="NU262" s="73"/>
      <c r="NV262" s="73"/>
      <c r="NW262" s="73"/>
      <c r="NX262" s="73"/>
      <c r="NY262" s="73"/>
      <c r="NZ262" s="73"/>
      <c r="OA262" s="73"/>
      <c r="OB262" s="73"/>
      <c r="OC262" s="73"/>
      <c r="OD262" s="73"/>
      <c r="OE262" s="73"/>
      <c r="OF262" s="73"/>
      <c r="OG262" s="73"/>
      <c r="OH262" s="73"/>
      <c r="OI262" s="73"/>
      <c r="OJ262" s="73"/>
      <c r="OK262" s="73"/>
      <c r="OL262" s="73"/>
      <c r="OM262" s="73"/>
      <c r="ON262" s="73"/>
      <c r="OO262" s="73"/>
      <c r="OP262" s="73"/>
      <c r="OQ262" s="73"/>
      <c r="OR262" s="73"/>
      <c r="OS262" s="73"/>
      <c r="OT262" s="73"/>
      <c r="OU262" s="73"/>
      <c r="OV262" s="73"/>
      <c r="OW262" s="73"/>
      <c r="OX262" s="73"/>
      <c r="OY262" s="73"/>
      <c r="OZ262" s="73"/>
      <c r="PA262" s="73"/>
      <c r="PB262" s="73"/>
      <c r="PC262" s="73"/>
      <c r="PD262" s="73"/>
      <c r="PE262" s="73"/>
      <c r="PF262" s="73"/>
      <c r="PG262" s="73"/>
      <c r="PH262" s="73"/>
      <c r="PI262" s="73"/>
      <c r="PJ262" s="73"/>
      <c r="PK262" s="73"/>
      <c r="PL262" s="73"/>
      <c r="PM262" s="73"/>
      <c r="PN262" s="73"/>
      <c r="PO262" s="73"/>
      <c r="PP262" s="73"/>
      <c r="PQ262" s="73"/>
      <c r="PR262" s="73"/>
      <c r="PS262" s="73"/>
      <c r="PT262" s="73"/>
      <c r="PU262" s="73"/>
      <c r="PV262" s="73"/>
      <c r="PW262" s="73"/>
      <c r="PX262" s="73"/>
      <c r="PY262" s="73"/>
      <c r="PZ262" s="73"/>
      <c r="QA262" s="73"/>
      <c r="QB262" s="73"/>
      <c r="QC262" s="73"/>
      <c r="QD262" s="73"/>
      <c r="QE262" s="73"/>
      <c r="QF262" s="73"/>
      <c r="QG262" s="73"/>
      <c r="QH262" s="73"/>
      <c r="QI262" s="73"/>
      <c r="QJ262" s="73"/>
      <c r="QK262" s="73"/>
      <c r="QL262" s="73"/>
      <c r="QM262" s="73"/>
      <c r="QN262" s="73"/>
      <c r="QO262" s="73"/>
      <c r="QP262" s="73"/>
      <c r="QQ262" s="73"/>
      <c r="QR262" s="73"/>
      <c r="QS262" s="73"/>
      <c r="QT262" s="73"/>
      <c r="QU262" s="73"/>
      <c r="QV262" s="73"/>
      <c r="QW262" s="73"/>
      <c r="QX262" s="73"/>
      <c r="QY262" s="73"/>
      <c r="QZ262" s="73"/>
      <c r="RA262" s="73"/>
      <c r="RB262" s="73"/>
      <c r="RC262" s="73"/>
      <c r="RD262" s="73"/>
      <c r="RE262" s="73"/>
      <c r="RF262" s="73"/>
      <c r="RG262" s="73"/>
      <c r="RH262" s="73"/>
      <c r="RI262" s="73"/>
      <c r="RJ262" s="73"/>
      <c r="RK262" s="73"/>
      <c r="RL262" s="73"/>
      <c r="RM262" s="73"/>
      <c r="RN262" s="73"/>
      <c r="RO262" s="73"/>
      <c r="RP262" s="73"/>
      <c r="RQ262" s="73"/>
      <c r="RR262" s="73"/>
      <c r="RS262" s="73"/>
      <c r="RT262" s="73"/>
      <c r="RU262" s="73"/>
      <c r="RV262" s="73"/>
      <c r="RW262" s="73"/>
      <c r="RX262" s="73"/>
      <c r="RY262" s="73"/>
      <c r="RZ262" s="73"/>
      <c r="SA262" s="73"/>
      <c r="SB262" s="73"/>
      <c r="SC262" s="73"/>
      <c r="SD262" s="73"/>
      <c r="SE262" s="73"/>
      <c r="SF262" s="73"/>
      <c r="SG262" s="73"/>
      <c r="SH262" s="73"/>
      <c r="SI262" s="73"/>
      <c r="SJ262" s="73"/>
      <c r="SK262" s="73"/>
      <c r="SL262" s="73"/>
      <c r="SM262" s="73"/>
      <c r="SN262" s="73"/>
      <c r="SO262" s="73"/>
      <c r="SP262" s="73"/>
      <c r="SQ262" s="73"/>
      <c r="SR262" s="73"/>
      <c r="SS262" s="73"/>
      <c r="ST262" s="73"/>
      <c r="SU262" s="73"/>
      <c r="SV262" s="73"/>
      <c r="SW262" s="73"/>
      <c r="SX262" s="73"/>
      <c r="SY262" s="73"/>
      <c r="SZ262" s="73"/>
      <c r="TA262" s="73"/>
      <c r="TB262" s="73"/>
      <c r="TC262" s="73"/>
      <c r="TD262" s="73"/>
      <c r="TE262" s="73"/>
      <c r="TF262" s="73"/>
      <c r="TG262" s="73"/>
      <c r="TH262" s="73"/>
      <c r="TI262" s="73"/>
      <c r="TJ262" s="73"/>
      <c r="TK262" s="73"/>
      <c r="TL262" s="73"/>
      <c r="TM262" s="73"/>
      <c r="TN262" s="73"/>
      <c r="TO262" s="73"/>
      <c r="TP262" s="73"/>
      <c r="TQ262" s="73"/>
      <c r="TR262" s="73"/>
      <c r="TS262" s="73"/>
      <c r="TT262" s="73"/>
      <c r="TU262" s="73"/>
      <c r="TV262" s="73"/>
      <c r="TW262" s="73"/>
      <c r="TX262" s="73"/>
      <c r="TY262" s="73"/>
      <c r="TZ262" s="73"/>
      <c r="UA262" s="73"/>
      <c r="UB262" s="73"/>
      <c r="UC262" s="73"/>
      <c r="UD262" s="73"/>
      <c r="UE262" s="73"/>
      <c r="UF262" s="73"/>
      <c r="UG262" s="73"/>
      <c r="UH262" s="73"/>
      <c r="UI262" s="73"/>
      <c r="UJ262" s="73"/>
      <c r="UK262" s="73"/>
      <c r="UL262" s="73"/>
      <c r="UM262" s="73"/>
      <c r="UN262" s="73"/>
      <c r="UO262" s="73"/>
      <c r="UP262" s="73"/>
      <c r="UQ262" s="73"/>
      <c r="UR262" s="73"/>
      <c r="US262" s="73"/>
      <c r="UT262" s="73"/>
      <c r="UU262" s="73"/>
      <c r="UV262" s="73"/>
      <c r="UW262" s="73"/>
      <c r="UX262" s="73"/>
      <c r="UY262" s="73"/>
      <c r="UZ262" s="73"/>
      <c r="VA262" s="73"/>
      <c r="VB262" s="73"/>
      <c r="VC262" s="73"/>
      <c r="VD262" s="73"/>
      <c r="VE262" s="73"/>
      <c r="VF262" s="73"/>
      <c r="VG262" s="73"/>
      <c r="VH262" s="73"/>
      <c r="VI262" s="73"/>
      <c r="VJ262" s="73"/>
      <c r="VK262" s="73"/>
      <c r="VL262" s="73"/>
      <c r="VM262" s="73"/>
      <c r="VN262" s="73"/>
      <c r="VO262" s="73"/>
      <c r="VP262" s="73"/>
      <c r="VQ262" s="73"/>
      <c r="VR262" s="73"/>
      <c r="VS262" s="73"/>
      <c r="VT262" s="73"/>
      <c r="VU262" s="73"/>
      <c r="VV262" s="73"/>
      <c r="VW262" s="73"/>
      <c r="VX262" s="73"/>
      <c r="VY262" s="73"/>
      <c r="VZ262" s="73"/>
      <c r="WA262" s="73"/>
      <c r="WB262" s="73"/>
      <c r="WC262" s="73"/>
      <c r="WD262" s="73"/>
      <c r="WE262" s="73"/>
      <c r="WF262" s="73"/>
      <c r="WG262" s="73"/>
      <c r="WH262" s="73"/>
      <c r="WI262" s="73"/>
      <c r="WJ262" s="73"/>
      <c r="WK262" s="73"/>
      <c r="WL262" s="73"/>
      <c r="WM262" s="73"/>
      <c r="WN262" s="73"/>
      <c r="WO262" s="73"/>
      <c r="WP262" s="73"/>
      <c r="WQ262" s="73"/>
      <c r="WR262" s="73"/>
      <c r="WS262" s="73"/>
      <c r="WT262" s="73"/>
      <c r="WU262" s="73"/>
      <c r="WV262" s="73"/>
      <c r="WW262" s="73"/>
      <c r="WX262" s="73"/>
      <c r="WY262" s="73"/>
      <c r="WZ262" s="73"/>
      <c r="XA262" s="73"/>
      <c r="XB262" s="73"/>
      <c r="XC262" s="73"/>
      <c r="XD262" s="73"/>
      <c r="XE262" s="73"/>
      <c r="XF262" s="73"/>
      <c r="XG262" s="73"/>
      <c r="XH262" s="73"/>
      <c r="XI262" s="73"/>
      <c r="XJ262" s="73"/>
      <c r="XK262" s="73"/>
      <c r="XL262" s="73"/>
      <c r="XM262" s="73"/>
      <c r="XN262" s="73"/>
      <c r="XO262" s="73"/>
      <c r="XP262" s="73"/>
      <c r="XQ262" s="73"/>
      <c r="XR262" s="73"/>
      <c r="XS262" s="73"/>
      <c r="XT262" s="73"/>
      <c r="XU262" s="73"/>
      <c r="XV262" s="73"/>
      <c r="XW262" s="73"/>
      <c r="XX262" s="73"/>
      <c r="XY262" s="73"/>
      <c r="XZ262" s="73"/>
      <c r="YA262" s="73"/>
      <c r="YB262" s="73"/>
      <c r="YC262" s="73"/>
      <c r="YD262" s="73"/>
      <c r="YE262" s="73"/>
      <c r="YF262" s="73"/>
      <c r="YG262" s="73"/>
      <c r="YH262" s="73"/>
      <c r="YI262" s="73"/>
      <c r="YJ262" s="73"/>
      <c r="YK262" s="73"/>
      <c r="YL262" s="73"/>
      <c r="YM262" s="73"/>
      <c r="YN262" s="73"/>
      <c r="YO262" s="73"/>
      <c r="YP262" s="73"/>
      <c r="YQ262" s="73"/>
      <c r="YR262" s="73"/>
      <c r="YS262" s="73"/>
    </row>
    <row r="263" spans="1:669" s="15" customFormat="1" ht="15.75" x14ac:dyDescent="0.25">
      <c r="A263" s="40"/>
      <c r="B263" s="195"/>
      <c r="C263" s="100"/>
      <c r="D263" s="100"/>
      <c r="E263" s="100"/>
      <c r="F263" s="215"/>
      <c r="G263" s="197"/>
      <c r="H263" s="197"/>
      <c r="I263" s="197"/>
      <c r="J263" s="197"/>
      <c r="K263" s="197"/>
      <c r="L263" s="197"/>
      <c r="M263" s="198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  <c r="JP263" s="47"/>
      <c r="JQ263" s="47"/>
      <c r="JR263" s="47"/>
      <c r="JS263" s="47"/>
      <c r="JT263" s="47"/>
      <c r="JU263" s="47"/>
      <c r="JV263" s="47"/>
      <c r="JW263" s="47"/>
      <c r="JX263" s="47"/>
      <c r="JY263" s="47"/>
      <c r="JZ263" s="47"/>
      <c r="KA263" s="47"/>
      <c r="KB263" s="47"/>
      <c r="KC263" s="47"/>
      <c r="KD263" s="47"/>
      <c r="KE263" s="47"/>
      <c r="KF263" s="47"/>
      <c r="KG263" s="47"/>
      <c r="KH263" s="47"/>
      <c r="KI263" s="47"/>
      <c r="KJ263" s="47"/>
      <c r="KK263" s="47"/>
      <c r="KL263" s="47"/>
      <c r="KM263" s="47"/>
      <c r="KN263" s="47"/>
      <c r="KO263" s="47"/>
      <c r="KP263" s="47"/>
      <c r="KQ263" s="47"/>
      <c r="KR263" s="47"/>
      <c r="KS263" s="47"/>
      <c r="KT263" s="47"/>
      <c r="KU263" s="47"/>
      <c r="KV263" s="47"/>
      <c r="KW263" s="47"/>
      <c r="KX263" s="47"/>
      <c r="KY263" s="47"/>
      <c r="KZ263" s="47"/>
      <c r="LA263" s="47"/>
      <c r="LB263" s="47"/>
      <c r="LC263" s="47"/>
      <c r="LD263" s="47"/>
      <c r="LE263" s="47"/>
      <c r="LF263" s="47"/>
      <c r="LG263" s="47"/>
      <c r="LH263" s="47"/>
      <c r="LI263" s="47"/>
      <c r="LJ263" s="47"/>
      <c r="LK263" s="47"/>
      <c r="LL263" s="47"/>
      <c r="LM263" s="47"/>
      <c r="LN263" s="47"/>
      <c r="LO263" s="47"/>
      <c r="LP263" s="47"/>
      <c r="LQ263" s="47"/>
      <c r="LR263" s="47"/>
      <c r="LS263" s="47"/>
      <c r="LT263" s="47"/>
      <c r="LU263" s="47"/>
      <c r="LV263" s="47"/>
      <c r="LW263" s="47"/>
      <c r="LX263" s="47"/>
      <c r="LY263" s="47"/>
      <c r="LZ263" s="47"/>
      <c r="MA263" s="47"/>
      <c r="MB263" s="47"/>
      <c r="MC263" s="47"/>
      <c r="MD263" s="47"/>
      <c r="ME263" s="47"/>
      <c r="MF263" s="47"/>
      <c r="MG263" s="47"/>
      <c r="MH263" s="47"/>
      <c r="MI263" s="47"/>
      <c r="MJ263" s="47"/>
      <c r="MK263" s="47"/>
      <c r="ML263" s="47"/>
      <c r="MM263" s="47"/>
      <c r="MN263" s="47"/>
      <c r="MO263" s="47"/>
      <c r="MP263" s="47"/>
      <c r="MQ263" s="47"/>
      <c r="MR263" s="47"/>
      <c r="MS263" s="47"/>
      <c r="MT263" s="47"/>
      <c r="MU263" s="47"/>
      <c r="MV263" s="47"/>
      <c r="MW263" s="47"/>
      <c r="MX263" s="47"/>
      <c r="MY263" s="47"/>
      <c r="MZ263" s="47"/>
      <c r="NA263" s="47"/>
      <c r="NB263" s="45"/>
      <c r="NC263" s="45"/>
      <c r="ND263" s="45"/>
      <c r="NE263" s="45"/>
      <c r="NF263" s="45"/>
      <c r="NG263" s="45"/>
      <c r="NH263" s="45"/>
      <c r="NI263" s="45"/>
      <c r="NJ263" s="45"/>
      <c r="NK263" s="45"/>
      <c r="NL263" s="45"/>
      <c r="NM263" s="45"/>
      <c r="NN263" s="45"/>
      <c r="NO263" s="45"/>
      <c r="NP263" s="45"/>
      <c r="NQ263" s="45"/>
      <c r="NR263" s="45"/>
      <c r="NS263" s="45"/>
      <c r="NT263" s="45"/>
      <c r="NU263" s="45"/>
      <c r="NV263" s="45"/>
      <c r="NW263" s="45"/>
      <c r="NX263" s="45"/>
      <c r="NY263" s="45"/>
      <c r="NZ263" s="45"/>
      <c r="OA263" s="45"/>
      <c r="OB263" s="45"/>
      <c r="OC263" s="45"/>
      <c r="OD263" s="45"/>
      <c r="OE263" s="45"/>
      <c r="OF263" s="45"/>
      <c r="OG263" s="45"/>
      <c r="OH263" s="45"/>
      <c r="OI263" s="45"/>
      <c r="OJ263" s="45"/>
      <c r="OK263" s="45"/>
      <c r="OL263" s="45"/>
      <c r="OM263" s="45"/>
      <c r="ON263" s="45"/>
      <c r="OO263" s="45"/>
      <c r="OP263" s="45"/>
      <c r="OQ263" s="45"/>
      <c r="OR263" s="45"/>
      <c r="OS263" s="45"/>
      <c r="OT263" s="45"/>
      <c r="OU263" s="45"/>
      <c r="OV263" s="45"/>
      <c r="OW263" s="45"/>
      <c r="OX263" s="45"/>
      <c r="OY263" s="45"/>
      <c r="OZ263" s="45"/>
      <c r="PA263" s="45"/>
      <c r="PB263" s="45"/>
      <c r="PC263" s="45"/>
      <c r="PD263" s="45"/>
      <c r="PE263" s="45"/>
      <c r="PF263" s="45"/>
      <c r="PG263" s="45"/>
      <c r="PH263" s="45"/>
      <c r="PI263" s="45"/>
      <c r="PJ263" s="45"/>
      <c r="PK263" s="45"/>
      <c r="PL263" s="45"/>
      <c r="PM263" s="45"/>
      <c r="PN263" s="45"/>
      <c r="PO263" s="45"/>
      <c r="PP263" s="45"/>
      <c r="PQ263" s="45"/>
      <c r="PR263" s="45"/>
      <c r="PS263" s="45"/>
      <c r="PT263" s="45"/>
      <c r="PU263" s="45"/>
      <c r="PV263" s="45"/>
      <c r="PW263" s="45"/>
      <c r="PX263" s="45"/>
      <c r="PY263" s="45"/>
      <c r="PZ263" s="45"/>
      <c r="QA263" s="45"/>
      <c r="QB263" s="45"/>
      <c r="QC263" s="45"/>
      <c r="QD263" s="45"/>
      <c r="QE263" s="45"/>
      <c r="QF263" s="45"/>
      <c r="QG263" s="45"/>
      <c r="QH263" s="45"/>
      <c r="QI263" s="45"/>
      <c r="QJ263" s="45"/>
      <c r="QK263" s="45"/>
      <c r="QL263" s="45"/>
      <c r="QM263" s="45"/>
      <c r="QN263" s="45"/>
      <c r="QO263" s="45"/>
      <c r="QP263" s="45"/>
      <c r="QQ263" s="45"/>
      <c r="QR263" s="45"/>
      <c r="QS263" s="45"/>
      <c r="QT263" s="45"/>
      <c r="QU263" s="45"/>
      <c r="QV263" s="45"/>
      <c r="QW263" s="45"/>
      <c r="QX263" s="45"/>
      <c r="QY263" s="45"/>
      <c r="QZ263" s="45"/>
      <c r="RA263" s="45"/>
      <c r="RB263" s="45"/>
      <c r="RC263" s="45"/>
      <c r="RD263" s="45"/>
      <c r="RE263" s="45"/>
      <c r="RF263" s="45"/>
      <c r="RG263" s="45"/>
      <c r="RH263" s="45"/>
      <c r="RI263" s="45"/>
      <c r="RJ263" s="45"/>
      <c r="RK263" s="45"/>
      <c r="RL263" s="45"/>
      <c r="RM263" s="45"/>
      <c r="RN263" s="45"/>
      <c r="RO263" s="45"/>
      <c r="RP263" s="45"/>
      <c r="RQ263" s="45"/>
      <c r="RR263" s="45"/>
      <c r="RS263" s="45"/>
      <c r="RT263" s="45"/>
      <c r="RU263" s="45"/>
      <c r="RV263" s="45"/>
      <c r="RW263" s="45"/>
      <c r="RX263" s="45"/>
      <c r="RY263" s="45"/>
      <c r="RZ263" s="45"/>
      <c r="SA263" s="45"/>
      <c r="SB263" s="45"/>
      <c r="SC263" s="45"/>
      <c r="SD263" s="45"/>
      <c r="SE263" s="45"/>
      <c r="SF263" s="45"/>
      <c r="SG263" s="45"/>
      <c r="SH263" s="45"/>
      <c r="SI263" s="45"/>
      <c r="SJ263" s="45"/>
      <c r="SK263" s="45"/>
      <c r="SL263" s="45"/>
      <c r="SM263" s="45"/>
      <c r="SN263" s="45"/>
      <c r="SO263" s="45"/>
      <c r="SP263" s="45"/>
      <c r="SQ263" s="45"/>
      <c r="SR263" s="45"/>
      <c r="SS263" s="45"/>
      <c r="ST263" s="45"/>
      <c r="SU263" s="45"/>
      <c r="SV263" s="45"/>
      <c r="SW263" s="45"/>
      <c r="SX263" s="45"/>
      <c r="SY263" s="45"/>
      <c r="SZ263" s="45"/>
      <c r="TA263" s="45"/>
      <c r="TB263" s="45"/>
      <c r="TC263" s="45"/>
      <c r="TD263" s="45"/>
      <c r="TE263" s="45"/>
      <c r="TF263" s="45"/>
      <c r="TG263" s="45"/>
      <c r="TH263" s="45"/>
      <c r="TI263" s="45"/>
      <c r="TJ263" s="45"/>
      <c r="TK263" s="45"/>
      <c r="TL263" s="45"/>
      <c r="TM263" s="45"/>
      <c r="TN263" s="45"/>
      <c r="TO263" s="45"/>
      <c r="TP263" s="45"/>
      <c r="TQ263" s="45"/>
      <c r="TR263" s="45"/>
      <c r="TS263" s="45"/>
      <c r="TT263" s="45"/>
      <c r="TU263" s="45"/>
      <c r="TV263" s="45"/>
      <c r="TW263" s="45"/>
      <c r="TX263" s="45"/>
      <c r="TY263" s="45"/>
      <c r="TZ263" s="45"/>
      <c r="UA263" s="45"/>
      <c r="UB263" s="45"/>
      <c r="UC263" s="45"/>
      <c r="UD263" s="45"/>
      <c r="UE263" s="45"/>
      <c r="UF263" s="45"/>
      <c r="UG263" s="45"/>
      <c r="UH263" s="45"/>
      <c r="UI263" s="45"/>
      <c r="UJ263" s="45"/>
      <c r="UK263" s="45"/>
      <c r="UL263" s="45"/>
      <c r="UM263" s="45"/>
      <c r="UN263" s="45"/>
      <c r="UO263" s="45"/>
      <c r="UP263" s="45"/>
      <c r="UQ263" s="45"/>
      <c r="UR263" s="45"/>
      <c r="US263" s="45"/>
      <c r="UT263" s="45"/>
      <c r="UU263" s="45"/>
      <c r="UV263" s="45"/>
      <c r="UW263" s="45"/>
      <c r="UX263" s="45"/>
      <c r="UY263" s="45"/>
      <c r="UZ263" s="45"/>
      <c r="VA263" s="45"/>
      <c r="VB263" s="45"/>
      <c r="VC263" s="45"/>
      <c r="VD263" s="45"/>
      <c r="VE263" s="45"/>
      <c r="VF263" s="45"/>
      <c r="VG263" s="45"/>
      <c r="VH263" s="45"/>
      <c r="VI263" s="45"/>
      <c r="VJ263" s="45"/>
      <c r="VK263" s="45"/>
      <c r="VL263" s="45"/>
      <c r="VM263" s="45"/>
      <c r="VN263" s="45"/>
      <c r="VO263" s="45"/>
      <c r="VP263" s="45"/>
      <c r="VQ263" s="45"/>
      <c r="VR263" s="45"/>
      <c r="VS263" s="45"/>
      <c r="VT263" s="45"/>
      <c r="VU263" s="45"/>
      <c r="VV263" s="45"/>
      <c r="VW263" s="45"/>
      <c r="VX263" s="45"/>
      <c r="VY263" s="45"/>
      <c r="VZ263" s="45"/>
      <c r="WA263" s="45"/>
      <c r="WB263" s="45"/>
      <c r="WC263" s="45"/>
      <c r="WD263" s="45"/>
      <c r="WE263" s="45"/>
      <c r="WF263" s="45"/>
      <c r="WG263" s="45"/>
      <c r="WH263" s="45"/>
      <c r="WI263" s="45"/>
      <c r="WJ263" s="45"/>
      <c r="WK263" s="45"/>
      <c r="WL263" s="45"/>
      <c r="WM263" s="45"/>
      <c r="WN263" s="45"/>
      <c r="WO263" s="45"/>
      <c r="WP263" s="45"/>
      <c r="WQ263" s="45"/>
      <c r="WR263" s="45"/>
      <c r="WS263" s="45"/>
      <c r="WT263" s="45"/>
      <c r="WU263" s="45"/>
      <c r="WV263" s="45"/>
      <c r="WW263" s="45"/>
      <c r="WX263" s="45"/>
      <c r="WY263" s="45"/>
      <c r="WZ263" s="45"/>
      <c r="XA263" s="45"/>
      <c r="XB263" s="45"/>
      <c r="XC263" s="45"/>
      <c r="XD263" s="45"/>
      <c r="XE263" s="45"/>
      <c r="XF263" s="45"/>
      <c r="XG263" s="45"/>
      <c r="XH263" s="45"/>
      <c r="XI263" s="45"/>
      <c r="XJ263" s="45"/>
      <c r="XK263" s="45"/>
      <c r="XL263" s="45"/>
      <c r="XM263" s="45"/>
      <c r="XN263" s="45"/>
      <c r="XO263" s="45"/>
      <c r="XP263" s="45"/>
      <c r="XQ263" s="45"/>
      <c r="XR263" s="45"/>
      <c r="XS263" s="45"/>
      <c r="XT263" s="45"/>
      <c r="XU263" s="45"/>
      <c r="XV263" s="45"/>
      <c r="XW263" s="45"/>
      <c r="XX263" s="45"/>
      <c r="XY263" s="45"/>
      <c r="XZ263" s="45"/>
      <c r="YA263" s="45"/>
      <c r="YB263" s="45"/>
      <c r="YC263" s="45"/>
      <c r="YD263" s="45"/>
      <c r="YE263" s="45"/>
      <c r="YF263" s="45"/>
      <c r="YG263" s="45"/>
      <c r="YH263" s="45"/>
      <c r="YI263" s="45"/>
      <c r="YJ263" s="45"/>
      <c r="YK263" s="45"/>
      <c r="YL263" s="45"/>
      <c r="YM263" s="45"/>
      <c r="YN263" s="45"/>
      <c r="YO263" s="45"/>
      <c r="YP263" s="45"/>
      <c r="YQ263" s="45"/>
      <c r="YR263" s="45"/>
      <c r="YS263" s="45"/>
    </row>
    <row r="264" spans="1:669" s="8" customFormat="1" ht="15.75" x14ac:dyDescent="0.25">
      <c r="A264" s="78" t="s">
        <v>85</v>
      </c>
      <c r="B264" s="75"/>
      <c r="C264" s="76"/>
      <c r="D264" s="76"/>
      <c r="E264" s="76"/>
      <c r="F264" s="55"/>
      <c r="G264" s="139"/>
      <c r="H264" s="139"/>
      <c r="I264" s="139"/>
      <c r="J264" s="139"/>
      <c r="K264" s="139"/>
      <c r="L264" s="139"/>
      <c r="M264" s="180"/>
      <c r="N264" s="15"/>
      <c r="O264" s="15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  <c r="JP264" s="47"/>
      <c r="JQ264" s="47"/>
      <c r="JR264" s="47"/>
      <c r="JS264" s="47"/>
      <c r="JT264" s="47"/>
      <c r="JU264" s="47"/>
      <c r="JV264" s="47"/>
      <c r="JW264" s="47"/>
      <c r="JX264" s="47"/>
      <c r="JY264" s="47"/>
      <c r="JZ264" s="47"/>
      <c r="KA264" s="47"/>
      <c r="KB264" s="47"/>
      <c r="KC264" s="47"/>
      <c r="KD264" s="47"/>
      <c r="KE264" s="47"/>
      <c r="KF264" s="47"/>
      <c r="KG264" s="47"/>
      <c r="KH264" s="47"/>
      <c r="KI264" s="47"/>
      <c r="KJ264" s="47"/>
      <c r="KK264" s="47"/>
      <c r="KL264" s="47"/>
      <c r="KM264" s="47"/>
      <c r="KN264" s="47"/>
      <c r="KO264" s="47"/>
      <c r="KP264" s="47"/>
      <c r="KQ264" s="47"/>
      <c r="KR264" s="47"/>
      <c r="KS264" s="47"/>
      <c r="KT264" s="47"/>
      <c r="KU264" s="47"/>
      <c r="KV264" s="47"/>
      <c r="KW264" s="47"/>
      <c r="KX264" s="47"/>
      <c r="KY264" s="47"/>
      <c r="KZ264" s="47"/>
      <c r="LA264" s="47"/>
      <c r="LB264" s="47"/>
      <c r="LC264" s="47"/>
      <c r="LD264" s="47"/>
      <c r="LE264" s="47"/>
      <c r="LF264" s="47"/>
      <c r="LG264" s="47"/>
      <c r="LH264" s="47"/>
      <c r="LI264" s="47"/>
      <c r="LJ264" s="47"/>
      <c r="LK264" s="47"/>
      <c r="LL264" s="47"/>
      <c r="LM264" s="47"/>
      <c r="LN264" s="47"/>
      <c r="LO264" s="47"/>
      <c r="LP264" s="47"/>
      <c r="LQ264" s="47"/>
      <c r="LR264" s="47"/>
      <c r="LS264" s="47"/>
      <c r="LT264" s="47"/>
      <c r="LU264" s="47"/>
      <c r="LV264" s="47"/>
      <c r="LW264" s="47"/>
      <c r="LX264" s="47"/>
      <c r="LY264" s="47"/>
      <c r="LZ264" s="47"/>
      <c r="MA264" s="47"/>
      <c r="MB264" s="47"/>
      <c r="MC264" s="47"/>
      <c r="MD264" s="47"/>
      <c r="ME264" s="47"/>
      <c r="MF264" s="47"/>
      <c r="MG264" s="47"/>
      <c r="MH264" s="47"/>
      <c r="MI264" s="47"/>
      <c r="MJ264" s="47"/>
      <c r="MK264" s="47"/>
      <c r="ML264" s="47"/>
      <c r="MM264" s="47"/>
      <c r="MN264" s="47"/>
      <c r="MO264" s="47"/>
      <c r="MP264" s="47"/>
      <c r="MQ264" s="47"/>
      <c r="MR264" s="47"/>
      <c r="MS264" s="47"/>
      <c r="MT264" s="47"/>
      <c r="MU264" s="47"/>
      <c r="MV264" s="47"/>
      <c r="MW264" s="47"/>
      <c r="MX264" s="47"/>
      <c r="MY264" s="47"/>
      <c r="MZ264" s="47"/>
      <c r="NA264" s="47"/>
      <c r="NB264" s="47"/>
      <c r="NC264" s="47"/>
      <c r="ND264" s="47"/>
      <c r="NE264" s="47"/>
      <c r="NF264" s="47"/>
      <c r="NG264" s="47"/>
      <c r="NH264" s="47"/>
      <c r="NI264" s="47"/>
      <c r="NJ264" s="47"/>
      <c r="NK264" s="47"/>
      <c r="NL264" s="47"/>
      <c r="NM264" s="47"/>
      <c r="NN264" s="47"/>
      <c r="NO264" s="47"/>
      <c r="NP264" s="47"/>
      <c r="NQ264" s="47"/>
      <c r="NR264" s="47"/>
      <c r="NS264" s="47"/>
      <c r="NT264" s="47"/>
      <c r="NU264" s="47"/>
      <c r="NV264" s="47"/>
      <c r="NW264" s="47"/>
      <c r="NX264" s="47"/>
      <c r="NY264" s="47"/>
      <c r="NZ264" s="47"/>
      <c r="OA264" s="47"/>
      <c r="OB264" s="47"/>
      <c r="OC264" s="47"/>
      <c r="OD264" s="47"/>
      <c r="OE264" s="47"/>
      <c r="OF264" s="47"/>
      <c r="OG264" s="47"/>
      <c r="OH264" s="47"/>
      <c r="OI264" s="47"/>
      <c r="OJ264" s="47"/>
      <c r="OK264" s="47"/>
      <c r="OL264" s="47"/>
      <c r="OM264" s="47"/>
      <c r="ON264" s="47"/>
      <c r="OO264" s="47"/>
      <c r="OP264" s="47"/>
      <c r="OQ264" s="47"/>
      <c r="OR264" s="47"/>
      <c r="OS264" s="47"/>
      <c r="OT264" s="47"/>
      <c r="OU264" s="47"/>
      <c r="OV264" s="47"/>
      <c r="OW264" s="47"/>
      <c r="OX264" s="47"/>
      <c r="OY264" s="47"/>
      <c r="OZ264" s="47"/>
      <c r="PA264" s="47"/>
      <c r="PB264" s="47"/>
      <c r="PC264" s="47"/>
      <c r="PD264" s="47"/>
      <c r="PE264" s="47"/>
      <c r="PF264" s="47"/>
      <c r="PG264" s="47"/>
      <c r="PH264" s="47"/>
      <c r="PI264" s="47"/>
      <c r="PJ264" s="47"/>
      <c r="PK264" s="47"/>
      <c r="PL264" s="47"/>
      <c r="PM264" s="47"/>
      <c r="PN264" s="47"/>
      <c r="PO264" s="47"/>
      <c r="PP264" s="47"/>
      <c r="PQ264" s="47"/>
      <c r="PR264" s="47"/>
      <c r="PS264" s="47"/>
      <c r="PT264" s="47"/>
      <c r="PU264" s="47"/>
      <c r="PV264" s="47"/>
      <c r="PW264" s="47"/>
      <c r="PX264" s="47"/>
      <c r="PY264" s="47"/>
      <c r="PZ264" s="47"/>
      <c r="QA264" s="47"/>
      <c r="QB264" s="47"/>
      <c r="QC264" s="47"/>
      <c r="QD264" s="47"/>
      <c r="QE264" s="47"/>
      <c r="QF264" s="47"/>
      <c r="QG264" s="47"/>
      <c r="QH264" s="47"/>
      <c r="QI264" s="47"/>
      <c r="QJ264" s="47"/>
      <c r="QK264" s="47"/>
      <c r="QL264" s="47"/>
      <c r="QM264" s="47"/>
      <c r="QN264" s="47"/>
      <c r="QO264" s="47"/>
      <c r="QP264" s="47"/>
      <c r="QQ264" s="47"/>
      <c r="QR264" s="47"/>
      <c r="QS264" s="47"/>
      <c r="QT264" s="47"/>
      <c r="QU264" s="47"/>
      <c r="QV264" s="47"/>
      <c r="QW264" s="47"/>
      <c r="QX264" s="47"/>
      <c r="QY264" s="47"/>
      <c r="QZ264" s="47"/>
      <c r="RA264" s="47"/>
      <c r="RB264" s="47"/>
      <c r="RC264" s="47"/>
      <c r="RD264" s="47"/>
      <c r="RE264" s="47"/>
      <c r="RF264" s="47"/>
      <c r="RG264" s="47"/>
      <c r="RH264" s="47"/>
      <c r="RI264" s="47"/>
      <c r="RJ264" s="47"/>
      <c r="RK264" s="47"/>
      <c r="RL264" s="47"/>
      <c r="RM264" s="47"/>
      <c r="RN264" s="47"/>
      <c r="RO264" s="47"/>
      <c r="RP264" s="47"/>
      <c r="RQ264" s="47"/>
      <c r="RR264" s="47"/>
      <c r="RS264" s="47"/>
      <c r="RT264" s="47"/>
      <c r="RU264" s="47"/>
      <c r="RV264" s="47"/>
      <c r="RW264" s="47"/>
      <c r="RX264" s="47"/>
      <c r="RY264" s="47"/>
      <c r="RZ264" s="47"/>
      <c r="SA264" s="47"/>
      <c r="SB264" s="47"/>
      <c r="SC264" s="47"/>
      <c r="SD264" s="47"/>
      <c r="SE264" s="47"/>
      <c r="SF264" s="47"/>
      <c r="SG264" s="47"/>
      <c r="SH264" s="47"/>
      <c r="SI264" s="47"/>
      <c r="SJ264" s="47"/>
      <c r="SK264" s="47"/>
      <c r="SL264" s="47"/>
      <c r="SM264" s="47"/>
      <c r="SN264" s="47"/>
      <c r="SO264" s="47"/>
      <c r="SP264" s="47"/>
      <c r="SQ264" s="47"/>
      <c r="SR264" s="47"/>
      <c r="SS264" s="47"/>
      <c r="ST264" s="47"/>
      <c r="SU264" s="47"/>
      <c r="SV264" s="47"/>
      <c r="SW264" s="47"/>
      <c r="SX264" s="47"/>
      <c r="SY264" s="47"/>
      <c r="SZ264" s="47"/>
      <c r="TA264" s="47"/>
      <c r="TB264" s="47"/>
      <c r="TC264" s="47"/>
      <c r="TD264" s="47"/>
      <c r="TE264" s="47"/>
      <c r="TF264" s="47"/>
      <c r="TG264" s="47"/>
      <c r="TH264" s="47"/>
      <c r="TI264" s="47"/>
      <c r="TJ264" s="47"/>
      <c r="TK264" s="47"/>
      <c r="TL264" s="47"/>
      <c r="TM264" s="47"/>
      <c r="TN264" s="47"/>
      <c r="TO264" s="47"/>
      <c r="TP264" s="47"/>
      <c r="TQ264" s="47"/>
      <c r="TR264" s="47"/>
      <c r="TS264" s="47"/>
      <c r="TT264" s="47"/>
      <c r="TU264" s="47"/>
      <c r="TV264" s="47"/>
      <c r="TW264" s="47"/>
      <c r="TX264" s="47"/>
      <c r="TY264" s="47"/>
      <c r="TZ264" s="47"/>
      <c r="UA264" s="47"/>
      <c r="UB264" s="47"/>
      <c r="UC264" s="47"/>
      <c r="UD264" s="47"/>
      <c r="UE264" s="47"/>
      <c r="UF264" s="47"/>
      <c r="UG264" s="47"/>
      <c r="UH264" s="47"/>
      <c r="UI264" s="47"/>
      <c r="UJ264" s="47"/>
      <c r="UK264" s="47"/>
      <c r="UL264" s="47"/>
      <c r="UM264" s="47"/>
      <c r="UN264" s="47"/>
      <c r="UO264" s="47"/>
      <c r="UP264" s="47"/>
      <c r="UQ264" s="47"/>
      <c r="UR264" s="47"/>
      <c r="US264" s="47"/>
      <c r="UT264" s="47"/>
      <c r="UU264" s="47"/>
      <c r="UV264" s="47"/>
      <c r="UW264" s="47"/>
      <c r="UX264" s="47"/>
      <c r="UY264" s="47"/>
      <c r="UZ264" s="47"/>
      <c r="VA264" s="47"/>
      <c r="VB264" s="47"/>
      <c r="VC264" s="47"/>
      <c r="VD264" s="47"/>
      <c r="VE264" s="47"/>
      <c r="VF264" s="47"/>
      <c r="VG264" s="47"/>
      <c r="VH264" s="47"/>
      <c r="VI264" s="47"/>
      <c r="VJ264" s="47"/>
      <c r="VK264" s="47"/>
      <c r="VL264" s="47"/>
      <c r="VM264" s="47"/>
      <c r="VN264" s="47"/>
      <c r="VO264" s="47"/>
      <c r="VP264" s="47"/>
      <c r="VQ264" s="47"/>
      <c r="VR264" s="47"/>
      <c r="VS264" s="47"/>
      <c r="VT264" s="47"/>
      <c r="VU264" s="47"/>
      <c r="VV264" s="47"/>
      <c r="VW264" s="47"/>
      <c r="VX264" s="47"/>
      <c r="VY264" s="47"/>
      <c r="VZ264" s="47"/>
      <c r="WA264" s="47"/>
      <c r="WB264" s="47"/>
      <c r="WC264" s="47"/>
      <c r="WD264" s="47"/>
      <c r="WE264" s="47"/>
      <c r="WF264" s="47"/>
      <c r="WG264" s="47"/>
      <c r="WH264" s="47"/>
      <c r="WI264" s="47"/>
      <c r="WJ264" s="47"/>
      <c r="WK264" s="47"/>
      <c r="WL264" s="47"/>
      <c r="WM264" s="47"/>
      <c r="WN264" s="47"/>
      <c r="WO264" s="47"/>
      <c r="WP264" s="47"/>
      <c r="WQ264" s="47"/>
      <c r="WR264" s="47"/>
      <c r="WS264" s="47"/>
      <c r="WT264" s="47"/>
      <c r="WU264" s="47"/>
      <c r="WV264" s="47"/>
      <c r="WW264" s="47"/>
      <c r="WX264" s="47"/>
      <c r="WY264" s="47"/>
      <c r="WZ264" s="47"/>
      <c r="XA264" s="47"/>
      <c r="XB264" s="47"/>
      <c r="XC264" s="47"/>
      <c r="XD264" s="47"/>
      <c r="XE264" s="47"/>
      <c r="XF264" s="47"/>
      <c r="XG264" s="47"/>
      <c r="XH264" s="47"/>
      <c r="XI264" s="47"/>
      <c r="XJ264" s="47"/>
      <c r="XK264" s="47"/>
      <c r="XL264" s="47"/>
      <c r="XM264" s="47"/>
      <c r="XN264" s="47"/>
      <c r="XO264" s="47"/>
      <c r="XP264" s="47"/>
      <c r="XQ264" s="47"/>
      <c r="XR264" s="47"/>
      <c r="XS264" s="47"/>
      <c r="XT264" s="47"/>
      <c r="XU264" s="47"/>
      <c r="XV264" s="47"/>
      <c r="XW264" s="47"/>
      <c r="XX264" s="47"/>
      <c r="XY264" s="47"/>
      <c r="XZ264" s="47"/>
      <c r="YA264" s="47"/>
      <c r="YB264" s="47"/>
      <c r="YC264" s="47"/>
      <c r="YD264" s="47"/>
      <c r="YE264" s="47"/>
      <c r="YF264" s="47"/>
      <c r="YG264" s="47"/>
      <c r="YH264" s="47"/>
      <c r="YI264" s="47"/>
      <c r="YJ264" s="47"/>
      <c r="YK264" s="47"/>
      <c r="YL264" s="47"/>
      <c r="YM264" s="47"/>
      <c r="YN264" s="47"/>
      <c r="YO264" s="47"/>
      <c r="YP264" s="47"/>
      <c r="YQ264" s="47"/>
      <c r="YR264" s="47"/>
      <c r="YS264" s="47"/>
    </row>
    <row r="265" spans="1:669" s="15" customFormat="1" ht="15.75" x14ac:dyDescent="0.25">
      <c r="A265" s="98" t="s">
        <v>105</v>
      </c>
      <c r="B265" s="99" t="s">
        <v>53</v>
      </c>
      <c r="C265" s="100" t="s">
        <v>70</v>
      </c>
      <c r="D265" s="100" t="s">
        <v>212</v>
      </c>
      <c r="E265" s="101">
        <v>44470</v>
      </c>
      <c r="F265" s="102" t="s">
        <v>106</v>
      </c>
      <c r="G265" s="226">
        <v>89500</v>
      </c>
      <c r="H265" s="226">
        <v>2568.65</v>
      </c>
      <c r="I265" s="226">
        <v>9635.51</v>
      </c>
      <c r="J265" s="226">
        <v>2720.8</v>
      </c>
      <c r="K265" s="135">
        <v>25</v>
      </c>
      <c r="L265" s="226">
        <v>14949.96</v>
      </c>
      <c r="M265" s="226">
        <v>74550.039999999994</v>
      </c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5"/>
      <c r="NC265" s="45"/>
      <c r="ND265" s="45"/>
      <c r="NE265" s="45"/>
      <c r="NF265" s="45"/>
      <c r="NG265" s="45"/>
      <c r="NH265" s="45"/>
      <c r="NI265" s="45"/>
      <c r="NJ265" s="45"/>
      <c r="NK265" s="45"/>
      <c r="NL265" s="45"/>
      <c r="NM265" s="45"/>
      <c r="NN265" s="45"/>
      <c r="NO265" s="45"/>
      <c r="NP265" s="45"/>
      <c r="NQ265" s="45"/>
      <c r="NR265" s="45"/>
      <c r="NS265" s="45"/>
      <c r="NT265" s="45"/>
      <c r="NU265" s="45"/>
      <c r="NV265" s="45"/>
      <c r="NW265" s="45"/>
      <c r="NX265" s="45"/>
      <c r="NY265" s="45"/>
      <c r="NZ265" s="45"/>
      <c r="OA265" s="45"/>
      <c r="OB265" s="45"/>
      <c r="OC265" s="45"/>
      <c r="OD265" s="45"/>
      <c r="OE265" s="45"/>
      <c r="OF265" s="45"/>
      <c r="OG265" s="45"/>
      <c r="OH265" s="45"/>
      <c r="OI265" s="45"/>
      <c r="OJ265" s="45"/>
      <c r="OK265" s="45"/>
      <c r="OL265" s="45"/>
      <c r="OM265" s="45"/>
      <c r="ON265" s="45"/>
      <c r="OO265" s="45"/>
      <c r="OP265" s="45"/>
      <c r="OQ265" s="45"/>
      <c r="OR265" s="45"/>
      <c r="OS265" s="45"/>
      <c r="OT265" s="45"/>
      <c r="OU265" s="45"/>
      <c r="OV265" s="45"/>
      <c r="OW265" s="45"/>
      <c r="OX265" s="45"/>
      <c r="OY265" s="45"/>
      <c r="OZ265" s="45"/>
      <c r="PA265" s="45"/>
      <c r="PB265" s="45"/>
      <c r="PC265" s="45"/>
      <c r="PD265" s="45"/>
      <c r="PE265" s="45"/>
      <c r="PF265" s="45"/>
      <c r="PG265" s="45"/>
      <c r="PH265" s="45"/>
      <c r="PI265" s="45"/>
      <c r="PJ265" s="45"/>
      <c r="PK265" s="45"/>
      <c r="PL265" s="45"/>
      <c r="PM265" s="45"/>
      <c r="PN265" s="45"/>
      <c r="PO265" s="45"/>
      <c r="PP265" s="45"/>
      <c r="PQ265" s="45"/>
      <c r="PR265" s="45"/>
      <c r="PS265" s="45"/>
      <c r="PT265" s="45"/>
      <c r="PU265" s="45"/>
      <c r="PV265" s="45"/>
      <c r="PW265" s="45"/>
      <c r="PX265" s="45"/>
      <c r="PY265" s="45"/>
      <c r="PZ265" s="45"/>
      <c r="QA265" s="45"/>
      <c r="QB265" s="45"/>
      <c r="QC265" s="45"/>
      <c r="QD265" s="45"/>
      <c r="QE265" s="45"/>
      <c r="QF265" s="45"/>
      <c r="QG265" s="45"/>
      <c r="QH265" s="45"/>
      <c r="QI265" s="45"/>
      <c r="QJ265" s="45"/>
      <c r="QK265" s="45"/>
      <c r="QL265" s="45"/>
      <c r="QM265" s="45"/>
      <c r="QN265" s="45"/>
      <c r="QO265" s="45"/>
      <c r="QP265" s="45"/>
      <c r="QQ265" s="45"/>
      <c r="QR265" s="45"/>
      <c r="QS265" s="45"/>
      <c r="QT265" s="45"/>
      <c r="QU265" s="45"/>
      <c r="QV265" s="45"/>
      <c r="QW265" s="45"/>
      <c r="QX265" s="45"/>
      <c r="QY265" s="45"/>
      <c r="QZ265" s="45"/>
      <c r="RA265" s="45"/>
      <c r="RB265" s="45"/>
      <c r="RC265" s="45"/>
      <c r="RD265" s="45"/>
      <c r="RE265" s="45"/>
      <c r="RF265" s="45"/>
      <c r="RG265" s="45"/>
      <c r="RH265" s="45"/>
      <c r="RI265" s="45"/>
      <c r="RJ265" s="45"/>
      <c r="RK265" s="45"/>
      <c r="RL265" s="45"/>
      <c r="RM265" s="45"/>
      <c r="RN265" s="45"/>
      <c r="RO265" s="45"/>
      <c r="RP265" s="45"/>
      <c r="RQ265" s="45"/>
      <c r="RR265" s="45"/>
      <c r="RS265" s="45"/>
      <c r="RT265" s="45"/>
      <c r="RU265" s="45"/>
      <c r="RV265" s="45"/>
      <c r="RW265" s="45"/>
      <c r="RX265" s="45"/>
      <c r="RY265" s="45"/>
      <c r="RZ265" s="45"/>
      <c r="SA265" s="45"/>
      <c r="SB265" s="45"/>
      <c r="SC265" s="45"/>
      <c r="SD265" s="45"/>
      <c r="SE265" s="45"/>
      <c r="SF265" s="45"/>
      <c r="SG265" s="45"/>
      <c r="SH265" s="45"/>
      <c r="SI265" s="45"/>
      <c r="SJ265" s="45"/>
      <c r="SK265" s="45"/>
      <c r="SL265" s="45"/>
      <c r="SM265" s="45"/>
      <c r="SN265" s="45"/>
      <c r="SO265" s="45"/>
      <c r="SP265" s="45"/>
      <c r="SQ265" s="45"/>
      <c r="SR265" s="45"/>
      <c r="SS265" s="45"/>
      <c r="ST265" s="45"/>
      <c r="SU265" s="45"/>
      <c r="SV265" s="45"/>
      <c r="SW265" s="45"/>
      <c r="SX265" s="45"/>
      <c r="SY265" s="45"/>
      <c r="SZ265" s="45"/>
      <c r="TA265" s="45"/>
      <c r="TB265" s="45"/>
      <c r="TC265" s="45"/>
      <c r="TD265" s="45"/>
      <c r="TE265" s="45"/>
      <c r="TF265" s="45"/>
      <c r="TG265" s="45"/>
      <c r="TH265" s="45"/>
      <c r="TI265" s="45"/>
      <c r="TJ265" s="45"/>
      <c r="TK265" s="45"/>
      <c r="TL265" s="45"/>
      <c r="TM265" s="45"/>
      <c r="TN265" s="45"/>
      <c r="TO265" s="45"/>
      <c r="TP265" s="45"/>
      <c r="TQ265" s="45"/>
      <c r="TR265" s="45"/>
      <c r="TS265" s="45"/>
      <c r="TT265" s="45"/>
      <c r="TU265" s="45"/>
      <c r="TV265" s="45"/>
      <c r="TW265" s="45"/>
      <c r="TX265" s="45"/>
      <c r="TY265" s="45"/>
      <c r="TZ265" s="45"/>
      <c r="UA265" s="45"/>
      <c r="UB265" s="45"/>
      <c r="UC265" s="45"/>
      <c r="UD265" s="45"/>
      <c r="UE265" s="45"/>
      <c r="UF265" s="45"/>
      <c r="UG265" s="45"/>
      <c r="UH265" s="45"/>
      <c r="UI265" s="45"/>
      <c r="UJ265" s="45"/>
      <c r="UK265" s="45"/>
      <c r="UL265" s="45"/>
      <c r="UM265" s="45"/>
      <c r="UN265" s="45"/>
      <c r="UO265" s="45"/>
      <c r="UP265" s="45"/>
      <c r="UQ265" s="45"/>
      <c r="UR265" s="45"/>
      <c r="US265" s="45"/>
      <c r="UT265" s="45"/>
      <c r="UU265" s="45"/>
      <c r="UV265" s="45"/>
      <c r="UW265" s="45"/>
      <c r="UX265" s="45"/>
      <c r="UY265" s="45"/>
      <c r="UZ265" s="45"/>
      <c r="VA265" s="45"/>
      <c r="VB265" s="45"/>
      <c r="VC265" s="45"/>
      <c r="VD265" s="45"/>
      <c r="VE265" s="45"/>
      <c r="VF265" s="45"/>
      <c r="VG265" s="45"/>
      <c r="VH265" s="45"/>
      <c r="VI265" s="45"/>
      <c r="VJ265" s="45"/>
      <c r="VK265" s="45"/>
      <c r="VL265" s="45"/>
      <c r="VM265" s="45"/>
      <c r="VN265" s="45"/>
      <c r="VO265" s="45"/>
      <c r="VP265" s="45"/>
      <c r="VQ265" s="45"/>
      <c r="VR265" s="45"/>
      <c r="VS265" s="45"/>
      <c r="VT265" s="45"/>
      <c r="VU265" s="45"/>
      <c r="VV265" s="45"/>
      <c r="VW265" s="45"/>
      <c r="VX265" s="45"/>
      <c r="VY265" s="45"/>
      <c r="VZ265" s="45"/>
      <c r="WA265" s="45"/>
      <c r="WB265" s="45"/>
      <c r="WC265" s="45"/>
      <c r="WD265" s="45"/>
      <c r="WE265" s="45"/>
      <c r="WF265" s="45"/>
      <c r="WG265" s="45"/>
      <c r="WH265" s="45"/>
      <c r="WI265" s="45"/>
      <c r="WJ265" s="45"/>
      <c r="WK265" s="45"/>
      <c r="WL265" s="45"/>
      <c r="WM265" s="45"/>
      <c r="WN265" s="45"/>
      <c r="WO265" s="45"/>
      <c r="WP265" s="45"/>
      <c r="WQ265" s="45"/>
      <c r="WR265" s="45"/>
      <c r="WS265" s="45"/>
      <c r="WT265" s="45"/>
      <c r="WU265" s="45"/>
      <c r="WV265" s="45"/>
      <c r="WW265" s="45"/>
      <c r="WX265" s="45"/>
      <c r="WY265" s="45"/>
      <c r="WZ265" s="45"/>
      <c r="XA265" s="45"/>
      <c r="XB265" s="45"/>
      <c r="XC265" s="45"/>
      <c r="XD265" s="45"/>
      <c r="XE265" s="45"/>
      <c r="XF265" s="45"/>
      <c r="XG265" s="45"/>
      <c r="XH265" s="45"/>
      <c r="XI265" s="45"/>
      <c r="XJ265" s="45"/>
      <c r="XK265" s="45"/>
      <c r="XL265" s="45"/>
      <c r="XM265" s="45"/>
      <c r="XN265" s="45"/>
      <c r="XO265" s="45"/>
      <c r="XP265" s="45"/>
      <c r="XQ265" s="45"/>
      <c r="XR265" s="45"/>
      <c r="XS265" s="45"/>
      <c r="XT265" s="45"/>
      <c r="XU265" s="45"/>
      <c r="XV265" s="45"/>
      <c r="XW265" s="45"/>
      <c r="XX265" s="45"/>
      <c r="XY265" s="45"/>
      <c r="XZ265" s="45"/>
      <c r="YA265" s="45"/>
      <c r="YB265" s="45"/>
      <c r="YC265" s="45"/>
      <c r="YD265" s="45"/>
      <c r="YE265" s="45"/>
      <c r="YF265" s="45"/>
      <c r="YG265" s="45"/>
      <c r="YH265" s="45"/>
      <c r="YI265" s="45"/>
      <c r="YJ265" s="45"/>
      <c r="YK265" s="45"/>
      <c r="YL265" s="45"/>
      <c r="YM265" s="45"/>
      <c r="YN265" s="45"/>
      <c r="YO265" s="45"/>
      <c r="YP265" s="45"/>
      <c r="YQ265" s="45"/>
      <c r="YR265" s="45"/>
      <c r="YS265" s="45"/>
    </row>
    <row r="266" spans="1:669" s="15" customFormat="1" ht="15.75" x14ac:dyDescent="0.25">
      <c r="A266" s="98" t="s">
        <v>151</v>
      </c>
      <c r="B266" s="99" t="s">
        <v>16</v>
      </c>
      <c r="C266" s="100" t="s">
        <v>70</v>
      </c>
      <c r="D266" s="100" t="s">
        <v>212</v>
      </c>
      <c r="E266" s="101">
        <v>44593</v>
      </c>
      <c r="F266" s="102" t="s">
        <v>106</v>
      </c>
      <c r="G266" s="226">
        <v>50000</v>
      </c>
      <c r="H266" s="226">
        <v>1435</v>
      </c>
      <c r="I266" s="226">
        <v>1854</v>
      </c>
      <c r="J266" s="226">
        <v>1520</v>
      </c>
      <c r="K266" s="135">
        <v>25</v>
      </c>
      <c r="L266" s="226">
        <v>4834</v>
      </c>
      <c r="M266" s="226">
        <v>45166</v>
      </c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5"/>
      <c r="NC266" s="45"/>
      <c r="ND266" s="45"/>
      <c r="NE266" s="45"/>
      <c r="NF266" s="45"/>
      <c r="NG266" s="45"/>
      <c r="NH266" s="45"/>
      <c r="NI266" s="45"/>
      <c r="NJ266" s="45"/>
      <c r="NK266" s="45"/>
      <c r="NL266" s="45"/>
      <c r="NM266" s="45"/>
      <c r="NN266" s="45"/>
      <c r="NO266" s="45"/>
      <c r="NP266" s="45"/>
      <c r="NQ266" s="45"/>
      <c r="NR266" s="45"/>
      <c r="NS266" s="45"/>
      <c r="NT266" s="45"/>
      <c r="NU266" s="45"/>
      <c r="NV266" s="45"/>
      <c r="NW266" s="45"/>
      <c r="NX266" s="45"/>
      <c r="NY266" s="45"/>
      <c r="NZ266" s="45"/>
      <c r="OA266" s="45"/>
      <c r="OB266" s="45"/>
      <c r="OC266" s="45"/>
      <c r="OD266" s="45"/>
      <c r="OE266" s="45"/>
      <c r="OF266" s="45"/>
      <c r="OG266" s="45"/>
      <c r="OH266" s="45"/>
      <c r="OI266" s="45"/>
      <c r="OJ266" s="45"/>
      <c r="OK266" s="45"/>
      <c r="OL266" s="45"/>
      <c r="OM266" s="45"/>
      <c r="ON266" s="45"/>
      <c r="OO266" s="45"/>
      <c r="OP266" s="45"/>
      <c r="OQ266" s="45"/>
      <c r="OR266" s="45"/>
      <c r="OS266" s="45"/>
      <c r="OT266" s="45"/>
      <c r="OU266" s="45"/>
      <c r="OV266" s="45"/>
      <c r="OW266" s="45"/>
      <c r="OX266" s="45"/>
      <c r="OY266" s="45"/>
      <c r="OZ266" s="45"/>
      <c r="PA266" s="45"/>
      <c r="PB266" s="45"/>
      <c r="PC266" s="45"/>
      <c r="PD266" s="45"/>
      <c r="PE266" s="45"/>
      <c r="PF266" s="45"/>
      <c r="PG266" s="45"/>
      <c r="PH266" s="45"/>
      <c r="PI266" s="45"/>
      <c r="PJ266" s="45"/>
      <c r="PK266" s="45"/>
      <c r="PL266" s="45"/>
      <c r="PM266" s="45"/>
      <c r="PN266" s="45"/>
      <c r="PO266" s="45"/>
      <c r="PP266" s="45"/>
      <c r="PQ266" s="45"/>
      <c r="PR266" s="45"/>
      <c r="PS266" s="45"/>
      <c r="PT266" s="45"/>
      <c r="PU266" s="45"/>
      <c r="PV266" s="45"/>
      <c r="PW266" s="45"/>
      <c r="PX266" s="45"/>
      <c r="PY266" s="45"/>
      <c r="PZ266" s="45"/>
      <c r="QA266" s="45"/>
      <c r="QB266" s="45"/>
      <c r="QC266" s="45"/>
      <c r="QD266" s="45"/>
      <c r="QE266" s="45"/>
      <c r="QF266" s="45"/>
      <c r="QG266" s="45"/>
      <c r="QH266" s="45"/>
      <c r="QI266" s="45"/>
      <c r="QJ266" s="45"/>
      <c r="QK266" s="45"/>
      <c r="QL266" s="45"/>
      <c r="QM266" s="45"/>
      <c r="QN266" s="45"/>
      <c r="QO266" s="45"/>
      <c r="QP266" s="45"/>
      <c r="QQ266" s="45"/>
      <c r="QR266" s="45"/>
      <c r="QS266" s="45"/>
      <c r="QT266" s="45"/>
      <c r="QU266" s="45"/>
      <c r="QV266" s="45"/>
      <c r="QW266" s="45"/>
      <c r="QX266" s="45"/>
      <c r="QY266" s="45"/>
      <c r="QZ266" s="45"/>
      <c r="RA266" s="45"/>
      <c r="RB266" s="45"/>
      <c r="RC266" s="45"/>
      <c r="RD266" s="45"/>
      <c r="RE266" s="45"/>
      <c r="RF266" s="45"/>
      <c r="RG266" s="45"/>
      <c r="RH266" s="45"/>
      <c r="RI266" s="45"/>
      <c r="RJ266" s="45"/>
      <c r="RK266" s="45"/>
      <c r="RL266" s="45"/>
      <c r="RM266" s="45"/>
      <c r="RN266" s="45"/>
      <c r="RO266" s="45"/>
      <c r="RP266" s="45"/>
      <c r="RQ266" s="45"/>
      <c r="RR266" s="45"/>
      <c r="RS266" s="45"/>
      <c r="RT266" s="45"/>
      <c r="RU266" s="45"/>
      <c r="RV266" s="45"/>
      <c r="RW266" s="45"/>
      <c r="RX266" s="45"/>
      <c r="RY266" s="45"/>
      <c r="RZ266" s="45"/>
      <c r="SA266" s="45"/>
      <c r="SB266" s="45"/>
      <c r="SC266" s="45"/>
      <c r="SD266" s="45"/>
      <c r="SE266" s="45"/>
      <c r="SF266" s="45"/>
      <c r="SG266" s="45"/>
      <c r="SH266" s="45"/>
      <c r="SI266" s="45"/>
      <c r="SJ266" s="45"/>
      <c r="SK266" s="45"/>
      <c r="SL266" s="45"/>
      <c r="SM266" s="45"/>
      <c r="SN266" s="45"/>
      <c r="SO266" s="45"/>
      <c r="SP266" s="45"/>
      <c r="SQ266" s="45"/>
      <c r="SR266" s="45"/>
      <c r="SS266" s="45"/>
      <c r="ST266" s="45"/>
      <c r="SU266" s="45"/>
      <c r="SV266" s="45"/>
      <c r="SW266" s="45"/>
      <c r="SX266" s="45"/>
      <c r="SY266" s="45"/>
      <c r="SZ266" s="45"/>
      <c r="TA266" s="45"/>
      <c r="TB266" s="45"/>
      <c r="TC266" s="45"/>
      <c r="TD266" s="45"/>
      <c r="TE266" s="45"/>
      <c r="TF266" s="45"/>
      <c r="TG266" s="45"/>
      <c r="TH266" s="45"/>
      <c r="TI266" s="45"/>
      <c r="TJ266" s="45"/>
      <c r="TK266" s="45"/>
      <c r="TL266" s="45"/>
      <c r="TM266" s="45"/>
      <c r="TN266" s="45"/>
      <c r="TO266" s="45"/>
      <c r="TP266" s="45"/>
      <c r="TQ266" s="45"/>
      <c r="TR266" s="45"/>
      <c r="TS266" s="45"/>
      <c r="TT266" s="45"/>
      <c r="TU266" s="45"/>
      <c r="TV266" s="45"/>
      <c r="TW266" s="45"/>
      <c r="TX266" s="45"/>
      <c r="TY266" s="45"/>
      <c r="TZ266" s="45"/>
      <c r="UA266" s="45"/>
      <c r="UB266" s="45"/>
      <c r="UC266" s="45"/>
      <c r="UD266" s="45"/>
      <c r="UE266" s="45"/>
      <c r="UF266" s="45"/>
      <c r="UG266" s="45"/>
      <c r="UH266" s="45"/>
      <c r="UI266" s="45"/>
      <c r="UJ266" s="45"/>
      <c r="UK266" s="45"/>
      <c r="UL266" s="45"/>
      <c r="UM266" s="45"/>
      <c r="UN266" s="45"/>
      <c r="UO266" s="45"/>
      <c r="UP266" s="45"/>
      <c r="UQ266" s="45"/>
      <c r="UR266" s="45"/>
      <c r="US266" s="45"/>
      <c r="UT266" s="45"/>
      <c r="UU266" s="45"/>
      <c r="UV266" s="45"/>
      <c r="UW266" s="45"/>
      <c r="UX266" s="45"/>
      <c r="UY266" s="45"/>
      <c r="UZ266" s="45"/>
      <c r="VA266" s="45"/>
      <c r="VB266" s="45"/>
      <c r="VC266" s="45"/>
      <c r="VD266" s="45"/>
      <c r="VE266" s="45"/>
      <c r="VF266" s="45"/>
      <c r="VG266" s="45"/>
      <c r="VH266" s="45"/>
      <c r="VI266" s="45"/>
      <c r="VJ266" s="45"/>
      <c r="VK266" s="45"/>
      <c r="VL266" s="45"/>
      <c r="VM266" s="45"/>
      <c r="VN266" s="45"/>
      <c r="VO266" s="45"/>
      <c r="VP266" s="45"/>
      <c r="VQ266" s="45"/>
      <c r="VR266" s="45"/>
      <c r="VS266" s="45"/>
      <c r="VT266" s="45"/>
      <c r="VU266" s="45"/>
      <c r="VV266" s="45"/>
      <c r="VW266" s="45"/>
      <c r="VX266" s="45"/>
      <c r="VY266" s="45"/>
      <c r="VZ266" s="45"/>
      <c r="WA266" s="45"/>
      <c r="WB266" s="45"/>
      <c r="WC266" s="45"/>
      <c r="WD266" s="45"/>
      <c r="WE266" s="45"/>
      <c r="WF266" s="45"/>
      <c r="WG266" s="45"/>
      <c r="WH266" s="45"/>
      <c r="WI266" s="45"/>
      <c r="WJ266" s="45"/>
      <c r="WK266" s="45"/>
      <c r="WL266" s="45"/>
      <c r="WM266" s="45"/>
      <c r="WN266" s="45"/>
      <c r="WO266" s="45"/>
      <c r="WP266" s="45"/>
      <c r="WQ266" s="45"/>
      <c r="WR266" s="45"/>
      <c r="WS266" s="45"/>
      <c r="WT266" s="45"/>
      <c r="WU266" s="45"/>
      <c r="WV266" s="45"/>
      <c r="WW266" s="45"/>
      <c r="WX266" s="45"/>
      <c r="WY266" s="45"/>
      <c r="WZ266" s="45"/>
      <c r="XA266" s="45"/>
      <c r="XB266" s="45"/>
      <c r="XC266" s="45"/>
      <c r="XD266" s="45"/>
      <c r="XE266" s="45"/>
      <c r="XF266" s="45"/>
      <c r="XG266" s="45"/>
      <c r="XH266" s="45"/>
      <c r="XI266" s="45"/>
      <c r="XJ266" s="45"/>
      <c r="XK266" s="45"/>
      <c r="XL266" s="45"/>
      <c r="XM266" s="45"/>
      <c r="XN266" s="45"/>
      <c r="XO266" s="45"/>
      <c r="XP266" s="45"/>
      <c r="XQ266" s="45"/>
      <c r="XR266" s="45"/>
      <c r="XS266" s="45"/>
      <c r="XT266" s="45"/>
      <c r="XU266" s="45"/>
      <c r="XV266" s="45"/>
      <c r="XW266" s="45"/>
      <c r="XX266" s="45"/>
      <c r="XY266" s="45"/>
      <c r="XZ266" s="45"/>
      <c r="YA266" s="45"/>
      <c r="YB266" s="45"/>
      <c r="YC266" s="45"/>
      <c r="YD266" s="45"/>
      <c r="YE266" s="45"/>
      <c r="YF266" s="45"/>
      <c r="YG266" s="45"/>
      <c r="YH266" s="45"/>
      <c r="YI266" s="45"/>
      <c r="YJ266" s="45"/>
      <c r="YK266" s="45"/>
      <c r="YL266" s="45"/>
      <c r="YM266" s="45"/>
      <c r="YN266" s="45"/>
      <c r="YO266" s="45"/>
      <c r="YP266" s="45"/>
      <c r="YQ266" s="45"/>
      <c r="YR266" s="45"/>
      <c r="YS266" s="45"/>
    </row>
    <row r="267" spans="1:669" s="80" customFormat="1" ht="15.75" x14ac:dyDescent="0.25">
      <c r="A267" s="96" t="s">
        <v>14</v>
      </c>
      <c r="B267" s="36">
        <v>2</v>
      </c>
      <c r="C267" s="64"/>
      <c r="D267" s="64"/>
      <c r="E267" s="64"/>
      <c r="F267" s="97"/>
      <c r="G267" s="163">
        <f>SUM(G265:G266)</f>
        <v>139500</v>
      </c>
      <c r="H267" s="163">
        <f t="shared" ref="H267:M267" si="35">SUM(H265:H266)</f>
        <v>4003.65</v>
      </c>
      <c r="I267" s="163">
        <f>SUM(I265:I266)</f>
        <v>11489.51</v>
      </c>
      <c r="J267" s="163">
        <f t="shared" si="35"/>
        <v>4240.8</v>
      </c>
      <c r="K267" s="163">
        <f t="shared" si="35"/>
        <v>50</v>
      </c>
      <c r="L267" s="163">
        <f t="shared" si="35"/>
        <v>19783.96</v>
      </c>
      <c r="M267" s="154">
        <f t="shared" si="35"/>
        <v>119716.04</v>
      </c>
      <c r="N267" s="15"/>
      <c r="O267" s="15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</row>
    <row r="268" spans="1:669" s="3" customFormat="1" ht="15.75" x14ac:dyDescent="0.25">
      <c r="B268" s="27"/>
      <c r="C268" s="27"/>
      <c r="D268" s="27"/>
      <c r="E268" s="27"/>
      <c r="F268" s="27"/>
      <c r="G268" s="156"/>
      <c r="H268" s="175"/>
      <c r="I268" s="175"/>
      <c r="J268" s="175"/>
      <c r="K268" s="175"/>
      <c r="L268" s="178"/>
      <c r="M268" s="183"/>
      <c r="O268" s="15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8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8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8"/>
      <c r="YR268" s="38"/>
      <c r="YS268" s="38"/>
    </row>
    <row r="269" spans="1:669" ht="15.75" x14ac:dyDescent="0.25">
      <c r="A269" s="120" t="s">
        <v>15</v>
      </c>
      <c r="B269" s="121">
        <f>+B267+B257+B245+B239+B231+B221+B214+B202+B196+B191+B187+B183+B175+B168+B160+B150+B146+B139+B133+B126+B118+B114+B107+B103+B98+B89+B85+B81+B76+B72+B60+B56+B52+B48+B43+B38+B26+B21+B15+B11+B226+B154+B262+B122+B94+B34+B30+B65</f>
        <v>116</v>
      </c>
      <c r="C269" s="28"/>
      <c r="D269" s="28"/>
      <c r="E269" s="28"/>
      <c r="F269" s="28"/>
      <c r="G269" s="164">
        <f>G267+G257+G245+G239+G231+G226+G214+G202+G196+G191+G187+G183+G175+G168+G160+G150+G146+G139+G133+G126+G118+G114+G107+G103+G98+G89+G85+G81+G76+G72+G60+G56+G52+G48+G43+G38+G26+G21+G15+G11+G221+G154+G262+G94+G122+G34+G30+G65</f>
        <v>7571700</v>
      </c>
      <c r="H269" s="164">
        <f>H267+H262+H245+H239+H231+H221+H226+H202+H214+H196+H191+H187+H183+H168++H175+H150+H154+H160+H146+H139+H133+H126+H122+H114+H118+H107+H103+H94+H98+H89+H85+H81+H76+H72+H65+H60+H56+H48+H52+H43+H38+H34+H26+H30+H21+H15+H11+H257</f>
        <v>217307.78999999998</v>
      </c>
      <c r="I269" s="164">
        <f>I267+I262+I245+I239+I231+I257+I226+I221+I214+I202+I196+I187+I183+I175+I168+I160+I154+I150+I146+I139+I133+I126+I122+I118+I114+I107+I103+I98+I94+I89+I85+I76+I81+I72+I65+I60+I56++I52+I48+I43+I38+I34+I30+I21+I26+I15+I11+I191</f>
        <v>614244.78</v>
      </c>
      <c r="J269" s="164">
        <f>J267+J262+J245+J257+J231+J239+J226+J221+J214+J202+J196+J191+J187+J183+J175+J168+J160+J154+J150+J146+J139+J133+J126+J122+J118+J114+J107+J103+J98+J94+J89+J85+J81+J76+J72+J65+J60+J56+J52+J48+J43+J38+J34+J30+J26+J21++J15+J11</f>
        <v>229963.08000000002</v>
      </c>
      <c r="K269" s="164">
        <f>K267+K262+K257+K245+K231+K226+K221+K239+K214+K202+K196+K191+K187+K183+K175+K168+K160+K154+K150+K146+K139+K133+K126+K122+K118+K114+K107+K103+K98+K94+K89+K85+K81+K76+K72+K65+K60+K56+K52+K48+K43+K38+K34+K30+K26+K21+K15+K11</f>
        <v>141955.16999999998</v>
      </c>
      <c r="L269" s="164">
        <f>L267+L262+L257+L245+L239+L231+L226+L221+L202+L214+L191+L196+L187+L183+L175+L168+L160+L154+L150+L146+L139+L133+L126+L122+L118+L114+L107+L103++L98+L94+L89+L85+L76+L81+L72+L65+L60+L56++L52+L48+L43+L38+L34+L30+L26+L21+L15+L11</f>
        <v>1203470.8600000001</v>
      </c>
      <c r="M269" s="164">
        <f>M267+M262+M257+M239+M245+M231+M226+M221+M214+M196+M202+M191+M187+M175+M168+M160+M183++M150+M154+M146+M133+M139+M126+M122+M118+M107+M114+M103+M98+M94+M89+M85+M81+M76+M65+M72+M60+M56+M52+M48+M43+M38+M34+M30+M26+M21+M11+M15</f>
        <v>6368229.1400000006</v>
      </c>
      <c r="O269" s="45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</row>
    <row r="270" spans="1:669" ht="33.75" x14ac:dyDescent="0.5">
      <c r="A270" s="30"/>
      <c r="B270" s="29"/>
      <c r="C270" s="29"/>
      <c r="D270" s="29"/>
      <c r="E270" s="29"/>
      <c r="F270" s="29"/>
      <c r="G270" s="140"/>
      <c r="H270" s="168"/>
      <c r="I270" s="140"/>
      <c r="J270" s="140"/>
      <c r="K270" s="140"/>
      <c r="L270" s="140"/>
      <c r="M270" s="168"/>
      <c r="O270" s="45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</row>
    <row r="271" spans="1:669" ht="15.75" x14ac:dyDescent="0.25">
      <c r="A271" s="47"/>
      <c r="B271" s="30"/>
      <c r="C271" s="30"/>
      <c r="D271" s="30"/>
      <c r="E271" s="30"/>
      <c r="F271" s="30"/>
      <c r="G271" s="141"/>
      <c r="H271" s="169"/>
      <c r="I271" s="141"/>
      <c r="J271" s="141"/>
      <c r="K271" s="141"/>
      <c r="L271" s="141"/>
      <c r="M271" s="169"/>
      <c r="O271" s="45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</row>
    <row r="272" spans="1:669" x14ac:dyDescent="0.25">
      <c r="A272" s="47"/>
      <c r="B272" s="8"/>
      <c r="C272" s="8"/>
      <c r="D272" s="8"/>
      <c r="E272" s="47"/>
      <c r="F272" s="47"/>
      <c r="G272" s="142"/>
      <c r="H272" s="170"/>
      <c r="I272" s="142"/>
      <c r="J272" s="142"/>
      <c r="K272" s="142"/>
      <c r="L272" s="142"/>
      <c r="M272" s="170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</row>
    <row r="273" spans="1:365" x14ac:dyDescent="0.25">
      <c r="A273" s="62"/>
      <c r="B273" s="8"/>
      <c r="C273" s="8"/>
      <c r="D273" s="8"/>
      <c r="E273" s="47"/>
      <c r="F273" s="47"/>
      <c r="G273" s="142"/>
      <c r="H273" s="170"/>
      <c r="I273" s="142"/>
      <c r="J273" s="142"/>
      <c r="K273" s="142"/>
      <c r="L273" s="142"/>
      <c r="M273" s="170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</row>
    <row r="274" spans="1:365" x14ac:dyDescent="0.25">
      <c r="A274" s="47"/>
      <c r="B274" s="62"/>
      <c r="C274" s="62"/>
      <c r="D274" s="62"/>
      <c r="E274" s="62"/>
      <c r="F274" s="62"/>
      <c r="G274" s="151"/>
      <c r="H274" s="173"/>
      <c r="I274" s="151"/>
      <c r="J274" s="151"/>
      <c r="K274" s="151"/>
      <c r="L274" s="151"/>
      <c r="M274" s="151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</row>
    <row r="275" spans="1:365" x14ac:dyDescent="0.25">
      <c r="A275" s="39"/>
      <c r="B275" s="8"/>
      <c r="C275" s="8"/>
      <c r="D275" s="8"/>
      <c r="E275" s="52"/>
      <c r="F275" s="52"/>
      <c r="G275" s="142"/>
      <c r="H275" s="170"/>
      <c r="I275" s="142"/>
      <c r="J275" s="142"/>
      <c r="K275" s="142"/>
      <c r="L275" s="142"/>
      <c r="M275" s="170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</row>
    <row r="276" spans="1:365" x14ac:dyDescent="0.25">
      <c r="A276" s="47"/>
      <c r="B276" s="13"/>
      <c r="C276" s="13"/>
      <c r="D276" s="13"/>
      <c r="E276" s="39"/>
      <c r="F276" s="39"/>
      <c r="G276" s="143"/>
      <c r="H276" s="161"/>
      <c r="I276" s="143"/>
      <c r="J276" s="143"/>
      <c r="K276" s="143"/>
      <c r="L276" s="143"/>
      <c r="M276" s="161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</row>
    <row r="277" spans="1:365" x14ac:dyDescent="0.25">
      <c r="A277" s="62"/>
      <c r="B277" s="8"/>
      <c r="C277" s="8"/>
      <c r="D277" s="8"/>
      <c r="E277" s="47"/>
      <c r="F277" s="47"/>
      <c r="G277" s="142"/>
      <c r="H277" s="170"/>
      <c r="I277" s="142"/>
      <c r="J277" s="142"/>
      <c r="K277" s="142"/>
      <c r="L277" s="142"/>
      <c r="M277" s="170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</row>
    <row r="278" spans="1:365" x14ac:dyDescent="0.25">
      <c r="A278" s="47"/>
      <c r="B278" s="62"/>
      <c r="C278" s="62"/>
      <c r="D278" s="62"/>
      <c r="E278" s="62"/>
      <c r="F278" s="62"/>
      <c r="G278" s="151"/>
      <c r="H278" s="173"/>
      <c r="I278" s="151"/>
      <c r="J278" s="151"/>
      <c r="K278" s="151"/>
      <c r="L278" s="151"/>
      <c r="M278" s="151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</row>
    <row r="279" spans="1:365" x14ac:dyDescent="0.25">
      <c r="A279" s="39"/>
      <c r="B279" s="8"/>
      <c r="C279" s="8"/>
      <c r="D279" s="8"/>
      <c r="E279" s="52"/>
      <c r="F279" s="52"/>
      <c r="G279" s="142"/>
      <c r="H279" s="170"/>
      <c r="I279" s="142"/>
      <c r="J279" s="142"/>
      <c r="K279" s="142"/>
      <c r="L279" s="142"/>
      <c r="M279" s="170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</row>
    <row r="280" spans="1:365" x14ac:dyDescent="0.25">
      <c r="A280" s="47"/>
      <c r="B280" s="13"/>
      <c r="C280" s="13"/>
      <c r="D280" s="13"/>
      <c r="E280" s="39"/>
      <c r="F280" s="39"/>
      <c r="G280" s="143"/>
      <c r="H280" s="161"/>
      <c r="I280" s="143"/>
      <c r="J280" s="143"/>
      <c r="K280" s="143"/>
      <c r="L280" s="143"/>
      <c r="M280" s="161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</row>
    <row r="281" spans="1:365" x14ac:dyDescent="0.25">
      <c r="A281" s="62"/>
      <c r="B281" s="8"/>
      <c r="C281" s="8"/>
      <c r="D281" s="8"/>
      <c r="E281" s="47"/>
      <c r="F281" s="47"/>
      <c r="G281" s="142"/>
      <c r="H281" s="170"/>
      <c r="I281" s="142"/>
      <c r="J281" s="142"/>
      <c r="K281" s="142"/>
      <c r="L281" s="142"/>
      <c r="M281" s="170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</row>
    <row r="282" spans="1:365" x14ac:dyDescent="0.25">
      <c r="A282" s="47"/>
      <c r="B282" s="62"/>
      <c r="C282" s="62"/>
      <c r="D282" s="62"/>
      <c r="E282" s="62"/>
      <c r="F282" s="62"/>
      <c r="G282" s="151"/>
      <c r="H282" s="173"/>
      <c r="I282" s="151"/>
      <c r="J282" s="151"/>
      <c r="K282" s="151"/>
      <c r="L282" s="151"/>
      <c r="M282" s="151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</row>
    <row r="283" spans="1:365" x14ac:dyDescent="0.25">
      <c r="A283" s="39"/>
      <c r="B283" s="8"/>
      <c r="C283" s="8"/>
      <c r="D283" s="8"/>
      <c r="E283" s="52"/>
      <c r="F283" s="52"/>
      <c r="G283" s="142"/>
      <c r="H283" s="170"/>
      <c r="I283" s="142"/>
      <c r="J283" s="142"/>
      <c r="K283" s="142"/>
      <c r="L283" s="142"/>
      <c r="M283" s="170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</row>
    <row r="284" spans="1:365" x14ac:dyDescent="0.25">
      <c r="A284" s="47"/>
      <c r="B284" s="13"/>
      <c r="C284" s="13"/>
      <c r="D284" s="13"/>
      <c r="E284" s="39"/>
      <c r="F284" s="39"/>
      <c r="G284" s="143"/>
      <c r="H284" s="161"/>
      <c r="I284" s="143"/>
      <c r="J284" s="143"/>
      <c r="K284" s="143"/>
      <c r="L284" s="143"/>
      <c r="M284" s="161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</row>
    <row r="285" spans="1:365" x14ac:dyDescent="0.25">
      <c r="A285" s="62"/>
      <c r="B285" s="8"/>
      <c r="C285" s="8"/>
      <c r="D285" s="8"/>
      <c r="E285" s="47"/>
      <c r="F285" s="47"/>
      <c r="G285" s="142"/>
      <c r="H285" s="170"/>
      <c r="I285" s="142"/>
      <c r="J285" s="142"/>
      <c r="K285" s="142"/>
      <c r="L285" s="142"/>
      <c r="M285" s="170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</row>
    <row r="286" spans="1:365" x14ac:dyDescent="0.25">
      <c r="A286" s="47"/>
      <c r="B286" s="62"/>
      <c r="C286" s="62"/>
      <c r="D286" s="62"/>
      <c r="E286" s="62"/>
      <c r="F286" s="62"/>
      <c r="G286" s="151"/>
      <c r="H286" s="173"/>
      <c r="I286" s="151"/>
      <c r="J286" s="151"/>
      <c r="K286" s="151"/>
      <c r="L286" s="151"/>
      <c r="M286" s="151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</row>
    <row r="287" spans="1:365" x14ac:dyDescent="0.25">
      <c r="A287" s="39"/>
      <c r="B287" s="8"/>
      <c r="C287" s="8"/>
      <c r="D287" s="8"/>
      <c r="E287" s="52"/>
      <c r="F287" s="52"/>
      <c r="G287" s="142"/>
      <c r="H287" s="170"/>
      <c r="I287" s="142"/>
      <c r="J287" s="142"/>
      <c r="K287" s="142"/>
      <c r="L287" s="142"/>
      <c r="M287" s="170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</row>
    <row r="288" spans="1:365" x14ac:dyDescent="0.25">
      <c r="A288" s="47"/>
      <c r="B288" s="13"/>
      <c r="C288" s="13"/>
      <c r="D288" s="13"/>
      <c r="E288" s="39"/>
      <c r="F288" s="39"/>
      <c r="G288" s="143"/>
      <c r="H288" s="161"/>
      <c r="I288" s="143"/>
      <c r="J288" s="143"/>
      <c r="K288" s="143"/>
      <c r="L288" s="143"/>
      <c r="M288" s="161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</row>
    <row r="289" spans="1:669" x14ac:dyDescent="0.25">
      <c r="A289" s="47"/>
      <c r="B289" s="8"/>
      <c r="C289" s="8"/>
      <c r="D289" s="8"/>
      <c r="E289" s="47"/>
      <c r="F289" s="47"/>
      <c r="G289" s="142"/>
      <c r="H289" s="170"/>
      <c r="I289" s="142"/>
      <c r="J289" s="142"/>
      <c r="K289" s="142"/>
      <c r="L289" s="142"/>
      <c r="M289" s="170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</row>
    <row r="290" spans="1:669" s="50" customFormat="1" ht="24.95" customHeight="1" x14ac:dyDescent="0.25">
      <c r="A290" s="38"/>
      <c r="B290" s="8"/>
      <c r="C290" s="8"/>
      <c r="D290" s="8"/>
      <c r="E290" s="47"/>
      <c r="F290" s="47"/>
      <c r="G290" s="142"/>
      <c r="H290" s="170"/>
      <c r="I290" s="142"/>
      <c r="J290" s="142"/>
      <c r="K290" s="142"/>
      <c r="L290" s="142"/>
      <c r="M290" s="170"/>
      <c r="O290" s="86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8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8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8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8"/>
      <c r="YR290" s="38"/>
      <c r="YS290" s="38"/>
    </row>
    <row r="291" spans="1:669" s="50" customFormat="1" ht="15.75" x14ac:dyDescent="0.25">
      <c r="A291" s="38"/>
      <c r="B291" s="3"/>
      <c r="C291" s="3"/>
      <c r="D291" s="3"/>
      <c r="E291" s="38"/>
      <c r="F291" s="38"/>
      <c r="G291" s="128"/>
      <c r="H291" s="129"/>
      <c r="I291" s="128"/>
      <c r="J291" s="128"/>
      <c r="K291" s="128"/>
      <c r="L291" s="128"/>
      <c r="M291" s="129"/>
      <c r="O291" s="86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8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8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8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8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8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8"/>
      <c r="YR291" s="38"/>
      <c r="YS291" s="38"/>
    </row>
    <row r="292" spans="1:669" s="50" customFormat="1" ht="15.75" x14ac:dyDescent="0.25">
      <c r="A292" s="38"/>
      <c r="B292" s="3"/>
      <c r="C292" s="3"/>
      <c r="D292" s="3"/>
      <c r="E292" s="38"/>
      <c r="F292" s="38"/>
      <c r="G292" s="128"/>
      <c r="H292" s="129"/>
      <c r="I292" s="128"/>
      <c r="J292" s="128"/>
      <c r="K292" s="128"/>
      <c r="L292" s="128"/>
      <c r="M292" s="129"/>
      <c r="O292" s="86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8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8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8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8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8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8"/>
      <c r="YR292" s="38"/>
      <c r="YS292" s="38"/>
    </row>
    <row r="293" spans="1:669" s="50" customFormat="1" ht="15.75" x14ac:dyDescent="0.25">
      <c r="A293" s="38"/>
      <c r="B293" s="3"/>
      <c r="C293" s="3"/>
      <c r="D293" s="3"/>
      <c r="E293" s="38"/>
      <c r="F293" s="38"/>
      <c r="G293" s="128"/>
      <c r="H293" s="129"/>
      <c r="I293" s="128"/>
      <c r="J293" s="128"/>
      <c r="K293" s="128"/>
      <c r="L293" s="128"/>
      <c r="M293" s="129"/>
      <c r="O293" s="86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8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8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8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8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8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8"/>
      <c r="YR293" s="38"/>
      <c r="YS293" s="38"/>
    </row>
    <row r="294" spans="1:669" s="50" customFormat="1" ht="15.75" x14ac:dyDescent="0.25">
      <c r="A294" s="38"/>
      <c r="B294" s="3"/>
      <c r="C294" s="3"/>
      <c r="D294" s="3"/>
      <c r="E294" s="38"/>
      <c r="F294" s="38"/>
      <c r="G294" s="128"/>
      <c r="H294" s="129"/>
      <c r="I294" s="128"/>
      <c r="J294" s="128"/>
      <c r="K294" s="128"/>
      <c r="L294" s="128"/>
      <c r="M294" s="129"/>
      <c r="O294" s="86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8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8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8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8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8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8"/>
      <c r="YR294" s="38"/>
      <c r="YS294" s="38"/>
    </row>
    <row r="295" spans="1:669" s="50" customFormat="1" ht="15.75" x14ac:dyDescent="0.25">
      <c r="A295" s="38"/>
      <c r="B295" s="3"/>
      <c r="C295" s="3"/>
      <c r="D295" s="3"/>
      <c r="E295" s="38"/>
      <c r="F295" s="38"/>
      <c r="G295" s="128"/>
      <c r="H295" s="129"/>
      <c r="I295" s="128"/>
      <c r="J295" s="128"/>
      <c r="K295" s="128"/>
      <c r="L295" s="128"/>
      <c r="M295" s="129"/>
      <c r="O295" s="86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8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8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8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8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8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8"/>
      <c r="YR295" s="38"/>
      <c r="YS295" s="38"/>
    </row>
    <row r="296" spans="1:669" s="50" customFormat="1" ht="15.75" x14ac:dyDescent="0.25">
      <c r="A296" s="61"/>
      <c r="B296" s="3"/>
      <c r="C296" s="3"/>
      <c r="D296" s="3"/>
      <c r="E296" s="38"/>
      <c r="F296" s="38"/>
      <c r="G296" s="128"/>
      <c r="H296" s="129"/>
      <c r="I296" s="128"/>
      <c r="J296" s="128"/>
      <c r="K296" s="128"/>
      <c r="L296" s="128"/>
      <c r="M296" s="129"/>
      <c r="O296" s="86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8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8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8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8"/>
      <c r="YR296" s="38"/>
      <c r="YS296" s="38"/>
    </row>
    <row r="297" spans="1:669" s="50" customFormat="1" ht="15.75" x14ac:dyDescent="0.25">
      <c r="A297" s="38"/>
      <c r="B297" s="61"/>
      <c r="C297" s="61"/>
      <c r="D297" s="191"/>
      <c r="E297" s="61"/>
      <c r="F297" s="61"/>
      <c r="G297" s="146"/>
      <c r="H297" s="159"/>
      <c r="I297" s="146"/>
      <c r="J297" s="146"/>
      <c r="K297" s="146"/>
      <c r="L297" s="146"/>
      <c r="M297" s="146"/>
      <c r="N297" s="53"/>
      <c r="O297" s="86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8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8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8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8"/>
      <c r="YR297" s="38"/>
      <c r="YS297" s="38"/>
    </row>
    <row r="298" spans="1:669" s="50" customFormat="1" ht="15.75" x14ac:dyDescent="0.25">
      <c r="A298" s="38"/>
      <c r="B298" s="2"/>
      <c r="C298" s="2"/>
      <c r="D298" s="2"/>
      <c r="E298" s="1"/>
      <c r="F298" s="1"/>
      <c r="G298" s="128"/>
      <c r="H298" s="129"/>
      <c r="I298" s="128"/>
      <c r="J298" s="128"/>
      <c r="K298" s="128"/>
      <c r="L298" s="128"/>
      <c r="M298" s="129"/>
      <c r="O298" s="86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8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8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8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8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8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8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8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8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8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8"/>
      <c r="YR298" s="38"/>
      <c r="YS298" s="38"/>
    </row>
    <row r="299" spans="1:669" s="50" customFormat="1" ht="15.75" x14ac:dyDescent="0.25">
      <c r="A299" s="38"/>
      <c r="B299" s="2"/>
      <c r="C299" s="2"/>
      <c r="D299" s="2"/>
      <c r="E299" s="1"/>
      <c r="F299" s="1"/>
      <c r="G299" s="128"/>
      <c r="H299" s="129"/>
      <c r="I299" s="128"/>
      <c r="J299" s="128"/>
      <c r="K299" s="128"/>
      <c r="L299" s="128"/>
      <c r="M299" s="129"/>
      <c r="O299" s="86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8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8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8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8"/>
      <c r="YR299" s="38"/>
      <c r="YS299" s="38"/>
    </row>
    <row r="300" spans="1:669" s="50" customFormat="1" ht="15.75" x14ac:dyDescent="0.25">
      <c r="A300" s="38"/>
      <c r="B300" s="2"/>
      <c r="C300" s="2"/>
      <c r="D300" s="2"/>
      <c r="E300" s="1"/>
      <c r="F300" s="1"/>
      <c r="G300" s="128"/>
      <c r="H300" s="129"/>
      <c r="I300" s="128"/>
      <c r="J300" s="128"/>
      <c r="K300" s="128"/>
      <c r="L300" s="128"/>
      <c r="M300" s="129"/>
      <c r="O300" s="86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8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8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8"/>
      <c r="YR300" s="38"/>
      <c r="YS300" s="38"/>
    </row>
    <row r="301" spans="1:669" s="50" customFormat="1" ht="15.75" x14ac:dyDescent="0.25">
      <c r="A301" s="38"/>
      <c r="B301" s="2"/>
      <c r="C301" s="2"/>
      <c r="D301" s="2"/>
      <c r="E301" s="1"/>
      <c r="F301" s="1"/>
      <c r="G301" s="128"/>
      <c r="H301" s="129"/>
      <c r="I301" s="128"/>
      <c r="J301" s="128"/>
      <c r="K301" s="128"/>
      <c r="L301" s="128"/>
      <c r="M301" s="129"/>
      <c r="O301" s="86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8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8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8"/>
      <c r="YR301" s="38"/>
      <c r="YS301" s="38"/>
    </row>
    <row r="302" spans="1:669" s="50" customFormat="1" ht="15.75" x14ac:dyDescent="0.25">
      <c r="A302" s="38"/>
      <c r="B302" s="2"/>
      <c r="C302" s="2"/>
      <c r="D302" s="2"/>
      <c r="E302" s="1"/>
      <c r="F302" s="1"/>
      <c r="G302" s="128"/>
      <c r="H302" s="129"/>
      <c r="I302" s="128"/>
      <c r="J302" s="128"/>
      <c r="K302" s="128"/>
      <c r="L302" s="128"/>
      <c r="M302" s="129"/>
      <c r="O302" s="86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8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8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8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8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8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8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8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8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8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8"/>
      <c r="YR302" s="38"/>
      <c r="YS302" s="38"/>
    </row>
    <row r="303" spans="1:669" s="50" customFormat="1" ht="15.75" x14ac:dyDescent="0.25">
      <c r="A303" s="38"/>
      <c r="B303" s="2"/>
      <c r="C303" s="2"/>
      <c r="D303" s="2"/>
      <c r="E303" s="1"/>
      <c r="F303" s="1"/>
      <c r="G303" s="128"/>
      <c r="H303" s="129"/>
      <c r="I303" s="128"/>
      <c r="J303" s="128"/>
      <c r="K303" s="128"/>
      <c r="L303" s="128"/>
      <c r="M303" s="129"/>
      <c r="O303" s="86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8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8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8"/>
      <c r="YR303" s="38"/>
      <c r="YS303" s="38"/>
    </row>
    <row r="304" spans="1:669" s="50" customFormat="1" ht="15.75" x14ac:dyDescent="0.25">
      <c r="A304" s="38"/>
      <c r="B304" s="2"/>
      <c r="C304" s="2"/>
      <c r="D304" s="2"/>
      <c r="E304" s="1"/>
      <c r="F304" s="1"/>
      <c r="G304" s="128"/>
      <c r="H304" s="129"/>
      <c r="I304" s="128"/>
      <c r="J304" s="128"/>
      <c r="K304" s="128"/>
      <c r="L304" s="128"/>
      <c r="M304" s="129"/>
      <c r="O304" s="86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8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8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8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8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8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8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8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8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8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8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8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8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8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8"/>
      <c r="YR304" s="38"/>
      <c r="YS304" s="38"/>
    </row>
    <row r="305" spans="2:365" x14ac:dyDescent="0.25">
      <c r="B305" s="2"/>
      <c r="C305" s="2"/>
      <c r="D305" s="2"/>
      <c r="E305" s="1"/>
      <c r="F305" s="1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</row>
    <row r="306" spans="2:365" x14ac:dyDescent="0.25">
      <c r="B306" s="2"/>
      <c r="C306" s="2"/>
      <c r="D306" s="2"/>
      <c r="E306" s="1"/>
      <c r="F306" s="1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</row>
    <row r="307" spans="2:365" x14ac:dyDescent="0.25">
      <c r="B307" s="2"/>
      <c r="C307" s="2"/>
      <c r="D307" s="2"/>
      <c r="E307" s="1"/>
      <c r="F307" s="1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</row>
    <row r="308" spans="2:365" x14ac:dyDescent="0.25">
      <c r="B308" s="2"/>
      <c r="C308" s="2"/>
      <c r="D308" s="2"/>
      <c r="E308" s="1"/>
      <c r="F308" s="1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</row>
    <row r="309" spans="2:365" x14ac:dyDescent="0.25">
      <c r="B309" s="2"/>
      <c r="C309" s="2"/>
      <c r="D309" s="2"/>
      <c r="E309" s="1"/>
      <c r="F309" s="1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</row>
    <row r="310" spans="2:365" x14ac:dyDescent="0.25">
      <c r="B310" s="2"/>
      <c r="C310" s="2"/>
      <c r="D310" s="2"/>
      <c r="E310" s="1"/>
      <c r="F310" s="1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</row>
    <row r="311" spans="2:365" x14ac:dyDescent="0.25">
      <c r="B311" s="2"/>
      <c r="C311" s="2"/>
      <c r="D311" s="2"/>
      <c r="E311" s="1"/>
      <c r="F311" s="1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</row>
    <row r="312" spans="2:365" x14ac:dyDescent="0.25"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</row>
    <row r="313" spans="2:365" x14ac:dyDescent="0.25"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</row>
    <row r="314" spans="2:365" x14ac:dyDescent="0.25"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</row>
    <row r="315" spans="2:365" x14ac:dyDescent="0.25"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</row>
    <row r="316" spans="2:365" x14ac:dyDescent="0.25"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</row>
    <row r="317" spans="2:365" x14ac:dyDescent="0.25"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</row>
    <row r="318" spans="2:365" x14ac:dyDescent="0.25"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</row>
    <row r="319" spans="2:365" x14ac:dyDescent="0.25"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</row>
    <row r="320" spans="2:365" x14ac:dyDescent="0.25"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</row>
    <row r="321" spans="15:365" x14ac:dyDescent="0.25"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</row>
    <row r="322" spans="15:365" x14ac:dyDescent="0.25"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</row>
    <row r="323" spans="15:365" x14ac:dyDescent="0.25"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</row>
    <row r="324" spans="15:365" x14ac:dyDescent="0.25"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</row>
    <row r="325" spans="15:365" x14ac:dyDescent="0.25"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</row>
    <row r="326" spans="15:365" x14ac:dyDescent="0.25"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</row>
    <row r="327" spans="15:365" x14ac:dyDescent="0.25"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</row>
    <row r="328" spans="15:365" x14ac:dyDescent="0.25"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</row>
    <row r="329" spans="15:365" x14ac:dyDescent="0.25"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</row>
    <row r="330" spans="15:365" x14ac:dyDescent="0.25"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</row>
    <row r="331" spans="15:365" x14ac:dyDescent="0.25"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</row>
    <row r="332" spans="15:365" x14ac:dyDescent="0.25"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</row>
    <row r="333" spans="15:365" x14ac:dyDescent="0.25"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</row>
    <row r="334" spans="15:365" x14ac:dyDescent="0.25"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</row>
    <row r="335" spans="15:365" x14ac:dyDescent="0.25"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</row>
    <row r="336" spans="15:365" x14ac:dyDescent="0.25"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</row>
    <row r="337" spans="15:365" x14ac:dyDescent="0.25"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</row>
    <row r="338" spans="15:365" x14ac:dyDescent="0.25"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</row>
    <row r="339" spans="15:365" x14ac:dyDescent="0.25"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</row>
    <row r="340" spans="15:365" x14ac:dyDescent="0.25"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</row>
    <row r="341" spans="15:365" x14ac:dyDescent="0.25"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</row>
    <row r="342" spans="15:365" x14ac:dyDescent="0.25"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</row>
    <row r="343" spans="15:365" x14ac:dyDescent="0.25"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</row>
    <row r="344" spans="15:365" x14ac:dyDescent="0.25"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</row>
    <row r="345" spans="15:365" x14ac:dyDescent="0.25"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</row>
    <row r="346" spans="15:365" x14ac:dyDescent="0.25"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</row>
    <row r="347" spans="15:365" x14ac:dyDescent="0.25"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</row>
    <row r="348" spans="15:365" x14ac:dyDescent="0.25"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</row>
    <row r="349" spans="15:365" x14ac:dyDescent="0.25"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</row>
    <row r="350" spans="15:365" x14ac:dyDescent="0.25"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</row>
    <row r="351" spans="15:365" x14ac:dyDescent="0.25"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</row>
    <row r="352" spans="15:365" x14ac:dyDescent="0.25"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</row>
    <row r="353" spans="15:365" x14ac:dyDescent="0.25"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</row>
    <row r="354" spans="15:365" x14ac:dyDescent="0.25"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</row>
    <row r="355" spans="15:365" x14ac:dyDescent="0.25"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</row>
    <row r="356" spans="15:365" x14ac:dyDescent="0.25"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</row>
    <row r="357" spans="15:365" x14ac:dyDescent="0.25"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</row>
    <row r="358" spans="15:365" x14ac:dyDescent="0.25"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</row>
    <row r="359" spans="15:365" x14ac:dyDescent="0.25"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</row>
    <row r="360" spans="15:365" x14ac:dyDescent="0.25"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</row>
    <row r="361" spans="15:365" x14ac:dyDescent="0.25"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</row>
    <row r="362" spans="15:365" x14ac:dyDescent="0.25"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</row>
    <row r="363" spans="15:365" x14ac:dyDescent="0.25"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</row>
    <row r="364" spans="15:365" x14ac:dyDescent="0.25"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</row>
    <row r="365" spans="15:365" x14ac:dyDescent="0.25"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</row>
    <row r="366" spans="15:365" x14ac:dyDescent="0.25"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</row>
    <row r="367" spans="15:365" x14ac:dyDescent="0.25"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</row>
    <row r="368" spans="15:365" x14ac:dyDescent="0.25"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</row>
    <row r="369" spans="15:365" x14ac:dyDescent="0.25"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</row>
    <row r="370" spans="15:365" x14ac:dyDescent="0.25"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</row>
    <row r="371" spans="15:365" x14ac:dyDescent="0.25"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</row>
    <row r="372" spans="15:365" x14ac:dyDescent="0.25"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</row>
    <row r="373" spans="15:365" x14ac:dyDescent="0.25"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</row>
    <row r="374" spans="15:365" x14ac:dyDescent="0.25"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</row>
    <row r="375" spans="15:365" x14ac:dyDescent="0.25"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</row>
    <row r="376" spans="15:365" x14ac:dyDescent="0.25"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</row>
    <row r="377" spans="15:365" x14ac:dyDescent="0.25"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</row>
    <row r="378" spans="15:365" x14ac:dyDescent="0.25"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</row>
    <row r="379" spans="15:365" x14ac:dyDescent="0.25"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</row>
    <row r="380" spans="15:365" x14ac:dyDescent="0.25"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</row>
    <row r="381" spans="15:365" x14ac:dyDescent="0.25"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</row>
    <row r="382" spans="15:365" x14ac:dyDescent="0.25"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</row>
    <row r="383" spans="15:365" x14ac:dyDescent="0.25"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</row>
    <row r="384" spans="15:365" x14ac:dyDescent="0.25"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</row>
    <row r="385" spans="43:365" x14ac:dyDescent="0.25"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</row>
    <row r="386" spans="43:365" x14ac:dyDescent="0.25"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</row>
    <row r="387" spans="43:365" x14ac:dyDescent="0.25"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</row>
    <row r="388" spans="43:365" x14ac:dyDescent="0.25"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</row>
    <row r="389" spans="43:365" x14ac:dyDescent="0.25"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</row>
    <row r="390" spans="43:365" x14ac:dyDescent="0.25"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</row>
    <row r="391" spans="43:365" x14ac:dyDescent="0.25"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</row>
    <row r="392" spans="43:365" x14ac:dyDescent="0.25"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</row>
    <row r="393" spans="43:365" x14ac:dyDescent="0.25"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</row>
    <row r="394" spans="43:365" x14ac:dyDescent="0.25"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</row>
    <row r="395" spans="43:365" x14ac:dyDescent="0.25"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</row>
    <row r="396" spans="43:365" x14ac:dyDescent="0.25"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</row>
    <row r="397" spans="43:365" x14ac:dyDescent="0.25"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</row>
    <row r="398" spans="43:365" x14ac:dyDescent="0.25"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</row>
    <row r="399" spans="43:365" x14ac:dyDescent="0.25"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</row>
    <row r="400" spans="43:365" x14ac:dyDescent="0.25"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</row>
    <row r="401" spans="43:365" x14ac:dyDescent="0.25"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</row>
    <row r="402" spans="43:365" x14ac:dyDescent="0.25"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</row>
    <row r="403" spans="43:365" x14ac:dyDescent="0.25"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</row>
    <row r="404" spans="43:365" x14ac:dyDescent="0.25"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</row>
    <row r="405" spans="43:365" x14ac:dyDescent="0.25"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</row>
    <row r="406" spans="43:365" x14ac:dyDescent="0.25"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</row>
    <row r="407" spans="43:365" x14ac:dyDescent="0.25"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</row>
    <row r="408" spans="43:365" x14ac:dyDescent="0.25"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</row>
    <row r="409" spans="43:365" x14ac:dyDescent="0.25"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</row>
    <row r="410" spans="43:365" x14ac:dyDescent="0.25"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</row>
    <row r="411" spans="43:365" x14ac:dyDescent="0.25"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</row>
    <row r="412" spans="43:365" x14ac:dyDescent="0.25"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</row>
    <row r="413" spans="43:365" x14ac:dyDescent="0.25"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</row>
    <row r="414" spans="43:365" x14ac:dyDescent="0.25"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</row>
    <row r="415" spans="43:365" x14ac:dyDescent="0.25"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</row>
    <row r="416" spans="43:365" x14ac:dyDescent="0.25"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</row>
    <row r="417" spans="43:365" x14ac:dyDescent="0.25"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</row>
    <row r="418" spans="43:365" x14ac:dyDescent="0.25"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</row>
    <row r="419" spans="43:365" x14ac:dyDescent="0.25"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</row>
    <row r="420" spans="43:365" x14ac:dyDescent="0.25"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</row>
    <row r="421" spans="43:365" x14ac:dyDescent="0.25"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</row>
    <row r="422" spans="43:365" x14ac:dyDescent="0.25"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</row>
    <row r="423" spans="43:365" x14ac:dyDescent="0.25"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</row>
    <row r="424" spans="43:365" x14ac:dyDescent="0.25"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</row>
    <row r="425" spans="43:365" x14ac:dyDescent="0.25"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</row>
    <row r="426" spans="43:365" x14ac:dyDescent="0.25"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</row>
    <row r="427" spans="43:365" x14ac:dyDescent="0.25"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</row>
    <row r="428" spans="43:365" x14ac:dyDescent="0.25"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</row>
    <row r="429" spans="43:365" x14ac:dyDescent="0.25"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</row>
    <row r="430" spans="43:365" x14ac:dyDescent="0.25"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</row>
    <row r="431" spans="43:365" x14ac:dyDescent="0.25"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</row>
    <row r="432" spans="43:365" x14ac:dyDescent="0.25"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</row>
    <row r="433" spans="138:365" x14ac:dyDescent="0.25"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</row>
    <row r="434" spans="138:365" x14ac:dyDescent="0.25"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</row>
    <row r="435" spans="138:365" x14ac:dyDescent="0.25"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</row>
    <row r="436" spans="138:365" x14ac:dyDescent="0.25"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</row>
    <row r="437" spans="138:365" x14ac:dyDescent="0.25"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</row>
    <row r="438" spans="138:365" x14ac:dyDescent="0.25"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</row>
    <row r="439" spans="138:365" x14ac:dyDescent="0.25"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</row>
    <row r="440" spans="138:365" x14ac:dyDescent="0.25"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</row>
    <row r="441" spans="138:365" x14ac:dyDescent="0.25"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</row>
    <row r="442" spans="138:365" x14ac:dyDescent="0.25"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</row>
    <row r="443" spans="138:365" x14ac:dyDescent="0.25"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</row>
    <row r="444" spans="138:365" x14ac:dyDescent="0.25"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</row>
    <row r="445" spans="138:365" x14ac:dyDescent="0.25"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</row>
    <row r="446" spans="138:365" x14ac:dyDescent="0.25"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</row>
    <row r="447" spans="138:365" x14ac:dyDescent="0.25"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</row>
    <row r="448" spans="138:365" x14ac:dyDescent="0.25"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</row>
    <row r="449" spans="138:365" x14ac:dyDescent="0.25"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</row>
    <row r="450" spans="138:365" x14ac:dyDescent="0.25"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</row>
    <row r="451" spans="138:365" x14ac:dyDescent="0.25"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</row>
    <row r="452" spans="138:365" x14ac:dyDescent="0.25"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</row>
    <row r="453" spans="138:365" x14ac:dyDescent="0.25"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</row>
    <row r="454" spans="138:365" x14ac:dyDescent="0.25"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</row>
    <row r="455" spans="138:365" x14ac:dyDescent="0.25"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</row>
    <row r="456" spans="138:365" x14ac:dyDescent="0.25"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</row>
    <row r="457" spans="138:365" x14ac:dyDescent="0.25"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</row>
    <row r="458" spans="138:365" x14ac:dyDescent="0.25"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</row>
    <row r="459" spans="138:365" x14ac:dyDescent="0.25"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</row>
    <row r="460" spans="138:365" x14ac:dyDescent="0.25"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</row>
    <row r="461" spans="138:365" x14ac:dyDescent="0.25"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</row>
    <row r="462" spans="138:365" x14ac:dyDescent="0.25"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</row>
    <row r="463" spans="138:365" x14ac:dyDescent="0.25"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</row>
    <row r="464" spans="138:365" x14ac:dyDescent="0.25"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</row>
    <row r="465" spans="138:365" x14ac:dyDescent="0.25"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</row>
    <row r="466" spans="138:365" x14ac:dyDescent="0.25"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</row>
    <row r="467" spans="138:365" x14ac:dyDescent="0.25"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</row>
    <row r="468" spans="138:365" x14ac:dyDescent="0.25"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</row>
    <row r="469" spans="138:365" x14ac:dyDescent="0.25"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</row>
    <row r="470" spans="138:365" x14ac:dyDescent="0.25"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</row>
    <row r="471" spans="138:365" x14ac:dyDescent="0.25"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</row>
    <row r="472" spans="138:365" x14ac:dyDescent="0.25"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</row>
    <row r="473" spans="138:365" x14ac:dyDescent="0.25"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</row>
    <row r="474" spans="138:365" x14ac:dyDescent="0.25"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</row>
    <row r="475" spans="138:365" x14ac:dyDescent="0.25"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</row>
    <row r="476" spans="138:365" x14ac:dyDescent="0.25"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</row>
    <row r="477" spans="138:365" x14ac:dyDescent="0.25"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</row>
    <row r="478" spans="138:365" x14ac:dyDescent="0.25"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</row>
    <row r="479" spans="138:365" x14ac:dyDescent="0.25"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</row>
    <row r="480" spans="138:365" x14ac:dyDescent="0.25"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</row>
    <row r="481" spans="138:365" x14ac:dyDescent="0.25"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</row>
    <row r="482" spans="138:365" x14ac:dyDescent="0.25"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</row>
    <row r="483" spans="138:365" x14ac:dyDescent="0.25"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</row>
    <row r="484" spans="138:365" x14ac:dyDescent="0.25"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</row>
    <row r="485" spans="138:365" x14ac:dyDescent="0.25"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</row>
    <row r="486" spans="138:365" x14ac:dyDescent="0.25"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</row>
    <row r="487" spans="138:365" x14ac:dyDescent="0.25"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</row>
    <row r="488" spans="138:365" x14ac:dyDescent="0.25"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</row>
    <row r="489" spans="138:365" x14ac:dyDescent="0.25"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</row>
    <row r="490" spans="138:365" x14ac:dyDescent="0.25"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</row>
    <row r="491" spans="138:365" x14ac:dyDescent="0.25"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</row>
    <row r="492" spans="138:365" x14ac:dyDescent="0.25"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</row>
    <row r="493" spans="138:365" x14ac:dyDescent="0.25"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  <c r="JP493" s="47"/>
      <c r="JQ493" s="47"/>
      <c r="JR493" s="47"/>
      <c r="JS493" s="47"/>
      <c r="JT493" s="47"/>
      <c r="JU493" s="47"/>
      <c r="JV493" s="47"/>
      <c r="JW493" s="47"/>
      <c r="JX493" s="47"/>
      <c r="JY493" s="47"/>
      <c r="JZ493" s="47"/>
      <c r="KA493" s="47"/>
      <c r="KB493" s="47"/>
      <c r="KC493" s="47"/>
      <c r="KD493" s="47"/>
      <c r="KE493" s="47"/>
      <c r="KF493" s="47"/>
      <c r="KG493" s="47"/>
      <c r="KH493" s="47"/>
      <c r="KI493" s="47"/>
      <c r="KJ493" s="47"/>
      <c r="KK493" s="47"/>
      <c r="KL493" s="47"/>
      <c r="KM493" s="47"/>
      <c r="KN493" s="47"/>
      <c r="KO493" s="47"/>
      <c r="KP493" s="47"/>
      <c r="KQ493" s="47"/>
      <c r="KR493" s="47"/>
      <c r="KS493" s="47"/>
      <c r="KT493" s="47"/>
      <c r="KU493" s="47"/>
      <c r="KV493" s="47"/>
      <c r="KW493" s="47"/>
      <c r="KX493" s="47"/>
      <c r="KY493" s="47"/>
      <c r="KZ493" s="47"/>
      <c r="LA493" s="47"/>
      <c r="LB493" s="47"/>
      <c r="LC493" s="47"/>
      <c r="LD493" s="47"/>
      <c r="LE493" s="47"/>
      <c r="LF493" s="47"/>
      <c r="LG493" s="47"/>
      <c r="LH493" s="47"/>
      <c r="LI493" s="47"/>
      <c r="LJ493" s="47"/>
      <c r="LK493" s="47"/>
      <c r="LL493" s="47"/>
      <c r="LM493" s="47"/>
      <c r="LN493" s="47"/>
      <c r="LO493" s="47"/>
      <c r="LP493" s="47"/>
      <c r="LQ493" s="47"/>
      <c r="LR493" s="47"/>
      <c r="LS493" s="47"/>
      <c r="LT493" s="47"/>
      <c r="LU493" s="47"/>
      <c r="LV493" s="47"/>
      <c r="LW493" s="47"/>
      <c r="LX493" s="47"/>
      <c r="LY493" s="47"/>
      <c r="LZ493" s="47"/>
      <c r="MA493" s="47"/>
      <c r="MB493" s="47"/>
      <c r="MC493" s="47"/>
      <c r="MD493" s="47"/>
      <c r="ME493" s="47"/>
      <c r="MF493" s="47"/>
      <c r="MG493" s="47"/>
      <c r="MH493" s="47"/>
      <c r="MI493" s="47"/>
      <c r="MJ493" s="47"/>
      <c r="MK493" s="47"/>
      <c r="ML493" s="47"/>
      <c r="MM493" s="47"/>
      <c r="MN493" s="47"/>
      <c r="MO493" s="47"/>
      <c r="MP493" s="47"/>
      <c r="MQ493" s="47"/>
      <c r="MR493" s="47"/>
      <c r="MS493" s="47"/>
      <c r="MT493" s="47"/>
      <c r="MU493" s="47"/>
      <c r="MV493" s="47"/>
      <c r="MW493" s="47"/>
      <c r="MX493" s="47"/>
      <c r="MY493" s="47"/>
      <c r="MZ493" s="47"/>
      <c r="NA493" s="47"/>
    </row>
    <row r="494" spans="138:365" x14ac:dyDescent="0.25"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  <c r="JP494" s="47"/>
      <c r="JQ494" s="47"/>
      <c r="JR494" s="47"/>
      <c r="JS494" s="47"/>
      <c r="JT494" s="47"/>
      <c r="JU494" s="47"/>
      <c r="JV494" s="47"/>
      <c r="JW494" s="47"/>
      <c r="JX494" s="47"/>
      <c r="JY494" s="47"/>
      <c r="JZ494" s="47"/>
      <c r="KA494" s="47"/>
      <c r="KB494" s="47"/>
      <c r="KC494" s="47"/>
      <c r="KD494" s="47"/>
      <c r="KE494" s="47"/>
      <c r="KF494" s="47"/>
      <c r="KG494" s="47"/>
      <c r="KH494" s="47"/>
      <c r="KI494" s="47"/>
      <c r="KJ494" s="47"/>
      <c r="KK494" s="47"/>
      <c r="KL494" s="47"/>
      <c r="KM494" s="47"/>
      <c r="KN494" s="47"/>
      <c r="KO494" s="47"/>
      <c r="KP494" s="47"/>
      <c r="KQ494" s="47"/>
      <c r="KR494" s="47"/>
      <c r="KS494" s="47"/>
      <c r="KT494" s="47"/>
      <c r="KU494" s="47"/>
      <c r="KV494" s="47"/>
      <c r="KW494" s="47"/>
      <c r="KX494" s="47"/>
      <c r="KY494" s="47"/>
      <c r="KZ494" s="47"/>
      <c r="LA494" s="47"/>
      <c r="LB494" s="47"/>
      <c r="LC494" s="47"/>
      <c r="LD494" s="47"/>
      <c r="LE494" s="47"/>
      <c r="LF494" s="47"/>
      <c r="LG494" s="47"/>
      <c r="LH494" s="47"/>
      <c r="LI494" s="47"/>
      <c r="LJ494" s="47"/>
      <c r="LK494" s="47"/>
      <c r="LL494" s="47"/>
      <c r="LM494" s="47"/>
      <c r="LN494" s="47"/>
      <c r="LO494" s="47"/>
      <c r="LP494" s="47"/>
      <c r="LQ494" s="47"/>
      <c r="LR494" s="47"/>
      <c r="LS494" s="47"/>
      <c r="LT494" s="47"/>
      <c r="LU494" s="47"/>
      <c r="LV494" s="47"/>
      <c r="LW494" s="47"/>
      <c r="LX494" s="47"/>
      <c r="LY494" s="47"/>
      <c r="LZ494" s="47"/>
      <c r="MA494" s="47"/>
      <c r="MB494" s="47"/>
      <c r="MC494" s="47"/>
      <c r="MD494" s="47"/>
      <c r="ME494" s="47"/>
      <c r="MF494" s="47"/>
      <c r="MG494" s="47"/>
      <c r="MH494" s="47"/>
      <c r="MI494" s="47"/>
      <c r="MJ494" s="47"/>
      <c r="MK494" s="47"/>
      <c r="ML494" s="47"/>
      <c r="MM494" s="47"/>
      <c r="MN494" s="47"/>
      <c r="MO494" s="47"/>
      <c r="MP494" s="47"/>
      <c r="MQ494" s="47"/>
      <c r="MR494" s="47"/>
      <c r="MS494" s="47"/>
      <c r="MT494" s="47"/>
      <c r="MU494" s="47"/>
      <c r="MV494" s="47"/>
      <c r="MW494" s="47"/>
      <c r="MX494" s="47"/>
      <c r="MY494" s="47"/>
      <c r="MZ494" s="47"/>
      <c r="NA494" s="47"/>
    </row>
    <row r="495" spans="138:365" x14ac:dyDescent="0.25"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  <c r="JP495" s="47"/>
      <c r="JQ495" s="47"/>
      <c r="JR495" s="47"/>
      <c r="JS495" s="47"/>
      <c r="JT495" s="47"/>
      <c r="JU495" s="47"/>
      <c r="JV495" s="47"/>
      <c r="JW495" s="47"/>
      <c r="JX495" s="47"/>
      <c r="JY495" s="47"/>
      <c r="JZ495" s="47"/>
      <c r="KA495" s="47"/>
      <c r="KB495" s="47"/>
      <c r="KC495" s="47"/>
      <c r="KD495" s="47"/>
      <c r="KE495" s="47"/>
      <c r="KF495" s="47"/>
      <c r="KG495" s="47"/>
      <c r="KH495" s="47"/>
      <c r="KI495" s="47"/>
      <c r="KJ495" s="47"/>
      <c r="KK495" s="47"/>
      <c r="KL495" s="47"/>
      <c r="KM495" s="47"/>
      <c r="KN495" s="47"/>
      <c r="KO495" s="47"/>
      <c r="KP495" s="47"/>
      <c r="KQ495" s="47"/>
      <c r="KR495" s="47"/>
      <c r="KS495" s="47"/>
      <c r="KT495" s="47"/>
      <c r="KU495" s="47"/>
      <c r="KV495" s="47"/>
      <c r="KW495" s="47"/>
      <c r="KX495" s="47"/>
      <c r="KY495" s="47"/>
      <c r="KZ495" s="47"/>
      <c r="LA495" s="47"/>
      <c r="LB495" s="47"/>
      <c r="LC495" s="47"/>
      <c r="LD495" s="47"/>
      <c r="LE495" s="47"/>
      <c r="LF495" s="47"/>
      <c r="LG495" s="47"/>
      <c r="LH495" s="47"/>
      <c r="LI495" s="47"/>
      <c r="LJ495" s="47"/>
      <c r="LK495" s="47"/>
      <c r="LL495" s="47"/>
      <c r="LM495" s="47"/>
      <c r="LN495" s="47"/>
      <c r="LO495" s="47"/>
      <c r="LP495" s="47"/>
      <c r="LQ495" s="47"/>
      <c r="LR495" s="47"/>
      <c r="LS495" s="47"/>
      <c r="LT495" s="47"/>
      <c r="LU495" s="47"/>
      <c r="LV495" s="47"/>
      <c r="LW495" s="47"/>
      <c r="LX495" s="47"/>
      <c r="LY495" s="47"/>
      <c r="LZ495" s="47"/>
      <c r="MA495" s="47"/>
      <c r="MB495" s="47"/>
      <c r="MC495" s="47"/>
      <c r="MD495" s="47"/>
      <c r="ME495" s="47"/>
      <c r="MF495" s="47"/>
      <c r="MG495" s="47"/>
      <c r="MH495" s="47"/>
      <c r="MI495" s="47"/>
      <c r="MJ495" s="47"/>
      <c r="MK495" s="47"/>
      <c r="ML495" s="47"/>
      <c r="MM495" s="47"/>
      <c r="MN495" s="47"/>
      <c r="MO495" s="47"/>
      <c r="MP495" s="47"/>
      <c r="MQ495" s="47"/>
      <c r="MR495" s="47"/>
      <c r="MS495" s="47"/>
      <c r="MT495" s="47"/>
      <c r="MU495" s="47"/>
      <c r="MV495" s="47"/>
      <c r="MW495" s="47"/>
      <c r="MX495" s="47"/>
      <c r="MY495" s="47"/>
      <c r="MZ495" s="47"/>
      <c r="NA495" s="47"/>
    </row>
    <row r="496" spans="138:365" x14ac:dyDescent="0.25"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  <c r="JP496" s="47"/>
      <c r="JQ496" s="47"/>
      <c r="JR496" s="47"/>
      <c r="JS496" s="47"/>
      <c r="JT496" s="47"/>
      <c r="JU496" s="47"/>
      <c r="JV496" s="47"/>
      <c r="JW496" s="47"/>
      <c r="JX496" s="47"/>
      <c r="JY496" s="47"/>
      <c r="JZ496" s="47"/>
      <c r="KA496" s="47"/>
      <c r="KB496" s="47"/>
      <c r="KC496" s="47"/>
      <c r="KD496" s="47"/>
      <c r="KE496" s="47"/>
      <c r="KF496" s="47"/>
      <c r="KG496" s="47"/>
      <c r="KH496" s="47"/>
      <c r="KI496" s="47"/>
      <c r="KJ496" s="47"/>
      <c r="KK496" s="47"/>
      <c r="KL496" s="47"/>
      <c r="KM496" s="47"/>
      <c r="KN496" s="47"/>
      <c r="KO496" s="47"/>
      <c r="KP496" s="47"/>
      <c r="KQ496" s="47"/>
      <c r="KR496" s="47"/>
      <c r="KS496" s="47"/>
      <c r="KT496" s="47"/>
      <c r="KU496" s="47"/>
      <c r="KV496" s="47"/>
      <c r="KW496" s="47"/>
      <c r="KX496" s="47"/>
      <c r="KY496" s="47"/>
      <c r="KZ496" s="47"/>
      <c r="LA496" s="47"/>
      <c r="LB496" s="47"/>
      <c r="LC496" s="47"/>
      <c r="LD496" s="47"/>
      <c r="LE496" s="47"/>
      <c r="LF496" s="47"/>
      <c r="LG496" s="47"/>
      <c r="LH496" s="47"/>
      <c r="LI496" s="47"/>
      <c r="LJ496" s="47"/>
      <c r="LK496" s="47"/>
      <c r="LL496" s="47"/>
      <c r="LM496" s="47"/>
      <c r="LN496" s="47"/>
      <c r="LO496" s="47"/>
      <c r="LP496" s="47"/>
      <c r="LQ496" s="47"/>
      <c r="LR496" s="47"/>
      <c r="LS496" s="47"/>
      <c r="LT496" s="47"/>
      <c r="LU496" s="47"/>
      <c r="LV496" s="47"/>
      <c r="LW496" s="47"/>
      <c r="LX496" s="47"/>
      <c r="LY496" s="47"/>
      <c r="LZ496" s="47"/>
      <c r="MA496" s="47"/>
      <c r="MB496" s="47"/>
      <c r="MC496" s="47"/>
      <c r="MD496" s="47"/>
      <c r="ME496" s="47"/>
      <c r="MF496" s="47"/>
      <c r="MG496" s="47"/>
      <c r="MH496" s="47"/>
      <c r="MI496" s="47"/>
      <c r="MJ496" s="47"/>
      <c r="MK496" s="47"/>
      <c r="ML496" s="47"/>
      <c r="MM496" s="47"/>
      <c r="MN496" s="47"/>
      <c r="MO496" s="47"/>
      <c r="MP496" s="47"/>
      <c r="MQ496" s="47"/>
      <c r="MR496" s="47"/>
      <c r="MS496" s="47"/>
      <c r="MT496" s="47"/>
      <c r="MU496" s="47"/>
      <c r="MV496" s="47"/>
      <c r="MW496" s="47"/>
      <c r="MX496" s="47"/>
      <c r="MY496" s="47"/>
      <c r="MZ496" s="47"/>
      <c r="NA496" s="47"/>
    </row>
    <row r="497" spans="138:365" x14ac:dyDescent="0.25"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  <c r="JP497" s="47"/>
      <c r="JQ497" s="47"/>
      <c r="JR497" s="47"/>
      <c r="JS497" s="47"/>
      <c r="JT497" s="47"/>
      <c r="JU497" s="47"/>
      <c r="JV497" s="47"/>
      <c r="JW497" s="47"/>
      <c r="JX497" s="47"/>
      <c r="JY497" s="47"/>
      <c r="JZ497" s="47"/>
      <c r="KA497" s="47"/>
      <c r="KB497" s="47"/>
      <c r="KC497" s="47"/>
      <c r="KD497" s="47"/>
      <c r="KE497" s="47"/>
      <c r="KF497" s="47"/>
      <c r="KG497" s="47"/>
      <c r="KH497" s="47"/>
      <c r="KI497" s="47"/>
      <c r="KJ497" s="47"/>
      <c r="KK497" s="47"/>
      <c r="KL497" s="47"/>
      <c r="KM497" s="47"/>
      <c r="KN497" s="47"/>
      <c r="KO497" s="47"/>
      <c r="KP497" s="47"/>
      <c r="KQ497" s="47"/>
      <c r="KR497" s="47"/>
      <c r="KS497" s="47"/>
      <c r="KT497" s="47"/>
      <c r="KU497" s="47"/>
      <c r="KV497" s="47"/>
      <c r="KW497" s="47"/>
      <c r="KX497" s="47"/>
      <c r="KY497" s="47"/>
      <c r="KZ497" s="47"/>
      <c r="LA497" s="47"/>
      <c r="LB497" s="47"/>
      <c r="LC497" s="47"/>
      <c r="LD497" s="47"/>
      <c r="LE497" s="47"/>
      <c r="LF497" s="47"/>
      <c r="LG497" s="47"/>
      <c r="LH497" s="47"/>
      <c r="LI497" s="47"/>
      <c r="LJ497" s="47"/>
      <c r="LK497" s="47"/>
      <c r="LL497" s="47"/>
      <c r="LM497" s="47"/>
      <c r="LN497" s="47"/>
      <c r="LO497" s="47"/>
      <c r="LP497" s="47"/>
      <c r="LQ497" s="47"/>
      <c r="LR497" s="47"/>
      <c r="LS497" s="47"/>
      <c r="LT497" s="47"/>
      <c r="LU497" s="47"/>
      <c r="LV497" s="47"/>
      <c r="LW497" s="47"/>
      <c r="LX497" s="47"/>
      <c r="LY497" s="47"/>
      <c r="LZ497" s="47"/>
      <c r="MA497" s="47"/>
      <c r="MB497" s="47"/>
      <c r="MC497" s="47"/>
      <c r="MD497" s="47"/>
      <c r="ME497" s="47"/>
      <c r="MF497" s="47"/>
      <c r="MG497" s="47"/>
      <c r="MH497" s="47"/>
      <c r="MI497" s="47"/>
      <c r="MJ497" s="47"/>
      <c r="MK497" s="47"/>
      <c r="ML497" s="47"/>
      <c r="MM497" s="47"/>
      <c r="MN497" s="47"/>
      <c r="MO497" s="47"/>
      <c r="MP497" s="47"/>
      <c r="MQ497" s="47"/>
      <c r="MR497" s="47"/>
      <c r="MS497" s="47"/>
      <c r="MT497" s="47"/>
      <c r="MU497" s="47"/>
      <c r="MV497" s="47"/>
      <c r="MW497" s="47"/>
      <c r="MX497" s="47"/>
      <c r="MY497" s="47"/>
      <c r="MZ497" s="47"/>
      <c r="NA497" s="47"/>
    </row>
    <row r="498" spans="138:365" x14ac:dyDescent="0.25"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  <c r="JP498" s="47"/>
      <c r="JQ498" s="47"/>
      <c r="JR498" s="47"/>
      <c r="JS498" s="47"/>
      <c r="JT498" s="47"/>
      <c r="JU498" s="47"/>
      <c r="JV498" s="47"/>
      <c r="JW498" s="47"/>
      <c r="JX498" s="47"/>
      <c r="JY498" s="47"/>
      <c r="JZ498" s="47"/>
      <c r="KA498" s="47"/>
      <c r="KB498" s="47"/>
      <c r="KC498" s="47"/>
      <c r="KD498" s="47"/>
      <c r="KE498" s="47"/>
      <c r="KF498" s="47"/>
      <c r="KG498" s="47"/>
      <c r="KH498" s="47"/>
      <c r="KI498" s="47"/>
      <c r="KJ498" s="47"/>
      <c r="KK498" s="47"/>
      <c r="KL498" s="47"/>
      <c r="KM498" s="47"/>
      <c r="KN498" s="47"/>
      <c r="KO498" s="47"/>
      <c r="KP498" s="47"/>
      <c r="KQ498" s="47"/>
      <c r="KR498" s="47"/>
      <c r="KS498" s="47"/>
      <c r="KT498" s="47"/>
      <c r="KU498" s="47"/>
      <c r="KV498" s="47"/>
      <c r="KW498" s="47"/>
      <c r="KX498" s="47"/>
      <c r="KY498" s="47"/>
      <c r="KZ498" s="47"/>
      <c r="LA498" s="47"/>
      <c r="LB498" s="47"/>
      <c r="LC498" s="47"/>
      <c r="LD498" s="47"/>
      <c r="LE498" s="47"/>
      <c r="LF498" s="47"/>
      <c r="LG498" s="47"/>
      <c r="LH498" s="47"/>
      <c r="LI498" s="47"/>
      <c r="LJ498" s="47"/>
      <c r="LK498" s="47"/>
      <c r="LL498" s="47"/>
      <c r="LM498" s="47"/>
      <c r="LN498" s="47"/>
      <c r="LO498" s="47"/>
      <c r="LP498" s="47"/>
      <c r="LQ498" s="47"/>
      <c r="LR498" s="47"/>
      <c r="LS498" s="47"/>
      <c r="LT498" s="47"/>
      <c r="LU498" s="47"/>
      <c r="LV498" s="47"/>
      <c r="LW498" s="47"/>
      <c r="LX498" s="47"/>
      <c r="LY498" s="47"/>
      <c r="LZ498" s="47"/>
      <c r="MA498" s="47"/>
      <c r="MB498" s="47"/>
      <c r="MC498" s="47"/>
      <c r="MD498" s="47"/>
      <c r="ME498" s="47"/>
      <c r="MF498" s="47"/>
      <c r="MG498" s="47"/>
      <c r="MH498" s="47"/>
      <c r="MI498" s="47"/>
      <c r="MJ498" s="47"/>
      <c r="MK498" s="47"/>
      <c r="ML498" s="47"/>
      <c r="MM498" s="47"/>
      <c r="MN498" s="47"/>
      <c r="MO498" s="47"/>
      <c r="MP498" s="47"/>
      <c r="MQ498" s="47"/>
      <c r="MR498" s="47"/>
      <c r="MS498" s="47"/>
      <c r="MT498" s="47"/>
      <c r="MU498" s="47"/>
      <c r="MV498" s="47"/>
      <c r="MW498" s="47"/>
      <c r="MX498" s="47"/>
      <c r="MY498" s="47"/>
      <c r="MZ498" s="47"/>
      <c r="NA498" s="47"/>
    </row>
    <row r="499" spans="138:365" x14ac:dyDescent="0.25"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  <c r="JP499" s="47"/>
      <c r="JQ499" s="47"/>
      <c r="JR499" s="47"/>
      <c r="JS499" s="47"/>
      <c r="JT499" s="47"/>
      <c r="JU499" s="47"/>
      <c r="JV499" s="47"/>
      <c r="JW499" s="47"/>
      <c r="JX499" s="47"/>
      <c r="JY499" s="47"/>
      <c r="JZ499" s="47"/>
      <c r="KA499" s="47"/>
      <c r="KB499" s="47"/>
      <c r="KC499" s="47"/>
      <c r="KD499" s="47"/>
      <c r="KE499" s="47"/>
      <c r="KF499" s="47"/>
      <c r="KG499" s="47"/>
      <c r="KH499" s="47"/>
      <c r="KI499" s="47"/>
      <c r="KJ499" s="47"/>
      <c r="KK499" s="47"/>
      <c r="KL499" s="47"/>
      <c r="KM499" s="47"/>
      <c r="KN499" s="47"/>
      <c r="KO499" s="47"/>
      <c r="KP499" s="47"/>
      <c r="KQ499" s="47"/>
      <c r="KR499" s="47"/>
      <c r="KS499" s="47"/>
      <c r="KT499" s="47"/>
      <c r="KU499" s="47"/>
      <c r="KV499" s="47"/>
      <c r="KW499" s="47"/>
      <c r="KX499" s="47"/>
      <c r="KY499" s="47"/>
      <c r="KZ499" s="47"/>
      <c r="LA499" s="47"/>
      <c r="LB499" s="47"/>
      <c r="LC499" s="47"/>
      <c r="LD499" s="47"/>
      <c r="LE499" s="47"/>
      <c r="LF499" s="47"/>
      <c r="LG499" s="47"/>
      <c r="LH499" s="47"/>
      <c r="LI499" s="47"/>
      <c r="LJ499" s="47"/>
      <c r="LK499" s="47"/>
      <c r="LL499" s="47"/>
      <c r="LM499" s="47"/>
      <c r="LN499" s="47"/>
      <c r="LO499" s="47"/>
      <c r="LP499" s="47"/>
      <c r="LQ499" s="47"/>
      <c r="LR499" s="47"/>
      <c r="LS499" s="47"/>
      <c r="LT499" s="47"/>
      <c r="LU499" s="47"/>
      <c r="LV499" s="47"/>
      <c r="LW499" s="47"/>
      <c r="LX499" s="47"/>
      <c r="LY499" s="47"/>
      <c r="LZ499" s="47"/>
      <c r="MA499" s="47"/>
      <c r="MB499" s="47"/>
      <c r="MC499" s="47"/>
      <c r="MD499" s="47"/>
      <c r="ME499" s="47"/>
      <c r="MF499" s="47"/>
      <c r="MG499" s="47"/>
      <c r="MH499" s="47"/>
      <c r="MI499" s="47"/>
      <c r="MJ499" s="47"/>
      <c r="MK499" s="47"/>
      <c r="ML499" s="47"/>
      <c r="MM499" s="47"/>
      <c r="MN499" s="47"/>
      <c r="MO499" s="47"/>
      <c r="MP499" s="47"/>
      <c r="MQ499" s="47"/>
      <c r="MR499" s="47"/>
      <c r="MS499" s="47"/>
      <c r="MT499" s="47"/>
      <c r="MU499" s="47"/>
      <c r="MV499" s="47"/>
      <c r="MW499" s="47"/>
      <c r="MX499" s="47"/>
      <c r="MY499" s="47"/>
      <c r="MZ499" s="47"/>
      <c r="NA499" s="47"/>
    </row>
    <row r="500" spans="138:365" x14ac:dyDescent="0.25"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</row>
    <row r="501" spans="138:365" x14ac:dyDescent="0.25"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  <c r="JP501" s="47"/>
      <c r="JQ501" s="47"/>
      <c r="JR501" s="47"/>
      <c r="JS501" s="47"/>
      <c r="JT501" s="47"/>
      <c r="JU501" s="47"/>
      <c r="JV501" s="47"/>
      <c r="JW501" s="47"/>
      <c r="JX501" s="47"/>
      <c r="JY501" s="47"/>
      <c r="JZ501" s="47"/>
      <c r="KA501" s="47"/>
      <c r="KB501" s="47"/>
      <c r="KC501" s="47"/>
      <c r="KD501" s="47"/>
      <c r="KE501" s="47"/>
      <c r="KF501" s="47"/>
      <c r="KG501" s="47"/>
      <c r="KH501" s="47"/>
      <c r="KI501" s="47"/>
      <c r="KJ501" s="47"/>
      <c r="KK501" s="47"/>
      <c r="KL501" s="47"/>
      <c r="KM501" s="47"/>
      <c r="KN501" s="47"/>
      <c r="KO501" s="47"/>
      <c r="KP501" s="47"/>
      <c r="KQ501" s="47"/>
      <c r="KR501" s="47"/>
      <c r="KS501" s="47"/>
      <c r="KT501" s="47"/>
      <c r="KU501" s="47"/>
      <c r="KV501" s="47"/>
      <c r="KW501" s="47"/>
      <c r="KX501" s="47"/>
      <c r="KY501" s="47"/>
      <c r="KZ501" s="47"/>
      <c r="LA501" s="47"/>
      <c r="LB501" s="47"/>
      <c r="LC501" s="47"/>
      <c r="LD501" s="47"/>
      <c r="LE501" s="47"/>
      <c r="LF501" s="47"/>
      <c r="LG501" s="47"/>
      <c r="LH501" s="47"/>
      <c r="LI501" s="47"/>
      <c r="LJ501" s="47"/>
      <c r="LK501" s="47"/>
      <c r="LL501" s="47"/>
      <c r="LM501" s="47"/>
      <c r="LN501" s="47"/>
      <c r="LO501" s="47"/>
      <c r="LP501" s="47"/>
      <c r="LQ501" s="47"/>
      <c r="LR501" s="47"/>
      <c r="LS501" s="47"/>
      <c r="LT501" s="47"/>
      <c r="LU501" s="47"/>
      <c r="LV501" s="47"/>
      <c r="LW501" s="47"/>
      <c r="LX501" s="47"/>
      <c r="LY501" s="47"/>
      <c r="LZ501" s="47"/>
      <c r="MA501" s="47"/>
      <c r="MB501" s="47"/>
      <c r="MC501" s="47"/>
      <c r="MD501" s="47"/>
      <c r="ME501" s="47"/>
      <c r="MF501" s="47"/>
      <c r="MG501" s="47"/>
      <c r="MH501" s="47"/>
      <c r="MI501" s="47"/>
      <c r="MJ501" s="47"/>
      <c r="MK501" s="47"/>
      <c r="ML501" s="47"/>
      <c r="MM501" s="47"/>
      <c r="MN501" s="47"/>
      <c r="MO501" s="47"/>
      <c r="MP501" s="47"/>
      <c r="MQ501" s="47"/>
      <c r="MR501" s="47"/>
      <c r="MS501" s="47"/>
      <c r="MT501" s="47"/>
      <c r="MU501" s="47"/>
      <c r="MV501" s="47"/>
      <c r="MW501" s="47"/>
      <c r="MX501" s="47"/>
      <c r="MY501" s="47"/>
      <c r="MZ501" s="47"/>
      <c r="NA501" s="47"/>
    </row>
    <row r="502" spans="138:365" x14ac:dyDescent="0.25"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  <c r="JP502" s="47"/>
      <c r="JQ502" s="47"/>
      <c r="JR502" s="47"/>
      <c r="JS502" s="47"/>
      <c r="JT502" s="47"/>
      <c r="JU502" s="47"/>
      <c r="JV502" s="47"/>
      <c r="JW502" s="47"/>
      <c r="JX502" s="47"/>
      <c r="JY502" s="47"/>
      <c r="JZ502" s="47"/>
      <c r="KA502" s="47"/>
      <c r="KB502" s="47"/>
      <c r="KC502" s="47"/>
      <c r="KD502" s="47"/>
      <c r="KE502" s="47"/>
      <c r="KF502" s="47"/>
      <c r="KG502" s="47"/>
      <c r="KH502" s="47"/>
      <c r="KI502" s="47"/>
      <c r="KJ502" s="47"/>
      <c r="KK502" s="47"/>
      <c r="KL502" s="47"/>
      <c r="KM502" s="47"/>
      <c r="KN502" s="47"/>
      <c r="KO502" s="47"/>
      <c r="KP502" s="47"/>
      <c r="KQ502" s="47"/>
      <c r="KR502" s="47"/>
      <c r="KS502" s="47"/>
      <c r="KT502" s="47"/>
      <c r="KU502" s="47"/>
      <c r="KV502" s="47"/>
      <c r="KW502" s="47"/>
      <c r="KX502" s="47"/>
      <c r="KY502" s="47"/>
      <c r="KZ502" s="47"/>
      <c r="LA502" s="47"/>
      <c r="LB502" s="47"/>
      <c r="LC502" s="47"/>
      <c r="LD502" s="47"/>
      <c r="LE502" s="47"/>
      <c r="LF502" s="47"/>
      <c r="LG502" s="47"/>
      <c r="LH502" s="47"/>
      <c r="LI502" s="47"/>
      <c r="LJ502" s="47"/>
      <c r="LK502" s="47"/>
      <c r="LL502" s="47"/>
      <c r="LM502" s="47"/>
      <c r="LN502" s="47"/>
      <c r="LO502" s="47"/>
      <c r="LP502" s="47"/>
      <c r="LQ502" s="47"/>
      <c r="LR502" s="47"/>
      <c r="LS502" s="47"/>
      <c r="LT502" s="47"/>
      <c r="LU502" s="47"/>
      <c r="LV502" s="47"/>
      <c r="LW502" s="47"/>
      <c r="LX502" s="47"/>
      <c r="LY502" s="47"/>
      <c r="LZ502" s="47"/>
      <c r="MA502" s="47"/>
      <c r="MB502" s="47"/>
      <c r="MC502" s="47"/>
      <c r="MD502" s="47"/>
      <c r="ME502" s="47"/>
      <c r="MF502" s="47"/>
      <c r="MG502" s="47"/>
      <c r="MH502" s="47"/>
      <c r="MI502" s="47"/>
      <c r="MJ502" s="47"/>
      <c r="MK502" s="47"/>
      <c r="ML502" s="47"/>
      <c r="MM502" s="47"/>
      <c r="MN502" s="47"/>
      <c r="MO502" s="47"/>
      <c r="MP502" s="47"/>
      <c r="MQ502" s="47"/>
      <c r="MR502" s="47"/>
      <c r="MS502" s="47"/>
      <c r="MT502" s="47"/>
      <c r="MU502" s="47"/>
      <c r="MV502" s="47"/>
      <c r="MW502" s="47"/>
      <c r="MX502" s="47"/>
      <c r="MY502" s="47"/>
      <c r="MZ502" s="47"/>
      <c r="NA502" s="47"/>
    </row>
    <row r="503" spans="138:365" x14ac:dyDescent="0.25"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</row>
    <row r="504" spans="138:365" x14ac:dyDescent="0.25"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  <c r="JP504" s="47"/>
      <c r="JQ504" s="47"/>
      <c r="JR504" s="47"/>
      <c r="JS504" s="47"/>
      <c r="JT504" s="47"/>
      <c r="JU504" s="47"/>
      <c r="JV504" s="47"/>
      <c r="JW504" s="47"/>
      <c r="JX504" s="47"/>
      <c r="JY504" s="47"/>
      <c r="JZ504" s="47"/>
      <c r="KA504" s="47"/>
      <c r="KB504" s="47"/>
      <c r="KC504" s="47"/>
      <c r="KD504" s="47"/>
      <c r="KE504" s="47"/>
      <c r="KF504" s="47"/>
      <c r="KG504" s="47"/>
      <c r="KH504" s="47"/>
      <c r="KI504" s="47"/>
      <c r="KJ504" s="47"/>
      <c r="KK504" s="47"/>
      <c r="KL504" s="47"/>
      <c r="KM504" s="47"/>
      <c r="KN504" s="47"/>
      <c r="KO504" s="47"/>
      <c r="KP504" s="47"/>
      <c r="KQ504" s="47"/>
      <c r="KR504" s="47"/>
      <c r="KS504" s="47"/>
      <c r="KT504" s="47"/>
      <c r="KU504" s="47"/>
      <c r="KV504" s="47"/>
      <c r="KW504" s="47"/>
      <c r="KX504" s="47"/>
      <c r="KY504" s="47"/>
      <c r="KZ504" s="47"/>
      <c r="LA504" s="47"/>
      <c r="LB504" s="47"/>
      <c r="LC504" s="47"/>
      <c r="LD504" s="47"/>
      <c r="LE504" s="47"/>
      <c r="LF504" s="47"/>
      <c r="LG504" s="47"/>
      <c r="LH504" s="47"/>
      <c r="LI504" s="47"/>
      <c r="LJ504" s="47"/>
      <c r="LK504" s="47"/>
      <c r="LL504" s="47"/>
      <c r="LM504" s="47"/>
      <c r="LN504" s="47"/>
      <c r="LO504" s="47"/>
      <c r="LP504" s="47"/>
      <c r="LQ504" s="47"/>
      <c r="LR504" s="47"/>
      <c r="LS504" s="47"/>
      <c r="LT504" s="47"/>
      <c r="LU504" s="47"/>
      <c r="LV504" s="47"/>
      <c r="LW504" s="47"/>
      <c r="LX504" s="47"/>
      <c r="LY504" s="47"/>
      <c r="LZ504" s="47"/>
      <c r="MA504" s="47"/>
      <c r="MB504" s="47"/>
      <c r="MC504" s="47"/>
      <c r="MD504" s="47"/>
      <c r="ME504" s="47"/>
      <c r="MF504" s="47"/>
      <c r="MG504" s="47"/>
      <c r="MH504" s="47"/>
      <c r="MI504" s="47"/>
      <c r="MJ504" s="47"/>
      <c r="MK504" s="47"/>
      <c r="ML504" s="47"/>
      <c r="MM504" s="47"/>
      <c r="MN504" s="47"/>
      <c r="MO504" s="47"/>
      <c r="MP504" s="47"/>
      <c r="MQ504" s="47"/>
      <c r="MR504" s="47"/>
      <c r="MS504" s="47"/>
      <c r="MT504" s="47"/>
      <c r="MU504" s="47"/>
      <c r="MV504" s="47"/>
      <c r="MW504" s="47"/>
      <c r="MX504" s="47"/>
      <c r="MY504" s="47"/>
      <c r="MZ504" s="47"/>
      <c r="NA504" s="47"/>
    </row>
    <row r="505" spans="138:365" x14ac:dyDescent="0.25"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  <c r="JP505" s="47"/>
      <c r="JQ505" s="47"/>
      <c r="JR505" s="47"/>
      <c r="JS505" s="47"/>
      <c r="JT505" s="47"/>
      <c r="JU505" s="47"/>
      <c r="JV505" s="47"/>
      <c r="JW505" s="47"/>
      <c r="JX505" s="47"/>
      <c r="JY505" s="47"/>
      <c r="JZ505" s="47"/>
      <c r="KA505" s="47"/>
      <c r="KB505" s="47"/>
      <c r="KC505" s="47"/>
      <c r="KD505" s="47"/>
      <c r="KE505" s="47"/>
      <c r="KF505" s="47"/>
      <c r="KG505" s="47"/>
      <c r="KH505" s="47"/>
      <c r="KI505" s="47"/>
      <c r="KJ505" s="47"/>
      <c r="KK505" s="47"/>
      <c r="KL505" s="47"/>
      <c r="KM505" s="47"/>
      <c r="KN505" s="47"/>
      <c r="KO505" s="47"/>
      <c r="KP505" s="47"/>
      <c r="KQ505" s="47"/>
      <c r="KR505" s="47"/>
      <c r="KS505" s="47"/>
      <c r="KT505" s="47"/>
      <c r="KU505" s="47"/>
      <c r="KV505" s="47"/>
      <c r="KW505" s="47"/>
      <c r="KX505" s="47"/>
      <c r="KY505" s="47"/>
      <c r="KZ505" s="47"/>
      <c r="LA505" s="47"/>
      <c r="LB505" s="47"/>
      <c r="LC505" s="47"/>
      <c r="LD505" s="47"/>
      <c r="LE505" s="47"/>
      <c r="LF505" s="47"/>
      <c r="LG505" s="47"/>
      <c r="LH505" s="47"/>
      <c r="LI505" s="47"/>
      <c r="LJ505" s="47"/>
      <c r="LK505" s="47"/>
      <c r="LL505" s="47"/>
      <c r="LM505" s="47"/>
      <c r="LN505" s="47"/>
      <c r="LO505" s="47"/>
      <c r="LP505" s="47"/>
      <c r="LQ505" s="47"/>
      <c r="LR505" s="47"/>
      <c r="LS505" s="47"/>
      <c r="LT505" s="47"/>
      <c r="LU505" s="47"/>
      <c r="LV505" s="47"/>
      <c r="LW505" s="47"/>
      <c r="LX505" s="47"/>
      <c r="LY505" s="47"/>
      <c r="LZ505" s="47"/>
      <c r="MA505" s="47"/>
      <c r="MB505" s="47"/>
      <c r="MC505" s="47"/>
      <c r="MD505" s="47"/>
      <c r="ME505" s="47"/>
      <c r="MF505" s="47"/>
      <c r="MG505" s="47"/>
      <c r="MH505" s="47"/>
      <c r="MI505" s="47"/>
      <c r="MJ505" s="47"/>
      <c r="MK505" s="47"/>
      <c r="ML505" s="47"/>
      <c r="MM505" s="47"/>
      <c r="MN505" s="47"/>
      <c r="MO505" s="47"/>
      <c r="MP505" s="47"/>
      <c r="MQ505" s="47"/>
      <c r="MR505" s="47"/>
      <c r="MS505" s="47"/>
      <c r="MT505" s="47"/>
      <c r="MU505" s="47"/>
      <c r="MV505" s="47"/>
      <c r="MW505" s="47"/>
      <c r="MX505" s="47"/>
      <c r="MY505" s="47"/>
      <c r="MZ505" s="47"/>
      <c r="NA505" s="47"/>
    </row>
    <row r="506" spans="138:365" x14ac:dyDescent="0.25"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  <c r="JP506" s="47"/>
      <c r="JQ506" s="47"/>
      <c r="JR506" s="47"/>
      <c r="JS506" s="47"/>
      <c r="JT506" s="47"/>
      <c r="JU506" s="47"/>
      <c r="JV506" s="47"/>
      <c r="JW506" s="47"/>
      <c r="JX506" s="47"/>
      <c r="JY506" s="47"/>
      <c r="JZ506" s="47"/>
      <c r="KA506" s="47"/>
      <c r="KB506" s="47"/>
      <c r="KC506" s="47"/>
      <c r="KD506" s="47"/>
      <c r="KE506" s="47"/>
      <c r="KF506" s="47"/>
      <c r="KG506" s="47"/>
      <c r="KH506" s="47"/>
      <c r="KI506" s="47"/>
      <c r="KJ506" s="47"/>
      <c r="KK506" s="47"/>
      <c r="KL506" s="47"/>
      <c r="KM506" s="47"/>
      <c r="KN506" s="47"/>
      <c r="KO506" s="47"/>
      <c r="KP506" s="47"/>
      <c r="KQ506" s="47"/>
      <c r="KR506" s="47"/>
      <c r="KS506" s="47"/>
      <c r="KT506" s="47"/>
      <c r="KU506" s="47"/>
      <c r="KV506" s="47"/>
      <c r="KW506" s="47"/>
      <c r="KX506" s="47"/>
      <c r="KY506" s="47"/>
      <c r="KZ506" s="47"/>
      <c r="LA506" s="47"/>
      <c r="LB506" s="47"/>
      <c r="LC506" s="47"/>
      <c r="LD506" s="47"/>
      <c r="LE506" s="47"/>
      <c r="LF506" s="47"/>
      <c r="LG506" s="47"/>
      <c r="LH506" s="47"/>
      <c r="LI506" s="47"/>
      <c r="LJ506" s="47"/>
      <c r="LK506" s="47"/>
      <c r="LL506" s="47"/>
      <c r="LM506" s="47"/>
      <c r="LN506" s="47"/>
      <c r="LO506" s="47"/>
      <c r="LP506" s="47"/>
      <c r="LQ506" s="47"/>
      <c r="LR506" s="47"/>
      <c r="LS506" s="47"/>
      <c r="LT506" s="47"/>
      <c r="LU506" s="47"/>
      <c r="LV506" s="47"/>
      <c r="LW506" s="47"/>
      <c r="LX506" s="47"/>
      <c r="LY506" s="47"/>
      <c r="LZ506" s="47"/>
      <c r="MA506" s="47"/>
      <c r="MB506" s="47"/>
      <c r="MC506" s="47"/>
      <c r="MD506" s="47"/>
      <c r="ME506" s="47"/>
      <c r="MF506" s="47"/>
      <c r="MG506" s="47"/>
      <c r="MH506" s="47"/>
      <c r="MI506" s="47"/>
      <c r="MJ506" s="47"/>
      <c r="MK506" s="47"/>
      <c r="ML506" s="47"/>
      <c r="MM506" s="47"/>
      <c r="MN506" s="47"/>
      <c r="MO506" s="47"/>
      <c r="MP506" s="47"/>
      <c r="MQ506" s="47"/>
      <c r="MR506" s="47"/>
      <c r="MS506" s="47"/>
      <c r="MT506" s="47"/>
      <c r="MU506" s="47"/>
      <c r="MV506" s="47"/>
      <c r="MW506" s="47"/>
      <c r="MX506" s="47"/>
      <c r="MY506" s="47"/>
      <c r="MZ506" s="47"/>
      <c r="NA506" s="47"/>
    </row>
    <row r="507" spans="138:365" x14ac:dyDescent="0.25"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  <c r="JP507" s="47"/>
      <c r="JQ507" s="47"/>
      <c r="JR507" s="47"/>
      <c r="JS507" s="47"/>
      <c r="JT507" s="47"/>
      <c r="JU507" s="47"/>
      <c r="JV507" s="47"/>
      <c r="JW507" s="47"/>
      <c r="JX507" s="47"/>
      <c r="JY507" s="47"/>
      <c r="JZ507" s="47"/>
      <c r="KA507" s="47"/>
      <c r="KB507" s="47"/>
      <c r="KC507" s="47"/>
      <c r="KD507" s="47"/>
      <c r="KE507" s="47"/>
      <c r="KF507" s="47"/>
      <c r="KG507" s="47"/>
      <c r="KH507" s="47"/>
      <c r="KI507" s="47"/>
      <c r="KJ507" s="47"/>
      <c r="KK507" s="47"/>
      <c r="KL507" s="47"/>
      <c r="KM507" s="47"/>
      <c r="KN507" s="47"/>
      <c r="KO507" s="47"/>
      <c r="KP507" s="47"/>
      <c r="KQ507" s="47"/>
      <c r="KR507" s="47"/>
      <c r="KS507" s="47"/>
      <c r="KT507" s="47"/>
      <c r="KU507" s="47"/>
      <c r="KV507" s="47"/>
      <c r="KW507" s="47"/>
      <c r="KX507" s="47"/>
      <c r="KY507" s="47"/>
      <c r="KZ507" s="47"/>
      <c r="LA507" s="47"/>
      <c r="LB507" s="47"/>
      <c r="LC507" s="47"/>
      <c r="LD507" s="47"/>
      <c r="LE507" s="47"/>
      <c r="LF507" s="47"/>
      <c r="LG507" s="47"/>
      <c r="LH507" s="47"/>
      <c r="LI507" s="47"/>
      <c r="LJ507" s="47"/>
      <c r="LK507" s="47"/>
      <c r="LL507" s="47"/>
      <c r="LM507" s="47"/>
      <c r="LN507" s="47"/>
      <c r="LO507" s="47"/>
      <c r="LP507" s="47"/>
      <c r="LQ507" s="47"/>
      <c r="LR507" s="47"/>
      <c r="LS507" s="47"/>
      <c r="LT507" s="47"/>
      <c r="LU507" s="47"/>
      <c r="LV507" s="47"/>
      <c r="LW507" s="47"/>
      <c r="LX507" s="47"/>
      <c r="LY507" s="47"/>
      <c r="LZ507" s="47"/>
      <c r="MA507" s="47"/>
      <c r="MB507" s="47"/>
      <c r="MC507" s="47"/>
      <c r="MD507" s="47"/>
      <c r="ME507" s="47"/>
      <c r="MF507" s="47"/>
      <c r="MG507" s="47"/>
      <c r="MH507" s="47"/>
      <c r="MI507" s="47"/>
      <c r="MJ507" s="47"/>
      <c r="MK507" s="47"/>
      <c r="ML507" s="47"/>
      <c r="MM507" s="47"/>
      <c r="MN507" s="47"/>
      <c r="MO507" s="47"/>
      <c r="MP507" s="47"/>
      <c r="MQ507" s="47"/>
      <c r="MR507" s="47"/>
      <c r="MS507" s="47"/>
      <c r="MT507" s="47"/>
      <c r="MU507" s="47"/>
      <c r="MV507" s="47"/>
      <c r="MW507" s="47"/>
      <c r="MX507" s="47"/>
      <c r="MY507" s="47"/>
      <c r="MZ507" s="47"/>
      <c r="NA507" s="47"/>
    </row>
    <row r="508" spans="138:365" x14ac:dyDescent="0.25"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</row>
    <row r="509" spans="138:365" x14ac:dyDescent="0.25"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  <c r="JP509" s="47"/>
      <c r="JQ509" s="47"/>
      <c r="JR509" s="47"/>
      <c r="JS509" s="47"/>
      <c r="JT509" s="47"/>
      <c r="JU509" s="47"/>
      <c r="JV509" s="47"/>
      <c r="JW509" s="47"/>
      <c r="JX509" s="47"/>
      <c r="JY509" s="47"/>
      <c r="JZ509" s="47"/>
      <c r="KA509" s="47"/>
      <c r="KB509" s="47"/>
      <c r="KC509" s="47"/>
      <c r="KD509" s="47"/>
      <c r="KE509" s="47"/>
      <c r="KF509" s="47"/>
      <c r="KG509" s="47"/>
      <c r="KH509" s="47"/>
      <c r="KI509" s="47"/>
      <c r="KJ509" s="47"/>
      <c r="KK509" s="47"/>
      <c r="KL509" s="47"/>
      <c r="KM509" s="47"/>
      <c r="KN509" s="47"/>
      <c r="KO509" s="47"/>
      <c r="KP509" s="47"/>
      <c r="KQ509" s="47"/>
      <c r="KR509" s="47"/>
      <c r="KS509" s="47"/>
      <c r="KT509" s="47"/>
      <c r="KU509" s="47"/>
      <c r="KV509" s="47"/>
      <c r="KW509" s="47"/>
      <c r="KX509" s="47"/>
      <c r="KY509" s="47"/>
      <c r="KZ509" s="47"/>
      <c r="LA509" s="47"/>
      <c r="LB509" s="47"/>
      <c r="LC509" s="47"/>
      <c r="LD509" s="47"/>
      <c r="LE509" s="47"/>
      <c r="LF509" s="47"/>
      <c r="LG509" s="47"/>
      <c r="LH509" s="47"/>
      <c r="LI509" s="47"/>
      <c r="LJ509" s="47"/>
      <c r="LK509" s="47"/>
      <c r="LL509" s="47"/>
      <c r="LM509" s="47"/>
      <c r="LN509" s="47"/>
      <c r="LO509" s="47"/>
      <c r="LP509" s="47"/>
      <c r="LQ509" s="47"/>
      <c r="LR509" s="47"/>
      <c r="LS509" s="47"/>
      <c r="LT509" s="47"/>
      <c r="LU509" s="47"/>
      <c r="LV509" s="47"/>
      <c r="LW509" s="47"/>
      <c r="LX509" s="47"/>
      <c r="LY509" s="47"/>
      <c r="LZ509" s="47"/>
      <c r="MA509" s="47"/>
      <c r="MB509" s="47"/>
      <c r="MC509" s="47"/>
      <c r="MD509" s="47"/>
      <c r="ME509" s="47"/>
      <c r="MF509" s="47"/>
      <c r="MG509" s="47"/>
      <c r="MH509" s="47"/>
      <c r="MI509" s="47"/>
      <c r="MJ509" s="47"/>
      <c r="MK509" s="47"/>
      <c r="ML509" s="47"/>
      <c r="MM509" s="47"/>
      <c r="MN509" s="47"/>
      <c r="MO509" s="47"/>
      <c r="MP509" s="47"/>
      <c r="MQ509" s="47"/>
      <c r="MR509" s="47"/>
      <c r="MS509" s="47"/>
      <c r="MT509" s="47"/>
      <c r="MU509" s="47"/>
      <c r="MV509" s="47"/>
      <c r="MW509" s="47"/>
      <c r="MX509" s="47"/>
      <c r="MY509" s="47"/>
      <c r="MZ509" s="47"/>
      <c r="NA509" s="47"/>
    </row>
    <row r="510" spans="138:365" x14ac:dyDescent="0.25"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</row>
    <row r="511" spans="138:365" x14ac:dyDescent="0.25"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  <c r="JP511" s="47"/>
      <c r="JQ511" s="47"/>
      <c r="JR511" s="47"/>
      <c r="JS511" s="47"/>
      <c r="JT511" s="47"/>
      <c r="JU511" s="47"/>
      <c r="JV511" s="47"/>
      <c r="JW511" s="47"/>
      <c r="JX511" s="47"/>
      <c r="JY511" s="47"/>
      <c r="JZ511" s="47"/>
      <c r="KA511" s="47"/>
      <c r="KB511" s="47"/>
      <c r="KC511" s="47"/>
      <c r="KD511" s="47"/>
      <c r="KE511" s="47"/>
      <c r="KF511" s="47"/>
      <c r="KG511" s="47"/>
      <c r="KH511" s="47"/>
      <c r="KI511" s="47"/>
      <c r="KJ511" s="47"/>
      <c r="KK511" s="47"/>
      <c r="KL511" s="47"/>
      <c r="KM511" s="47"/>
      <c r="KN511" s="47"/>
      <c r="KO511" s="47"/>
      <c r="KP511" s="47"/>
      <c r="KQ511" s="47"/>
      <c r="KR511" s="47"/>
      <c r="KS511" s="47"/>
      <c r="KT511" s="47"/>
      <c r="KU511" s="47"/>
      <c r="KV511" s="47"/>
      <c r="KW511" s="47"/>
      <c r="KX511" s="47"/>
      <c r="KY511" s="47"/>
      <c r="KZ511" s="47"/>
      <c r="LA511" s="47"/>
      <c r="LB511" s="47"/>
      <c r="LC511" s="47"/>
      <c r="LD511" s="47"/>
      <c r="LE511" s="47"/>
      <c r="LF511" s="47"/>
      <c r="LG511" s="47"/>
      <c r="LH511" s="47"/>
      <c r="LI511" s="47"/>
      <c r="LJ511" s="47"/>
      <c r="LK511" s="47"/>
      <c r="LL511" s="47"/>
      <c r="LM511" s="47"/>
      <c r="LN511" s="47"/>
      <c r="LO511" s="47"/>
      <c r="LP511" s="47"/>
      <c r="LQ511" s="47"/>
      <c r="LR511" s="47"/>
      <c r="LS511" s="47"/>
      <c r="LT511" s="47"/>
      <c r="LU511" s="47"/>
      <c r="LV511" s="47"/>
      <c r="LW511" s="47"/>
      <c r="LX511" s="47"/>
      <c r="LY511" s="47"/>
      <c r="LZ511" s="47"/>
      <c r="MA511" s="47"/>
      <c r="MB511" s="47"/>
      <c r="MC511" s="47"/>
      <c r="MD511" s="47"/>
      <c r="ME511" s="47"/>
      <c r="MF511" s="47"/>
      <c r="MG511" s="47"/>
      <c r="MH511" s="47"/>
      <c r="MI511" s="47"/>
      <c r="MJ511" s="47"/>
      <c r="MK511" s="47"/>
      <c r="ML511" s="47"/>
      <c r="MM511" s="47"/>
      <c r="MN511" s="47"/>
      <c r="MO511" s="47"/>
      <c r="MP511" s="47"/>
      <c r="MQ511" s="47"/>
      <c r="MR511" s="47"/>
      <c r="MS511" s="47"/>
      <c r="MT511" s="47"/>
      <c r="MU511" s="47"/>
      <c r="MV511" s="47"/>
      <c r="MW511" s="47"/>
      <c r="MX511" s="47"/>
      <c r="MY511" s="47"/>
      <c r="MZ511" s="47"/>
      <c r="NA511" s="47"/>
    </row>
    <row r="512" spans="138:365" x14ac:dyDescent="0.25"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  <c r="JP512" s="47"/>
      <c r="JQ512" s="47"/>
      <c r="JR512" s="47"/>
      <c r="JS512" s="47"/>
      <c r="JT512" s="47"/>
      <c r="JU512" s="47"/>
      <c r="JV512" s="47"/>
      <c r="JW512" s="47"/>
      <c r="JX512" s="47"/>
      <c r="JY512" s="47"/>
      <c r="JZ512" s="47"/>
      <c r="KA512" s="47"/>
      <c r="KB512" s="47"/>
      <c r="KC512" s="47"/>
      <c r="KD512" s="47"/>
      <c r="KE512" s="47"/>
      <c r="KF512" s="47"/>
      <c r="KG512" s="47"/>
      <c r="KH512" s="47"/>
      <c r="KI512" s="47"/>
      <c r="KJ512" s="47"/>
      <c r="KK512" s="47"/>
      <c r="KL512" s="47"/>
      <c r="KM512" s="47"/>
      <c r="KN512" s="47"/>
      <c r="KO512" s="47"/>
      <c r="KP512" s="47"/>
      <c r="KQ512" s="47"/>
      <c r="KR512" s="47"/>
      <c r="KS512" s="47"/>
      <c r="KT512" s="47"/>
      <c r="KU512" s="47"/>
      <c r="KV512" s="47"/>
      <c r="KW512" s="47"/>
      <c r="KX512" s="47"/>
      <c r="KY512" s="47"/>
      <c r="KZ512" s="47"/>
      <c r="LA512" s="47"/>
      <c r="LB512" s="47"/>
      <c r="LC512" s="47"/>
      <c r="LD512" s="47"/>
      <c r="LE512" s="47"/>
      <c r="LF512" s="47"/>
      <c r="LG512" s="47"/>
      <c r="LH512" s="47"/>
      <c r="LI512" s="47"/>
      <c r="LJ512" s="47"/>
      <c r="LK512" s="47"/>
      <c r="LL512" s="47"/>
      <c r="LM512" s="47"/>
      <c r="LN512" s="47"/>
      <c r="LO512" s="47"/>
      <c r="LP512" s="47"/>
      <c r="LQ512" s="47"/>
      <c r="LR512" s="47"/>
      <c r="LS512" s="47"/>
      <c r="LT512" s="47"/>
      <c r="LU512" s="47"/>
      <c r="LV512" s="47"/>
      <c r="LW512" s="47"/>
      <c r="LX512" s="47"/>
      <c r="LY512" s="47"/>
      <c r="LZ512" s="47"/>
      <c r="MA512" s="47"/>
      <c r="MB512" s="47"/>
      <c r="MC512" s="47"/>
      <c r="MD512" s="47"/>
      <c r="ME512" s="47"/>
      <c r="MF512" s="47"/>
      <c r="MG512" s="47"/>
      <c r="MH512" s="47"/>
      <c r="MI512" s="47"/>
      <c r="MJ512" s="47"/>
      <c r="MK512" s="47"/>
      <c r="ML512" s="47"/>
      <c r="MM512" s="47"/>
      <c r="MN512" s="47"/>
      <c r="MO512" s="47"/>
      <c r="MP512" s="47"/>
      <c r="MQ512" s="47"/>
      <c r="MR512" s="47"/>
      <c r="MS512" s="47"/>
      <c r="MT512" s="47"/>
      <c r="MU512" s="47"/>
      <c r="MV512" s="47"/>
      <c r="MW512" s="47"/>
      <c r="MX512" s="47"/>
      <c r="MY512" s="47"/>
      <c r="MZ512" s="47"/>
      <c r="NA512" s="47"/>
    </row>
    <row r="513" spans="138:365" x14ac:dyDescent="0.25"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  <c r="JP513" s="47"/>
      <c r="JQ513" s="47"/>
      <c r="JR513" s="47"/>
      <c r="JS513" s="47"/>
      <c r="JT513" s="47"/>
      <c r="JU513" s="47"/>
      <c r="JV513" s="47"/>
      <c r="JW513" s="47"/>
      <c r="JX513" s="47"/>
      <c r="JY513" s="47"/>
      <c r="JZ513" s="47"/>
      <c r="KA513" s="47"/>
      <c r="KB513" s="47"/>
      <c r="KC513" s="47"/>
      <c r="KD513" s="47"/>
      <c r="KE513" s="47"/>
      <c r="KF513" s="47"/>
      <c r="KG513" s="47"/>
      <c r="KH513" s="47"/>
      <c r="KI513" s="47"/>
      <c r="KJ513" s="47"/>
      <c r="KK513" s="47"/>
      <c r="KL513" s="47"/>
      <c r="KM513" s="47"/>
      <c r="KN513" s="47"/>
      <c r="KO513" s="47"/>
      <c r="KP513" s="47"/>
      <c r="KQ513" s="47"/>
      <c r="KR513" s="47"/>
      <c r="KS513" s="47"/>
      <c r="KT513" s="47"/>
      <c r="KU513" s="47"/>
      <c r="KV513" s="47"/>
      <c r="KW513" s="47"/>
      <c r="KX513" s="47"/>
      <c r="KY513" s="47"/>
      <c r="KZ513" s="47"/>
      <c r="LA513" s="47"/>
      <c r="LB513" s="47"/>
      <c r="LC513" s="47"/>
      <c r="LD513" s="47"/>
      <c r="LE513" s="47"/>
      <c r="LF513" s="47"/>
      <c r="LG513" s="47"/>
      <c r="LH513" s="47"/>
      <c r="LI513" s="47"/>
      <c r="LJ513" s="47"/>
      <c r="LK513" s="47"/>
      <c r="LL513" s="47"/>
      <c r="LM513" s="47"/>
      <c r="LN513" s="47"/>
      <c r="LO513" s="47"/>
      <c r="LP513" s="47"/>
      <c r="LQ513" s="47"/>
      <c r="LR513" s="47"/>
      <c r="LS513" s="47"/>
      <c r="LT513" s="47"/>
      <c r="LU513" s="47"/>
      <c r="LV513" s="47"/>
      <c r="LW513" s="47"/>
      <c r="LX513" s="47"/>
      <c r="LY513" s="47"/>
      <c r="LZ513" s="47"/>
      <c r="MA513" s="47"/>
      <c r="MB513" s="47"/>
      <c r="MC513" s="47"/>
      <c r="MD513" s="47"/>
      <c r="ME513" s="47"/>
      <c r="MF513" s="47"/>
      <c r="MG513" s="47"/>
      <c r="MH513" s="47"/>
      <c r="MI513" s="47"/>
      <c r="MJ513" s="47"/>
      <c r="MK513" s="47"/>
      <c r="ML513" s="47"/>
      <c r="MM513" s="47"/>
      <c r="MN513" s="47"/>
      <c r="MO513" s="47"/>
      <c r="MP513" s="47"/>
      <c r="MQ513" s="47"/>
      <c r="MR513" s="47"/>
      <c r="MS513" s="47"/>
      <c r="MT513" s="47"/>
      <c r="MU513" s="47"/>
      <c r="MV513" s="47"/>
      <c r="MW513" s="47"/>
      <c r="MX513" s="47"/>
      <c r="MY513" s="47"/>
      <c r="MZ513" s="47"/>
      <c r="NA513" s="47"/>
    </row>
    <row r="514" spans="138:365" x14ac:dyDescent="0.25"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  <c r="JP514" s="47"/>
      <c r="JQ514" s="47"/>
      <c r="JR514" s="47"/>
      <c r="JS514" s="47"/>
      <c r="JT514" s="47"/>
      <c r="JU514" s="47"/>
      <c r="JV514" s="47"/>
      <c r="JW514" s="47"/>
      <c r="JX514" s="47"/>
      <c r="JY514" s="47"/>
      <c r="JZ514" s="47"/>
      <c r="KA514" s="47"/>
      <c r="KB514" s="47"/>
      <c r="KC514" s="47"/>
      <c r="KD514" s="47"/>
      <c r="KE514" s="47"/>
      <c r="KF514" s="47"/>
      <c r="KG514" s="47"/>
      <c r="KH514" s="47"/>
      <c r="KI514" s="47"/>
      <c r="KJ514" s="47"/>
      <c r="KK514" s="47"/>
      <c r="KL514" s="47"/>
      <c r="KM514" s="47"/>
      <c r="KN514" s="47"/>
      <c r="KO514" s="47"/>
      <c r="KP514" s="47"/>
      <c r="KQ514" s="47"/>
      <c r="KR514" s="47"/>
      <c r="KS514" s="47"/>
      <c r="KT514" s="47"/>
      <c r="KU514" s="47"/>
      <c r="KV514" s="47"/>
      <c r="KW514" s="47"/>
      <c r="KX514" s="47"/>
      <c r="KY514" s="47"/>
      <c r="KZ514" s="47"/>
      <c r="LA514" s="47"/>
      <c r="LB514" s="47"/>
      <c r="LC514" s="47"/>
      <c r="LD514" s="47"/>
      <c r="LE514" s="47"/>
      <c r="LF514" s="47"/>
      <c r="LG514" s="47"/>
      <c r="LH514" s="47"/>
      <c r="LI514" s="47"/>
      <c r="LJ514" s="47"/>
      <c r="LK514" s="47"/>
      <c r="LL514" s="47"/>
      <c r="LM514" s="47"/>
      <c r="LN514" s="47"/>
      <c r="LO514" s="47"/>
      <c r="LP514" s="47"/>
      <c r="LQ514" s="47"/>
      <c r="LR514" s="47"/>
      <c r="LS514" s="47"/>
      <c r="LT514" s="47"/>
      <c r="LU514" s="47"/>
      <c r="LV514" s="47"/>
      <c r="LW514" s="47"/>
      <c r="LX514" s="47"/>
      <c r="LY514" s="47"/>
      <c r="LZ514" s="47"/>
      <c r="MA514" s="47"/>
      <c r="MB514" s="47"/>
      <c r="MC514" s="47"/>
      <c r="MD514" s="47"/>
      <c r="ME514" s="47"/>
      <c r="MF514" s="47"/>
      <c r="MG514" s="47"/>
      <c r="MH514" s="47"/>
      <c r="MI514" s="47"/>
      <c r="MJ514" s="47"/>
      <c r="MK514" s="47"/>
      <c r="ML514" s="47"/>
      <c r="MM514" s="47"/>
      <c r="MN514" s="47"/>
      <c r="MO514" s="47"/>
      <c r="MP514" s="47"/>
      <c r="MQ514" s="47"/>
      <c r="MR514" s="47"/>
      <c r="MS514" s="47"/>
      <c r="MT514" s="47"/>
      <c r="MU514" s="47"/>
      <c r="MV514" s="47"/>
      <c r="MW514" s="47"/>
      <c r="MX514" s="47"/>
      <c r="MY514" s="47"/>
      <c r="MZ514" s="47"/>
      <c r="NA514" s="47"/>
    </row>
    <row r="515" spans="138:365" x14ac:dyDescent="0.25"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</row>
    <row r="516" spans="138:365" x14ac:dyDescent="0.25"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  <c r="JP516" s="47"/>
      <c r="JQ516" s="47"/>
      <c r="JR516" s="47"/>
      <c r="JS516" s="47"/>
      <c r="JT516" s="47"/>
      <c r="JU516" s="47"/>
      <c r="JV516" s="47"/>
      <c r="JW516" s="47"/>
      <c r="JX516" s="47"/>
      <c r="JY516" s="47"/>
      <c r="JZ516" s="47"/>
      <c r="KA516" s="47"/>
      <c r="KB516" s="47"/>
      <c r="KC516" s="47"/>
      <c r="KD516" s="47"/>
      <c r="KE516" s="47"/>
      <c r="KF516" s="47"/>
      <c r="KG516" s="47"/>
      <c r="KH516" s="47"/>
      <c r="KI516" s="47"/>
      <c r="KJ516" s="47"/>
      <c r="KK516" s="47"/>
      <c r="KL516" s="47"/>
      <c r="KM516" s="47"/>
      <c r="KN516" s="47"/>
      <c r="KO516" s="47"/>
      <c r="KP516" s="47"/>
      <c r="KQ516" s="47"/>
      <c r="KR516" s="47"/>
      <c r="KS516" s="47"/>
      <c r="KT516" s="47"/>
      <c r="KU516" s="47"/>
      <c r="KV516" s="47"/>
      <c r="KW516" s="47"/>
      <c r="KX516" s="47"/>
      <c r="KY516" s="47"/>
      <c r="KZ516" s="47"/>
      <c r="LA516" s="47"/>
      <c r="LB516" s="47"/>
      <c r="LC516" s="47"/>
      <c r="LD516" s="47"/>
      <c r="LE516" s="47"/>
      <c r="LF516" s="47"/>
      <c r="LG516" s="47"/>
      <c r="LH516" s="47"/>
      <c r="LI516" s="47"/>
      <c r="LJ516" s="47"/>
      <c r="LK516" s="47"/>
      <c r="LL516" s="47"/>
      <c r="LM516" s="47"/>
      <c r="LN516" s="47"/>
      <c r="LO516" s="47"/>
      <c r="LP516" s="47"/>
      <c r="LQ516" s="47"/>
      <c r="LR516" s="47"/>
      <c r="LS516" s="47"/>
      <c r="LT516" s="47"/>
      <c r="LU516" s="47"/>
      <c r="LV516" s="47"/>
      <c r="LW516" s="47"/>
      <c r="LX516" s="47"/>
      <c r="LY516" s="47"/>
      <c r="LZ516" s="47"/>
      <c r="MA516" s="47"/>
      <c r="MB516" s="47"/>
      <c r="MC516" s="47"/>
      <c r="MD516" s="47"/>
      <c r="ME516" s="47"/>
      <c r="MF516" s="47"/>
      <c r="MG516" s="47"/>
      <c r="MH516" s="47"/>
      <c r="MI516" s="47"/>
      <c r="MJ516" s="47"/>
      <c r="MK516" s="47"/>
      <c r="ML516" s="47"/>
      <c r="MM516" s="47"/>
      <c r="MN516" s="47"/>
      <c r="MO516" s="47"/>
      <c r="MP516" s="47"/>
      <c r="MQ516" s="47"/>
      <c r="MR516" s="47"/>
      <c r="MS516" s="47"/>
      <c r="MT516" s="47"/>
      <c r="MU516" s="47"/>
      <c r="MV516" s="47"/>
      <c r="MW516" s="47"/>
      <c r="MX516" s="47"/>
      <c r="MY516" s="47"/>
      <c r="MZ516" s="47"/>
      <c r="NA516" s="47"/>
    </row>
    <row r="517" spans="138:365" x14ac:dyDescent="0.25"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  <c r="JP517" s="47"/>
      <c r="JQ517" s="47"/>
      <c r="JR517" s="47"/>
      <c r="JS517" s="47"/>
      <c r="JT517" s="47"/>
      <c r="JU517" s="47"/>
      <c r="JV517" s="47"/>
      <c r="JW517" s="47"/>
      <c r="JX517" s="47"/>
      <c r="JY517" s="47"/>
      <c r="JZ517" s="47"/>
      <c r="KA517" s="47"/>
      <c r="KB517" s="47"/>
      <c r="KC517" s="47"/>
      <c r="KD517" s="47"/>
      <c r="KE517" s="47"/>
      <c r="KF517" s="47"/>
      <c r="KG517" s="47"/>
      <c r="KH517" s="47"/>
      <c r="KI517" s="47"/>
      <c r="KJ517" s="47"/>
      <c r="KK517" s="47"/>
      <c r="KL517" s="47"/>
      <c r="KM517" s="47"/>
      <c r="KN517" s="47"/>
      <c r="KO517" s="47"/>
      <c r="KP517" s="47"/>
      <c r="KQ517" s="47"/>
      <c r="KR517" s="47"/>
      <c r="KS517" s="47"/>
      <c r="KT517" s="47"/>
      <c r="KU517" s="47"/>
      <c r="KV517" s="47"/>
      <c r="KW517" s="47"/>
      <c r="KX517" s="47"/>
      <c r="KY517" s="47"/>
      <c r="KZ517" s="47"/>
      <c r="LA517" s="47"/>
      <c r="LB517" s="47"/>
      <c r="LC517" s="47"/>
      <c r="LD517" s="47"/>
      <c r="LE517" s="47"/>
      <c r="LF517" s="47"/>
      <c r="LG517" s="47"/>
      <c r="LH517" s="47"/>
      <c r="LI517" s="47"/>
      <c r="LJ517" s="47"/>
      <c r="LK517" s="47"/>
      <c r="LL517" s="47"/>
      <c r="LM517" s="47"/>
      <c r="LN517" s="47"/>
      <c r="LO517" s="47"/>
      <c r="LP517" s="47"/>
      <c r="LQ517" s="47"/>
      <c r="LR517" s="47"/>
      <c r="LS517" s="47"/>
      <c r="LT517" s="47"/>
      <c r="LU517" s="47"/>
      <c r="LV517" s="47"/>
      <c r="LW517" s="47"/>
      <c r="LX517" s="47"/>
      <c r="LY517" s="47"/>
      <c r="LZ517" s="47"/>
      <c r="MA517" s="47"/>
      <c r="MB517" s="47"/>
      <c r="MC517" s="47"/>
      <c r="MD517" s="47"/>
      <c r="ME517" s="47"/>
      <c r="MF517" s="47"/>
      <c r="MG517" s="47"/>
      <c r="MH517" s="47"/>
      <c r="MI517" s="47"/>
      <c r="MJ517" s="47"/>
      <c r="MK517" s="47"/>
      <c r="ML517" s="47"/>
      <c r="MM517" s="47"/>
      <c r="MN517" s="47"/>
      <c r="MO517" s="47"/>
      <c r="MP517" s="47"/>
      <c r="MQ517" s="47"/>
      <c r="MR517" s="47"/>
      <c r="MS517" s="47"/>
      <c r="MT517" s="47"/>
      <c r="MU517" s="47"/>
      <c r="MV517" s="47"/>
      <c r="MW517" s="47"/>
      <c r="MX517" s="47"/>
      <c r="MY517" s="47"/>
      <c r="MZ517" s="47"/>
      <c r="NA517" s="47"/>
    </row>
    <row r="518" spans="138:365" x14ac:dyDescent="0.25"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  <c r="JP518" s="47"/>
      <c r="JQ518" s="47"/>
      <c r="JR518" s="47"/>
      <c r="JS518" s="47"/>
      <c r="JT518" s="47"/>
      <c r="JU518" s="47"/>
      <c r="JV518" s="47"/>
      <c r="JW518" s="47"/>
      <c r="JX518" s="47"/>
      <c r="JY518" s="47"/>
      <c r="JZ518" s="47"/>
      <c r="KA518" s="47"/>
      <c r="KB518" s="47"/>
      <c r="KC518" s="47"/>
      <c r="KD518" s="47"/>
      <c r="KE518" s="47"/>
      <c r="KF518" s="47"/>
      <c r="KG518" s="47"/>
      <c r="KH518" s="47"/>
      <c r="KI518" s="47"/>
      <c r="KJ518" s="47"/>
      <c r="KK518" s="47"/>
      <c r="KL518" s="47"/>
      <c r="KM518" s="47"/>
      <c r="KN518" s="47"/>
      <c r="KO518" s="47"/>
      <c r="KP518" s="47"/>
      <c r="KQ518" s="47"/>
      <c r="KR518" s="47"/>
      <c r="KS518" s="47"/>
      <c r="KT518" s="47"/>
      <c r="KU518" s="47"/>
      <c r="KV518" s="47"/>
      <c r="KW518" s="47"/>
      <c r="KX518" s="47"/>
      <c r="KY518" s="47"/>
      <c r="KZ518" s="47"/>
      <c r="LA518" s="47"/>
      <c r="LB518" s="47"/>
      <c r="LC518" s="47"/>
      <c r="LD518" s="47"/>
      <c r="LE518" s="47"/>
      <c r="LF518" s="47"/>
      <c r="LG518" s="47"/>
      <c r="LH518" s="47"/>
      <c r="LI518" s="47"/>
      <c r="LJ518" s="47"/>
      <c r="LK518" s="47"/>
      <c r="LL518" s="47"/>
      <c r="LM518" s="47"/>
      <c r="LN518" s="47"/>
      <c r="LO518" s="47"/>
      <c r="LP518" s="47"/>
      <c r="LQ518" s="47"/>
      <c r="LR518" s="47"/>
      <c r="LS518" s="47"/>
      <c r="LT518" s="47"/>
      <c r="LU518" s="47"/>
      <c r="LV518" s="47"/>
      <c r="LW518" s="47"/>
      <c r="LX518" s="47"/>
      <c r="LY518" s="47"/>
      <c r="LZ518" s="47"/>
      <c r="MA518" s="47"/>
      <c r="MB518" s="47"/>
      <c r="MC518" s="47"/>
      <c r="MD518" s="47"/>
      <c r="ME518" s="47"/>
      <c r="MF518" s="47"/>
      <c r="MG518" s="47"/>
      <c r="MH518" s="47"/>
      <c r="MI518" s="47"/>
      <c r="MJ518" s="47"/>
      <c r="MK518" s="47"/>
      <c r="ML518" s="47"/>
      <c r="MM518" s="47"/>
      <c r="MN518" s="47"/>
      <c r="MO518" s="47"/>
      <c r="MP518" s="47"/>
      <c r="MQ518" s="47"/>
      <c r="MR518" s="47"/>
      <c r="MS518" s="47"/>
      <c r="MT518" s="47"/>
      <c r="MU518" s="47"/>
      <c r="MV518" s="47"/>
      <c r="MW518" s="47"/>
      <c r="MX518" s="47"/>
      <c r="MY518" s="47"/>
      <c r="MZ518" s="47"/>
      <c r="NA518" s="47"/>
    </row>
    <row r="519" spans="138:365" x14ac:dyDescent="0.25"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  <c r="JP519" s="47"/>
      <c r="JQ519" s="47"/>
      <c r="JR519" s="47"/>
      <c r="JS519" s="47"/>
      <c r="JT519" s="47"/>
      <c r="JU519" s="47"/>
      <c r="JV519" s="47"/>
      <c r="JW519" s="47"/>
      <c r="JX519" s="47"/>
      <c r="JY519" s="47"/>
      <c r="JZ519" s="47"/>
      <c r="KA519" s="47"/>
      <c r="KB519" s="47"/>
      <c r="KC519" s="47"/>
      <c r="KD519" s="47"/>
      <c r="KE519" s="47"/>
      <c r="KF519" s="47"/>
      <c r="KG519" s="47"/>
      <c r="KH519" s="47"/>
      <c r="KI519" s="47"/>
      <c r="KJ519" s="47"/>
      <c r="KK519" s="47"/>
      <c r="KL519" s="47"/>
      <c r="KM519" s="47"/>
      <c r="KN519" s="47"/>
      <c r="KO519" s="47"/>
      <c r="KP519" s="47"/>
      <c r="KQ519" s="47"/>
      <c r="KR519" s="47"/>
      <c r="KS519" s="47"/>
      <c r="KT519" s="47"/>
      <c r="KU519" s="47"/>
      <c r="KV519" s="47"/>
      <c r="KW519" s="47"/>
      <c r="KX519" s="47"/>
      <c r="KY519" s="47"/>
      <c r="KZ519" s="47"/>
      <c r="LA519" s="47"/>
      <c r="LB519" s="47"/>
      <c r="LC519" s="47"/>
      <c r="LD519" s="47"/>
      <c r="LE519" s="47"/>
      <c r="LF519" s="47"/>
      <c r="LG519" s="47"/>
      <c r="LH519" s="47"/>
      <c r="LI519" s="47"/>
      <c r="LJ519" s="47"/>
      <c r="LK519" s="47"/>
      <c r="LL519" s="47"/>
      <c r="LM519" s="47"/>
      <c r="LN519" s="47"/>
      <c r="LO519" s="47"/>
      <c r="LP519" s="47"/>
      <c r="LQ519" s="47"/>
      <c r="LR519" s="47"/>
      <c r="LS519" s="47"/>
      <c r="LT519" s="47"/>
      <c r="LU519" s="47"/>
      <c r="LV519" s="47"/>
      <c r="LW519" s="47"/>
      <c r="LX519" s="47"/>
      <c r="LY519" s="47"/>
      <c r="LZ519" s="47"/>
      <c r="MA519" s="47"/>
      <c r="MB519" s="47"/>
      <c r="MC519" s="47"/>
      <c r="MD519" s="47"/>
      <c r="ME519" s="47"/>
      <c r="MF519" s="47"/>
      <c r="MG519" s="47"/>
      <c r="MH519" s="47"/>
      <c r="MI519" s="47"/>
      <c r="MJ519" s="47"/>
      <c r="MK519" s="47"/>
      <c r="ML519" s="47"/>
      <c r="MM519" s="47"/>
      <c r="MN519" s="47"/>
      <c r="MO519" s="47"/>
      <c r="MP519" s="47"/>
      <c r="MQ519" s="47"/>
      <c r="MR519" s="47"/>
      <c r="MS519" s="47"/>
      <c r="MT519" s="47"/>
      <c r="MU519" s="47"/>
      <c r="MV519" s="47"/>
      <c r="MW519" s="47"/>
      <c r="MX519" s="47"/>
      <c r="MY519" s="47"/>
      <c r="MZ519" s="47"/>
      <c r="NA519" s="47"/>
    </row>
    <row r="520" spans="138:365" x14ac:dyDescent="0.25"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</row>
    <row r="521" spans="138:365" x14ac:dyDescent="0.25"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  <c r="JP521" s="47"/>
      <c r="JQ521" s="47"/>
      <c r="JR521" s="47"/>
      <c r="JS521" s="47"/>
      <c r="JT521" s="47"/>
      <c r="JU521" s="47"/>
      <c r="JV521" s="47"/>
      <c r="JW521" s="47"/>
      <c r="JX521" s="47"/>
      <c r="JY521" s="47"/>
      <c r="JZ521" s="47"/>
      <c r="KA521" s="47"/>
      <c r="KB521" s="47"/>
      <c r="KC521" s="47"/>
      <c r="KD521" s="47"/>
      <c r="KE521" s="47"/>
      <c r="KF521" s="47"/>
      <c r="KG521" s="47"/>
      <c r="KH521" s="47"/>
      <c r="KI521" s="47"/>
      <c r="KJ521" s="47"/>
      <c r="KK521" s="47"/>
      <c r="KL521" s="47"/>
      <c r="KM521" s="47"/>
      <c r="KN521" s="47"/>
      <c r="KO521" s="47"/>
      <c r="KP521" s="47"/>
      <c r="KQ521" s="47"/>
      <c r="KR521" s="47"/>
      <c r="KS521" s="47"/>
      <c r="KT521" s="47"/>
      <c r="KU521" s="47"/>
      <c r="KV521" s="47"/>
      <c r="KW521" s="47"/>
      <c r="KX521" s="47"/>
      <c r="KY521" s="47"/>
      <c r="KZ521" s="47"/>
      <c r="LA521" s="47"/>
      <c r="LB521" s="47"/>
      <c r="LC521" s="47"/>
      <c r="LD521" s="47"/>
      <c r="LE521" s="47"/>
      <c r="LF521" s="47"/>
      <c r="LG521" s="47"/>
      <c r="LH521" s="47"/>
      <c r="LI521" s="47"/>
      <c r="LJ521" s="47"/>
      <c r="LK521" s="47"/>
      <c r="LL521" s="47"/>
      <c r="LM521" s="47"/>
      <c r="LN521" s="47"/>
      <c r="LO521" s="47"/>
      <c r="LP521" s="47"/>
      <c r="LQ521" s="47"/>
      <c r="LR521" s="47"/>
      <c r="LS521" s="47"/>
      <c r="LT521" s="47"/>
      <c r="LU521" s="47"/>
      <c r="LV521" s="47"/>
      <c r="LW521" s="47"/>
      <c r="LX521" s="47"/>
      <c r="LY521" s="47"/>
      <c r="LZ521" s="47"/>
      <c r="MA521" s="47"/>
      <c r="MB521" s="47"/>
      <c r="MC521" s="47"/>
      <c r="MD521" s="47"/>
      <c r="ME521" s="47"/>
      <c r="MF521" s="47"/>
      <c r="MG521" s="47"/>
      <c r="MH521" s="47"/>
      <c r="MI521" s="47"/>
      <c r="MJ521" s="47"/>
      <c r="MK521" s="47"/>
      <c r="ML521" s="47"/>
      <c r="MM521" s="47"/>
      <c r="MN521" s="47"/>
      <c r="MO521" s="47"/>
      <c r="MP521" s="47"/>
      <c r="MQ521" s="47"/>
      <c r="MR521" s="47"/>
      <c r="MS521" s="47"/>
      <c r="MT521" s="47"/>
      <c r="MU521" s="47"/>
      <c r="MV521" s="47"/>
      <c r="MW521" s="47"/>
      <c r="MX521" s="47"/>
      <c r="MY521" s="47"/>
      <c r="MZ521" s="47"/>
      <c r="NA521" s="47"/>
    </row>
    <row r="522" spans="138:365" x14ac:dyDescent="0.25"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  <c r="JP522" s="47"/>
      <c r="JQ522" s="47"/>
      <c r="JR522" s="47"/>
      <c r="JS522" s="47"/>
      <c r="JT522" s="47"/>
      <c r="JU522" s="47"/>
      <c r="JV522" s="47"/>
      <c r="JW522" s="47"/>
      <c r="JX522" s="47"/>
      <c r="JY522" s="47"/>
      <c r="JZ522" s="47"/>
      <c r="KA522" s="47"/>
      <c r="KB522" s="47"/>
      <c r="KC522" s="47"/>
      <c r="KD522" s="47"/>
      <c r="KE522" s="47"/>
      <c r="KF522" s="47"/>
      <c r="KG522" s="47"/>
      <c r="KH522" s="47"/>
      <c r="KI522" s="47"/>
      <c r="KJ522" s="47"/>
      <c r="KK522" s="47"/>
      <c r="KL522" s="47"/>
      <c r="KM522" s="47"/>
      <c r="KN522" s="47"/>
      <c r="KO522" s="47"/>
      <c r="KP522" s="47"/>
      <c r="KQ522" s="47"/>
      <c r="KR522" s="47"/>
      <c r="KS522" s="47"/>
      <c r="KT522" s="47"/>
      <c r="KU522" s="47"/>
      <c r="KV522" s="47"/>
      <c r="KW522" s="47"/>
      <c r="KX522" s="47"/>
      <c r="KY522" s="47"/>
      <c r="KZ522" s="47"/>
      <c r="LA522" s="47"/>
      <c r="LB522" s="47"/>
      <c r="LC522" s="47"/>
      <c r="LD522" s="47"/>
      <c r="LE522" s="47"/>
      <c r="LF522" s="47"/>
      <c r="LG522" s="47"/>
      <c r="LH522" s="47"/>
      <c r="LI522" s="47"/>
      <c r="LJ522" s="47"/>
      <c r="LK522" s="47"/>
      <c r="LL522" s="47"/>
      <c r="LM522" s="47"/>
      <c r="LN522" s="47"/>
      <c r="LO522" s="47"/>
      <c r="LP522" s="47"/>
      <c r="LQ522" s="47"/>
      <c r="LR522" s="47"/>
      <c r="LS522" s="47"/>
      <c r="LT522" s="47"/>
      <c r="LU522" s="47"/>
      <c r="LV522" s="47"/>
      <c r="LW522" s="47"/>
      <c r="LX522" s="47"/>
      <c r="LY522" s="47"/>
      <c r="LZ522" s="47"/>
      <c r="MA522" s="47"/>
      <c r="MB522" s="47"/>
      <c r="MC522" s="47"/>
      <c r="MD522" s="47"/>
      <c r="ME522" s="47"/>
      <c r="MF522" s="47"/>
      <c r="MG522" s="47"/>
      <c r="MH522" s="47"/>
      <c r="MI522" s="47"/>
      <c r="MJ522" s="47"/>
      <c r="MK522" s="47"/>
      <c r="ML522" s="47"/>
      <c r="MM522" s="47"/>
      <c r="MN522" s="47"/>
      <c r="MO522" s="47"/>
      <c r="MP522" s="47"/>
      <c r="MQ522" s="47"/>
      <c r="MR522" s="47"/>
      <c r="MS522" s="47"/>
      <c r="MT522" s="47"/>
      <c r="MU522" s="47"/>
      <c r="MV522" s="47"/>
      <c r="MW522" s="47"/>
      <c r="MX522" s="47"/>
      <c r="MY522" s="47"/>
      <c r="MZ522" s="47"/>
      <c r="NA522" s="47"/>
    </row>
    <row r="523" spans="138:365" x14ac:dyDescent="0.25"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  <c r="JP523" s="47"/>
      <c r="JQ523" s="47"/>
      <c r="JR523" s="47"/>
      <c r="JS523" s="47"/>
      <c r="JT523" s="47"/>
      <c r="JU523" s="47"/>
      <c r="JV523" s="47"/>
      <c r="JW523" s="47"/>
      <c r="JX523" s="47"/>
      <c r="JY523" s="47"/>
      <c r="JZ523" s="47"/>
      <c r="KA523" s="47"/>
      <c r="KB523" s="47"/>
      <c r="KC523" s="47"/>
      <c r="KD523" s="47"/>
      <c r="KE523" s="47"/>
      <c r="KF523" s="47"/>
      <c r="KG523" s="47"/>
      <c r="KH523" s="47"/>
      <c r="KI523" s="47"/>
      <c r="KJ523" s="47"/>
      <c r="KK523" s="47"/>
      <c r="KL523" s="47"/>
      <c r="KM523" s="47"/>
      <c r="KN523" s="47"/>
      <c r="KO523" s="47"/>
      <c r="KP523" s="47"/>
      <c r="KQ523" s="47"/>
      <c r="KR523" s="47"/>
      <c r="KS523" s="47"/>
      <c r="KT523" s="47"/>
      <c r="KU523" s="47"/>
      <c r="KV523" s="47"/>
      <c r="KW523" s="47"/>
      <c r="KX523" s="47"/>
      <c r="KY523" s="47"/>
      <c r="KZ523" s="47"/>
      <c r="LA523" s="47"/>
      <c r="LB523" s="47"/>
      <c r="LC523" s="47"/>
      <c r="LD523" s="47"/>
      <c r="LE523" s="47"/>
      <c r="LF523" s="47"/>
      <c r="LG523" s="47"/>
      <c r="LH523" s="47"/>
      <c r="LI523" s="47"/>
      <c r="LJ523" s="47"/>
      <c r="LK523" s="47"/>
      <c r="LL523" s="47"/>
      <c r="LM523" s="47"/>
      <c r="LN523" s="47"/>
      <c r="LO523" s="47"/>
      <c r="LP523" s="47"/>
      <c r="LQ523" s="47"/>
      <c r="LR523" s="47"/>
      <c r="LS523" s="47"/>
      <c r="LT523" s="47"/>
      <c r="LU523" s="47"/>
      <c r="LV523" s="47"/>
      <c r="LW523" s="47"/>
      <c r="LX523" s="47"/>
      <c r="LY523" s="47"/>
      <c r="LZ523" s="47"/>
      <c r="MA523" s="47"/>
      <c r="MB523" s="47"/>
      <c r="MC523" s="47"/>
      <c r="MD523" s="47"/>
      <c r="ME523" s="47"/>
      <c r="MF523" s="47"/>
      <c r="MG523" s="47"/>
      <c r="MH523" s="47"/>
      <c r="MI523" s="47"/>
      <c r="MJ523" s="47"/>
      <c r="MK523" s="47"/>
      <c r="ML523" s="47"/>
      <c r="MM523" s="47"/>
      <c r="MN523" s="47"/>
      <c r="MO523" s="47"/>
      <c r="MP523" s="47"/>
      <c r="MQ523" s="47"/>
      <c r="MR523" s="47"/>
      <c r="MS523" s="47"/>
      <c r="MT523" s="47"/>
      <c r="MU523" s="47"/>
      <c r="MV523" s="47"/>
      <c r="MW523" s="47"/>
      <c r="MX523" s="47"/>
      <c r="MY523" s="47"/>
      <c r="MZ523" s="47"/>
      <c r="NA523" s="47"/>
    </row>
    <row r="524" spans="138:365" x14ac:dyDescent="0.25"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  <c r="JP524" s="47"/>
      <c r="JQ524" s="47"/>
      <c r="JR524" s="47"/>
      <c r="JS524" s="47"/>
      <c r="JT524" s="47"/>
      <c r="JU524" s="47"/>
      <c r="JV524" s="47"/>
      <c r="JW524" s="47"/>
      <c r="JX524" s="47"/>
      <c r="JY524" s="47"/>
      <c r="JZ524" s="47"/>
      <c r="KA524" s="47"/>
      <c r="KB524" s="47"/>
      <c r="KC524" s="47"/>
      <c r="KD524" s="47"/>
      <c r="KE524" s="47"/>
      <c r="KF524" s="47"/>
      <c r="KG524" s="47"/>
      <c r="KH524" s="47"/>
      <c r="KI524" s="47"/>
      <c r="KJ524" s="47"/>
      <c r="KK524" s="47"/>
      <c r="KL524" s="47"/>
      <c r="KM524" s="47"/>
      <c r="KN524" s="47"/>
      <c r="KO524" s="47"/>
      <c r="KP524" s="47"/>
      <c r="KQ524" s="47"/>
      <c r="KR524" s="47"/>
      <c r="KS524" s="47"/>
      <c r="KT524" s="47"/>
      <c r="KU524" s="47"/>
      <c r="KV524" s="47"/>
      <c r="KW524" s="47"/>
      <c r="KX524" s="47"/>
      <c r="KY524" s="47"/>
      <c r="KZ524" s="47"/>
      <c r="LA524" s="47"/>
      <c r="LB524" s="47"/>
      <c r="LC524" s="47"/>
      <c r="LD524" s="47"/>
      <c r="LE524" s="47"/>
      <c r="LF524" s="47"/>
      <c r="LG524" s="47"/>
      <c r="LH524" s="47"/>
      <c r="LI524" s="47"/>
      <c r="LJ524" s="47"/>
      <c r="LK524" s="47"/>
      <c r="LL524" s="47"/>
      <c r="LM524" s="47"/>
      <c r="LN524" s="47"/>
      <c r="LO524" s="47"/>
      <c r="LP524" s="47"/>
      <c r="LQ524" s="47"/>
      <c r="LR524" s="47"/>
      <c r="LS524" s="47"/>
      <c r="LT524" s="47"/>
      <c r="LU524" s="47"/>
      <c r="LV524" s="47"/>
      <c r="LW524" s="47"/>
      <c r="LX524" s="47"/>
      <c r="LY524" s="47"/>
      <c r="LZ524" s="47"/>
      <c r="MA524" s="47"/>
      <c r="MB524" s="47"/>
      <c r="MC524" s="47"/>
      <c r="MD524" s="47"/>
      <c r="ME524" s="47"/>
      <c r="MF524" s="47"/>
      <c r="MG524" s="47"/>
      <c r="MH524" s="47"/>
      <c r="MI524" s="47"/>
      <c r="MJ524" s="47"/>
      <c r="MK524" s="47"/>
      <c r="ML524" s="47"/>
      <c r="MM524" s="47"/>
      <c r="MN524" s="47"/>
      <c r="MO524" s="47"/>
      <c r="MP524" s="47"/>
      <c r="MQ524" s="47"/>
      <c r="MR524" s="47"/>
      <c r="MS524" s="47"/>
      <c r="MT524" s="47"/>
      <c r="MU524" s="47"/>
      <c r="MV524" s="47"/>
      <c r="MW524" s="47"/>
      <c r="MX524" s="47"/>
      <c r="MY524" s="47"/>
      <c r="MZ524" s="47"/>
      <c r="NA524" s="47"/>
    </row>
    <row r="525" spans="138:365" x14ac:dyDescent="0.25"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  <c r="JP525" s="47"/>
      <c r="JQ525" s="47"/>
      <c r="JR525" s="47"/>
      <c r="JS525" s="47"/>
      <c r="JT525" s="47"/>
      <c r="JU525" s="47"/>
      <c r="JV525" s="47"/>
      <c r="JW525" s="47"/>
      <c r="JX525" s="47"/>
      <c r="JY525" s="47"/>
      <c r="JZ525" s="47"/>
      <c r="KA525" s="47"/>
      <c r="KB525" s="47"/>
      <c r="KC525" s="47"/>
      <c r="KD525" s="47"/>
      <c r="KE525" s="47"/>
      <c r="KF525" s="47"/>
      <c r="KG525" s="47"/>
      <c r="KH525" s="47"/>
      <c r="KI525" s="47"/>
      <c r="KJ525" s="47"/>
      <c r="KK525" s="47"/>
      <c r="KL525" s="47"/>
      <c r="KM525" s="47"/>
      <c r="KN525" s="47"/>
      <c r="KO525" s="47"/>
      <c r="KP525" s="47"/>
      <c r="KQ525" s="47"/>
      <c r="KR525" s="47"/>
      <c r="KS525" s="47"/>
      <c r="KT525" s="47"/>
      <c r="KU525" s="47"/>
      <c r="KV525" s="47"/>
      <c r="KW525" s="47"/>
      <c r="KX525" s="47"/>
      <c r="KY525" s="47"/>
      <c r="KZ525" s="47"/>
      <c r="LA525" s="47"/>
      <c r="LB525" s="47"/>
      <c r="LC525" s="47"/>
      <c r="LD525" s="47"/>
      <c r="LE525" s="47"/>
      <c r="LF525" s="47"/>
      <c r="LG525" s="47"/>
      <c r="LH525" s="47"/>
      <c r="LI525" s="47"/>
      <c r="LJ525" s="47"/>
      <c r="LK525" s="47"/>
      <c r="LL525" s="47"/>
      <c r="LM525" s="47"/>
      <c r="LN525" s="47"/>
      <c r="LO525" s="47"/>
      <c r="LP525" s="47"/>
      <c r="LQ525" s="47"/>
      <c r="LR525" s="47"/>
      <c r="LS525" s="47"/>
      <c r="LT525" s="47"/>
      <c r="LU525" s="47"/>
      <c r="LV525" s="47"/>
      <c r="LW525" s="47"/>
      <c r="LX525" s="47"/>
      <c r="LY525" s="47"/>
      <c r="LZ525" s="47"/>
      <c r="MA525" s="47"/>
      <c r="MB525" s="47"/>
      <c r="MC525" s="47"/>
      <c r="MD525" s="47"/>
      <c r="ME525" s="47"/>
      <c r="MF525" s="47"/>
      <c r="MG525" s="47"/>
      <c r="MH525" s="47"/>
      <c r="MI525" s="47"/>
      <c r="MJ525" s="47"/>
      <c r="MK525" s="47"/>
      <c r="ML525" s="47"/>
      <c r="MM525" s="47"/>
      <c r="MN525" s="47"/>
      <c r="MO525" s="47"/>
      <c r="MP525" s="47"/>
      <c r="MQ525" s="47"/>
      <c r="MR525" s="47"/>
      <c r="MS525" s="47"/>
      <c r="MT525" s="47"/>
      <c r="MU525" s="47"/>
      <c r="MV525" s="47"/>
      <c r="MW525" s="47"/>
      <c r="MX525" s="47"/>
      <c r="MY525" s="47"/>
      <c r="MZ525" s="47"/>
      <c r="NA525" s="47"/>
    </row>
    <row r="526" spans="138:365" x14ac:dyDescent="0.25"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  <c r="JP526" s="47"/>
      <c r="JQ526" s="47"/>
      <c r="JR526" s="47"/>
      <c r="JS526" s="47"/>
      <c r="JT526" s="47"/>
      <c r="JU526" s="47"/>
      <c r="JV526" s="47"/>
      <c r="JW526" s="47"/>
      <c r="JX526" s="47"/>
      <c r="JY526" s="47"/>
      <c r="JZ526" s="47"/>
      <c r="KA526" s="47"/>
      <c r="KB526" s="47"/>
      <c r="KC526" s="47"/>
      <c r="KD526" s="47"/>
      <c r="KE526" s="47"/>
      <c r="KF526" s="47"/>
      <c r="KG526" s="47"/>
      <c r="KH526" s="47"/>
      <c r="KI526" s="47"/>
      <c r="KJ526" s="47"/>
      <c r="KK526" s="47"/>
      <c r="KL526" s="47"/>
      <c r="KM526" s="47"/>
      <c r="KN526" s="47"/>
      <c r="KO526" s="47"/>
      <c r="KP526" s="47"/>
      <c r="KQ526" s="47"/>
      <c r="KR526" s="47"/>
      <c r="KS526" s="47"/>
      <c r="KT526" s="47"/>
      <c r="KU526" s="47"/>
      <c r="KV526" s="47"/>
      <c r="KW526" s="47"/>
      <c r="KX526" s="47"/>
      <c r="KY526" s="47"/>
      <c r="KZ526" s="47"/>
      <c r="LA526" s="47"/>
      <c r="LB526" s="47"/>
      <c r="LC526" s="47"/>
      <c r="LD526" s="47"/>
      <c r="LE526" s="47"/>
      <c r="LF526" s="47"/>
      <c r="LG526" s="47"/>
      <c r="LH526" s="47"/>
      <c r="LI526" s="47"/>
      <c r="LJ526" s="47"/>
      <c r="LK526" s="47"/>
      <c r="LL526" s="47"/>
      <c r="LM526" s="47"/>
      <c r="LN526" s="47"/>
      <c r="LO526" s="47"/>
      <c r="LP526" s="47"/>
      <c r="LQ526" s="47"/>
      <c r="LR526" s="47"/>
      <c r="LS526" s="47"/>
      <c r="LT526" s="47"/>
      <c r="LU526" s="47"/>
      <c r="LV526" s="47"/>
      <c r="LW526" s="47"/>
      <c r="LX526" s="47"/>
      <c r="LY526" s="47"/>
      <c r="LZ526" s="47"/>
      <c r="MA526" s="47"/>
      <c r="MB526" s="47"/>
      <c r="MC526" s="47"/>
      <c r="MD526" s="47"/>
      <c r="ME526" s="47"/>
      <c r="MF526" s="47"/>
      <c r="MG526" s="47"/>
      <c r="MH526" s="47"/>
      <c r="MI526" s="47"/>
      <c r="MJ526" s="47"/>
      <c r="MK526" s="47"/>
      <c r="ML526" s="47"/>
      <c r="MM526" s="47"/>
      <c r="MN526" s="47"/>
      <c r="MO526" s="47"/>
      <c r="MP526" s="47"/>
      <c r="MQ526" s="47"/>
      <c r="MR526" s="47"/>
      <c r="MS526" s="47"/>
      <c r="MT526" s="47"/>
      <c r="MU526" s="47"/>
      <c r="MV526" s="47"/>
      <c r="MW526" s="47"/>
      <c r="MX526" s="47"/>
      <c r="MY526" s="47"/>
      <c r="MZ526" s="47"/>
      <c r="NA526" s="47"/>
    </row>
    <row r="527" spans="138:365" x14ac:dyDescent="0.25"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  <c r="JP527" s="47"/>
      <c r="JQ527" s="47"/>
      <c r="JR527" s="47"/>
      <c r="JS527" s="47"/>
      <c r="JT527" s="47"/>
      <c r="JU527" s="47"/>
      <c r="JV527" s="47"/>
      <c r="JW527" s="47"/>
      <c r="JX527" s="47"/>
      <c r="JY527" s="47"/>
      <c r="JZ527" s="47"/>
      <c r="KA527" s="47"/>
      <c r="KB527" s="47"/>
      <c r="KC527" s="47"/>
      <c r="KD527" s="47"/>
      <c r="KE527" s="47"/>
      <c r="KF527" s="47"/>
      <c r="KG527" s="47"/>
      <c r="KH527" s="47"/>
      <c r="KI527" s="47"/>
      <c r="KJ527" s="47"/>
      <c r="KK527" s="47"/>
      <c r="KL527" s="47"/>
      <c r="KM527" s="47"/>
      <c r="KN527" s="47"/>
      <c r="KO527" s="47"/>
      <c r="KP527" s="47"/>
      <c r="KQ527" s="47"/>
      <c r="KR527" s="47"/>
      <c r="KS527" s="47"/>
      <c r="KT527" s="47"/>
      <c r="KU527" s="47"/>
      <c r="KV527" s="47"/>
      <c r="KW527" s="47"/>
      <c r="KX527" s="47"/>
      <c r="KY527" s="47"/>
      <c r="KZ527" s="47"/>
      <c r="LA527" s="47"/>
      <c r="LB527" s="47"/>
      <c r="LC527" s="47"/>
      <c r="LD527" s="47"/>
      <c r="LE527" s="47"/>
      <c r="LF527" s="47"/>
      <c r="LG527" s="47"/>
      <c r="LH527" s="47"/>
      <c r="LI527" s="47"/>
      <c r="LJ527" s="47"/>
      <c r="LK527" s="47"/>
      <c r="LL527" s="47"/>
      <c r="LM527" s="47"/>
      <c r="LN527" s="47"/>
      <c r="LO527" s="47"/>
      <c r="LP527" s="47"/>
      <c r="LQ527" s="47"/>
      <c r="LR527" s="47"/>
      <c r="LS527" s="47"/>
      <c r="LT527" s="47"/>
      <c r="LU527" s="47"/>
      <c r="LV527" s="47"/>
      <c r="LW527" s="47"/>
      <c r="LX527" s="47"/>
      <c r="LY527" s="47"/>
      <c r="LZ527" s="47"/>
      <c r="MA527" s="47"/>
      <c r="MB527" s="47"/>
      <c r="MC527" s="47"/>
      <c r="MD527" s="47"/>
      <c r="ME527" s="47"/>
      <c r="MF527" s="47"/>
      <c r="MG527" s="47"/>
      <c r="MH527" s="47"/>
      <c r="MI527" s="47"/>
      <c r="MJ527" s="47"/>
      <c r="MK527" s="47"/>
      <c r="ML527" s="47"/>
      <c r="MM527" s="47"/>
      <c r="MN527" s="47"/>
      <c r="MO527" s="47"/>
      <c r="MP527" s="47"/>
      <c r="MQ527" s="47"/>
      <c r="MR527" s="47"/>
      <c r="MS527" s="47"/>
      <c r="MT527" s="47"/>
      <c r="MU527" s="47"/>
      <c r="MV527" s="47"/>
      <c r="MW527" s="47"/>
      <c r="MX527" s="47"/>
      <c r="MY527" s="47"/>
      <c r="MZ527" s="47"/>
      <c r="NA527" s="47"/>
    </row>
    <row r="528" spans="138:365" x14ac:dyDescent="0.25"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</row>
    <row r="529" spans="138:365" x14ac:dyDescent="0.25"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  <c r="JP529" s="47"/>
      <c r="JQ529" s="47"/>
      <c r="JR529" s="47"/>
      <c r="JS529" s="47"/>
      <c r="JT529" s="47"/>
      <c r="JU529" s="47"/>
      <c r="JV529" s="47"/>
      <c r="JW529" s="47"/>
      <c r="JX529" s="47"/>
      <c r="JY529" s="47"/>
      <c r="JZ529" s="47"/>
      <c r="KA529" s="47"/>
      <c r="KB529" s="47"/>
      <c r="KC529" s="47"/>
      <c r="KD529" s="47"/>
      <c r="KE529" s="47"/>
      <c r="KF529" s="47"/>
      <c r="KG529" s="47"/>
      <c r="KH529" s="47"/>
      <c r="KI529" s="47"/>
      <c r="KJ529" s="47"/>
      <c r="KK529" s="47"/>
      <c r="KL529" s="47"/>
      <c r="KM529" s="47"/>
      <c r="KN529" s="47"/>
      <c r="KO529" s="47"/>
      <c r="KP529" s="47"/>
      <c r="KQ529" s="47"/>
      <c r="KR529" s="47"/>
      <c r="KS529" s="47"/>
      <c r="KT529" s="47"/>
      <c r="KU529" s="47"/>
      <c r="KV529" s="47"/>
      <c r="KW529" s="47"/>
      <c r="KX529" s="47"/>
      <c r="KY529" s="47"/>
      <c r="KZ529" s="47"/>
      <c r="LA529" s="47"/>
      <c r="LB529" s="47"/>
      <c r="LC529" s="47"/>
      <c r="LD529" s="47"/>
      <c r="LE529" s="47"/>
      <c r="LF529" s="47"/>
      <c r="LG529" s="47"/>
      <c r="LH529" s="47"/>
      <c r="LI529" s="47"/>
      <c r="LJ529" s="47"/>
      <c r="LK529" s="47"/>
      <c r="LL529" s="47"/>
      <c r="LM529" s="47"/>
      <c r="LN529" s="47"/>
      <c r="LO529" s="47"/>
      <c r="LP529" s="47"/>
      <c r="LQ529" s="47"/>
      <c r="LR529" s="47"/>
      <c r="LS529" s="47"/>
      <c r="LT529" s="47"/>
      <c r="LU529" s="47"/>
      <c r="LV529" s="47"/>
      <c r="LW529" s="47"/>
      <c r="LX529" s="47"/>
      <c r="LY529" s="47"/>
      <c r="LZ529" s="47"/>
      <c r="MA529" s="47"/>
      <c r="MB529" s="47"/>
      <c r="MC529" s="47"/>
      <c r="MD529" s="47"/>
      <c r="ME529" s="47"/>
      <c r="MF529" s="47"/>
      <c r="MG529" s="47"/>
      <c r="MH529" s="47"/>
      <c r="MI529" s="47"/>
      <c r="MJ529" s="47"/>
      <c r="MK529" s="47"/>
      <c r="ML529" s="47"/>
      <c r="MM529" s="47"/>
      <c r="MN529" s="47"/>
      <c r="MO529" s="47"/>
      <c r="MP529" s="47"/>
      <c r="MQ529" s="47"/>
      <c r="MR529" s="47"/>
      <c r="MS529" s="47"/>
      <c r="MT529" s="47"/>
      <c r="MU529" s="47"/>
      <c r="MV529" s="47"/>
      <c r="MW529" s="47"/>
      <c r="MX529" s="47"/>
      <c r="MY529" s="47"/>
      <c r="MZ529" s="47"/>
      <c r="NA529" s="47"/>
    </row>
    <row r="530" spans="138:365" x14ac:dyDescent="0.25"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  <c r="JP530" s="47"/>
      <c r="JQ530" s="47"/>
      <c r="JR530" s="47"/>
      <c r="JS530" s="47"/>
      <c r="JT530" s="47"/>
      <c r="JU530" s="47"/>
      <c r="JV530" s="47"/>
      <c r="JW530" s="47"/>
      <c r="JX530" s="47"/>
      <c r="JY530" s="47"/>
      <c r="JZ530" s="47"/>
      <c r="KA530" s="47"/>
      <c r="KB530" s="47"/>
      <c r="KC530" s="47"/>
      <c r="KD530" s="47"/>
      <c r="KE530" s="47"/>
      <c r="KF530" s="47"/>
      <c r="KG530" s="47"/>
      <c r="KH530" s="47"/>
      <c r="KI530" s="47"/>
      <c r="KJ530" s="47"/>
      <c r="KK530" s="47"/>
      <c r="KL530" s="47"/>
      <c r="KM530" s="47"/>
      <c r="KN530" s="47"/>
      <c r="KO530" s="47"/>
      <c r="KP530" s="47"/>
      <c r="KQ530" s="47"/>
      <c r="KR530" s="47"/>
      <c r="KS530" s="47"/>
      <c r="KT530" s="47"/>
      <c r="KU530" s="47"/>
      <c r="KV530" s="47"/>
      <c r="KW530" s="47"/>
      <c r="KX530" s="47"/>
      <c r="KY530" s="47"/>
      <c r="KZ530" s="47"/>
      <c r="LA530" s="47"/>
      <c r="LB530" s="47"/>
      <c r="LC530" s="47"/>
      <c r="LD530" s="47"/>
      <c r="LE530" s="47"/>
      <c r="LF530" s="47"/>
      <c r="LG530" s="47"/>
      <c r="LH530" s="47"/>
      <c r="LI530" s="47"/>
      <c r="LJ530" s="47"/>
      <c r="LK530" s="47"/>
      <c r="LL530" s="47"/>
      <c r="LM530" s="47"/>
      <c r="LN530" s="47"/>
      <c r="LO530" s="47"/>
      <c r="LP530" s="47"/>
      <c r="LQ530" s="47"/>
      <c r="LR530" s="47"/>
      <c r="LS530" s="47"/>
      <c r="LT530" s="47"/>
      <c r="LU530" s="47"/>
      <c r="LV530" s="47"/>
      <c r="LW530" s="47"/>
      <c r="LX530" s="47"/>
      <c r="LY530" s="47"/>
      <c r="LZ530" s="47"/>
      <c r="MA530" s="47"/>
      <c r="MB530" s="47"/>
      <c r="MC530" s="47"/>
      <c r="MD530" s="47"/>
      <c r="ME530" s="47"/>
      <c r="MF530" s="47"/>
      <c r="MG530" s="47"/>
      <c r="MH530" s="47"/>
      <c r="MI530" s="47"/>
      <c r="MJ530" s="47"/>
      <c r="MK530" s="47"/>
      <c r="ML530" s="47"/>
      <c r="MM530" s="47"/>
      <c r="MN530" s="47"/>
      <c r="MO530" s="47"/>
      <c r="MP530" s="47"/>
      <c r="MQ530" s="47"/>
      <c r="MR530" s="47"/>
      <c r="MS530" s="47"/>
      <c r="MT530" s="47"/>
      <c r="MU530" s="47"/>
      <c r="MV530" s="47"/>
      <c r="MW530" s="47"/>
      <c r="MX530" s="47"/>
      <c r="MY530" s="47"/>
      <c r="MZ530" s="47"/>
      <c r="NA530" s="47"/>
    </row>
    <row r="531" spans="138:365" x14ac:dyDescent="0.25"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  <c r="JP531" s="47"/>
      <c r="JQ531" s="47"/>
      <c r="JR531" s="47"/>
      <c r="JS531" s="47"/>
      <c r="JT531" s="47"/>
      <c r="JU531" s="47"/>
      <c r="JV531" s="47"/>
      <c r="JW531" s="47"/>
      <c r="JX531" s="47"/>
      <c r="JY531" s="47"/>
      <c r="JZ531" s="47"/>
      <c r="KA531" s="47"/>
      <c r="KB531" s="47"/>
      <c r="KC531" s="47"/>
      <c r="KD531" s="47"/>
      <c r="KE531" s="47"/>
      <c r="KF531" s="47"/>
      <c r="KG531" s="47"/>
      <c r="KH531" s="47"/>
      <c r="KI531" s="47"/>
      <c r="KJ531" s="47"/>
      <c r="KK531" s="47"/>
      <c r="KL531" s="47"/>
      <c r="KM531" s="47"/>
      <c r="KN531" s="47"/>
      <c r="KO531" s="47"/>
      <c r="KP531" s="47"/>
      <c r="KQ531" s="47"/>
      <c r="KR531" s="47"/>
      <c r="KS531" s="47"/>
      <c r="KT531" s="47"/>
      <c r="KU531" s="47"/>
      <c r="KV531" s="47"/>
      <c r="KW531" s="47"/>
      <c r="KX531" s="47"/>
      <c r="KY531" s="47"/>
      <c r="KZ531" s="47"/>
      <c r="LA531" s="47"/>
      <c r="LB531" s="47"/>
      <c r="LC531" s="47"/>
      <c r="LD531" s="47"/>
      <c r="LE531" s="47"/>
      <c r="LF531" s="47"/>
      <c r="LG531" s="47"/>
      <c r="LH531" s="47"/>
      <c r="LI531" s="47"/>
      <c r="LJ531" s="47"/>
      <c r="LK531" s="47"/>
      <c r="LL531" s="47"/>
      <c r="LM531" s="47"/>
      <c r="LN531" s="47"/>
      <c r="LO531" s="47"/>
      <c r="LP531" s="47"/>
      <c r="LQ531" s="47"/>
      <c r="LR531" s="47"/>
      <c r="LS531" s="47"/>
      <c r="LT531" s="47"/>
      <c r="LU531" s="47"/>
      <c r="LV531" s="47"/>
      <c r="LW531" s="47"/>
      <c r="LX531" s="47"/>
      <c r="LY531" s="47"/>
      <c r="LZ531" s="47"/>
      <c r="MA531" s="47"/>
      <c r="MB531" s="47"/>
      <c r="MC531" s="47"/>
      <c r="MD531" s="47"/>
      <c r="ME531" s="47"/>
      <c r="MF531" s="47"/>
      <c r="MG531" s="47"/>
      <c r="MH531" s="47"/>
      <c r="MI531" s="47"/>
      <c r="MJ531" s="47"/>
      <c r="MK531" s="47"/>
      <c r="ML531" s="47"/>
      <c r="MM531" s="47"/>
      <c r="MN531" s="47"/>
      <c r="MO531" s="47"/>
      <c r="MP531" s="47"/>
      <c r="MQ531" s="47"/>
      <c r="MR531" s="47"/>
      <c r="MS531" s="47"/>
      <c r="MT531" s="47"/>
      <c r="MU531" s="47"/>
      <c r="MV531" s="47"/>
      <c r="MW531" s="47"/>
      <c r="MX531" s="47"/>
      <c r="MY531" s="47"/>
      <c r="MZ531" s="47"/>
      <c r="NA531" s="47"/>
    </row>
    <row r="532" spans="138:365" x14ac:dyDescent="0.25"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  <c r="JP532" s="47"/>
      <c r="JQ532" s="47"/>
      <c r="JR532" s="47"/>
      <c r="JS532" s="47"/>
      <c r="JT532" s="47"/>
      <c r="JU532" s="47"/>
      <c r="JV532" s="47"/>
      <c r="JW532" s="47"/>
      <c r="JX532" s="47"/>
      <c r="JY532" s="47"/>
      <c r="JZ532" s="47"/>
      <c r="KA532" s="47"/>
      <c r="KB532" s="47"/>
      <c r="KC532" s="47"/>
      <c r="KD532" s="47"/>
      <c r="KE532" s="47"/>
      <c r="KF532" s="47"/>
      <c r="KG532" s="47"/>
      <c r="KH532" s="47"/>
      <c r="KI532" s="47"/>
      <c r="KJ532" s="47"/>
      <c r="KK532" s="47"/>
      <c r="KL532" s="47"/>
      <c r="KM532" s="47"/>
      <c r="KN532" s="47"/>
      <c r="KO532" s="47"/>
      <c r="KP532" s="47"/>
      <c r="KQ532" s="47"/>
      <c r="KR532" s="47"/>
      <c r="KS532" s="47"/>
      <c r="KT532" s="47"/>
      <c r="KU532" s="47"/>
      <c r="KV532" s="47"/>
      <c r="KW532" s="47"/>
      <c r="KX532" s="47"/>
      <c r="KY532" s="47"/>
      <c r="KZ532" s="47"/>
      <c r="LA532" s="47"/>
      <c r="LB532" s="47"/>
      <c r="LC532" s="47"/>
      <c r="LD532" s="47"/>
      <c r="LE532" s="47"/>
      <c r="LF532" s="47"/>
      <c r="LG532" s="47"/>
      <c r="LH532" s="47"/>
      <c r="LI532" s="47"/>
      <c r="LJ532" s="47"/>
      <c r="LK532" s="47"/>
      <c r="LL532" s="47"/>
      <c r="LM532" s="47"/>
      <c r="LN532" s="47"/>
      <c r="LO532" s="47"/>
      <c r="LP532" s="47"/>
      <c r="LQ532" s="47"/>
      <c r="LR532" s="47"/>
      <c r="LS532" s="47"/>
      <c r="LT532" s="47"/>
      <c r="LU532" s="47"/>
      <c r="LV532" s="47"/>
      <c r="LW532" s="47"/>
      <c r="LX532" s="47"/>
      <c r="LY532" s="47"/>
      <c r="LZ532" s="47"/>
      <c r="MA532" s="47"/>
      <c r="MB532" s="47"/>
      <c r="MC532" s="47"/>
      <c r="MD532" s="47"/>
      <c r="ME532" s="47"/>
      <c r="MF532" s="47"/>
      <c r="MG532" s="47"/>
      <c r="MH532" s="47"/>
      <c r="MI532" s="47"/>
      <c r="MJ532" s="47"/>
      <c r="MK532" s="47"/>
      <c r="ML532" s="47"/>
      <c r="MM532" s="47"/>
      <c r="MN532" s="47"/>
      <c r="MO532" s="47"/>
      <c r="MP532" s="47"/>
      <c r="MQ532" s="47"/>
      <c r="MR532" s="47"/>
      <c r="MS532" s="47"/>
      <c r="MT532" s="47"/>
      <c r="MU532" s="47"/>
      <c r="MV532" s="47"/>
      <c r="MW532" s="47"/>
      <c r="MX532" s="47"/>
      <c r="MY532" s="47"/>
      <c r="MZ532" s="47"/>
      <c r="NA532" s="47"/>
    </row>
    <row r="533" spans="138:365" x14ac:dyDescent="0.25"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  <c r="JP533" s="47"/>
      <c r="JQ533" s="47"/>
      <c r="JR533" s="47"/>
      <c r="JS533" s="47"/>
      <c r="JT533" s="47"/>
      <c r="JU533" s="47"/>
      <c r="JV533" s="47"/>
      <c r="JW533" s="47"/>
      <c r="JX533" s="47"/>
      <c r="JY533" s="47"/>
      <c r="JZ533" s="47"/>
      <c r="KA533" s="47"/>
      <c r="KB533" s="47"/>
      <c r="KC533" s="47"/>
      <c r="KD533" s="47"/>
      <c r="KE533" s="47"/>
      <c r="KF533" s="47"/>
      <c r="KG533" s="47"/>
      <c r="KH533" s="47"/>
      <c r="KI533" s="47"/>
      <c r="KJ533" s="47"/>
      <c r="KK533" s="47"/>
      <c r="KL533" s="47"/>
      <c r="KM533" s="47"/>
      <c r="KN533" s="47"/>
      <c r="KO533" s="47"/>
      <c r="KP533" s="47"/>
      <c r="KQ533" s="47"/>
      <c r="KR533" s="47"/>
      <c r="KS533" s="47"/>
      <c r="KT533" s="47"/>
      <c r="KU533" s="47"/>
      <c r="KV533" s="47"/>
      <c r="KW533" s="47"/>
      <c r="KX533" s="47"/>
      <c r="KY533" s="47"/>
      <c r="KZ533" s="47"/>
      <c r="LA533" s="47"/>
      <c r="LB533" s="47"/>
      <c r="LC533" s="47"/>
      <c r="LD533" s="47"/>
      <c r="LE533" s="47"/>
      <c r="LF533" s="47"/>
      <c r="LG533" s="47"/>
      <c r="LH533" s="47"/>
      <c r="LI533" s="47"/>
      <c r="LJ533" s="47"/>
      <c r="LK533" s="47"/>
      <c r="LL533" s="47"/>
      <c r="LM533" s="47"/>
      <c r="LN533" s="47"/>
      <c r="LO533" s="47"/>
      <c r="LP533" s="47"/>
      <c r="LQ533" s="47"/>
      <c r="LR533" s="47"/>
      <c r="LS533" s="47"/>
      <c r="LT533" s="47"/>
      <c r="LU533" s="47"/>
      <c r="LV533" s="47"/>
      <c r="LW533" s="47"/>
      <c r="LX533" s="47"/>
      <c r="LY533" s="47"/>
      <c r="LZ533" s="47"/>
      <c r="MA533" s="47"/>
      <c r="MB533" s="47"/>
      <c r="MC533" s="47"/>
      <c r="MD533" s="47"/>
      <c r="ME533" s="47"/>
      <c r="MF533" s="47"/>
      <c r="MG533" s="47"/>
      <c r="MH533" s="47"/>
      <c r="MI533" s="47"/>
      <c r="MJ533" s="47"/>
      <c r="MK533" s="47"/>
      <c r="ML533" s="47"/>
      <c r="MM533" s="47"/>
      <c r="MN533" s="47"/>
      <c r="MO533" s="47"/>
      <c r="MP533" s="47"/>
      <c r="MQ533" s="47"/>
      <c r="MR533" s="47"/>
      <c r="MS533" s="47"/>
      <c r="MT533" s="47"/>
      <c r="MU533" s="47"/>
      <c r="MV533" s="47"/>
      <c r="MW533" s="47"/>
      <c r="MX533" s="47"/>
      <c r="MY533" s="47"/>
      <c r="MZ533" s="47"/>
      <c r="NA533" s="47"/>
    </row>
    <row r="534" spans="138:365" x14ac:dyDescent="0.25"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  <c r="JP534" s="47"/>
      <c r="JQ534" s="47"/>
      <c r="JR534" s="47"/>
      <c r="JS534" s="47"/>
      <c r="JT534" s="47"/>
      <c r="JU534" s="47"/>
      <c r="JV534" s="47"/>
      <c r="JW534" s="47"/>
      <c r="JX534" s="47"/>
      <c r="JY534" s="47"/>
      <c r="JZ534" s="47"/>
      <c r="KA534" s="47"/>
      <c r="KB534" s="47"/>
      <c r="KC534" s="47"/>
      <c r="KD534" s="47"/>
      <c r="KE534" s="47"/>
      <c r="KF534" s="47"/>
      <c r="KG534" s="47"/>
      <c r="KH534" s="47"/>
      <c r="KI534" s="47"/>
      <c r="KJ534" s="47"/>
      <c r="KK534" s="47"/>
      <c r="KL534" s="47"/>
      <c r="KM534" s="47"/>
      <c r="KN534" s="47"/>
      <c r="KO534" s="47"/>
      <c r="KP534" s="47"/>
      <c r="KQ534" s="47"/>
      <c r="KR534" s="47"/>
      <c r="KS534" s="47"/>
      <c r="KT534" s="47"/>
      <c r="KU534" s="47"/>
      <c r="KV534" s="47"/>
      <c r="KW534" s="47"/>
      <c r="KX534" s="47"/>
      <c r="KY534" s="47"/>
      <c r="KZ534" s="47"/>
      <c r="LA534" s="47"/>
      <c r="LB534" s="47"/>
      <c r="LC534" s="47"/>
      <c r="LD534" s="47"/>
      <c r="LE534" s="47"/>
      <c r="LF534" s="47"/>
      <c r="LG534" s="47"/>
      <c r="LH534" s="47"/>
      <c r="LI534" s="47"/>
      <c r="LJ534" s="47"/>
      <c r="LK534" s="47"/>
      <c r="LL534" s="47"/>
      <c r="LM534" s="47"/>
      <c r="LN534" s="47"/>
      <c r="LO534" s="47"/>
      <c r="LP534" s="47"/>
      <c r="LQ534" s="47"/>
      <c r="LR534" s="47"/>
      <c r="LS534" s="47"/>
      <c r="LT534" s="47"/>
      <c r="LU534" s="47"/>
      <c r="LV534" s="47"/>
      <c r="LW534" s="47"/>
      <c r="LX534" s="47"/>
      <c r="LY534" s="47"/>
      <c r="LZ534" s="47"/>
      <c r="MA534" s="47"/>
      <c r="MB534" s="47"/>
      <c r="MC534" s="47"/>
      <c r="MD534" s="47"/>
      <c r="ME534" s="47"/>
      <c r="MF534" s="47"/>
      <c r="MG534" s="47"/>
      <c r="MH534" s="47"/>
      <c r="MI534" s="47"/>
      <c r="MJ534" s="47"/>
      <c r="MK534" s="47"/>
      <c r="ML534" s="47"/>
      <c r="MM534" s="47"/>
      <c r="MN534" s="47"/>
      <c r="MO534" s="47"/>
      <c r="MP534" s="47"/>
      <c r="MQ534" s="47"/>
      <c r="MR534" s="47"/>
      <c r="MS534" s="47"/>
      <c r="MT534" s="47"/>
      <c r="MU534" s="47"/>
      <c r="MV534" s="47"/>
      <c r="MW534" s="47"/>
      <c r="MX534" s="47"/>
      <c r="MY534" s="47"/>
      <c r="MZ534" s="47"/>
      <c r="NA534" s="47"/>
    </row>
    <row r="535" spans="138:365" x14ac:dyDescent="0.25"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  <c r="JP535" s="47"/>
      <c r="JQ535" s="47"/>
      <c r="JR535" s="47"/>
      <c r="JS535" s="47"/>
      <c r="JT535" s="47"/>
      <c r="JU535" s="47"/>
      <c r="JV535" s="47"/>
      <c r="JW535" s="47"/>
      <c r="JX535" s="47"/>
      <c r="JY535" s="47"/>
      <c r="JZ535" s="47"/>
      <c r="KA535" s="47"/>
      <c r="KB535" s="47"/>
      <c r="KC535" s="47"/>
      <c r="KD535" s="47"/>
      <c r="KE535" s="47"/>
      <c r="KF535" s="47"/>
      <c r="KG535" s="47"/>
      <c r="KH535" s="47"/>
      <c r="KI535" s="47"/>
      <c r="KJ535" s="47"/>
      <c r="KK535" s="47"/>
      <c r="KL535" s="47"/>
      <c r="KM535" s="47"/>
      <c r="KN535" s="47"/>
      <c r="KO535" s="47"/>
      <c r="KP535" s="47"/>
      <c r="KQ535" s="47"/>
      <c r="KR535" s="47"/>
      <c r="KS535" s="47"/>
      <c r="KT535" s="47"/>
      <c r="KU535" s="47"/>
      <c r="KV535" s="47"/>
      <c r="KW535" s="47"/>
      <c r="KX535" s="47"/>
      <c r="KY535" s="47"/>
      <c r="KZ535" s="47"/>
      <c r="LA535" s="47"/>
      <c r="LB535" s="47"/>
      <c r="LC535" s="47"/>
      <c r="LD535" s="47"/>
      <c r="LE535" s="47"/>
      <c r="LF535" s="47"/>
      <c r="LG535" s="47"/>
      <c r="LH535" s="47"/>
      <c r="LI535" s="47"/>
      <c r="LJ535" s="47"/>
      <c r="LK535" s="47"/>
      <c r="LL535" s="47"/>
      <c r="LM535" s="47"/>
      <c r="LN535" s="47"/>
      <c r="LO535" s="47"/>
      <c r="LP535" s="47"/>
      <c r="LQ535" s="47"/>
      <c r="LR535" s="47"/>
      <c r="LS535" s="47"/>
      <c r="LT535" s="47"/>
      <c r="LU535" s="47"/>
      <c r="LV535" s="47"/>
      <c r="LW535" s="47"/>
      <c r="LX535" s="47"/>
      <c r="LY535" s="47"/>
      <c r="LZ535" s="47"/>
      <c r="MA535" s="47"/>
      <c r="MB535" s="47"/>
      <c r="MC535" s="47"/>
      <c r="MD535" s="47"/>
      <c r="ME535" s="47"/>
      <c r="MF535" s="47"/>
      <c r="MG535" s="47"/>
      <c r="MH535" s="47"/>
      <c r="MI535" s="47"/>
      <c r="MJ535" s="47"/>
      <c r="MK535" s="47"/>
      <c r="ML535" s="47"/>
      <c r="MM535" s="47"/>
      <c r="MN535" s="47"/>
      <c r="MO535" s="47"/>
      <c r="MP535" s="47"/>
      <c r="MQ535" s="47"/>
      <c r="MR535" s="47"/>
      <c r="MS535" s="47"/>
      <c r="MT535" s="47"/>
      <c r="MU535" s="47"/>
      <c r="MV535" s="47"/>
      <c r="MW535" s="47"/>
      <c r="MX535" s="47"/>
      <c r="MY535" s="47"/>
      <c r="MZ535" s="47"/>
      <c r="NA535" s="47"/>
    </row>
    <row r="536" spans="138:365" x14ac:dyDescent="0.25"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  <c r="JP536" s="47"/>
      <c r="JQ536" s="47"/>
      <c r="JR536" s="47"/>
      <c r="JS536" s="47"/>
      <c r="JT536" s="47"/>
      <c r="JU536" s="47"/>
      <c r="JV536" s="47"/>
      <c r="JW536" s="47"/>
      <c r="JX536" s="47"/>
      <c r="JY536" s="47"/>
      <c r="JZ536" s="47"/>
      <c r="KA536" s="47"/>
      <c r="KB536" s="47"/>
      <c r="KC536" s="47"/>
      <c r="KD536" s="47"/>
      <c r="KE536" s="47"/>
      <c r="KF536" s="47"/>
      <c r="KG536" s="47"/>
      <c r="KH536" s="47"/>
      <c r="KI536" s="47"/>
      <c r="KJ536" s="47"/>
      <c r="KK536" s="47"/>
      <c r="KL536" s="47"/>
      <c r="KM536" s="47"/>
      <c r="KN536" s="47"/>
      <c r="KO536" s="47"/>
      <c r="KP536" s="47"/>
      <c r="KQ536" s="47"/>
      <c r="KR536" s="47"/>
      <c r="KS536" s="47"/>
      <c r="KT536" s="47"/>
      <c r="KU536" s="47"/>
      <c r="KV536" s="47"/>
      <c r="KW536" s="47"/>
      <c r="KX536" s="47"/>
      <c r="KY536" s="47"/>
      <c r="KZ536" s="47"/>
      <c r="LA536" s="47"/>
      <c r="LB536" s="47"/>
      <c r="LC536" s="47"/>
      <c r="LD536" s="47"/>
      <c r="LE536" s="47"/>
      <c r="LF536" s="47"/>
      <c r="LG536" s="47"/>
      <c r="LH536" s="47"/>
      <c r="LI536" s="47"/>
      <c r="LJ536" s="47"/>
      <c r="LK536" s="47"/>
      <c r="LL536" s="47"/>
      <c r="LM536" s="47"/>
      <c r="LN536" s="47"/>
      <c r="LO536" s="47"/>
      <c r="LP536" s="47"/>
      <c r="LQ536" s="47"/>
      <c r="LR536" s="47"/>
      <c r="LS536" s="47"/>
      <c r="LT536" s="47"/>
      <c r="LU536" s="47"/>
      <c r="LV536" s="47"/>
      <c r="LW536" s="47"/>
      <c r="LX536" s="47"/>
      <c r="LY536" s="47"/>
      <c r="LZ536" s="47"/>
      <c r="MA536" s="47"/>
      <c r="MB536" s="47"/>
      <c r="MC536" s="47"/>
      <c r="MD536" s="47"/>
      <c r="ME536" s="47"/>
      <c r="MF536" s="47"/>
      <c r="MG536" s="47"/>
      <c r="MH536" s="47"/>
      <c r="MI536" s="47"/>
      <c r="MJ536" s="47"/>
      <c r="MK536" s="47"/>
      <c r="ML536" s="47"/>
      <c r="MM536" s="47"/>
      <c r="MN536" s="47"/>
      <c r="MO536" s="47"/>
      <c r="MP536" s="47"/>
      <c r="MQ536" s="47"/>
      <c r="MR536" s="47"/>
      <c r="MS536" s="47"/>
      <c r="MT536" s="47"/>
      <c r="MU536" s="47"/>
      <c r="MV536" s="47"/>
      <c r="MW536" s="47"/>
      <c r="MX536" s="47"/>
      <c r="MY536" s="47"/>
      <c r="MZ536" s="47"/>
      <c r="NA536" s="47"/>
    </row>
    <row r="537" spans="138:365" x14ac:dyDescent="0.25"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  <c r="JP537" s="47"/>
      <c r="JQ537" s="47"/>
      <c r="JR537" s="47"/>
      <c r="JS537" s="47"/>
      <c r="JT537" s="47"/>
      <c r="JU537" s="47"/>
      <c r="JV537" s="47"/>
      <c r="JW537" s="47"/>
      <c r="JX537" s="47"/>
      <c r="JY537" s="47"/>
      <c r="JZ537" s="47"/>
      <c r="KA537" s="47"/>
      <c r="KB537" s="47"/>
      <c r="KC537" s="47"/>
      <c r="KD537" s="47"/>
      <c r="KE537" s="47"/>
      <c r="KF537" s="47"/>
      <c r="KG537" s="47"/>
      <c r="KH537" s="47"/>
      <c r="KI537" s="47"/>
      <c r="KJ537" s="47"/>
      <c r="KK537" s="47"/>
      <c r="KL537" s="47"/>
      <c r="KM537" s="47"/>
      <c r="KN537" s="47"/>
      <c r="KO537" s="47"/>
      <c r="KP537" s="47"/>
      <c r="KQ537" s="47"/>
      <c r="KR537" s="47"/>
      <c r="KS537" s="47"/>
      <c r="KT537" s="47"/>
      <c r="KU537" s="47"/>
      <c r="KV537" s="47"/>
      <c r="KW537" s="47"/>
      <c r="KX537" s="47"/>
      <c r="KY537" s="47"/>
      <c r="KZ537" s="47"/>
      <c r="LA537" s="47"/>
      <c r="LB537" s="47"/>
      <c r="LC537" s="47"/>
      <c r="LD537" s="47"/>
      <c r="LE537" s="47"/>
      <c r="LF537" s="47"/>
      <c r="LG537" s="47"/>
      <c r="LH537" s="47"/>
      <c r="LI537" s="47"/>
      <c r="LJ537" s="47"/>
      <c r="LK537" s="47"/>
      <c r="LL537" s="47"/>
      <c r="LM537" s="47"/>
      <c r="LN537" s="47"/>
      <c r="LO537" s="47"/>
      <c r="LP537" s="47"/>
      <c r="LQ537" s="47"/>
      <c r="LR537" s="47"/>
      <c r="LS537" s="47"/>
      <c r="LT537" s="47"/>
      <c r="LU537" s="47"/>
      <c r="LV537" s="47"/>
      <c r="LW537" s="47"/>
      <c r="LX537" s="47"/>
      <c r="LY537" s="47"/>
      <c r="LZ537" s="47"/>
      <c r="MA537" s="47"/>
      <c r="MB537" s="47"/>
      <c r="MC537" s="47"/>
      <c r="MD537" s="47"/>
      <c r="ME537" s="47"/>
      <c r="MF537" s="47"/>
      <c r="MG537" s="47"/>
      <c r="MH537" s="47"/>
      <c r="MI537" s="47"/>
      <c r="MJ537" s="47"/>
      <c r="MK537" s="47"/>
      <c r="ML537" s="47"/>
      <c r="MM537" s="47"/>
      <c r="MN537" s="47"/>
      <c r="MO537" s="47"/>
      <c r="MP537" s="47"/>
      <c r="MQ537" s="47"/>
      <c r="MR537" s="47"/>
      <c r="MS537" s="47"/>
      <c r="MT537" s="47"/>
      <c r="MU537" s="47"/>
      <c r="MV537" s="47"/>
      <c r="MW537" s="47"/>
      <c r="MX537" s="47"/>
      <c r="MY537" s="47"/>
      <c r="MZ537" s="47"/>
      <c r="NA537" s="47"/>
    </row>
    <row r="538" spans="138:365" x14ac:dyDescent="0.25"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  <c r="JP538" s="47"/>
      <c r="JQ538" s="47"/>
      <c r="JR538" s="47"/>
      <c r="JS538" s="47"/>
      <c r="JT538" s="47"/>
      <c r="JU538" s="47"/>
      <c r="JV538" s="47"/>
      <c r="JW538" s="47"/>
      <c r="JX538" s="47"/>
      <c r="JY538" s="47"/>
      <c r="JZ538" s="47"/>
      <c r="KA538" s="47"/>
      <c r="KB538" s="47"/>
      <c r="KC538" s="47"/>
      <c r="KD538" s="47"/>
      <c r="KE538" s="47"/>
      <c r="KF538" s="47"/>
      <c r="KG538" s="47"/>
      <c r="KH538" s="47"/>
      <c r="KI538" s="47"/>
      <c r="KJ538" s="47"/>
      <c r="KK538" s="47"/>
      <c r="KL538" s="47"/>
      <c r="KM538" s="47"/>
      <c r="KN538" s="47"/>
      <c r="KO538" s="47"/>
      <c r="KP538" s="47"/>
      <c r="KQ538" s="47"/>
      <c r="KR538" s="47"/>
      <c r="KS538" s="47"/>
      <c r="KT538" s="47"/>
      <c r="KU538" s="47"/>
      <c r="KV538" s="47"/>
      <c r="KW538" s="47"/>
      <c r="KX538" s="47"/>
      <c r="KY538" s="47"/>
      <c r="KZ538" s="47"/>
      <c r="LA538" s="47"/>
      <c r="LB538" s="47"/>
      <c r="LC538" s="47"/>
      <c r="LD538" s="47"/>
      <c r="LE538" s="47"/>
      <c r="LF538" s="47"/>
      <c r="LG538" s="47"/>
      <c r="LH538" s="47"/>
      <c r="LI538" s="47"/>
      <c r="LJ538" s="47"/>
      <c r="LK538" s="47"/>
      <c r="LL538" s="47"/>
      <c r="LM538" s="47"/>
      <c r="LN538" s="47"/>
      <c r="LO538" s="47"/>
      <c r="LP538" s="47"/>
      <c r="LQ538" s="47"/>
      <c r="LR538" s="47"/>
      <c r="LS538" s="47"/>
      <c r="LT538" s="47"/>
      <c r="LU538" s="47"/>
      <c r="LV538" s="47"/>
      <c r="LW538" s="47"/>
      <c r="LX538" s="47"/>
      <c r="LY538" s="47"/>
      <c r="LZ538" s="47"/>
      <c r="MA538" s="47"/>
      <c r="MB538" s="47"/>
      <c r="MC538" s="47"/>
      <c r="MD538" s="47"/>
      <c r="ME538" s="47"/>
      <c r="MF538" s="47"/>
      <c r="MG538" s="47"/>
      <c r="MH538" s="47"/>
      <c r="MI538" s="47"/>
      <c r="MJ538" s="47"/>
      <c r="MK538" s="47"/>
      <c r="ML538" s="47"/>
      <c r="MM538" s="47"/>
      <c r="MN538" s="47"/>
      <c r="MO538" s="47"/>
      <c r="MP538" s="47"/>
      <c r="MQ538" s="47"/>
      <c r="MR538" s="47"/>
      <c r="MS538" s="47"/>
      <c r="MT538" s="47"/>
      <c r="MU538" s="47"/>
      <c r="MV538" s="47"/>
      <c r="MW538" s="47"/>
      <c r="MX538" s="47"/>
      <c r="MY538" s="47"/>
      <c r="MZ538" s="47"/>
      <c r="NA538" s="47"/>
    </row>
    <row r="539" spans="138:365" x14ac:dyDescent="0.25"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</row>
    <row r="540" spans="138:365" x14ac:dyDescent="0.25"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  <c r="JP540" s="47"/>
      <c r="JQ540" s="47"/>
      <c r="JR540" s="47"/>
      <c r="JS540" s="47"/>
      <c r="JT540" s="47"/>
      <c r="JU540" s="47"/>
      <c r="JV540" s="47"/>
      <c r="JW540" s="47"/>
      <c r="JX540" s="47"/>
      <c r="JY540" s="47"/>
      <c r="JZ540" s="47"/>
      <c r="KA540" s="47"/>
      <c r="KB540" s="47"/>
      <c r="KC540" s="47"/>
      <c r="KD540" s="47"/>
      <c r="KE540" s="47"/>
      <c r="KF540" s="47"/>
      <c r="KG540" s="47"/>
      <c r="KH540" s="47"/>
      <c r="KI540" s="47"/>
      <c r="KJ540" s="47"/>
      <c r="KK540" s="47"/>
      <c r="KL540" s="47"/>
      <c r="KM540" s="47"/>
      <c r="KN540" s="47"/>
      <c r="KO540" s="47"/>
      <c r="KP540" s="47"/>
      <c r="KQ540" s="47"/>
      <c r="KR540" s="47"/>
      <c r="KS540" s="47"/>
      <c r="KT540" s="47"/>
      <c r="KU540" s="47"/>
      <c r="KV540" s="47"/>
      <c r="KW540" s="47"/>
      <c r="KX540" s="47"/>
      <c r="KY540" s="47"/>
      <c r="KZ540" s="47"/>
      <c r="LA540" s="47"/>
      <c r="LB540" s="47"/>
      <c r="LC540" s="47"/>
      <c r="LD540" s="47"/>
      <c r="LE540" s="47"/>
      <c r="LF540" s="47"/>
      <c r="LG540" s="47"/>
      <c r="LH540" s="47"/>
      <c r="LI540" s="47"/>
      <c r="LJ540" s="47"/>
      <c r="LK540" s="47"/>
      <c r="LL540" s="47"/>
      <c r="LM540" s="47"/>
      <c r="LN540" s="47"/>
      <c r="LO540" s="47"/>
      <c r="LP540" s="47"/>
      <c r="LQ540" s="47"/>
      <c r="LR540" s="47"/>
      <c r="LS540" s="47"/>
      <c r="LT540" s="47"/>
      <c r="LU540" s="47"/>
      <c r="LV540" s="47"/>
      <c r="LW540" s="47"/>
      <c r="LX540" s="47"/>
      <c r="LY540" s="47"/>
      <c r="LZ540" s="47"/>
      <c r="MA540" s="47"/>
      <c r="MB540" s="47"/>
      <c r="MC540" s="47"/>
      <c r="MD540" s="47"/>
      <c r="ME540" s="47"/>
      <c r="MF540" s="47"/>
      <c r="MG540" s="47"/>
      <c r="MH540" s="47"/>
      <c r="MI540" s="47"/>
      <c r="MJ540" s="47"/>
      <c r="MK540" s="47"/>
      <c r="ML540" s="47"/>
      <c r="MM540" s="47"/>
      <c r="MN540" s="47"/>
      <c r="MO540" s="47"/>
      <c r="MP540" s="47"/>
      <c r="MQ540" s="47"/>
      <c r="MR540" s="47"/>
      <c r="MS540" s="47"/>
      <c r="MT540" s="47"/>
      <c r="MU540" s="47"/>
      <c r="MV540" s="47"/>
      <c r="MW540" s="47"/>
      <c r="MX540" s="47"/>
      <c r="MY540" s="47"/>
      <c r="MZ540" s="47"/>
      <c r="NA540" s="47"/>
    </row>
    <row r="541" spans="138:365" x14ac:dyDescent="0.25"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</row>
    <row r="542" spans="138:365" x14ac:dyDescent="0.25"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  <c r="JP542" s="47"/>
      <c r="JQ542" s="47"/>
      <c r="JR542" s="47"/>
      <c r="JS542" s="47"/>
      <c r="JT542" s="47"/>
      <c r="JU542" s="47"/>
      <c r="JV542" s="47"/>
      <c r="JW542" s="47"/>
      <c r="JX542" s="47"/>
      <c r="JY542" s="47"/>
      <c r="JZ542" s="47"/>
      <c r="KA542" s="47"/>
      <c r="KB542" s="47"/>
      <c r="KC542" s="47"/>
      <c r="KD542" s="47"/>
      <c r="KE542" s="47"/>
      <c r="KF542" s="47"/>
      <c r="KG542" s="47"/>
      <c r="KH542" s="47"/>
      <c r="KI542" s="47"/>
      <c r="KJ542" s="47"/>
      <c r="KK542" s="47"/>
      <c r="KL542" s="47"/>
      <c r="KM542" s="47"/>
      <c r="KN542" s="47"/>
      <c r="KO542" s="47"/>
      <c r="KP542" s="47"/>
      <c r="KQ542" s="47"/>
      <c r="KR542" s="47"/>
      <c r="KS542" s="47"/>
      <c r="KT542" s="47"/>
      <c r="KU542" s="47"/>
      <c r="KV542" s="47"/>
      <c r="KW542" s="47"/>
      <c r="KX542" s="47"/>
      <c r="KY542" s="47"/>
      <c r="KZ542" s="47"/>
      <c r="LA542" s="47"/>
      <c r="LB542" s="47"/>
      <c r="LC542" s="47"/>
      <c r="LD542" s="47"/>
      <c r="LE542" s="47"/>
      <c r="LF542" s="47"/>
      <c r="LG542" s="47"/>
      <c r="LH542" s="47"/>
      <c r="LI542" s="47"/>
      <c r="LJ542" s="47"/>
      <c r="LK542" s="47"/>
      <c r="LL542" s="47"/>
      <c r="LM542" s="47"/>
      <c r="LN542" s="47"/>
      <c r="LO542" s="47"/>
      <c r="LP542" s="47"/>
      <c r="LQ542" s="47"/>
      <c r="LR542" s="47"/>
      <c r="LS542" s="47"/>
      <c r="LT542" s="47"/>
      <c r="LU542" s="47"/>
      <c r="LV542" s="47"/>
      <c r="LW542" s="47"/>
      <c r="LX542" s="47"/>
      <c r="LY542" s="47"/>
      <c r="LZ542" s="47"/>
      <c r="MA542" s="47"/>
      <c r="MB542" s="47"/>
      <c r="MC542" s="47"/>
      <c r="MD542" s="47"/>
      <c r="ME542" s="47"/>
      <c r="MF542" s="47"/>
      <c r="MG542" s="47"/>
      <c r="MH542" s="47"/>
      <c r="MI542" s="47"/>
      <c r="MJ542" s="47"/>
      <c r="MK542" s="47"/>
      <c r="ML542" s="47"/>
      <c r="MM542" s="47"/>
      <c r="MN542" s="47"/>
      <c r="MO542" s="47"/>
      <c r="MP542" s="47"/>
      <c r="MQ542" s="47"/>
      <c r="MR542" s="47"/>
      <c r="MS542" s="47"/>
      <c r="MT542" s="47"/>
      <c r="MU542" s="47"/>
      <c r="MV542" s="47"/>
      <c r="MW542" s="47"/>
      <c r="MX542" s="47"/>
      <c r="MY542" s="47"/>
      <c r="MZ542" s="47"/>
      <c r="NA542" s="47"/>
    </row>
    <row r="543" spans="138:365" x14ac:dyDescent="0.25"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  <c r="JP543" s="47"/>
      <c r="JQ543" s="47"/>
      <c r="JR543" s="47"/>
      <c r="JS543" s="47"/>
      <c r="JT543" s="47"/>
      <c r="JU543" s="47"/>
      <c r="JV543" s="47"/>
      <c r="JW543" s="47"/>
      <c r="JX543" s="47"/>
      <c r="JY543" s="47"/>
      <c r="JZ543" s="47"/>
      <c r="KA543" s="47"/>
      <c r="KB543" s="47"/>
      <c r="KC543" s="47"/>
      <c r="KD543" s="47"/>
      <c r="KE543" s="47"/>
      <c r="KF543" s="47"/>
      <c r="KG543" s="47"/>
      <c r="KH543" s="47"/>
      <c r="KI543" s="47"/>
      <c r="KJ543" s="47"/>
      <c r="KK543" s="47"/>
      <c r="KL543" s="47"/>
      <c r="KM543" s="47"/>
      <c r="KN543" s="47"/>
      <c r="KO543" s="47"/>
      <c r="KP543" s="47"/>
      <c r="KQ543" s="47"/>
      <c r="KR543" s="47"/>
      <c r="KS543" s="47"/>
      <c r="KT543" s="47"/>
      <c r="KU543" s="47"/>
      <c r="KV543" s="47"/>
      <c r="KW543" s="47"/>
      <c r="KX543" s="47"/>
      <c r="KY543" s="47"/>
      <c r="KZ543" s="47"/>
      <c r="LA543" s="47"/>
      <c r="LB543" s="47"/>
      <c r="LC543" s="47"/>
      <c r="LD543" s="47"/>
      <c r="LE543" s="47"/>
      <c r="LF543" s="47"/>
      <c r="LG543" s="47"/>
      <c r="LH543" s="47"/>
      <c r="LI543" s="47"/>
      <c r="LJ543" s="47"/>
      <c r="LK543" s="47"/>
      <c r="LL543" s="47"/>
      <c r="LM543" s="47"/>
      <c r="LN543" s="47"/>
      <c r="LO543" s="47"/>
      <c r="LP543" s="47"/>
      <c r="LQ543" s="47"/>
      <c r="LR543" s="47"/>
      <c r="LS543" s="47"/>
      <c r="LT543" s="47"/>
      <c r="LU543" s="47"/>
      <c r="LV543" s="47"/>
      <c r="LW543" s="47"/>
      <c r="LX543" s="47"/>
      <c r="LY543" s="47"/>
      <c r="LZ543" s="47"/>
      <c r="MA543" s="47"/>
      <c r="MB543" s="47"/>
      <c r="MC543" s="47"/>
      <c r="MD543" s="47"/>
      <c r="ME543" s="47"/>
      <c r="MF543" s="47"/>
      <c r="MG543" s="47"/>
      <c r="MH543" s="47"/>
      <c r="MI543" s="47"/>
      <c r="MJ543" s="47"/>
      <c r="MK543" s="47"/>
      <c r="ML543" s="47"/>
      <c r="MM543" s="47"/>
      <c r="MN543" s="47"/>
      <c r="MO543" s="47"/>
      <c r="MP543" s="47"/>
      <c r="MQ543" s="47"/>
      <c r="MR543" s="47"/>
      <c r="MS543" s="47"/>
      <c r="MT543" s="47"/>
      <c r="MU543" s="47"/>
      <c r="MV543" s="47"/>
      <c r="MW543" s="47"/>
      <c r="MX543" s="47"/>
      <c r="MY543" s="47"/>
      <c r="MZ543" s="47"/>
      <c r="NA543" s="47"/>
    </row>
    <row r="544" spans="138:365" x14ac:dyDescent="0.25"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</row>
    <row r="545" spans="138:365" x14ac:dyDescent="0.25"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  <c r="JP545" s="47"/>
      <c r="JQ545" s="47"/>
      <c r="JR545" s="47"/>
      <c r="JS545" s="47"/>
      <c r="JT545" s="47"/>
      <c r="JU545" s="47"/>
      <c r="JV545" s="47"/>
      <c r="JW545" s="47"/>
      <c r="JX545" s="47"/>
      <c r="JY545" s="47"/>
      <c r="JZ545" s="47"/>
      <c r="KA545" s="47"/>
      <c r="KB545" s="47"/>
      <c r="KC545" s="47"/>
      <c r="KD545" s="47"/>
      <c r="KE545" s="47"/>
      <c r="KF545" s="47"/>
      <c r="KG545" s="47"/>
      <c r="KH545" s="47"/>
      <c r="KI545" s="47"/>
      <c r="KJ545" s="47"/>
      <c r="KK545" s="47"/>
      <c r="KL545" s="47"/>
      <c r="KM545" s="47"/>
      <c r="KN545" s="47"/>
      <c r="KO545" s="47"/>
      <c r="KP545" s="47"/>
      <c r="KQ545" s="47"/>
      <c r="KR545" s="47"/>
      <c r="KS545" s="47"/>
      <c r="KT545" s="47"/>
      <c r="KU545" s="47"/>
      <c r="KV545" s="47"/>
      <c r="KW545" s="47"/>
      <c r="KX545" s="47"/>
      <c r="KY545" s="47"/>
      <c r="KZ545" s="47"/>
      <c r="LA545" s="47"/>
      <c r="LB545" s="47"/>
      <c r="LC545" s="47"/>
      <c r="LD545" s="47"/>
      <c r="LE545" s="47"/>
      <c r="LF545" s="47"/>
      <c r="LG545" s="47"/>
      <c r="LH545" s="47"/>
      <c r="LI545" s="47"/>
      <c r="LJ545" s="47"/>
      <c r="LK545" s="47"/>
      <c r="LL545" s="47"/>
      <c r="LM545" s="47"/>
      <c r="LN545" s="47"/>
      <c r="LO545" s="47"/>
      <c r="LP545" s="47"/>
      <c r="LQ545" s="47"/>
      <c r="LR545" s="47"/>
      <c r="LS545" s="47"/>
      <c r="LT545" s="47"/>
      <c r="LU545" s="47"/>
      <c r="LV545" s="47"/>
      <c r="LW545" s="47"/>
      <c r="LX545" s="47"/>
      <c r="LY545" s="47"/>
      <c r="LZ545" s="47"/>
      <c r="MA545" s="47"/>
      <c r="MB545" s="47"/>
      <c r="MC545" s="47"/>
      <c r="MD545" s="47"/>
      <c r="ME545" s="47"/>
      <c r="MF545" s="47"/>
      <c r="MG545" s="47"/>
      <c r="MH545" s="47"/>
      <c r="MI545" s="47"/>
      <c r="MJ545" s="47"/>
      <c r="MK545" s="47"/>
      <c r="ML545" s="47"/>
      <c r="MM545" s="47"/>
      <c r="MN545" s="47"/>
      <c r="MO545" s="47"/>
      <c r="MP545" s="47"/>
      <c r="MQ545" s="47"/>
      <c r="MR545" s="47"/>
      <c r="MS545" s="47"/>
      <c r="MT545" s="47"/>
      <c r="MU545" s="47"/>
      <c r="MV545" s="47"/>
      <c r="MW545" s="47"/>
      <c r="MX545" s="47"/>
      <c r="MY545" s="47"/>
      <c r="MZ545" s="47"/>
      <c r="NA545" s="47"/>
    </row>
    <row r="546" spans="138:365" x14ac:dyDescent="0.25"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  <c r="JP546" s="47"/>
      <c r="JQ546" s="47"/>
      <c r="JR546" s="47"/>
      <c r="JS546" s="47"/>
      <c r="JT546" s="47"/>
      <c r="JU546" s="47"/>
      <c r="JV546" s="47"/>
      <c r="JW546" s="47"/>
      <c r="JX546" s="47"/>
      <c r="JY546" s="47"/>
      <c r="JZ546" s="47"/>
      <c r="KA546" s="47"/>
      <c r="KB546" s="47"/>
      <c r="KC546" s="47"/>
      <c r="KD546" s="47"/>
      <c r="KE546" s="47"/>
      <c r="KF546" s="47"/>
      <c r="KG546" s="47"/>
      <c r="KH546" s="47"/>
      <c r="KI546" s="47"/>
      <c r="KJ546" s="47"/>
      <c r="KK546" s="47"/>
      <c r="KL546" s="47"/>
      <c r="KM546" s="47"/>
      <c r="KN546" s="47"/>
      <c r="KO546" s="47"/>
      <c r="KP546" s="47"/>
      <c r="KQ546" s="47"/>
      <c r="KR546" s="47"/>
      <c r="KS546" s="47"/>
      <c r="KT546" s="47"/>
      <c r="KU546" s="47"/>
      <c r="KV546" s="47"/>
      <c r="KW546" s="47"/>
      <c r="KX546" s="47"/>
      <c r="KY546" s="47"/>
      <c r="KZ546" s="47"/>
      <c r="LA546" s="47"/>
      <c r="LB546" s="47"/>
      <c r="LC546" s="47"/>
      <c r="LD546" s="47"/>
      <c r="LE546" s="47"/>
      <c r="LF546" s="47"/>
      <c r="LG546" s="47"/>
      <c r="LH546" s="47"/>
      <c r="LI546" s="47"/>
      <c r="LJ546" s="47"/>
      <c r="LK546" s="47"/>
      <c r="LL546" s="47"/>
      <c r="LM546" s="47"/>
      <c r="LN546" s="47"/>
      <c r="LO546" s="47"/>
      <c r="LP546" s="47"/>
      <c r="LQ546" s="47"/>
      <c r="LR546" s="47"/>
      <c r="LS546" s="47"/>
      <c r="LT546" s="47"/>
      <c r="LU546" s="47"/>
      <c r="LV546" s="47"/>
      <c r="LW546" s="47"/>
      <c r="LX546" s="47"/>
      <c r="LY546" s="47"/>
      <c r="LZ546" s="47"/>
      <c r="MA546" s="47"/>
      <c r="MB546" s="47"/>
      <c r="MC546" s="47"/>
      <c r="MD546" s="47"/>
      <c r="ME546" s="47"/>
      <c r="MF546" s="47"/>
      <c r="MG546" s="47"/>
      <c r="MH546" s="47"/>
      <c r="MI546" s="47"/>
      <c r="MJ546" s="47"/>
      <c r="MK546" s="47"/>
      <c r="ML546" s="47"/>
      <c r="MM546" s="47"/>
      <c r="MN546" s="47"/>
      <c r="MO546" s="47"/>
      <c r="MP546" s="47"/>
      <c r="MQ546" s="47"/>
      <c r="MR546" s="47"/>
      <c r="MS546" s="47"/>
      <c r="MT546" s="47"/>
      <c r="MU546" s="47"/>
      <c r="MV546" s="47"/>
      <c r="MW546" s="47"/>
      <c r="MX546" s="47"/>
      <c r="MY546" s="47"/>
      <c r="MZ546" s="47"/>
      <c r="NA546" s="47"/>
    </row>
    <row r="547" spans="138:365" x14ac:dyDescent="0.25"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  <c r="JP547" s="47"/>
      <c r="JQ547" s="47"/>
      <c r="JR547" s="47"/>
      <c r="JS547" s="47"/>
      <c r="JT547" s="47"/>
      <c r="JU547" s="47"/>
      <c r="JV547" s="47"/>
      <c r="JW547" s="47"/>
      <c r="JX547" s="47"/>
      <c r="JY547" s="47"/>
      <c r="JZ547" s="47"/>
      <c r="KA547" s="47"/>
      <c r="KB547" s="47"/>
      <c r="KC547" s="47"/>
      <c r="KD547" s="47"/>
      <c r="KE547" s="47"/>
      <c r="KF547" s="47"/>
      <c r="KG547" s="47"/>
      <c r="KH547" s="47"/>
      <c r="KI547" s="47"/>
      <c r="KJ547" s="47"/>
      <c r="KK547" s="47"/>
      <c r="KL547" s="47"/>
      <c r="KM547" s="47"/>
      <c r="KN547" s="47"/>
      <c r="KO547" s="47"/>
      <c r="KP547" s="47"/>
      <c r="KQ547" s="47"/>
      <c r="KR547" s="47"/>
      <c r="KS547" s="47"/>
      <c r="KT547" s="47"/>
      <c r="KU547" s="47"/>
      <c r="KV547" s="47"/>
      <c r="KW547" s="47"/>
      <c r="KX547" s="47"/>
      <c r="KY547" s="47"/>
      <c r="KZ547" s="47"/>
      <c r="LA547" s="47"/>
      <c r="LB547" s="47"/>
      <c r="LC547" s="47"/>
      <c r="LD547" s="47"/>
      <c r="LE547" s="47"/>
      <c r="LF547" s="47"/>
      <c r="LG547" s="47"/>
      <c r="LH547" s="47"/>
      <c r="LI547" s="47"/>
      <c r="LJ547" s="47"/>
      <c r="LK547" s="47"/>
      <c r="LL547" s="47"/>
      <c r="LM547" s="47"/>
      <c r="LN547" s="47"/>
      <c r="LO547" s="47"/>
      <c r="LP547" s="47"/>
      <c r="LQ547" s="47"/>
      <c r="LR547" s="47"/>
      <c r="LS547" s="47"/>
      <c r="LT547" s="47"/>
      <c r="LU547" s="47"/>
      <c r="LV547" s="47"/>
      <c r="LW547" s="47"/>
      <c r="LX547" s="47"/>
      <c r="LY547" s="47"/>
      <c r="LZ547" s="47"/>
      <c r="MA547" s="47"/>
      <c r="MB547" s="47"/>
      <c r="MC547" s="47"/>
      <c r="MD547" s="47"/>
      <c r="ME547" s="47"/>
      <c r="MF547" s="47"/>
      <c r="MG547" s="47"/>
      <c r="MH547" s="47"/>
      <c r="MI547" s="47"/>
      <c r="MJ547" s="47"/>
      <c r="MK547" s="47"/>
      <c r="ML547" s="47"/>
      <c r="MM547" s="47"/>
      <c r="MN547" s="47"/>
      <c r="MO547" s="47"/>
      <c r="MP547" s="47"/>
      <c r="MQ547" s="47"/>
      <c r="MR547" s="47"/>
      <c r="MS547" s="47"/>
      <c r="MT547" s="47"/>
      <c r="MU547" s="47"/>
      <c r="MV547" s="47"/>
      <c r="MW547" s="47"/>
      <c r="MX547" s="47"/>
      <c r="MY547" s="47"/>
      <c r="MZ547" s="47"/>
      <c r="NA547" s="47"/>
    </row>
    <row r="548" spans="138:365" x14ac:dyDescent="0.25"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  <c r="JP548" s="47"/>
      <c r="JQ548" s="47"/>
      <c r="JR548" s="47"/>
      <c r="JS548" s="47"/>
      <c r="JT548" s="47"/>
      <c r="JU548" s="47"/>
      <c r="JV548" s="47"/>
      <c r="JW548" s="47"/>
      <c r="JX548" s="47"/>
      <c r="JY548" s="47"/>
      <c r="JZ548" s="47"/>
      <c r="KA548" s="47"/>
      <c r="KB548" s="47"/>
      <c r="KC548" s="47"/>
      <c r="KD548" s="47"/>
      <c r="KE548" s="47"/>
      <c r="KF548" s="47"/>
      <c r="KG548" s="47"/>
      <c r="KH548" s="47"/>
      <c r="KI548" s="47"/>
      <c r="KJ548" s="47"/>
      <c r="KK548" s="47"/>
      <c r="KL548" s="47"/>
      <c r="KM548" s="47"/>
      <c r="KN548" s="47"/>
      <c r="KO548" s="47"/>
      <c r="KP548" s="47"/>
      <c r="KQ548" s="47"/>
      <c r="KR548" s="47"/>
      <c r="KS548" s="47"/>
      <c r="KT548" s="47"/>
      <c r="KU548" s="47"/>
      <c r="KV548" s="47"/>
      <c r="KW548" s="47"/>
      <c r="KX548" s="47"/>
      <c r="KY548" s="47"/>
      <c r="KZ548" s="47"/>
      <c r="LA548" s="47"/>
      <c r="LB548" s="47"/>
      <c r="LC548" s="47"/>
      <c r="LD548" s="47"/>
      <c r="LE548" s="47"/>
      <c r="LF548" s="47"/>
      <c r="LG548" s="47"/>
      <c r="LH548" s="47"/>
      <c r="LI548" s="47"/>
      <c r="LJ548" s="47"/>
      <c r="LK548" s="47"/>
      <c r="LL548" s="47"/>
      <c r="LM548" s="47"/>
      <c r="LN548" s="47"/>
      <c r="LO548" s="47"/>
      <c r="LP548" s="47"/>
      <c r="LQ548" s="47"/>
      <c r="LR548" s="47"/>
      <c r="LS548" s="47"/>
      <c r="LT548" s="47"/>
      <c r="LU548" s="47"/>
      <c r="LV548" s="47"/>
      <c r="LW548" s="47"/>
      <c r="LX548" s="47"/>
      <c r="LY548" s="47"/>
      <c r="LZ548" s="47"/>
      <c r="MA548" s="47"/>
      <c r="MB548" s="47"/>
      <c r="MC548" s="47"/>
      <c r="MD548" s="47"/>
      <c r="ME548" s="47"/>
      <c r="MF548" s="47"/>
      <c r="MG548" s="47"/>
      <c r="MH548" s="47"/>
      <c r="MI548" s="47"/>
      <c r="MJ548" s="47"/>
      <c r="MK548" s="47"/>
      <c r="ML548" s="47"/>
      <c r="MM548" s="47"/>
      <c r="MN548" s="47"/>
      <c r="MO548" s="47"/>
      <c r="MP548" s="47"/>
      <c r="MQ548" s="47"/>
      <c r="MR548" s="47"/>
      <c r="MS548" s="47"/>
      <c r="MT548" s="47"/>
      <c r="MU548" s="47"/>
      <c r="MV548" s="47"/>
      <c r="MW548" s="47"/>
      <c r="MX548" s="47"/>
      <c r="MY548" s="47"/>
      <c r="MZ548" s="47"/>
      <c r="NA548" s="47"/>
    </row>
    <row r="549" spans="138:365" x14ac:dyDescent="0.25"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</row>
    <row r="550" spans="138:365" x14ac:dyDescent="0.25"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  <c r="JP550" s="47"/>
      <c r="JQ550" s="47"/>
      <c r="JR550" s="47"/>
      <c r="JS550" s="47"/>
      <c r="JT550" s="47"/>
      <c r="JU550" s="47"/>
      <c r="JV550" s="47"/>
      <c r="JW550" s="47"/>
      <c r="JX550" s="47"/>
      <c r="JY550" s="47"/>
      <c r="JZ550" s="47"/>
      <c r="KA550" s="47"/>
      <c r="KB550" s="47"/>
      <c r="KC550" s="47"/>
      <c r="KD550" s="47"/>
      <c r="KE550" s="47"/>
      <c r="KF550" s="47"/>
      <c r="KG550" s="47"/>
      <c r="KH550" s="47"/>
      <c r="KI550" s="47"/>
      <c r="KJ550" s="47"/>
      <c r="KK550" s="47"/>
      <c r="KL550" s="47"/>
      <c r="KM550" s="47"/>
      <c r="KN550" s="47"/>
      <c r="KO550" s="47"/>
      <c r="KP550" s="47"/>
      <c r="KQ550" s="47"/>
      <c r="KR550" s="47"/>
      <c r="KS550" s="47"/>
      <c r="KT550" s="47"/>
      <c r="KU550" s="47"/>
      <c r="KV550" s="47"/>
      <c r="KW550" s="47"/>
      <c r="KX550" s="47"/>
      <c r="KY550" s="47"/>
      <c r="KZ550" s="47"/>
      <c r="LA550" s="47"/>
      <c r="LB550" s="47"/>
      <c r="LC550" s="47"/>
      <c r="LD550" s="47"/>
      <c r="LE550" s="47"/>
      <c r="LF550" s="47"/>
      <c r="LG550" s="47"/>
      <c r="LH550" s="47"/>
      <c r="LI550" s="47"/>
      <c r="LJ550" s="47"/>
      <c r="LK550" s="47"/>
      <c r="LL550" s="47"/>
      <c r="LM550" s="47"/>
      <c r="LN550" s="47"/>
      <c r="LO550" s="47"/>
      <c r="LP550" s="47"/>
      <c r="LQ550" s="47"/>
      <c r="LR550" s="47"/>
      <c r="LS550" s="47"/>
      <c r="LT550" s="47"/>
      <c r="LU550" s="47"/>
      <c r="LV550" s="47"/>
      <c r="LW550" s="47"/>
      <c r="LX550" s="47"/>
      <c r="LY550" s="47"/>
      <c r="LZ550" s="47"/>
      <c r="MA550" s="47"/>
      <c r="MB550" s="47"/>
      <c r="MC550" s="47"/>
      <c r="MD550" s="47"/>
      <c r="ME550" s="47"/>
      <c r="MF550" s="47"/>
      <c r="MG550" s="47"/>
      <c r="MH550" s="47"/>
      <c r="MI550" s="47"/>
      <c r="MJ550" s="47"/>
      <c r="MK550" s="47"/>
      <c r="ML550" s="47"/>
      <c r="MM550" s="47"/>
      <c r="MN550" s="47"/>
      <c r="MO550" s="47"/>
      <c r="MP550" s="47"/>
      <c r="MQ550" s="47"/>
      <c r="MR550" s="47"/>
      <c r="MS550" s="47"/>
      <c r="MT550" s="47"/>
      <c r="MU550" s="47"/>
      <c r="MV550" s="47"/>
      <c r="MW550" s="47"/>
      <c r="MX550" s="47"/>
      <c r="MY550" s="47"/>
      <c r="MZ550" s="47"/>
      <c r="NA550" s="47"/>
    </row>
    <row r="551" spans="138:365" x14ac:dyDescent="0.25"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  <c r="JP551" s="47"/>
      <c r="JQ551" s="47"/>
      <c r="JR551" s="47"/>
      <c r="JS551" s="47"/>
      <c r="JT551" s="47"/>
      <c r="JU551" s="47"/>
      <c r="JV551" s="47"/>
      <c r="JW551" s="47"/>
      <c r="JX551" s="47"/>
      <c r="JY551" s="47"/>
      <c r="JZ551" s="47"/>
      <c r="KA551" s="47"/>
      <c r="KB551" s="47"/>
      <c r="KC551" s="47"/>
      <c r="KD551" s="47"/>
      <c r="KE551" s="47"/>
      <c r="KF551" s="47"/>
      <c r="KG551" s="47"/>
      <c r="KH551" s="47"/>
      <c r="KI551" s="47"/>
      <c r="KJ551" s="47"/>
      <c r="KK551" s="47"/>
      <c r="KL551" s="47"/>
      <c r="KM551" s="47"/>
      <c r="KN551" s="47"/>
      <c r="KO551" s="47"/>
      <c r="KP551" s="47"/>
      <c r="KQ551" s="47"/>
      <c r="KR551" s="47"/>
      <c r="KS551" s="47"/>
      <c r="KT551" s="47"/>
      <c r="KU551" s="47"/>
      <c r="KV551" s="47"/>
      <c r="KW551" s="47"/>
      <c r="KX551" s="47"/>
      <c r="KY551" s="47"/>
      <c r="KZ551" s="47"/>
      <c r="LA551" s="47"/>
      <c r="LB551" s="47"/>
      <c r="LC551" s="47"/>
      <c r="LD551" s="47"/>
      <c r="LE551" s="47"/>
      <c r="LF551" s="47"/>
      <c r="LG551" s="47"/>
      <c r="LH551" s="47"/>
      <c r="LI551" s="47"/>
      <c r="LJ551" s="47"/>
      <c r="LK551" s="47"/>
      <c r="LL551" s="47"/>
      <c r="LM551" s="47"/>
      <c r="LN551" s="47"/>
      <c r="LO551" s="47"/>
      <c r="LP551" s="47"/>
      <c r="LQ551" s="47"/>
      <c r="LR551" s="47"/>
      <c r="LS551" s="47"/>
      <c r="LT551" s="47"/>
      <c r="LU551" s="47"/>
      <c r="LV551" s="47"/>
      <c r="LW551" s="47"/>
      <c r="LX551" s="47"/>
      <c r="LY551" s="47"/>
      <c r="LZ551" s="47"/>
      <c r="MA551" s="47"/>
      <c r="MB551" s="47"/>
      <c r="MC551" s="47"/>
      <c r="MD551" s="47"/>
      <c r="ME551" s="47"/>
      <c r="MF551" s="47"/>
      <c r="MG551" s="47"/>
      <c r="MH551" s="47"/>
      <c r="MI551" s="47"/>
      <c r="MJ551" s="47"/>
      <c r="MK551" s="47"/>
      <c r="ML551" s="47"/>
      <c r="MM551" s="47"/>
      <c r="MN551" s="47"/>
      <c r="MO551" s="47"/>
      <c r="MP551" s="47"/>
      <c r="MQ551" s="47"/>
      <c r="MR551" s="47"/>
      <c r="MS551" s="47"/>
      <c r="MT551" s="47"/>
      <c r="MU551" s="47"/>
      <c r="MV551" s="47"/>
      <c r="MW551" s="47"/>
      <c r="MX551" s="47"/>
      <c r="MY551" s="47"/>
      <c r="MZ551" s="47"/>
      <c r="NA551" s="47"/>
    </row>
    <row r="552" spans="138:365" x14ac:dyDescent="0.25"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  <c r="JP552" s="47"/>
      <c r="JQ552" s="47"/>
      <c r="JR552" s="47"/>
      <c r="JS552" s="47"/>
      <c r="JT552" s="47"/>
      <c r="JU552" s="47"/>
      <c r="JV552" s="47"/>
      <c r="JW552" s="47"/>
      <c r="JX552" s="47"/>
      <c r="JY552" s="47"/>
      <c r="JZ552" s="47"/>
      <c r="KA552" s="47"/>
      <c r="KB552" s="47"/>
      <c r="KC552" s="47"/>
      <c r="KD552" s="47"/>
      <c r="KE552" s="47"/>
      <c r="KF552" s="47"/>
      <c r="KG552" s="47"/>
      <c r="KH552" s="47"/>
      <c r="KI552" s="47"/>
      <c r="KJ552" s="47"/>
      <c r="KK552" s="47"/>
      <c r="KL552" s="47"/>
      <c r="KM552" s="47"/>
      <c r="KN552" s="47"/>
      <c r="KO552" s="47"/>
      <c r="KP552" s="47"/>
      <c r="KQ552" s="47"/>
      <c r="KR552" s="47"/>
      <c r="KS552" s="47"/>
      <c r="KT552" s="47"/>
      <c r="KU552" s="47"/>
      <c r="KV552" s="47"/>
      <c r="KW552" s="47"/>
      <c r="KX552" s="47"/>
      <c r="KY552" s="47"/>
      <c r="KZ552" s="47"/>
      <c r="LA552" s="47"/>
      <c r="LB552" s="47"/>
      <c r="LC552" s="47"/>
      <c r="LD552" s="47"/>
      <c r="LE552" s="47"/>
      <c r="LF552" s="47"/>
      <c r="LG552" s="47"/>
      <c r="LH552" s="47"/>
      <c r="LI552" s="47"/>
      <c r="LJ552" s="47"/>
      <c r="LK552" s="47"/>
      <c r="LL552" s="47"/>
      <c r="LM552" s="47"/>
      <c r="LN552" s="47"/>
      <c r="LO552" s="47"/>
      <c r="LP552" s="47"/>
      <c r="LQ552" s="47"/>
      <c r="LR552" s="47"/>
      <c r="LS552" s="47"/>
      <c r="LT552" s="47"/>
      <c r="LU552" s="47"/>
      <c r="LV552" s="47"/>
      <c r="LW552" s="47"/>
      <c r="LX552" s="47"/>
      <c r="LY552" s="47"/>
      <c r="LZ552" s="47"/>
      <c r="MA552" s="47"/>
      <c r="MB552" s="47"/>
      <c r="MC552" s="47"/>
      <c r="MD552" s="47"/>
      <c r="ME552" s="47"/>
      <c r="MF552" s="47"/>
      <c r="MG552" s="47"/>
      <c r="MH552" s="47"/>
      <c r="MI552" s="47"/>
      <c r="MJ552" s="47"/>
      <c r="MK552" s="47"/>
      <c r="ML552" s="47"/>
      <c r="MM552" s="47"/>
      <c r="MN552" s="47"/>
      <c r="MO552" s="47"/>
      <c r="MP552" s="47"/>
      <c r="MQ552" s="47"/>
      <c r="MR552" s="47"/>
      <c r="MS552" s="47"/>
      <c r="MT552" s="47"/>
      <c r="MU552" s="47"/>
      <c r="MV552" s="47"/>
      <c r="MW552" s="47"/>
      <c r="MX552" s="47"/>
      <c r="MY552" s="47"/>
      <c r="MZ552" s="47"/>
      <c r="NA552" s="47"/>
    </row>
    <row r="553" spans="138:365" x14ac:dyDescent="0.25"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  <c r="JP553" s="47"/>
      <c r="JQ553" s="47"/>
      <c r="JR553" s="47"/>
      <c r="JS553" s="47"/>
      <c r="JT553" s="47"/>
      <c r="JU553" s="47"/>
      <c r="JV553" s="47"/>
      <c r="JW553" s="47"/>
      <c r="JX553" s="47"/>
      <c r="JY553" s="47"/>
      <c r="JZ553" s="47"/>
      <c r="KA553" s="47"/>
      <c r="KB553" s="47"/>
      <c r="KC553" s="47"/>
      <c r="KD553" s="47"/>
      <c r="KE553" s="47"/>
      <c r="KF553" s="47"/>
      <c r="KG553" s="47"/>
      <c r="KH553" s="47"/>
      <c r="KI553" s="47"/>
      <c r="KJ553" s="47"/>
      <c r="KK553" s="47"/>
      <c r="KL553" s="47"/>
      <c r="KM553" s="47"/>
      <c r="KN553" s="47"/>
      <c r="KO553" s="47"/>
      <c r="KP553" s="47"/>
      <c r="KQ553" s="47"/>
      <c r="KR553" s="47"/>
      <c r="KS553" s="47"/>
      <c r="KT553" s="47"/>
      <c r="KU553" s="47"/>
      <c r="KV553" s="47"/>
      <c r="KW553" s="47"/>
      <c r="KX553" s="47"/>
      <c r="KY553" s="47"/>
      <c r="KZ553" s="47"/>
      <c r="LA553" s="47"/>
      <c r="LB553" s="47"/>
      <c r="LC553" s="47"/>
      <c r="LD553" s="47"/>
      <c r="LE553" s="47"/>
      <c r="LF553" s="47"/>
      <c r="LG553" s="47"/>
      <c r="LH553" s="47"/>
      <c r="LI553" s="47"/>
      <c r="LJ553" s="47"/>
      <c r="LK553" s="47"/>
      <c r="LL553" s="47"/>
      <c r="LM553" s="47"/>
      <c r="LN553" s="47"/>
      <c r="LO553" s="47"/>
      <c r="LP553" s="47"/>
      <c r="LQ553" s="47"/>
      <c r="LR553" s="47"/>
      <c r="LS553" s="47"/>
      <c r="LT553" s="47"/>
      <c r="LU553" s="47"/>
      <c r="LV553" s="47"/>
      <c r="LW553" s="47"/>
      <c r="LX553" s="47"/>
      <c r="LY553" s="47"/>
      <c r="LZ553" s="47"/>
      <c r="MA553" s="47"/>
      <c r="MB553" s="47"/>
      <c r="MC553" s="47"/>
      <c r="MD553" s="47"/>
      <c r="ME553" s="47"/>
      <c r="MF553" s="47"/>
      <c r="MG553" s="47"/>
      <c r="MH553" s="47"/>
      <c r="MI553" s="47"/>
      <c r="MJ553" s="47"/>
      <c r="MK553" s="47"/>
      <c r="ML553" s="47"/>
      <c r="MM553" s="47"/>
      <c r="MN553" s="47"/>
      <c r="MO553" s="47"/>
      <c r="MP553" s="47"/>
      <c r="MQ553" s="47"/>
      <c r="MR553" s="47"/>
      <c r="MS553" s="47"/>
      <c r="MT553" s="47"/>
      <c r="MU553" s="47"/>
      <c r="MV553" s="47"/>
      <c r="MW553" s="47"/>
      <c r="MX553" s="47"/>
      <c r="MY553" s="47"/>
      <c r="MZ553" s="47"/>
      <c r="NA553" s="47"/>
    </row>
    <row r="554" spans="138:365" x14ac:dyDescent="0.25"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  <c r="JP554" s="47"/>
      <c r="JQ554" s="47"/>
      <c r="JR554" s="47"/>
      <c r="JS554" s="47"/>
      <c r="JT554" s="47"/>
      <c r="JU554" s="47"/>
      <c r="JV554" s="47"/>
      <c r="JW554" s="47"/>
      <c r="JX554" s="47"/>
      <c r="JY554" s="47"/>
      <c r="JZ554" s="47"/>
      <c r="KA554" s="47"/>
      <c r="KB554" s="47"/>
      <c r="KC554" s="47"/>
      <c r="KD554" s="47"/>
      <c r="KE554" s="47"/>
      <c r="KF554" s="47"/>
      <c r="KG554" s="47"/>
      <c r="KH554" s="47"/>
      <c r="KI554" s="47"/>
      <c r="KJ554" s="47"/>
      <c r="KK554" s="47"/>
      <c r="KL554" s="47"/>
      <c r="KM554" s="47"/>
      <c r="KN554" s="47"/>
      <c r="KO554" s="47"/>
      <c r="KP554" s="47"/>
      <c r="KQ554" s="47"/>
      <c r="KR554" s="47"/>
      <c r="KS554" s="47"/>
      <c r="KT554" s="47"/>
      <c r="KU554" s="47"/>
      <c r="KV554" s="47"/>
      <c r="KW554" s="47"/>
      <c r="KX554" s="47"/>
      <c r="KY554" s="47"/>
      <c r="KZ554" s="47"/>
      <c r="LA554" s="47"/>
      <c r="LB554" s="47"/>
      <c r="LC554" s="47"/>
      <c r="LD554" s="47"/>
      <c r="LE554" s="47"/>
      <c r="LF554" s="47"/>
      <c r="LG554" s="47"/>
      <c r="LH554" s="47"/>
      <c r="LI554" s="47"/>
      <c r="LJ554" s="47"/>
      <c r="LK554" s="47"/>
      <c r="LL554" s="47"/>
      <c r="LM554" s="47"/>
      <c r="LN554" s="47"/>
      <c r="LO554" s="47"/>
      <c r="LP554" s="47"/>
      <c r="LQ554" s="47"/>
      <c r="LR554" s="47"/>
      <c r="LS554" s="47"/>
      <c r="LT554" s="47"/>
      <c r="LU554" s="47"/>
      <c r="LV554" s="47"/>
      <c r="LW554" s="47"/>
      <c r="LX554" s="47"/>
      <c r="LY554" s="47"/>
      <c r="LZ554" s="47"/>
      <c r="MA554" s="47"/>
      <c r="MB554" s="47"/>
      <c r="MC554" s="47"/>
      <c r="MD554" s="47"/>
      <c r="ME554" s="47"/>
      <c r="MF554" s="47"/>
      <c r="MG554" s="47"/>
      <c r="MH554" s="47"/>
      <c r="MI554" s="47"/>
      <c r="MJ554" s="47"/>
      <c r="MK554" s="47"/>
      <c r="ML554" s="47"/>
      <c r="MM554" s="47"/>
      <c r="MN554" s="47"/>
      <c r="MO554" s="47"/>
      <c r="MP554" s="47"/>
      <c r="MQ554" s="47"/>
      <c r="MR554" s="47"/>
      <c r="MS554" s="47"/>
      <c r="MT554" s="47"/>
      <c r="MU554" s="47"/>
      <c r="MV554" s="47"/>
      <c r="MW554" s="47"/>
      <c r="MX554" s="47"/>
      <c r="MY554" s="47"/>
      <c r="MZ554" s="47"/>
      <c r="NA554" s="47"/>
    </row>
    <row r="555" spans="138:365" x14ac:dyDescent="0.25"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</row>
    <row r="556" spans="138:365" x14ac:dyDescent="0.25"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  <c r="JP556" s="47"/>
      <c r="JQ556" s="47"/>
      <c r="JR556" s="47"/>
      <c r="JS556" s="47"/>
      <c r="JT556" s="47"/>
      <c r="JU556" s="47"/>
      <c r="JV556" s="47"/>
      <c r="JW556" s="47"/>
      <c r="JX556" s="47"/>
      <c r="JY556" s="47"/>
      <c r="JZ556" s="47"/>
      <c r="KA556" s="47"/>
      <c r="KB556" s="47"/>
      <c r="KC556" s="47"/>
      <c r="KD556" s="47"/>
      <c r="KE556" s="47"/>
      <c r="KF556" s="47"/>
      <c r="KG556" s="47"/>
      <c r="KH556" s="47"/>
      <c r="KI556" s="47"/>
      <c r="KJ556" s="47"/>
      <c r="KK556" s="47"/>
      <c r="KL556" s="47"/>
      <c r="KM556" s="47"/>
      <c r="KN556" s="47"/>
      <c r="KO556" s="47"/>
      <c r="KP556" s="47"/>
      <c r="KQ556" s="47"/>
      <c r="KR556" s="47"/>
      <c r="KS556" s="47"/>
      <c r="KT556" s="47"/>
      <c r="KU556" s="47"/>
      <c r="KV556" s="47"/>
      <c r="KW556" s="47"/>
      <c r="KX556" s="47"/>
      <c r="KY556" s="47"/>
      <c r="KZ556" s="47"/>
      <c r="LA556" s="47"/>
      <c r="LB556" s="47"/>
      <c r="LC556" s="47"/>
      <c r="LD556" s="47"/>
      <c r="LE556" s="47"/>
      <c r="LF556" s="47"/>
      <c r="LG556" s="47"/>
      <c r="LH556" s="47"/>
      <c r="LI556" s="47"/>
      <c r="LJ556" s="47"/>
      <c r="LK556" s="47"/>
      <c r="LL556" s="47"/>
      <c r="LM556" s="47"/>
      <c r="LN556" s="47"/>
      <c r="LO556" s="47"/>
      <c r="LP556" s="47"/>
      <c r="LQ556" s="47"/>
      <c r="LR556" s="47"/>
      <c r="LS556" s="47"/>
      <c r="LT556" s="47"/>
      <c r="LU556" s="47"/>
      <c r="LV556" s="47"/>
      <c r="LW556" s="47"/>
      <c r="LX556" s="47"/>
      <c r="LY556" s="47"/>
      <c r="LZ556" s="47"/>
      <c r="MA556" s="47"/>
      <c r="MB556" s="47"/>
      <c r="MC556" s="47"/>
      <c r="MD556" s="47"/>
      <c r="ME556" s="47"/>
      <c r="MF556" s="47"/>
      <c r="MG556" s="47"/>
      <c r="MH556" s="47"/>
      <c r="MI556" s="47"/>
      <c r="MJ556" s="47"/>
      <c r="MK556" s="47"/>
      <c r="ML556" s="47"/>
      <c r="MM556" s="47"/>
      <c r="MN556" s="47"/>
      <c r="MO556" s="47"/>
      <c r="MP556" s="47"/>
      <c r="MQ556" s="47"/>
      <c r="MR556" s="47"/>
      <c r="MS556" s="47"/>
      <c r="MT556" s="47"/>
      <c r="MU556" s="47"/>
      <c r="MV556" s="47"/>
      <c r="MW556" s="47"/>
      <c r="MX556" s="47"/>
      <c r="MY556" s="47"/>
      <c r="MZ556" s="47"/>
      <c r="NA556" s="47"/>
    </row>
    <row r="557" spans="138:365" x14ac:dyDescent="0.25"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  <c r="JP557" s="47"/>
      <c r="JQ557" s="47"/>
      <c r="JR557" s="47"/>
      <c r="JS557" s="47"/>
      <c r="JT557" s="47"/>
      <c r="JU557" s="47"/>
      <c r="JV557" s="47"/>
      <c r="JW557" s="47"/>
      <c r="JX557" s="47"/>
      <c r="JY557" s="47"/>
      <c r="JZ557" s="47"/>
      <c r="KA557" s="47"/>
      <c r="KB557" s="47"/>
      <c r="KC557" s="47"/>
      <c r="KD557" s="47"/>
      <c r="KE557" s="47"/>
      <c r="KF557" s="47"/>
      <c r="KG557" s="47"/>
      <c r="KH557" s="47"/>
      <c r="KI557" s="47"/>
      <c r="KJ557" s="47"/>
      <c r="KK557" s="47"/>
      <c r="KL557" s="47"/>
      <c r="KM557" s="47"/>
      <c r="KN557" s="47"/>
      <c r="KO557" s="47"/>
      <c r="KP557" s="47"/>
      <c r="KQ557" s="47"/>
      <c r="KR557" s="47"/>
      <c r="KS557" s="47"/>
      <c r="KT557" s="47"/>
      <c r="KU557" s="47"/>
      <c r="KV557" s="47"/>
      <c r="KW557" s="47"/>
      <c r="KX557" s="47"/>
      <c r="KY557" s="47"/>
      <c r="KZ557" s="47"/>
      <c r="LA557" s="47"/>
      <c r="LB557" s="47"/>
      <c r="LC557" s="47"/>
      <c r="LD557" s="47"/>
      <c r="LE557" s="47"/>
      <c r="LF557" s="47"/>
      <c r="LG557" s="47"/>
      <c r="LH557" s="47"/>
      <c r="LI557" s="47"/>
      <c r="LJ557" s="47"/>
      <c r="LK557" s="47"/>
      <c r="LL557" s="47"/>
      <c r="LM557" s="47"/>
      <c r="LN557" s="47"/>
      <c r="LO557" s="47"/>
      <c r="LP557" s="47"/>
      <c r="LQ557" s="47"/>
      <c r="LR557" s="47"/>
      <c r="LS557" s="47"/>
      <c r="LT557" s="47"/>
      <c r="LU557" s="47"/>
      <c r="LV557" s="47"/>
      <c r="LW557" s="47"/>
      <c r="LX557" s="47"/>
      <c r="LY557" s="47"/>
      <c r="LZ557" s="47"/>
      <c r="MA557" s="47"/>
      <c r="MB557" s="47"/>
      <c r="MC557" s="47"/>
      <c r="MD557" s="47"/>
      <c r="ME557" s="47"/>
      <c r="MF557" s="47"/>
      <c r="MG557" s="47"/>
      <c r="MH557" s="47"/>
      <c r="MI557" s="47"/>
      <c r="MJ557" s="47"/>
      <c r="MK557" s="47"/>
      <c r="ML557" s="47"/>
      <c r="MM557" s="47"/>
      <c r="MN557" s="47"/>
      <c r="MO557" s="47"/>
      <c r="MP557" s="47"/>
      <c r="MQ557" s="47"/>
      <c r="MR557" s="47"/>
      <c r="MS557" s="47"/>
      <c r="MT557" s="47"/>
      <c r="MU557" s="47"/>
      <c r="MV557" s="47"/>
      <c r="MW557" s="47"/>
      <c r="MX557" s="47"/>
      <c r="MY557" s="47"/>
      <c r="MZ557" s="47"/>
      <c r="NA557" s="47"/>
    </row>
    <row r="558" spans="138:365" x14ac:dyDescent="0.25"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  <c r="JP558" s="47"/>
      <c r="JQ558" s="47"/>
      <c r="JR558" s="47"/>
      <c r="JS558" s="47"/>
      <c r="JT558" s="47"/>
      <c r="JU558" s="47"/>
      <c r="JV558" s="47"/>
      <c r="JW558" s="47"/>
      <c r="JX558" s="47"/>
      <c r="JY558" s="47"/>
      <c r="JZ558" s="47"/>
      <c r="KA558" s="47"/>
      <c r="KB558" s="47"/>
      <c r="KC558" s="47"/>
      <c r="KD558" s="47"/>
      <c r="KE558" s="47"/>
      <c r="KF558" s="47"/>
      <c r="KG558" s="47"/>
      <c r="KH558" s="47"/>
      <c r="KI558" s="47"/>
      <c r="KJ558" s="47"/>
      <c r="KK558" s="47"/>
      <c r="KL558" s="47"/>
      <c r="KM558" s="47"/>
      <c r="KN558" s="47"/>
      <c r="KO558" s="47"/>
      <c r="KP558" s="47"/>
      <c r="KQ558" s="47"/>
      <c r="KR558" s="47"/>
      <c r="KS558" s="47"/>
      <c r="KT558" s="47"/>
      <c r="KU558" s="47"/>
      <c r="KV558" s="47"/>
      <c r="KW558" s="47"/>
      <c r="KX558" s="47"/>
      <c r="KY558" s="47"/>
      <c r="KZ558" s="47"/>
      <c r="LA558" s="47"/>
      <c r="LB558" s="47"/>
      <c r="LC558" s="47"/>
      <c r="LD558" s="47"/>
      <c r="LE558" s="47"/>
      <c r="LF558" s="47"/>
      <c r="LG558" s="47"/>
      <c r="LH558" s="47"/>
      <c r="LI558" s="47"/>
      <c r="LJ558" s="47"/>
      <c r="LK558" s="47"/>
      <c r="LL558" s="47"/>
      <c r="LM558" s="47"/>
      <c r="LN558" s="47"/>
      <c r="LO558" s="47"/>
      <c r="LP558" s="47"/>
      <c r="LQ558" s="47"/>
      <c r="LR558" s="47"/>
      <c r="LS558" s="47"/>
      <c r="LT558" s="47"/>
      <c r="LU558" s="47"/>
      <c r="LV558" s="47"/>
      <c r="LW558" s="47"/>
      <c r="LX558" s="47"/>
      <c r="LY558" s="47"/>
      <c r="LZ558" s="47"/>
      <c r="MA558" s="47"/>
      <c r="MB558" s="47"/>
      <c r="MC558" s="47"/>
      <c r="MD558" s="47"/>
      <c r="ME558" s="47"/>
      <c r="MF558" s="47"/>
      <c r="MG558" s="47"/>
      <c r="MH558" s="47"/>
      <c r="MI558" s="47"/>
      <c r="MJ558" s="47"/>
      <c r="MK558" s="47"/>
      <c r="ML558" s="47"/>
      <c r="MM558" s="47"/>
      <c r="MN558" s="47"/>
      <c r="MO558" s="47"/>
      <c r="MP558" s="47"/>
      <c r="MQ558" s="47"/>
      <c r="MR558" s="47"/>
      <c r="MS558" s="47"/>
      <c r="MT558" s="47"/>
      <c r="MU558" s="47"/>
      <c r="MV558" s="47"/>
      <c r="MW558" s="47"/>
      <c r="MX558" s="47"/>
      <c r="MY558" s="47"/>
      <c r="MZ558" s="47"/>
      <c r="NA558" s="47"/>
    </row>
    <row r="559" spans="138:365" x14ac:dyDescent="0.25"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  <c r="JP559" s="47"/>
      <c r="JQ559" s="47"/>
      <c r="JR559" s="47"/>
      <c r="JS559" s="47"/>
      <c r="JT559" s="47"/>
      <c r="JU559" s="47"/>
      <c r="JV559" s="47"/>
      <c r="JW559" s="47"/>
      <c r="JX559" s="47"/>
      <c r="JY559" s="47"/>
      <c r="JZ559" s="47"/>
      <c r="KA559" s="47"/>
      <c r="KB559" s="47"/>
      <c r="KC559" s="47"/>
      <c r="KD559" s="47"/>
      <c r="KE559" s="47"/>
      <c r="KF559" s="47"/>
      <c r="KG559" s="47"/>
      <c r="KH559" s="47"/>
      <c r="KI559" s="47"/>
      <c r="KJ559" s="47"/>
      <c r="KK559" s="47"/>
      <c r="KL559" s="47"/>
      <c r="KM559" s="47"/>
      <c r="KN559" s="47"/>
      <c r="KO559" s="47"/>
      <c r="KP559" s="47"/>
      <c r="KQ559" s="47"/>
      <c r="KR559" s="47"/>
      <c r="KS559" s="47"/>
      <c r="KT559" s="47"/>
      <c r="KU559" s="47"/>
      <c r="KV559" s="47"/>
      <c r="KW559" s="47"/>
      <c r="KX559" s="47"/>
      <c r="KY559" s="47"/>
      <c r="KZ559" s="47"/>
      <c r="LA559" s="47"/>
      <c r="LB559" s="47"/>
      <c r="LC559" s="47"/>
      <c r="LD559" s="47"/>
      <c r="LE559" s="47"/>
      <c r="LF559" s="47"/>
      <c r="LG559" s="47"/>
      <c r="LH559" s="47"/>
      <c r="LI559" s="47"/>
      <c r="LJ559" s="47"/>
      <c r="LK559" s="47"/>
      <c r="LL559" s="47"/>
      <c r="LM559" s="47"/>
      <c r="LN559" s="47"/>
      <c r="LO559" s="47"/>
      <c r="LP559" s="47"/>
      <c r="LQ559" s="47"/>
      <c r="LR559" s="47"/>
      <c r="LS559" s="47"/>
      <c r="LT559" s="47"/>
      <c r="LU559" s="47"/>
      <c r="LV559" s="47"/>
      <c r="LW559" s="47"/>
      <c r="LX559" s="47"/>
      <c r="LY559" s="47"/>
      <c r="LZ559" s="47"/>
      <c r="MA559" s="47"/>
      <c r="MB559" s="47"/>
      <c r="MC559" s="47"/>
      <c r="MD559" s="47"/>
      <c r="ME559" s="47"/>
      <c r="MF559" s="47"/>
      <c r="MG559" s="47"/>
      <c r="MH559" s="47"/>
      <c r="MI559" s="47"/>
      <c r="MJ559" s="47"/>
      <c r="MK559" s="47"/>
      <c r="ML559" s="47"/>
      <c r="MM559" s="47"/>
      <c r="MN559" s="47"/>
      <c r="MO559" s="47"/>
      <c r="MP559" s="47"/>
      <c r="MQ559" s="47"/>
      <c r="MR559" s="47"/>
      <c r="MS559" s="47"/>
      <c r="MT559" s="47"/>
      <c r="MU559" s="47"/>
      <c r="MV559" s="47"/>
      <c r="MW559" s="47"/>
      <c r="MX559" s="47"/>
      <c r="MY559" s="47"/>
      <c r="MZ559" s="47"/>
      <c r="NA559" s="47"/>
    </row>
    <row r="560" spans="138:365" x14ac:dyDescent="0.25"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</row>
    <row r="561" spans="138:365" x14ac:dyDescent="0.25"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  <c r="JP561" s="47"/>
      <c r="JQ561" s="47"/>
      <c r="JR561" s="47"/>
      <c r="JS561" s="47"/>
      <c r="JT561" s="47"/>
      <c r="JU561" s="47"/>
      <c r="JV561" s="47"/>
      <c r="JW561" s="47"/>
      <c r="JX561" s="47"/>
      <c r="JY561" s="47"/>
      <c r="JZ561" s="47"/>
      <c r="KA561" s="47"/>
      <c r="KB561" s="47"/>
      <c r="KC561" s="47"/>
      <c r="KD561" s="47"/>
      <c r="KE561" s="47"/>
      <c r="KF561" s="47"/>
      <c r="KG561" s="47"/>
      <c r="KH561" s="47"/>
      <c r="KI561" s="47"/>
      <c r="KJ561" s="47"/>
      <c r="KK561" s="47"/>
      <c r="KL561" s="47"/>
      <c r="KM561" s="47"/>
      <c r="KN561" s="47"/>
      <c r="KO561" s="47"/>
      <c r="KP561" s="47"/>
      <c r="KQ561" s="47"/>
      <c r="KR561" s="47"/>
      <c r="KS561" s="47"/>
      <c r="KT561" s="47"/>
      <c r="KU561" s="47"/>
      <c r="KV561" s="47"/>
      <c r="KW561" s="47"/>
      <c r="KX561" s="47"/>
      <c r="KY561" s="47"/>
      <c r="KZ561" s="47"/>
      <c r="LA561" s="47"/>
      <c r="LB561" s="47"/>
      <c r="LC561" s="47"/>
      <c r="LD561" s="47"/>
      <c r="LE561" s="47"/>
      <c r="LF561" s="47"/>
      <c r="LG561" s="47"/>
      <c r="LH561" s="47"/>
      <c r="LI561" s="47"/>
      <c r="LJ561" s="47"/>
      <c r="LK561" s="47"/>
      <c r="LL561" s="47"/>
      <c r="LM561" s="47"/>
      <c r="LN561" s="47"/>
      <c r="LO561" s="47"/>
      <c r="LP561" s="47"/>
      <c r="LQ561" s="47"/>
      <c r="LR561" s="47"/>
      <c r="LS561" s="47"/>
      <c r="LT561" s="47"/>
      <c r="LU561" s="47"/>
      <c r="LV561" s="47"/>
      <c r="LW561" s="47"/>
      <c r="LX561" s="47"/>
      <c r="LY561" s="47"/>
      <c r="LZ561" s="47"/>
      <c r="MA561" s="47"/>
      <c r="MB561" s="47"/>
      <c r="MC561" s="47"/>
      <c r="MD561" s="47"/>
      <c r="ME561" s="47"/>
      <c r="MF561" s="47"/>
      <c r="MG561" s="47"/>
      <c r="MH561" s="47"/>
      <c r="MI561" s="47"/>
      <c r="MJ561" s="47"/>
      <c r="MK561" s="47"/>
      <c r="ML561" s="47"/>
      <c r="MM561" s="47"/>
      <c r="MN561" s="47"/>
      <c r="MO561" s="47"/>
      <c r="MP561" s="47"/>
      <c r="MQ561" s="47"/>
      <c r="MR561" s="47"/>
      <c r="MS561" s="47"/>
      <c r="MT561" s="47"/>
      <c r="MU561" s="47"/>
      <c r="MV561" s="47"/>
      <c r="MW561" s="47"/>
      <c r="MX561" s="47"/>
      <c r="MY561" s="47"/>
      <c r="MZ561" s="47"/>
      <c r="NA561" s="47"/>
    </row>
    <row r="562" spans="138:365" x14ac:dyDescent="0.25"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  <c r="JP562" s="47"/>
      <c r="JQ562" s="47"/>
      <c r="JR562" s="47"/>
      <c r="JS562" s="47"/>
      <c r="JT562" s="47"/>
      <c r="JU562" s="47"/>
      <c r="JV562" s="47"/>
      <c r="JW562" s="47"/>
      <c r="JX562" s="47"/>
      <c r="JY562" s="47"/>
      <c r="JZ562" s="47"/>
      <c r="KA562" s="47"/>
      <c r="KB562" s="47"/>
      <c r="KC562" s="47"/>
      <c r="KD562" s="47"/>
      <c r="KE562" s="47"/>
      <c r="KF562" s="47"/>
      <c r="KG562" s="47"/>
      <c r="KH562" s="47"/>
      <c r="KI562" s="47"/>
      <c r="KJ562" s="47"/>
      <c r="KK562" s="47"/>
      <c r="KL562" s="47"/>
      <c r="KM562" s="47"/>
      <c r="KN562" s="47"/>
      <c r="KO562" s="47"/>
      <c r="KP562" s="47"/>
      <c r="KQ562" s="47"/>
      <c r="KR562" s="47"/>
      <c r="KS562" s="47"/>
      <c r="KT562" s="47"/>
      <c r="KU562" s="47"/>
      <c r="KV562" s="47"/>
      <c r="KW562" s="47"/>
      <c r="KX562" s="47"/>
      <c r="KY562" s="47"/>
      <c r="KZ562" s="47"/>
      <c r="LA562" s="47"/>
      <c r="LB562" s="47"/>
      <c r="LC562" s="47"/>
      <c r="LD562" s="47"/>
      <c r="LE562" s="47"/>
      <c r="LF562" s="47"/>
      <c r="LG562" s="47"/>
      <c r="LH562" s="47"/>
      <c r="LI562" s="47"/>
      <c r="LJ562" s="47"/>
      <c r="LK562" s="47"/>
      <c r="LL562" s="47"/>
      <c r="LM562" s="47"/>
      <c r="LN562" s="47"/>
      <c r="LO562" s="47"/>
      <c r="LP562" s="47"/>
      <c r="LQ562" s="47"/>
      <c r="LR562" s="47"/>
      <c r="LS562" s="47"/>
      <c r="LT562" s="47"/>
      <c r="LU562" s="47"/>
      <c r="LV562" s="47"/>
      <c r="LW562" s="47"/>
      <c r="LX562" s="47"/>
      <c r="LY562" s="47"/>
      <c r="LZ562" s="47"/>
      <c r="MA562" s="47"/>
      <c r="MB562" s="47"/>
      <c r="MC562" s="47"/>
      <c r="MD562" s="47"/>
      <c r="ME562" s="47"/>
      <c r="MF562" s="47"/>
      <c r="MG562" s="47"/>
      <c r="MH562" s="47"/>
      <c r="MI562" s="47"/>
      <c r="MJ562" s="47"/>
      <c r="MK562" s="47"/>
      <c r="ML562" s="47"/>
      <c r="MM562" s="47"/>
      <c r="MN562" s="47"/>
      <c r="MO562" s="47"/>
      <c r="MP562" s="47"/>
      <c r="MQ562" s="47"/>
      <c r="MR562" s="47"/>
      <c r="MS562" s="47"/>
      <c r="MT562" s="47"/>
      <c r="MU562" s="47"/>
      <c r="MV562" s="47"/>
      <c r="MW562" s="47"/>
      <c r="MX562" s="47"/>
      <c r="MY562" s="47"/>
      <c r="MZ562" s="47"/>
      <c r="NA562" s="47"/>
    </row>
    <row r="563" spans="138:365" x14ac:dyDescent="0.25"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  <c r="JP563" s="47"/>
      <c r="JQ563" s="47"/>
      <c r="JR563" s="47"/>
      <c r="JS563" s="47"/>
      <c r="JT563" s="47"/>
      <c r="JU563" s="47"/>
      <c r="JV563" s="47"/>
      <c r="JW563" s="47"/>
      <c r="JX563" s="47"/>
      <c r="JY563" s="47"/>
      <c r="JZ563" s="47"/>
      <c r="KA563" s="47"/>
      <c r="KB563" s="47"/>
      <c r="KC563" s="47"/>
      <c r="KD563" s="47"/>
      <c r="KE563" s="47"/>
      <c r="KF563" s="47"/>
      <c r="KG563" s="47"/>
      <c r="KH563" s="47"/>
      <c r="KI563" s="47"/>
      <c r="KJ563" s="47"/>
      <c r="KK563" s="47"/>
      <c r="KL563" s="47"/>
      <c r="KM563" s="47"/>
      <c r="KN563" s="47"/>
      <c r="KO563" s="47"/>
      <c r="KP563" s="47"/>
      <c r="KQ563" s="47"/>
      <c r="KR563" s="47"/>
      <c r="KS563" s="47"/>
      <c r="KT563" s="47"/>
      <c r="KU563" s="47"/>
      <c r="KV563" s="47"/>
      <c r="KW563" s="47"/>
      <c r="KX563" s="47"/>
      <c r="KY563" s="47"/>
      <c r="KZ563" s="47"/>
      <c r="LA563" s="47"/>
      <c r="LB563" s="47"/>
      <c r="LC563" s="47"/>
      <c r="LD563" s="47"/>
      <c r="LE563" s="47"/>
      <c r="LF563" s="47"/>
      <c r="LG563" s="47"/>
      <c r="LH563" s="47"/>
      <c r="LI563" s="47"/>
      <c r="LJ563" s="47"/>
      <c r="LK563" s="47"/>
      <c r="LL563" s="47"/>
      <c r="LM563" s="47"/>
      <c r="LN563" s="47"/>
      <c r="LO563" s="47"/>
      <c r="LP563" s="47"/>
      <c r="LQ563" s="47"/>
      <c r="LR563" s="47"/>
      <c r="LS563" s="47"/>
      <c r="LT563" s="47"/>
      <c r="LU563" s="47"/>
      <c r="LV563" s="47"/>
      <c r="LW563" s="47"/>
      <c r="LX563" s="47"/>
      <c r="LY563" s="47"/>
      <c r="LZ563" s="47"/>
      <c r="MA563" s="47"/>
      <c r="MB563" s="47"/>
      <c r="MC563" s="47"/>
      <c r="MD563" s="47"/>
      <c r="ME563" s="47"/>
      <c r="MF563" s="47"/>
      <c r="MG563" s="47"/>
      <c r="MH563" s="47"/>
      <c r="MI563" s="47"/>
      <c r="MJ563" s="47"/>
      <c r="MK563" s="47"/>
      <c r="ML563" s="47"/>
      <c r="MM563" s="47"/>
      <c r="MN563" s="47"/>
      <c r="MO563" s="47"/>
      <c r="MP563" s="47"/>
      <c r="MQ563" s="47"/>
      <c r="MR563" s="47"/>
      <c r="MS563" s="47"/>
      <c r="MT563" s="47"/>
      <c r="MU563" s="47"/>
      <c r="MV563" s="47"/>
      <c r="MW563" s="47"/>
      <c r="MX563" s="47"/>
      <c r="MY563" s="47"/>
      <c r="MZ563" s="47"/>
      <c r="NA563" s="47"/>
    </row>
    <row r="564" spans="138:365" x14ac:dyDescent="0.25"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  <c r="JP564" s="47"/>
      <c r="JQ564" s="47"/>
      <c r="JR564" s="47"/>
      <c r="JS564" s="47"/>
      <c r="JT564" s="47"/>
      <c r="JU564" s="47"/>
      <c r="JV564" s="47"/>
      <c r="JW564" s="47"/>
      <c r="JX564" s="47"/>
      <c r="JY564" s="47"/>
      <c r="JZ564" s="47"/>
      <c r="KA564" s="47"/>
      <c r="KB564" s="47"/>
      <c r="KC564" s="47"/>
      <c r="KD564" s="47"/>
      <c r="KE564" s="47"/>
      <c r="KF564" s="47"/>
      <c r="KG564" s="47"/>
      <c r="KH564" s="47"/>
      <c r="KI564" s="47"/>
      <c r="KJ564" s="47"/>
      <c r="KK564" s="47"/>
      <c r="KL564" s="47"/>
      <c r="KM564" s="47"/>
      <c r="KN564" s="47"/>
      <c r="KO564" s="47"/>
      <c r="KP564" s="47"/>
      <c r="KQ564" s="47"/>
      <c r="KR564" s="47"/>
      <c r="KS564" s="47"/>
      <c r="KT564" s="47"/>
      <c r="KU564" s="47"/>
      <c r="KV564" s="47"/>
      <c r="KW564" s="47"/>
      <c r="KX564" s="47"/>
      <c r="KY564" s="47"/>
      <c r="KZ564" s="47"/>
      <c r="LA564" s="47"/>
      <c r="LB564" s="47"/>
      <c r="LC564" s="47"/>
      <c r="LD564" s="47"/>
      <c r="LE564" s="47"/>
      <c r="LF564" s="47"/>
      <c r="LG564" s="47"/>
      <c r="LH564" s="47"/>
      <c r="LI564" s="47"/>
      <c r="LJ564" s="47"/>
      <c r="LK564" s="47"/>
      <c r="LL564" s="47"/>
      <c r="LM564" s="47"/>
      <c r="LN564" s="47"/>
      <c r="LO564" s="47"/>
      <c r="LP564" s="47"/>
      <c r="LQ564" s="47"/>
      <c r="LR564" s="47"/>
      <c r="LS564" s="47"/>
      <c r="LT564" s="47"/>
      <c r="LU564" s="47"/>
      <c r="LV564" s="47"/>
      <c r="LW564" s="47"/>
      <c r="LX564" s="47"/>
      <c r="LY564" s="47"/>
      <c r="LZ564" s="47"/>
      <c r="MA564" s="47"/>
      <c r="MB564" s="47"/>
      <c r="MC564" s="47"/>
      <c r="MD564" s="47"/>
      <c r="ME564" s="47"/>
      <c r="MF564" s="47"/>
      <c r="MG564" s="47"/>
      <c r="MH564" s="47"/>
      <c r="MI564" s="47"/>
      <c r="MJ564" s="47"/>
      <c r="MK564" s="47"/>
      <c r="ML564" s="47"/>
      <c r="MM564" s="47"/>
      <c r="MN564" s="47"/>
      <c r="MO564" s="47"/>
      <c r="MP564" s="47"/>
      <c r="MQ564" s="47"/>
      <c r="MR564" s="47"/>
      <c r="MS564" s="47"/>
      <c r="MT564" s="47"/>
      <c r="MU564" s="47"/>
      <c r="MV564" s="47"/>
      <c r="MW564" s="47"/>
      <c r="MX564" s="47"/>
      <c r="MY564" s="47"/>
      <c r="MZ564" s="47"/>
      <c r="NA564" s="47"/>
    </row>
    <row r="565" spans="138:365" x14ac:dyDescent="0.25"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</row>
    <row r="566" spans="138:365" x14ac:dyDescent="0.25"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  <c r="JP566" s="47"/>
      <c r="JQ566" s="47"/>
      <c r="JR566" s="47"/>
      <c r="JS566" s="47"/>
      <c r="JT566" s="47"/>
      <c r="JU566" s="47"/>
      <c r="JV566" s="47"/>
      <c r="JW566" s="47"/>
      <c r="JX566" s="47"/>
      <c r="JY566" s="47"/>
      <c r="JZ566" s="47"/>
      <c r="KA566" s="47"/>
      <c r="KB566" s="47"/>
      <c r="KC566" s="47"/>
      <c r="KD566" s="47"/>
      <c r="KE566" s="47"/>
      <c r="KF566" s="47"/>
      <c r="KG566" s="47"/>
      <c r="KH566" s="47"/>
      <c r="KI566" s="47"/>
      <c r="KJ566" s="47"/>
      <c r="KK566" s="47"/>
      <c r="KL566" s="47"/>
      <c r="KM566" s="47"/>
      <c r="KN566" s="47"/>
      <c r="KO566" s="47"/>
      <c r="KP566" s="47"/>
      <c r="KQ566" s="47"/>
      <c r="KR566" s="47"/>
      <c r="KS566" s="47"/>
      <c r="KT566" s="47"/>
      <c r="KU566" s="47"/>
      <c r="KV566" s="47"/>
      <c r="KW566" s="47"/>
      <c r="KX566" s="47"/>
      <c r="KY566" s="47"/>
      <c r="KZ566" s="47"/>
      <c r="LA566" s="47"/>
      <c r="LB566" s="47"/>
      <c r="LC566" s="47"/>
      <c r="LD566" s="47"/>
      <c r="LE566" s="47"/>
      <c r="LF566" s="47"/>
      <c r="LG566" s="47"/>
      <c r="LH566" s="47"/>
      <c r="LI566" s="47"/>
      <c r="LJ566" s="47"/>
      <c r="LK566" s="47"/>
      <c r="LL566" s="47"/>
      <c r="LM566" s="47"/>
      <c r="LN566" s="47"/>
      <c r="LO566" s="47"/>
      <c r="LP566" s="47"/>
      <c r="LQ566" s="47"/>
      <c r="LR566" s="47"/>
      <c r="LS566" s="47"/>
      <c r="LT566" s="47"/>
      <c r="LU566" s="47"/>
      <c r="LV566" s="47"/>
      <c r="LW566" s="47"/>
      <c r="LX566" s="47"/>
      <c r="LY566" s="47"/>
      <c r="LZ566" s="47"/>
      <c r="MA566" s="47"/>
      <c r="MB566" s="47"/>
      <c r="MC566" s="47"/>
      <c r="MD566" s="47"/>
      <c r="ME566" s="47"/>
      <c r="MF566" s="47"/>
      <c r="MG566" s="47"/>
      <c r="MH566" s="47"/>
      <c r="MI566" s="47"/>
      <c r="MJ566" s="47"/>
      <c r="MK566" s="47"/>
      <c r="ML566" s="47"/>
      <c r="MM566" s="47"/>
      <c r="MN566" s="47"/>
      <c r="MO566" s="47"/>
      <c r="MP566" s="47"/>
      <c r="MQ566" s="47"/>
      <c r="MR566" s="47"/>
      <c r="MS566" s="47"/>
      <c r="MT566" s="47"/>
      <c r="MU566" s="47"/>
      <c r="MV566" s="47"/>
      <c r="MW566" s="47"/>
      <c r="MX566" s="47"/>
      <c r="MY566" s="47"/>
      <c r="MZ566" s="47"/>
      <c r="NA566" s="47"/>
    </row>
    <row r="567" spans="138:365" x14ac:dyDescent="0.25"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  <c r="JP567" s="47"/>
      <c r="JQ567" s="47"/>
      <c r="JR567" s="47"/>
      <c r="JS567" s="47"/>
      <c r="JT567" s="47"/>
      <c r="JU567" s="47"/>
      <c r="JV567" s="47"/>
      <c r="JW567" s="47"/>
      <c r="JX567" s="47"/>
      <c r="JY567" s="47"/>
      <c r="JZ567" s="47"/>
      <c r="KA567" s="47"/>
      <c r="KB567" s="47"/>
      <c r="KC567" s="47"/>
      <c r="KD567" s="47"/>
      <c r="KE567" s="47"/>
      <c r="KF567" s="47"/>
      <c r="KG567" s="47"/>
      <c r="KH567" s="47"/>
      <c r="KI567" s="47"/>
      <c r="KJ567" s="47"/>
      <c r="KK567" s="47"/>
      <c r="KL567" s="47"/>
      <c r="KM567" s="47"/>
      <c r="KN567" s="47"/>
      <c r="KO567" s="47"/>
      <c r="KP567" s="47"/>
      <c r="KQ567" s="47"/>
      <c r="KR567" s="47"/>
      <c r="KS567" s="47"/>
      <c r="KT567" s="47"/>
      <c r="KU567" s="47"/>
      <c r="KV567" s="47"/>
      <c r="KW567" s="47"/>
      <c r="KX567" s="47"/>
      <c r="KY567" s="47"/>
      <c r="KZ567" s="47"/>
      <c r="LA567" s="47"/>
      <c r="LB567" s="47"/>
      <c r="LC567" s="47"/>
      <c r="LD567" s="47"/>
      <c r="LE567" s="47"/>
      <c r="LF567" s="47"/>
      <c r="LG567" s="47"/>
      <c r="LH567" s="47"/>
      <c r="LI567" s="47"/>
      <c r="LJ567" s="47"/>
      <c r="LK567" s="47"/>
      <c r="LL567" s="47"/>
      <c r="LM567" s="47"/>
      <c r="LN567" s="47"/>
      <c r="LO567" s="47"/>
      <c r="LP567" s="47"/>
      <c r="LQ567" s="47"/>
      <c r="LR567" s="47"/>
      <c r="LS567" s="47"/>
      <c r="LT567" s="47"/>
      <c r="LU567" s="47"/>
      <c r="LV567" s="47"/>
      <c r="LW567" s="47"/>
      <c r="LX567" s="47"/>
      <c r="LY567" s="47"/>
      <c r="LZ567" s="47"/>
      <c r="MA567" s="47"/>
      <c r="MB567" s="47"/>
      <c r="MC567" s="47"/>
      <c r="MD567" s="47"/>
      <c r="ME567" s="47"/>
      <c r="MF567" s="47"/>
      <c r="MG567" s="47"/>
      <c r="MH567" s="47"/>
      <c r="MI567" s="47"/>
      <c r="MJ567" s="47"/>
      <c r="MK567" s="47"/>
      <c r="ML567" s="47"/>
      <c r="MM567" s="47"/>
      <c r="MN567" s="47"/>
      <c r="MO567" s="47"/>
      <c r="MP567" s="47"/>
      <c r="MQ567" s="47"/>
      <c r="MR567" s="47"/>
      <c r="MS567" s="47"/>
      <c r="MT567" s="47"/>
      <c r="MU567" s="47"/>
      <c r="MV567" s="47"/>
      <c r="MW567" s="47"/>
      <c r="MX567" s="47"/>
      <c r="MY567" s="47"/>
      <c r="MZ567" s="47"/>
      <c r="NA567" s="47"/>
    </row>
    <row r="568" spans="138:365" x14ac:dyDescent="0.25"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  <c r="JP568" s="47"/>
      <c r="JQ568" s="47"/>
      <c r="JR568" s="47"/>
      <c r="JS568" s="47"/>
      <c r="JT568" s="47"/>
      <c r="JU568" s="47"/>
      <c r="JV568" s="47"/>
      <c r="JW568" s="47"/>
      <c r="JX568" s="47"/>
      <c r="JY568" s="47"/>
      <c r="JZ568" s="47"/>
      <c r="KA568" s="47"/>
      <c r="KB568" s="47"/>
      <c r="KC568" s="47"/>
      <c r="KD568" s="47"/>
      <c r="KE568" s="47"/>
      <c r="KF568" s="47"/>
      <c r="KG568" s="47"/>
      <c r="KH568" s="47"/>
      <c r="KI568" s="47"/>
      <c r="KJ568" s="47"/>
      <c r="KK568" s="47"/>
      <c r="KL568" s="47"/>
      <c r="KM568" s="47"/>
      <c r="KN568" s="47"/>
      <c r="KO568" s="47"/>
      <c r="KP568" s="47"/>
      <c r="KQ568" s="47"/>
      <c r="KR568" s="47"/>
      <c r="KS568" s="47"/>
      <c r="KT568" s="47"/>
      <c r="KU568" s="47"/>
      <c r="KV568" s="47"/>
      <c r="KW568" s="47"/>
      <c r="KX568" s="47"/>
      <c r="KY568" s="47"/>
      <c r="KZ568" s="47"/>
      <c r="LA568" s="47"/>
      <c r="LB568" s="47"/>
      <c r="LC568" s="47"/>
      <c r="LD568" s="47"/>
      <c r="LE568" s="47"/>
      <c r="LF568" s="47"/>
      <c r="LG568" s="47"/>
      <c r="LH568" s="47"/>
      <c r="LI568" s="47"/>
      <c r="LJ568" s="47"/>
      <c r="LK568" s="47"/>
      <c r="LL568" s="47"/>
      <c r="LM568" s="47"/>
      <c r="LN568" s="47"/>
      <c r="LO568" s="47"/>
      <c r="LP568" s="47"/>
      <c r="LQ568" s="47"/>
      <c r="LR568" s="47"/>
      <c r="LS568" s="47"/>
      <c r="LT568" s="47"/>
      <c r="LU568" s="47"/>
      <c r="LV568" s="47"/>
      <c r="LW568" s="47"/>
      <c r="LX568" s="47"/>
      <c r="LY568" s="47"/>
      <c r="LZ568" s="47"/>
      <c r="MA568" s="47"/>
      <c r="MB568" s="47"/>
      <c r="MC568" s="47"/>
      <c r="MD568" s="47"/>
      <c r="ME568" s="47"/>
      <c r="MF568" s="47"/>
      <c r="MG568" s="47"/>
      <c r="MH568" s="47"/>
      <c r="MI568" s="47"/>
      <c r="MJ568" s="47"/>
      <c r="MK568" s="47"/>
      <c r="ML568" s="47"/>
      <c r="MM568" s="47"/>
      <c r="MN568" s="47"/>
      <c r="MO568" s="47"/>
      <c r="MP568" s="47"/>
      <c r="MQ568" s="47"/>
      <c r="MR568" s="47"/>
      <c r="MS568" s="47"/>
      <c r="MT568" s="47"/>
      <c r="MU568" s="47"/>
      <c r="MV568" s="47"/>
      <c r="MW568" s="47"/>
      <c r="MX568" s="47"/>
      <c r="MY568" s="47"/>
      <c r="MZ568" s="47"/>
      <c r="NA568" s="47"/>
    </row>
    <row r="569" spans="138:365" x14ac:dyDescent="0.25"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  <c r="JP569" s="47"/>
      <c r="JQ569" s="47"/>
      <c r="JR569" s="47"/>
      <c r="JS569" s="47"/>
      <c r="JT569" s="47"/>
      <c r="JU569" s="47"/>
      <c r="JV569" s="47"/>
      <c r="JW569" s="47"/>
      <c r="JX569" s="47"/>
      <c r="JY569" s="47"/>
      <c r="JZ569" s="47"/>
      <c r="KA569" s="47"/>
      <c r="KB569" s="47"/>
      <c r="KC569" s="47"/>
      <c r="KD569" s="47"/>
      <c r="KE569" s="47"/>
      <c r="KF569" s="47"/>
      <c r="KG569" s="47"/>
      <c r="KH569" s="47"/>
      <c r="KI569" s="47"/>
      <c r="KJ569" s="47"/>
      <c r="KK569" s="47"/>
      <c r="KL569" s="47"/>
      <c r="KM569" s="47"/>
      <c r="KN569" s="47"/>
      <c r="KO569" s="47"/>
      <c r="KP569" s="47"/>
      <c r="KQ569" s="47"/>
      <c r="KR569" s="47"/>
      <c r="KS569" s="47"/>
      <c r="KT569" s="47"/>
      <c r="KU569" s="47"/>
      <c r="KV569" s="47"/>
      <c r="KW569" s="47"/>
      <c r="KX569" s="47"/>
      <c r="KY569" s="47"/>
      <c r="KZ569" s="47"/>
      <c r="LA569" s="47"/>
      <c r="LB569" s="47"/>
      <c r="LC569" s="47"/>
      <c r="LD569" s="47"/>
      <c r="LE569" s="47"/>
      <c r="LF569" s="47"/>
      <c r="LG569" s="47"/>
      <c r="LH569" s="47"/>
      <c r="LI569" s="47"/>
      <c r="LJ569" s="47"/>
      <c r="LK569" s="47"/>
      <c r="LL569" s="47"/>
      <c r="LM569" s="47"/>
      <c r="LN569" s="47"/>
      <c r="LO569" s="47"/>
      <c r="LP569" s="47"/>
      <c r="LQ569" s="47"/>
      <c r="LR569" s="47"/>
      <c r="LS569" s="47"/>
      <c r="LT569" s="47"/>
      <c r="LU569" s="47"/>
      <c r="LV569" s="47"/>
      <c r="LW569" s="47"/>
      <c r="LX569" s="47"/>
      <c r="LY569" s="47"/>
      <c r="LZ569" s="47"/>
      <c r="MA569" s="47"/>
      <c r="MB569" s="47"/>
      <c r="MC569" s="47"/>
      <c r="MD569" s="47"/>
      <c r="ME569" s="47"/>
      <c r="MF569" s="47"/>
      <c r="MG569" s="47"/>
      <c r="MH569" s="47"/>
      <c r="MI569" s="47"/>
      <c r="MJ569" s="47"/>
      <c r="MK569" s="47"/>
      <c r="ML569" s="47"/>
      <c r="MM569" s="47"/>
      <c r="MN569" s="47"/>
      <c r="MO569" s="47"/>
      <c r="MP569" s="47"/>
      <c r="MQ569" s="47"/>
      <c r="MR569" s="47"/>
      <c r="MS569" s="47"/>
      <c r="MT569" s="47"/>
      <c r="MU569" s="47"/>
      <c r="MV569" s="47"/>
      <c r="MW569" s="47"/>
      <c r="MX569" s="47"/>
      <c r="MY569" s="47"/>
      <c r="MZ569" s="47"/>
      <c r="NA569" s="47"/>
    </row>
    <row r="570" spans="138:365" x14ac:dyDescent="0.25"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  <c r="JP570" s="47"/>
      <c r="JQ570" s="47"/>
      <c r="JR570" s="47"/>
      <c r="JS570" s="47"/>
      <c r="JT570" s="47"/>
      <c r="JU570" s="47"/>
      <c r="JV570" s="47"/>
      <c r="JW570" s="47"/>
      <c r="JX570" s="47"/>
      <c r="JY570" s="47"/>
      <c r="JZ570" s="47"/>
      <c r="KA570" s="47"/>
      <c r="KB570" s="47"/>
      <c r="KC570" s="47"/>
      <c r="KD570" s="47"/>
      <c r="KE570" s="47"/>
      <c r="KF570" s="47"/>
      <c r="KG570" s="47"/>
      <c r="KH570" s="47"/>
      <c r="KI570" s="47"/>
      <c r="KJ570" s="47"/>
      <c r="KK570" s="47"/>
      <c r="KL570" s="47"/>
      <c r="KM570" s="47"/>
      <c r="KN570" s="47"/>
      <c r="KO570" s="47"/>
      <c r="KP570" s="47"/>
      <c r="KQ570" s="47"/>
      <c r="KR570" s="47"/>
      <c r="KS570" s="47"/>
      <c r="KT570" s="47"/>
      <c r="KU570" s="47"/>
      <c r="KV570" s="47"/>
      <c r="KW570" s="47"/>
      <c r="KX570" s="47"/>
      <c r="KY570" s="47"/>
      <c r="KZ570" s="47"/>
      <c r="LA570" s="47"/>
      <c r="LB570" s="47"/>
      <c r="LC570" s="47"/>
      <c r="LD570" s="47"/>
      <c r="LE570" s="47"/>
      <c r="LF570" s="47"/>
      <c r="LG570" s="47"/>
      <c r="LH570" s="47"/>
      <c r="LI570" s="47"/>
      <c r="LJ570" s="47"/>
      <c r="LK570" s="47"/>
      <c r="LL570" s="47"/>
      <c r="LM570" s="47"/>
      <c r="LN570" s="47"/>
      <c r="LO570" s="47"/>
      <c r="LP570" s="47"/>
      <c r="LQ570" s="47"/>
      <c r="LR570" s="47"/>
      <c r="LS570" s="47"/>
      <c r="LT570" s="47"/>
      <c r="LU570" s="47"/>
      <c r="LV570" s="47"/>
      <c r="LW570" s="47"/>
      <c r="LX570" s="47"/>
      <c r="LY570" s="47"/>
      <c r="LZ570" s="47"/>
      <c r="MA570" s="47"/>
      <c r="MB570" s="47"/>
      <c r="MC570" s="47"/>
      <c r="MD570" s="47"/>
      <c r="ME570" s="47"/>
      <c r="MF570" s="47"/>
      <c r="MG570" s="47"/>
      <c r="MH570" s="47"/>
      <c r="MI570" s="47"/>
      <c r="MJ570" s="47"/>
      <c r="MK570" s="47"/>
      <c r="ML570" s="47"/>
      <c r="MM570" s="47"/>
      <c r="MN570" s="47"/>
      <c r="MO570" s="47"/>
      <c r="MP570" s="47"/>
      <c r="MQ570" s="47"/>
      <c r="MR570" s="47"/>
      <c r="MS570" s="47"/>
      <c r="MT570" s="47"/>
      <c r="MU570" s="47"/>
      <c r="MV570" s="47"/>
      <c r="MW570" s="47"/>
      <c r="MX570" s="47"/>
      <c r="MY570" s="47"/>
      <c r="MZ570" s="47"/>
      <c r="NA570" s="47"/>
    </row>
    <row r="571" spans="138:365" x14ac:dyDescent="0.25"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  <c r="JP571" s="47"/>
      <c r="JQ571" s="47"/>
      <c r="JR571" s="47"/>
      <c r="JS571" s="47"/>
      <c r="JT571" s="47"/>
      <c r="JU571" s="47"/>
      <c r="JV571" s="47"/>
      <c r="JW571" s="47"/>
      <c r="JX571" s="47"/>
      <c r="JY571" s="47"/>
      <c r="JZ571" s="47"/>
      <c r="KA571" s="47"/>
      <c r="KB571" s="47"/>
      <c r="KC571" s="47"/>
      <c r="KD571" s="47"/>
      <c r="KE571" s="47"/>
      <c r="KF571" s="47"/>
      <c r="KG571" s="47"/>
      <c r="KH571" s="47"/>
      <c r="KI571" s="47"/>
      <c r="KJ571" s="47"/>
      <c r="KK571" s="47"/>
      <c r="KL571" s="47"/>
      <c r="KM571" s="47"/>
      <c r="KN571" s="47"/>
      <c r="KO571" s="47"/>
      <c r="KP571" s="47"/>
      <c r="KQ571" s="47"/>
      <c r="KR571" s="47"/>
      <c r="KS571" s="47"/>
      <c r="KT571" s="47"/>
      <c r="KU571" s="47"/>
      <c r="KV571" s="47"/>
      <c r="KW571" s="47"/>
      <c r="KX571" s="47"/>
      <c r="KY571" s="47"/>
      <c r="KZ571" s="47"/>
      <c r="LA571" s="47"/>
      <c r="LB571" s="47"/>
      <c r="LC571" s="47"/>
      <c r="LD571" s="47"/>
      <c r="LE571" s="47"/>
      <c r="LF571" s="47"/>
      <c r="LG571" s="47"/>
      <c r="LH571" s="47"/>
      <c r="LI571" s="47"/>
      <c r="LJ571" s="47"/>
      <c r="LK571" s="47"/>
      <c r="LL571" s="47"/>
      <c r="LM571" s="47"/>
      <c r="LN571" s="47"/>
      <c r="LO571" s="47"/>
      <c r="LP571" s="47"/>
      <c r="LQ571" s="47"/>
      <c r="LR571" s="47"/>
      <c r="LS571" s="47"/>
      <c r="LT571" s="47"/>
      <c r="LU571" s="47"/>
      <c r="LV571" s="47"/>
      <c r="LW571" s="47"/>
      <c r="LX571" s="47"/>
      <c r="LY571" s="47"/>
      <c r="LZ571" s="47"/>
      <c r="MA571" s="47"/>
      <c r="MB571" s="47"/>
      <c r="MC571" s="47"/>
      <c r="MD571" s="47"/>
      <c r="ME571" s="47"/>
      <c r="MF571" s="47"/>
      <c r="MG571" s="47"/>
      <c r="MH571" s="47"/>
      <c r="MI571" s="47"/>
      <c r="MJ571" s="47"/>
      <c r="MK571" s="47"/>
      <c r="ML571" s="47"/>
      <c r="MM571" s="47"/>
      <c r="MN571" s="47"/>
      <c r="MO571" s="47"/>
      <c r="MP571" s="47"/>
      <c r="MQ571" s="47"/>
      <c r="MR571" s="47"/>
      <c r="MS571" s="47"/>
      <c r="MT571" s="47"/>
      <c r="MU571" s="47"/>
      <c r="MV571" s="47"/>
      <c r="MW571" s="47"/>
      <c r="MX571" s="47"/>
      <c r="MY571" s="47"/>
      <c r="MZ571" s="47"/>
      <c r="NA571" s="47"/>
    </row>
    <row r="572" spans="138:365" x14ac:dyDescent="0.25"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  <c r="JP572" s="47"/>
      <c r="JQ572" s="47"/>
      <c r="JR572" s="47"/>
      <c r="JS572" s="47"/>
      <c r="JT572" s="47"/>
      <c r="JU572" s="47"/>
      <c r="JV572" s="47"/>
      <c r="JW572" s="47"/>
      <c r="JX572" s="47"/>
      <c r="JY572" s="47"/>
      <c r="JZ572" s="47"/>
      <c r="KA572" s="47"/>
      <c r="KB572" s="47"/>
      <c r="KC572" s="47"/>
      <c r="KD572" s="47"/>
      <c r="KE572" s="47"/>
      <c r="KF572" s="47"/>
      <c r="KG572" s="47"/>
      <c r="KH572" s="47"/>
      <c r="KI572" s="47"/>
      <c r="KJ572" s="47"/>
      <c r="KK572" s="47"/>
      <c r="KL572" s="47"/>
      <c r="KM572" s="47"/>
      <c r="KN572" s="47"/>
      <c r="KO572" s="47"/>
      <c r="KP572" s="47"/>
      <c r="KQ572" s="47"/>
      <c r="KR572" s="47"/>
      <c r="KS572" s="47"/>
      <c r="KT572" s="47"/>
      <c r="KU572" s="47"/>
      <c r="KV572" s="47"/>
      <c r="KW572" s="47"/>
      <c r="KX572" s="47"/>
      <c r="KY572" s="47"/>
      <c r="KZ572" s="47"/>
      <c r="LA572" s="47"/>
      <c r="LB572" s="47"/>
      <c r="LC572" s="47"/>
      <c r="LD572" s="47"/>
      <c r="LE572" s="47"/>
      <c r="LF572" s="47"/>
      <c r="LG572" s="47"/>
      <c r="LH572" s="47"/>
      <c r="LI572" s="47"/>
      <c r="LJ572" s="47"/>
      <c r="LK572" s="47"/>
      <c r="LL572" s="47"/>
      <c r="LM572" s="47"/>
      <c r="LN572" s="47"/>
      <c r="LO572" s="47"/>
      <c r="LP572" s="47"/>
      <c r="LQ572" s="47"/>
      <c r="LR572" s="47"/>
      <c r="LS572" s="47"/>
      <c r="LT572" s="47"/>
      <c r="LU572" s="47"/>
      <c r="LV572" s="47"/>
      <c r="LW572" s="47"/>
      <c r="LX572" s="47"/>
      <c r="LY572" s="47"/>
      <c r="LZ572" s="47"/>
      <c r="MA572" s="47"/>
      <c r="MB572" s="47"/>
      <c r="MC572" s="47"/>
      <c r="MD572" s="47"/>
      <c r="ME572" s="47"/>
      <c r="MF572" s="47"/>
      <c r="MG572" s="47"/>
      <c r="MH572" s="47"/>
      <c r="MI572" s="47"/>
      <c r="MJ572" s="47"/>
      <c r="MK572" s="47"/>
      <c r="ML572" s="47"/>
      <c r="MM572" s="47"/>
      <c r="MN572" s="47"/>
      <c r="MO572" s="47"/>
      <c r="MP572" s="47"/>
      <c r="MQ572" s="47"/>
      <c r="MR572" s="47"/>
      <c r="MS572" s="47"/>
      <c r="MT572" s="47"/>
      <c r="MU572" s="47"/>
      <c r="MV572" s="47"/>
      <c r="MW572" s="47"/>
      <c r="MX572" s="47"/>
      <c r="MY572" s="47"/>
      <c r="MZ572" s="47"/>
      <c r="NA572" s="47"/>
    </row>
    <row r="573" spans="138:365" x14ac:dyDescent="0.25"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</row>
    <row r="574" spans="138:365" x14ac:dyDescent="0.25"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  <c r="JP574" s="47"/>
      <c r="JQ574" s="47"/>
      <c r="JR574" s="47"/>
      <c r="JS574" s="47"/>
      <c r="JT574" s="47"/>
      <c r="JU574" s="47"/>
      <c r="JV574" s="47"/>
      <c r="JW574" s="47"/>
      <c r="JX574" s="47"/>
      <c r="JY574" s="47"/>
      <c r="JZ574" s="47"/>
      <c r="KA574" s="47"/>
      <c r="KB574" s="47"/>
      <c r="KC574" s="47"/>
      <c r="KD574" s="47"/>
      <c r="KE574" s="47"/>
      <c r="KF574" s="47"/>
      <c r="KG574" s="47"/>
      <c r="KH574" s="47"/>
      <c r="KI574" s="47"/>
      <c r="KJ574" s="47"/>
      <c r="KK574" s="47"/>
      <c r="KL574" s="47"/>
      <c r="KM574" s="47"/>
      <c r="KN574" s="47"/>
      <c r="KO574" s="47"/>
      <c r="KP574" s="47"/>
      <c r="KQ574" s="47"/>
      <c r="KR574" s="47"/>
      <c r="KS574" s="47"/>
      <c r="KT574" s="47"/>
      <c r="KU574" s="47"/>
      <c r="KV574" s="47"/>
      <c r="KW574" s="47"/>
      <c r="KX574" s="47"/>
      <c r="KY574" s="47"/>
      <c r="KZ574" s="47"/>
      <c r="LA574" s="47"/>
      <c r="LB574" s="47"/>
      <c r="LC574" s="47"/>
      <c r="LD574" s="47"/>
      <c r="LE574" s="47"/>
      <c r="LF574" s="47"/>
      <c r="LG574" s="47"/>
      <c r="LH574" s="47"/>
      <c r="LI574" s="47"/>
      <c r="LJ574" s="47"/>
      <c r="LK574" s="47"/>
      <c r="LL574" s="47"/>
      <c r="LM574" s="47"/>
      <c r="LN574" s="47"/>
      <c r="LO574" s="47"/>
      <c r="LP574" s="47"/>
      <c r="LQ574" s="47"/>
      <c r="LR574" s="47"/>
      <c r="LS574" s="47"/>
      <c r="LT574" s="47"/>
      <c r="LU574" s="47"/>
      <c r="LV574" s="47"/>
      <c r="LW574" s="47"/>
      <c r="LX574" s="47"/>
      <c r="LY574" s="47"/>
      <c r="LZ574" s="47"/>
      <c r="MA574" s="47"/>
      <c r="MB574" s="47"/>
      <c r="MC574" s="47"/>
      <c r="MD574" s="47"/>
      <c r="ME574" s="47"/>
      <c r="MF574" s="47"/>
      <c r="MG574" s="47"/>
      <c r="MH574" s="47"/>
      <c r="MI574" s="47"/>
      <c r="MJ574" s="47"/>
      <c r="MK574" s="47"/>
      <c r="ML574" s="47"/>
      <c r="MM574" s="47"/>
      <c r="MN574" s="47"/>
      <c r="MO574" s="47"/>
      <c r="MP574" s="47"/>
      <c r="MQ574" s="47"/>
      <c r="MR574" s="47"/>
      <c r="MS574" s="47"/>
      <c r="MT574" s="47"/>
      <c r="MU574" s="47"/>
      <c r="MV574" s="47"/>
      <c r="MW574" s="47"/>
      <c r="MX574" s="47"/>
      <c r="MY574" s="47"/>
      <c r="MZ574" s="47"/>
      <c r="NA574" s="47"/>
    </row>
    <row r="575" spans="138:365" x14ac:dyDescent="0.25"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  <c r="JP575" s="47"/>
      <c r="JQ575" s="47"/>
      <c r="JR575" s="47"/>
      <c r="JS575" s="47"/>
      <c r="JT575" s="47"/>
      <c r="JU575" s="47"/>
      <c r="JV575" s="47"/>
      <c r="JW575" s="47"/>
      <c r="JX575" s="47"/>
      <c r="JY575" s="47"/>
      <c r="JZ575" s="47"/>
      <c r="KA575" s="47"/>
      <c r="KB575" s="47"/>
      <c r="KC575" s="47"/>
      <c r="KD575" s="47"/>
      <c r="KE575" s="47"/>
      <c r="KF575" s="47"/>
      <c r="KG575" s="47"/>
      <c r="KH575" s="47"/>
      <c r="KI575" s="47"/>
      <c r="KJ575" s="47"/>
      <c r="KK575" s="47"/>
      <c r="KL575" s="47"/>
      <c r="KM575" s="47"/>
      <c r="KN575" s="47"/>
      <c r="KO575" s="47"/>
      <c r="KP575" s="47"/>
      <c r="KQ575" s="47"/>
      <c r="KR575" s="47"/>
      <c r="KS575" s="47"/>
      <c r="KT575" s="47"/>
      <c r="KU575" s="47"/>
      <c r="KV575" s="47"/>
      <c r="KW575" s="47"/>
      <c r="KX575" s="47"/>
      <c r="KY575" s="47"/>
      <c r="KZ575" s="47"/>
      <c r="LA575" s="47"/>
      <c r="LB575" s="47"/>
      <c r="LC575" s="47"/>
      <c r="LD575" s="47"/>
      <c r="LE575" s="47"/>
      <c r="LF575" s="47"/>
      <c r="LG575" s="47"/>
      <c r="LH575" s="47"/>
      <c r="LI575" s="47"/>
      <c r="LJ575" s="47"/>
      <c r="LK575" s="47"/>
      <c r="LL575" s="47"/>
      <c r="LM575" s="47"/>
      <c r="LN575" s="47"/>
      <c r="LO575" s="47"/>
      <c r="LP575" s="47"/>
      <c r="LQ575" s="47"/>
      <c r="LR575" s="47"/>
      <c r="LS575" s="47"/>
      <c r="LT575" s="47"/>
      <c r="LU575" s="47"/>
      <c r="LV575" s="47"/>
      <c r="LW575" s="47"/>
      <c r="LX575" s="47"/>
      <c r="LY575" s="47"/>
      <c r="LZ575" s="47"/>
      <c r="MA575" s="47"/>
      <c r="MB575" s="47"/>
      <c r="MC575" s="47"/>
      <c r="MD575" s="47"/>
      <c r="ME575" s="47"/>
      <c r="MF575" s="47"/>
      <c r="MG575" s="47"/>
      <c r="MH575" s="47"/>
      <c r="MI575" s="47"/>
      <c r="MJ575" s="47"/>
      <c r="MK575" s="47"/>
      <c r="ML575" s="47"/>
      <c r="MM575" s="47"/>
      <c r="MN575" s="47"/>
      <c r="MO575" s="47"/>
      <c r="MP575" s="47"/>
      <c r="MQ575" s="47"/>
      <c r="MR575" s="47"/>
      <c r="MS575" s="47"/>
      <c r="MT575" s="47"/>
      <c r="MU575" s="47"/>
      <c r="MV575" s="47"/>
      <c r="MW575" s="47"/>
      <c r="MX575" s="47"/>
      <c r="MY575" s="47"/>
      <c r="MZ575" s="47"/>
      <c r="NA575" s="47"/>
    </row>
    <row r="576" spans="138:365" x14ac:dyDescent="0.25"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  <c r="JP576" s="47"/>
      <c r="JQ576" s="47"/>
      <c r="JR576" s="47"/>
      <c r="JS576" s="47"/>
      <c r="JT576" s="47"/>
      <c r="JU576" s="47"/>
      <c r="JV576" s="47"/>
      <c r="JW576" s="47"/>
      <c r="JX576" s="47"/>
      <c r="JY576" s="47"/>
      <c r="JZ576" s="47"/>
      <c r="KA576" s="47"/>
      <c r="KB576" s="47"/>
      <c r="KC576" s="47"/>
      <c r="KD576" s="47"/>
      <c r="KE576" s="47"/>
      <c r="KF576" s="47"/>
      <c r="KG576" s="47"/>
      <c r="KH576" s="47"/>
      <c r="KI576" s="47"/>
      <c r="KJ576" s="47"/>
      <c r="KK576" s="47"/>
      <c r="KL576" s="47"/>
      <c r="KM576" s="47"/>
      <c r="KN576" s="47"/>
      <c r="KO576" s="47"/>
      <c r="KP576" s="47"/>
      <c r="KQ576" s="47"/>
      <c r="KR576" s="47"/>
      <c r="KS576" s="47"/>
      <c r="KT576" s="47"/>
      <c r="KU576" s="47"/>
      <c r="KV576" s="47"/>
      <c r="KW576" s="47"/>
      <c r="KX576" s="47"/>
      <c r="KY576" s="47"/>
      <c r="KZ576" s="47"/>
      <c r="LA576" s="47"/>
      <c r="LB576" s="47"/>
      <c r="LC576" s="47"/>
      <c r="LD576" s="47"/>
      <c r="LE576" s="47"/>
      <c r="LF576" s="47"/>
      <c r="LG576" s="47"/>
      <c r="LH576" s="47"/>
      <c r="LI576" s="47"/>
      <c r="LJ576" s="47"/>
      <c r="LK576" s="47"/>
      <c r="LL576" s="47"/>
      <c r="LM576" s="47"/>
      <c r="LN576" s="47"/>
      <c r="LO576" s="47"/>
      <c r="LP576" s="47"/>
      <c r="LQ576" s="47"/>
      <c r="LR576" s="47"/>
      <c r="LS576" s="47"/>
      <c r="LT576" s="47"/>
      <c r="LU576" s="47"/>
      <c r="LV576" s="47"/>
      <c r="LW576" s="47"/>
      <c r="LX576" s="47"/>
      <c r="LY576" s="47"/>
      <c r="LZ576" s="47"/>
      <c r="MA576" s="47"/>
      <c r="MB576" s="47"/>
      <c r="MC576" s="47"/>
      <c r="MD576" s="47"/>
      <c r="ME576" s="47"/>
      <c r="MF576" s="47"/>
      <c r="MG576" s="47"/>
      <c r="MH576" s="47"/>
      <c r="MI576" s="47"/>
      <c r="MJ576" s="47"/>
      <c r="MK576" s="47"/>
      <c r="ML576" s="47"/>
      <c r="MM576" s="47"/>
      <c r="MN576" s="47"/>
      <c r="MO576" s="47"/>
      <c r="MP576" s="47"/>
      <c r="MQ576" s="47"/>
      <c r="MR576" s="47"/>
      <c r="MS576" s="47"/>
      <c r="MT576" s="47"/>
      <c r="MU576" s="47"/>
      <c r="MV576" s="47"/>
      <c r="MW576" s="47"/>
      <c r="MX576" s="47"/>
      <c r="MY576" s="47"/>
      <c r="MZ576" s="47"/>
      <c r="NA576" s="47"/>
    </row>
    <row r="577" spans="138:365" x14ac:dyDescent="0.25"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  <c r="JP577" s="47"/>
      <c r="JQ577" s="47"/>
      <c r="JR577" s="47"/>
      <c r="JS577" s="47"/>
      <c r="JT577" s="47"/>
      <c r="JU577" s="47"/>
      <c r="JV577" s="47"/>
      <c r="JW577" s="47"/>
      <c r="JX577" s="47"/>
      <c r="JY577" s="47"/>
      <c r="JZ577" s="47"/>
      <c r="KA577" s="47"/>
      <c r="KB577" s="47"/>
      <c r="KC577" s="47"/>
      <c r="KD577" s="47"/>
      <c r="KE577" s="47"/>
      <c r="KF577" s="47"/>
      <c r="KG577" s="47"/>
      <c r="KH577" s="47"/>
      <c r="KI577" s="47"/>
      <c r="KJ577" s="47"/>
      <c r="KK577" s="47"/>
      <c r="KL577" s="47"/>
      <c r="KM577" s="47"/>
      <c r="KN577" s="47"/>
      <c r="KO577" s="47"/>
      <c r="KP577" s="47"/>
      <c r="KQ577" s="47"/>
      <c r="KR577" s="47"/>
      <c r="KS577" s="47"/>
      <c r="KT577" s="47"/>
      <c r="KU577" s="47"/>
      <c r="KV577" s="47"/>
      <c r="KW577" s="47"/>
      <c r="KX577" s="47"/>
      <c r="KY577" s="47"/>
      <c r="KZ577" s="47"/>
      <c r="LA577" s="47"/>
      <c r="LB577" s="47"/>
      <c r="LC577" s="47"/>
      <c r="LD577" s="47"/>
      <c r="LE577" s="47"/>
      <c r="LF577" s="47"/>
      <c r="LG577" s="47"/>
      <c r="LH577" s="47"/>
      <c r="LI577" s="47"/>
      <c r="LJ577" s="47"/>
      <c r="LK577" s="47"/>
      <c r="LL577" s="47"/>
      <c r="LM577" s="47"/>
      <c r="LN577" s="47"/>
      <c r="LO577" s="47"/>
      <c r="LP577" s="47"/>
      <c r="LQ577" s="47"/>
      <c r="LR577" s="47"/>
      <c r="LS577" s="47"/>
      <c r="LT577" s="47"/>
      <c r="LU577" s="47"/>
      <c r="LV577" s="47"/>
      <c r="LW577" s="47"/>
      <c r="LX577" s="47"/>
      <c r="LY577" s="47"/>
      <c r="LZ577" s="47"/>
      <c r="MA577" s="47"/>
      <c r="MB577" s="47"/>
      <c r="MC577" s="47"/>
      <c r="MD577" s="47"/>
      <c r="ME577" s="47"/>
      <c r="MF577" s="47"/>
      <c r="MG577" s="47"/>
      <c r="MH577" s="47"/>
      <c r="MI577" s="47"/>
      <c r="MJ577" s="47"/>
      <c r="MK577" s="47"/>
      <c r="ML577" s="47"/>
      <c r="MM577" s="47"/>
      <c r="MN577" s="47"/>
      <c r="MO577" s="47"/>
      <c r="MP577" s="47"/>
      <c r="MQ577" s="47"/>
      <c r="MR577" s="47"/>
      <c r="MS577" s="47"/>
      <c r="MT577" s="47"/>
      <c r="MU577" s="47"/>
      <c r="MV577" s="47"/>
      <c r="MW577" s="47"/>
      <c r="MX577" s="47"/>
      <c r="MY577" s="47"/>
      <c r="MZ577" s="47"/>
      <c r="NA577" s="47"/>
    </row>
    <row r="578" spans="138:365" x14ac:dyDescent="0.25"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  <c r="JP578" s="47"/>
      <c r="JQ578" s="47"/>
      <c r="JR578" s="47"/>
      <c r="JS578" s="47"/>
      <c r="JT578" s="47"/>
      <c r="JU578" s="47"/>
      <c r="JV578" s="47"/>
      <c r="JW578" s="47"/>
      <c r="JX578" s="47"/>
      <c r="JY578" s="47"/>
      <c r="JZ578" s="47"/>
      <c r="KA578" s="47"/>
      <c r="KB578" s="47"/>
      <c r="KC578" s="47"/>
      <c r="KD578" s="47"/>
      <c r="KE578" s="47"/>
      <c r="KF578" s="47"/>
      <c r="KG578" s="47"/>
      <c r="KH578" s="47"/>
      <c r="KI578" s="47"/>
      <c r="KJ578" s="47"/>
      <c r="KK578" s="47"/>
      <c r="KL578" s="47"/>
      <c r="KM578" s="47"/>
      <c r="KN578" s="47"/>
      <c r="KO578" s="47"/>
      <c r="KP578" s="47"/>
      <c r="KQ578" s="47"/>
      <c r="KR578" s="47"/>
      <c r="KS578" s="47"/>
      <c r="KT578" s="47"/>
      <c r="KU578" s="47"/>
      <c r="KV578" s="47"/>
      <c r="KW578" s="47"/>
      <c r="KX578" s="47"/>
      <c r="KY578" s="47"/>
      <c r="KZ578" s="47"/>
      <c r="LA578" s="47"/>
      <c r="LB578" s="47"/>
      <c r="LC578" s="47"/>
      <c r="LD578" s="47"/>
      <c r="LE578" s="47"/>
      <c r="LF578" s="47"/>
      <c r="LG578" s="47"/>
      <c r="LH578" s="47"/>
      <c r="LI578" s="47"/>
      <c r="LJ578" s="47"/>
      <c r="LK578" s="47"/>
      <c r="LL578" s="47"/>
      <c r="LM578" s="47"/>
      <c r="LN578" s="47"/>
      <c r="LO578" s="47"/>
      <c r="LP578" s="47"/>
      <c r="LQ578" s="47"/>
      <c r="LR578" s="47"/>
      <c r="LS578" s="47"/>
      <c r="LT578" s="47"/>
      <c r="LU578" s="47"/>
      <c r="LV578" s="47"/>
      <c r="LW578" s="47"/>
      <c r="LX578" s="47"/>
      <c r="LY578" s="47"/>
      <c r="LZ578" s="47"/>
      <c r="MA578" s="47"/>
      <c r="MB578" s="47"/>
      <c r="MC578" s="47"/>
      <c r="MD578" s="47"/>
      <c r="ME578" s="47"/>
      <c r="MF578" s="47"/>
      <c r="MG578" s="47"/>
      <c r="MH578" s="47"/>
      <c r="MI578" s="47"/>
      <c r="MJ578" s="47"/>
      <c r="MK578" s="47"/>
      <c r="ML578" s="47"/>
      <c r="MM578" s="47"/>
      <c r="MN578" s="47"/>
      <c r="MO578" s="47"/>
      <c r="MP578" s="47"/>
      <c r="MQ578" s="47"/>
      <c r="MR578" s="47"/>
      <c r="MS578" s="47"/>
      <c r="MT578" s="47"/>
      <c r="MU578" s="47"/>
      <c r="MV578" s="47"/>
      <c r="MW578" s="47"/>
      <c r="MX578" s="47"/>
      <c r="MY578" s="47"/>
      <c r="MZ578" s="47"/>
      <c r="NA578" s="47"/>
    </row>
    <row r="579" spans="138:365" x14ac:dyDescent="0.25"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  <c r="JP579" s="47"/>
      <c r="JQ579" s="47"/>
      <c r="JR579" s="47"/>
      <c r="JS579" s="47"/>
      <c r="JT579" s="47"/>
      <c r="JU579" s="47"/>
      <c r="JV579" s="47"/>
      <c r="JW579" s="47"/>
      <c r="JX579" s="47"/>
      <c r="JY579" s="47"/>
      <c r="JZ579" s="47"/>
      <c r="KA579" s="47"/>
      <c r="KB579" s="47"/>
      <c r="KC579" s="47"/>
      <c r="KD579" s="47"/>
      <c r="KE579" s="47"/>
      <c r="KF579" s="47"/>
      <c r="KG579" s="47"/>
      <c r="KH579" s="47"/>
      <c r="KI579" s="47"/>
      <c r="KJ579" s="47"/>
      <c r="KK579" s="47"/>
      <c r="KL579" s="47"/>
      <c r="KM579" s="47"/>
      <c r="KN579" s="47"/>
      <c r="KO579" s="47"/>
      <c r="KP579" s="47"/>
      <c r="KQ579" s="47"/>
      <c r="KR579" s="47"/>
      <c r="KS579" s="47"/>
      <c r="KT579" s="47"/>
      <c r="KU579" s="47"/>
      <c r="KV579" s="47"/>
      <c r="KW579" s="47"/>
      <c r="KX579" s="47"/>
      <c r="KY579" s="47"/>
      <c r="KZ579" s="47"/>
      <c r="LA579" s="47"/>
      <c r="LB579" s="47"/>
      <c r="LC579" s="47"/>
      <c r="LD579" s="47"/>
      <c r="LE579" s="47"/>
      <c r="LF579" s="47"/>
      <c r="LG579" s="47"/>
      <c r="LH579" s="47"/>
      <c r="LI579" s="47"/>
      <c r="LJ579" s="47"/>
      <c r="LK579" s="47"/>
      <c r="LL579" s="47"/>
      <c r="LM579" s="47"/>
      <c r="LN579" s="47"/>
      <c r="LO579" s="47"/>
      <c r="LP579" s="47"/>
      <c r="LQ579" s="47"/>
      <c r="LR579" s="47"/>
      <c r="LS579" s="47"/>
      <c r="LT579" s="47"/>
      <c r="LU579" s="47"/>
      <c r="LV579" s="47"/>
      <c r="LW579" s="47"/>
      <c r="LX579" s="47"/>
      <c r="LY579" s="47"/>
      <c r="LZ579" s="47"/>
      <c r="MA579" s="47"/>
      <c r="MB579" s="47"/>
      <c r="MC579" s="47"/>
      <c r="MD579" s="47"/>
      <c r="ME579" s="47"/>
      <c r="MF579" s="47"/>
      <c r="MG579" s="47"/>
      <c r="MH579" s="47"/>
      <c r="MI579" s="47"/>
      <c r="MJ579" s="47"/>
      <c r="MK579" s="47"/>
      <c r="ML579" s="47"/>
      <c r="MM579" s="47"/>
      <c r="MN579" s="47"/>
      <c r="MO579" s="47"/>
      <c r="MP579" s="47"/>
      <c r="MQ579" s="47"/>
      <c r="MR579" s="47"/>
      <c r="MS579" s="47"/>
      <c r="MT579" s="47"/>
      <c r="MU579" s="47"/>
      <c r="MV579" s="47"/>
      <c r="MW579" s="47"/>
      <c r="MX579" s="47"/>
      <c r="MY579" s="47"/>
      <c r="MZ579" s="47"/>
      <c r="NA579" s="47"/>
    </row>
    <row r="580" spans="138:365" x14ac:dyDescent="0.25"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  <c r="JP580" s="47"/>
      <c r="JQ580" s="47"/>
      <c r="JR580" s="47"/>
      <c r="JS580" s="47"/>
      <c r="JT580" s="47"/>
      <c r="JU580" s="47"/>
      <c r="JV580" s="47"/>
      <c r="JW580" s="47"/>
      <c r="JX580" s="47"/>
      <c r="JY580" s="47"/>
      <c r="JZ580" s="47"/>
      <c r="KA580" s="47"/>
      <c r="KB580" s="47"/>
      <c r="KC580" s="47"/>
      <c r="KD580" s="47"/>
      <c r="KE580" s="47"/>
      <c r="KF580" s="47"/>
      <c r="KG580" s="47"/>
      <c r="KH580" s="47"/>
      <c r="KI580" s="47"/>
      <c r="KJ580" s="47"/>
      <c r="KK580" s="47"/>
      <c r="KL580" s="47"/>
      <c r="KM580" s="47"/>
      <c r="KN580" s="47"/>
      <c r="KO580" s="47"/>
      <c r="KP580" s="47"/>
      <c r="KQ580" s="47"/>
      <c r="KR580" s="47"/>
      <c r="KS580" s="47"/>
      <c r="KT580" s="47"/>
      <c r="KU580" s="47"/>
      <c r="KV580" s="47"/>
      <c r="KW580" s="47"/>
      <c r="KX580" s="47"/>
      <c r="KY580" s="47"/>
      <c r="KZ580" s="47"/>
      <c r="LA580" s="47"/>
      <c r="LB580" s="47"/>
      <c r="LC580" s="47"/>
      <c r="LD580" s="47"/>
      <c r="LE580" s="47"/>
      <c r="LF580" s="47"/>
      <c r="LG580" s="47"/>
      <c r="LH580" s="47"/>
      <c r="LI580" s="47"/>
      <c r="LJ580" s="47"/>
      <c r="LK580" s="47"/>
      <c r="LL580" s="47"/>
      <c r="LM580" s="47"/>
      <c r="LN580" s="47"/>
      <c r="LO580" s="47"/>
      <c r="LP580" s="47"/>
      <c r="LQ580" s="47"/>
      <c r="LR580" s="47"/>
      <c r="LS580" s="47"/>
      <c r="LT580" s="47"/>
      <c r="LU580" s="47"/>
      <c r="LV580" s="47"/>
      <c r="LW580" s="47"/>
      <c r="LX580" s="47"/>
      <c r="LY580" s="47"/>
      <c r="LZ580" s="47"/>
      <c r="MA580" s="47"/>
      <c r="MB580" s="47"/>
      <c r="MC580" s="47"/>
      <c r="MD580" s="47"/>
      <c r="ME580" s="47"/>
      <c r="MF580" s="47"/>
      <c r="MG580" s="47"/>
      <c r="MH580" s="47"/>
      <c r="MI580" s="47"/>
      <c r="MJ580" s="47"/>
      <c r="MK580" s="47"/>
      <c r="ML580" s="47"/>
      <c r="MM580" s="47"/>
      <c r="MN580" s="47"/>
      <c r="MO580" s="47"/>
      <c r="MP580" s="47"/>
      <c r="MQ580" s="47"/>
      <c r="MR580" s="47"/>
      <c r="MS580" s="47"/>
      <c r="MT580" s="47"/>
      <c r="MU580" s="47"/>
      <c r="MV580" s="47"/>
      <c r="MW580" s="47"/>
      <c r="MX580" s="47"/>
      <c r="MY580" s="47"/>
      <c r="MZ580" s="47"/>
      <c r="NA580" s="47"/>
    </row>
    <row r="581" spans="138:365" x14ac:dyDescent="0.25"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  <c r="JP581" s="47"/>
      <c r="JQ581" s="47"/>
      <c r="JR581" s="47"/>
      <c r="JS581" s="47"/>
      <c r="JT581" s="47"/>
      <c r="JU581" s="47"/>
      <c r="JV581" s="47"/>
      <c r="JW581" s="47"/>
      <c r="JX581" s="47"/>
      <c r="JY581" s="47"/>
      <c r="JZ581" s="47"/>
      <c r="KA581" s="47"/>
      <c r="KB581" s="47"/>
      <c r="KC581" s="47"/>
      <c r="KD581" s="47"/>
      <c r="KE581" s="47"/>
      <c r="KF581" s="47"/>
      <c r="KG581" s="47"/>
      <c r="KH581" s="47"/>
      <c r="KI581" s="47"/>
      <c r="KJ581" s="47"/>
      <c r="KK581" s="47"/>
      <c r="KL581" s="47"/>
      <c r="KM581" s="47"/>
      <c r="KN581" s="47"/>
      <c r="KO581" s="47"/>
      <c r="KP581" s="47"/>
      <c r="KQ581" s="47"/>
      <c r="KR581" s="47"/>
      <c r="KS581" s="47"/>
      <c r="KT581" s="47"/>
      <c r="KU581" s="47"/>
      <c r="KV581" s="47"/>
      <c r="KW581" s="47"/>
      <c r="KX581" s="47"/>
      <c r="KY581" s="47"/>
      <c r="KZ581" s="47"/>
      <c r="LA581" s="47"/>
      <c r="LB581" s="47"/>
      <c r="LC581" s="47"/>
      <c r="LD581" s="47"/>
      <c r="LE581" s="47"/>
      <c r="LF581" s="47"/>
      <c r="LG581" s="47"/>
      <c r="LH581" s="47"/>
      <c r="LI581" s="47"/>
      <c r="LJ581" s="47"/>
      <c r="LK581" s="47"/>
      <c r="LL581" s="47"/>
      <c r="LM581" s="47"/>
      <c r="LN581" s="47"/>
      <c r="LO581" s="47"/>
      <c r="LP581" s="47"/>
      <c r="LQ581" s="47"/>
      <c r="LR581" s="47"/>
      <c r="LS581" s="47"/>
      <c r="LT581" s="47"/>
      <c r="LU581" s="47"/>
      <c r="LV581" s="47"/>
      <c r="LW581" s="47"/>
      <c r="LX581" s="47"/>
      <c r="LY581" s="47"/>
      <c r="LZ581" s="47"/>
      <c r="MA581" s="47"/>
      <c r="MB581" s="47"/>
      <c r="MC581" s="47"/>
      <c r="MD581" s="47"/>
      <c r="ME581" s="47"/>
      <c r="MF581" s="47"/>
      <c r="MG581" s="47"/>
      <c r="MH581" s="47"/>
      <c r="MI581" s="47"/>
      <c r="MJ581" s="47"/>
      <c r="MK581" s="47"/>
      <c r="ML581" s="47"/>
      <c r="MM581" s="47"/>
      <c r="MN581" s="47"/>
      <c r="MO581" s="47"/>
      <c r="MP581" s="47"/>
      <c r="MQ581" s="47"/>
      <c r="MR581" s="47"/>
      <c r="MS581" s="47"/>
      <c r="MT581" s="47"/>
      <c r="MU581" s="47"/>
      <c r="MV581" s="47"/>
      <c r="MW581" s="47"/>
      <c r="MX581" s="47"/>
      <c r="MY581" s="47"/>
      <c r="MZ581" s="47"/>
      <c r="NA581" s="47"/>
    </row>
    <row r="582" spans="138:365" x14ac:dyDescent="0.25"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  <c r="JP582" s="47"/>
      <c r="JQ582" s="47"/>
      <c r="JR582" s="47"/>
      <c r="JS582" s="47"/>
      <c r="JT582" s="47"/>
      <c r="JU582" s="47"/>
      <c r="JV582" s="47"/>
      <c r="JW582" s="47"/>
      <c r="JX582" s="47"/>
      <c r="JY582" s="47"/>
      <c r="JZ582" s="47"/>
      <c r="KA582" s="47"/>
      <c r="KB582" s="47"/>
      <c r="KC582" s="47"/>
      <c r="KD582" s="47"/>
      <c r="KE582" s="47"/>
      <c r="KF582" s="47"/>
      <c r="KG582" s="47"/>
      <c r="KH582" s="47"/>
      <c r="KI582" s="47"/>
      <c r="KJ582" s="47"/>
      <c r="KK582" s="47"/>
      <c r="KL582" s="47"/>
      <c r="KM582" s="47"/>
      <c r="KN582" s="47"/>
      <c r="KO582" s="47"/>
      <c r="KP582" s="47"/>
      <c r="KQ582" s="47"/>
      <c r="KR582" s="47"/>
      <c r="KS582" s="47"/>
      <c r="KT582" s="47"/>
      <c r="KU582" s="47"/>
      <c r="KV582" s="47"/>
      <c r="KW582" s="47"/>
      <c r="KX582" s="47"/>
      <c r="KY582" s="47"/>
      <c r="KZ582" s="47"/>
      <c r="LA582" s="47"/>
      <c r="LB582" s="47"/>
      <c r="LC582" s="47"/>
      <c r="LD582" s="47"/>
      <c r="LE582" s="47"/>
      <c r="LF582" s="47"/>
      <c r="LG582" s="47"/>
      <c r="LH582" s="47"/>
      <c r="LI582" s="47"/>
      <c r="LJ582" s="47"/>
      <c r="LK582" s="47"/>
      <c r="LL582" s="47"/>
      <c r="LM582" s="47"/>
      <c r="LN582" s="47"/>
      <c r="LO582" s="47"/>
      <c r="LP582" s="47"/>
      <c r="LQ582" s="47"/>
      <c r="LR582" s="47"/>
      <c r="LS582" s="47"/>
      <c r="LT582" s="47"/>
      <c r="LU582" s="47"/>
      <c r="LV582" s="47"/>
      <c r="LW582" s="47"/>
      <c r="LX582" s="47"/>
      <c r="LY582" s="47"/>
      <c r="LZ582" s="47"/>
      <c r="MA582" s="47"/>
      <c r="MB582" s="47"/>
      <c r="MC582" s="47"/>
      <c r="MD582" s="47"/>
      <c r="ME582" s="47"/>
      <c r="MF582" s="47"/>
      <c r="MG582" s="47"/>
      <c r="MH582" s="47"/>
      <c r="MI582" s="47"/>
      <c r="MJ582" s="47"/>
      <c r="MK582" s="47"/>
      <c r="ML582" s="47"/>
      <c r="MM582" s="47"/>
      <c r="MN582" s="47"/>
      <c r="MO582" s="47"/>
      <c r="MP582" s="47"/>
      <c r="MQ582" s="47"/>
      <c r="MR582" s="47"/>
      <c r="MS582" s="47"/>
      <c r="MT582" s="47"/>
      <c r="MU582" s="47"/>
      <c r="MV582" s="47"/>
      <c r="MW582" s="47"/>
      <c r="MX582" s="47"/>
      <c r="MY582" s="47"/>
      <c r="MZ582" s="47"/>
      <c r="NA582" s="47"/>
    </row>
    <row r="583" spans="138:365" x14ac:dyDescent="0.25"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  <c r="JP583" s="47"/>
      <c r="JQ583" s="47"/>
      <c r="JR583" s="47"/>
      <c r="JS583" s="47"/>
      <c r="JT583" s="47"/>
      <c r="JU583" s="47"/>
      <c r="JV583" s="47"/>
      <c r="JW583" s="47"/>
      <c r="JX583" s="47"/>
      <c r="JY583" s="47"/>
      <c r="JZ583" s="47"/>
      <c r="KA583" s="47"/>
      <c r="KB583" s="47"/>
      <c r="KC583" s="47"/>
      <c r="KD583" s="47"/>
      <c r="KE583" s="47"/>
      <c r="KF583" s="47"/>
      <c r="KG583" s="47"/>
      <c r="KH583" s="47"/>
      <c r="KI583" s="47"/>
      <c r="KJ583" s="47"/>
      <c r="KK583" s="47"/>
      <c r="KL583" s="47"/>
      <c r="KM583" s="47"/>
      <c r="KN583" s="47"/>
      <c r="KO583" s="47"/>
      <c r="KP583" s="47"/>
      <c r="KQ583" s="47"/>
      <c r="KR583" s="47"/>
      <c r="KS583" s="47"/>
      <c r="KT583" s="47"/>
      <c r="KU583" s="47"/>
      <c r="KV583" s="47"/>
      <c r="KW583" s="47"/>
      <c r="KX583" s="47"/>
      <c r="KY583" s="47"/>
      <c r="KZ583" s="47"/>
      <c r="LA583" s="47"/>
      <c r="LB583" s="47"/>
      <c r="LC583" s="47"/>
      <c r="LD583" s="47"/>
      <c r="LE583" s="47"/>
      <c r="LF583" s="47"/>
      <c r="LG583" s="47"/>
      <c r="LH583" s="47"/>
      <c r="LI583" s="47"/>
      <c r="LJ583" s="47"/>
      <c r="LK583" s="47"/>
      <c r="LL583" s="47"/>
      <c r="LM583" s="47"/>
      <c r="LN583" s="47"/>
      <c r="LO583" s="47"/>
      <c r="LP583" s="47"/>
      <c r="LQ583" s="47"/>
      <c r="LR583" s="47"/>
      <c r="LS583" s="47"/>
      <c r="LT583" s="47"/>
      <c r="LU583" s="47"/>
      <c r="LV583" s="47"/>
      <c r="LW583" s="47"/>
      <c r="LX583" s="47"/>
      <c r="LY583" s="47"/>
      <c r="LZ583" s="47"/>
      <c r="MA583" s="47"/>
      <c r="MB583" s="47"/>
      <c r="MC583" s="47"/>
      <c r="MD583" s="47"/>
      <c r="ME583" s="47"/>
      <c r="MF583" s="47"/>
      <c r="MG583" s="47"/>
      <c r="MH583" s="47"/>
      <c r="MI583" s="47"/>
      <c r="MJ583" s="47"/>
      <c r="MK583" s="47"/>
      <c r="ML583" s="47"/>
      <c r="MM583" s="47"/>
      <c r="MN583" s="47"/>
      <c r="MO583" s="47"/>
      <c r="MP583" s="47"/>
      <c r="MQ583" s="47"/>
      <c r="MR583" s="47"/>
      <c r="MS583" s="47"/>
      <c r="MT583" s="47"/>
      <c r="MU583" s="47"/>
      <c r="MV583" s="47"/>
      <c r="MW583" s="47"/>
      <c r="MX583" s="47"/>
      <c r="MY583" s="47"/>
      <c r="MZ583" s="47"/>
      <c r="NA583" s="47"/>
    </row>
    <row r="584" spans="138:365" x14ac:dyDescent="0.25"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  <c r="JP584" s="47"/>
      <c r="JQ584" s="47"/>
      <c r="JR584" s="47"/>
      <c r="JS584" s="47"/>
      <c r="JT584" s="47"/>
      <c r="JU584" s="47"/>
      <c r="JV584" s="47"/>
      <c r="JW584" s="47"/>
      <c r="JX584" s="47"/>
      <c r="JY584" s="47"/>
      <c r="JZ584" s="47"/>
      <c r="KA584" s="47"/>
      <c r="KB584" s="47"/>
      <c r="KC584" s="47"/>
      <c r="KD584" s="47"/>
      <c r="KE584" s="47"/>
      <c r="KF584" s="47"/>
      <c r="KG584" s="47"/>
      <c r="KH584" s="47"/>
      <c r="KI584" s="47"/>
      <c r="KJ584" s="47"/>
      <c r="KK584" s="47"/>
      <c r="KL584" s="47"/>
      <c r="KM584" s="47"/>
      <c r="KN584" s="47"/>
      <c r="KO584" s="47"/>
      <c r="KP584" s="47"/>
      <c r="KQ584" s="47"/>
      <c r="KR584" s="47"/>
      <c r="KS584" s="47"/>
      <c r="KT584" s="47"/>
      <c r="KU584" s="47"/>
      <c r="KV584" s="47"/>
      <c r="KW584" s="47"/>
      <c r="KX584" s="47"/>
      <c r="KY584" s="47"/>
      <c r="KZ584" s="47"/>
      <c r="LA584" s="47"/>
      <c r="LB584" s="47"/>
      <c r="LC584" s="47"/>
      <c r="LD584" s="47"/>
      <c r="LE584" s="47"/>
      <c r="LF584" s="47"/>
      <c r="LG584" s="47"/>
      <c r="LH584" s="47"/>
      <c r="LI584" s="47"/>
      <c r="LJ584" s="47"/>
      <c r="LK584" s="47"/>
      <c r="LL584" s="47"/>
      <c r="LM584" s="47"/>
      <c r="LN584" s="47"/>
      <c r="LO584" s="47"/>
      <c r="LP584" s="47"/>
      <c r="LQ584" s="47"/>
      <c r="LR584" s="47"/>
      <c r="LS584" s="47"/>
      <c r="LT584" s="47"/>
      <c r="LU584" s="47"/>
      <c r="LV584" s="47"/>
      <c r="LW584" s="47"/>
      <c r="LX584" s="47"/>
      <c r="LY584" s="47"/>
      <c r="LZ584" s="47"/>
      <c r="MA584" s="47"/>
      <c r="MB584" s="47"/>
      <c r="MC584" s="47"/>
      <c r="MD584" s="47"/>
      <c r="ME584" s="47"/>
      <c r="MF584" s="47"/>
      <c r="MG584" s="47"/>
      <c r="MH584" s="47"/>
      <c r="MI584" s="47"/>
      <c r="MJ584" s="47"/>
      <c r="MK584" s="47"/>
      <c r="ML584" s="47"/>
      <c r="MM584" s="47"/>
      <c r="MN584" s="47"/>
      <c r="MO584" s="47"/>
      <c r="MP584" s="47"/>
      <c r="MQ584" s="47"/>
      <c r="MR584" s="47"/>
      <c r="MS584" s="47"/>
      <c r="MT584" s="47"/>
      <c r="MU584" s="47"/>
      <c r="MV584" s="47"/>
      <c r="MW584" s="47"/>
      <c r="MX584" s="47"/>
      <c r="MY584" s="47"/>
      <c r="MZ584" s="47"/>
      <c r="NA584" s="47"/>
    </row>
    <row r="585" spans="138:365" x14ac:dyDescent="0.25"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</row>
    <row r="586" spans="138:365" x14ac:dyDescent="0.25"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  <c r="JP586" s="47"/>
      <c r="JQ586" s="47"/>
      <c r="JR586" s="47"/>
      <c r="JS586" s="47"/>
      <c r="JT586" s="47"/>
      <c r="JU586" s="47"/>
      <c r="JV586" s="47"/>
      <c r="JW586" s="47"/>
      <c r="JX586" s="47"/>
      <c r="JY586" s="47"/>
      <c r="JZ586" s="47"/>
      <c r="KA586" s="47"/>
      <c r="KB586" s="47"/>
      <c r="KC586" s="47"/>
      <c r="KD586" s="47"/>
      <c r="KE586" s="47"/>
      <c r="KF586" s="47"/>
      <c r="KG586" s="47"/>
      <c r="KH586" s="47"/>
      <c r="KI586" s="47"/>
      <c r="KJ586" s="47"/>
      <c r="KK586" s="47"/>
      <c r="KL586" s="47"/>
      <c r="KM586" s="47"/>
      <c r="KN586" s="47"/>
      <c r="KO586" s="47"/>
      <c r="KP586" s="47"/>
      <c r="KQ586" s="47"/>
      <c r="KR586" s="47"/>
      <c r="KS586" s="47"/>
      <c r="KT586" s="47"/>
      <c r="KU586" s="47"/>
      <c r="KV586" s="47"/>
      <c r="KW586" s="47"/>
      <c r="KX586" s="47"/>
      <c r="KY586" s="47"/>
      <c r="KZ586" s="47"/>
      <c r="LA586" s="47"/>
      <c r="LB586" s="47"/>
      <c r="LC586" s="47"/>
      <c r="LD586" s="47"/>
      <c r="LE586" s="47"/>
      <c r="LF586" s="47"/>
      <c r="LG586" s="47"/>
      <c r="LH586" s="47"/>
      <c r="LI586" s="47"/>
      <c r="LJ586" s="47"/>
      <c r="LK586" s="47"/>
      <c r="LL586" s="47"/>
      <c r="LM586" s="47"/>
      <c r="LN586" s="47"/>
      <c r="LO586" s="47"/>
      <c r="LP586" s="47"/>
      <c r="LQ586" s="47"/>
      <c r="LR586" s="47"/>
      <c r="LS586" s="47"/>
      <c r="LT586" s="47"/>
      <c r="LU586" s="47"/>
      <c r="LV586" s="47"/>
      <c r="LW586" s="47"/>
      <c r="LX586" s="47"/>
      <c r="LY586" s="47"/>
      <c r="LZ586" s="47"/>
      <c r="MA586" s="47"/>
      <c r="MB586" s="47"/>
      <c r="MC586" s="47"/>
      <c r="MD586" s="47"/>
      <c r="ME586" s="47"/>
      <c r="MF586" s="47"/>
      <c r="MG586" s="47"/>
      <c r="MH586" s="47"/>
      <c r="MI586" s="47"/>
      <c r="MJ586" s="47"/>
      <c r="MK586" s="47"/>
      <c r="ML586" s="47"/>
      <c r="MM586" s="47"/>
      <c r="MN586" s="47"/>
      <c r="MO586" s="47"/>
      <c r="MP586" s="47"/>
      <c r="MQ586" s="47"/>
      <c r="MR586" s="47"/>
      <c r="MS586" s="47"/>
      <c r="MT586" s="47"/>
      <c r="MU586" s="47"/>
      <c r="MV586" s="47"/>
      <c r="MW586" s="47"/>
      <c r="MX586" s="47"/>
      <c r="MY586" s="47"/>
      <c r="MZ586" s="47"/>
      <c r="NA586" s="47"/>
    </row>
    <row r="587" spans="138:365" x14ac:dyDescent="0.25"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  <c r="JP587" s="47"/>
      <c r="JQ587" s="47"/>
      <c r="JR587" s="47"/>
      <c r="JS587" s="47"/>
      <c r="JT587" s="47"/>
      <c r="JU587" s="47"/>
      <c r="JV587" s="47"/>
      <c r="JW587" s="47"/>
      <c r="JX587" s="47"/>
      <c r="JY587" s="47"/>
      <c r="JZ587" s="47"/>
      <c r="KA587" s="47"/>
      <c r="KB587" s="47"/>
      <c r="KC587" s="47"/>
      <c r="KD587" s="47"/>
      <c r="KE587" s="47"/>
      <c r="KF587" s="47"/>
      <c r="KG587" s="47"/>
      <c r="KH587" s="47"/>
      <c r="KI587" s="47"/>
      <c r="KJ587" s="47"/>
      <c r="KK587" s="47"/>
      <c r="KL587" s="47"/>
      <c r="KM587" s="47"/>
      <c r="KN587" s="47"/>
      <c r="KO587" s="47"/>
      <c r="KP587" s="47"/>
      <c r="KQ587" s="47"/>
      <c r="KR587" s="47"/>
      <c r="KS587" s="47"/>
      <c r="KT587" s="47"/>
      <c r="KU587" s="47"/>
      <c r="KV587" s="47"/>
      <c r="KW587" s="47"/>
      <c r="KX587" s="47"/>
      <c r="KY587" s="47"/>
      <c r="KZ587" s="47"/>
      <c r="LA587" s="47"/>
      <c r="LB587" s="47"/>
      <c r="LC587" s="47"/>
      <c r="LD587" s="47"/>
      <c r="LE587" s="47"/>
      <c r="LF587" s="47"/>
      <c r="LG587" s="47"/>
      <c r="LH587" s="47"/>
      <c r="LI587" s="47"/>
      <c r="LJ587" s="47"/>
      <c r="LK587" s="47"/>
      <c r="LL587" s="47"/>
      <c r="LM587" s="47"/>
      <c r="LN587" s="47"/>
      <c r="LO587" s="47"/>
      <c r="LP587" s="47"/>
      <c r="LQ587" s="47"/>
      <c r="LR587" s="47"/>
      <c r="LS587" s="47"/>
      <c r="LT587" s="47"/>
      <c r="LU587" s="47"/>
      <c r="LV587" s="47"/>
      <c r="LW587" s="47"/>
      <c r="LX587" s="47"/>
      <c r="LY587" s="47"/>
      <c r="LZ587" s="47"/>
      <c r="MA587" s="47"/>
      <c r="MB587" s="47"/>
      <c r="MC587" s="47"/>
      <c r="MD587" s="47"/>
      <c r="ME587" s="47"/>
      <c r="MF587" s="47"/>
      <c r="MG587" s="47"/>
      <c r="MH587" s="47"/>
      <c r="MI587" s="47"/>
      <c r="MJ587" s="47"/>
      <c r="MK587" s="47"/>
      <c r="ML587" s="47"/>
      <c r="MM587" s="47"/>
      <c r="MN587" s="47"/>
      <c r="MO587" s="47"/>
      <c r="MP587" s="47"/>
      <c r="MQ587" s="47"/>
      <c r="MR587" s="47"/>
      <c r="MS587" s="47"/>
      <c r="MT587" s="47"/>
      <c r="MU587" s="47"/>
      <c r="MV587" s="47"/>
      <c r="MW587" s="47"/>
      <c r="MX587" s="47"/>
      <c r="MY587" s="47"/>
      <c r="MZ587" s="47"/>
      <c r="NA587" s="47"/>
    </row>
    <row r="588" spans="138:365" x14ac:dyDescent="0.25"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  <c r="JP588" s="47"/>
      <c r="JQ588" s="47"/>
      <c r="JR588" s="47"/>
      <c r="JS588" s="47"/>
      <c r="JT588" s="47"/>
      <c r="JU588" s="47"/>
      <c r="JV588" s="47"/>
      <c r="JW588" s="47"/>
      <c r="JX588" s="47"/>
      <c r="JY588" s="47"/>
      <c r="JZ588" s="47"/>
      <c r="KA588" s="47"/>
      <c r="KB588" s="47"/>
      <c r="KC588" s="47"/>
      <c r="KD588" s="47"/>
      <c r="KE588" s="47"/>
      <c r="KF588" s="47"/>
      <c r="KG588" s="47"/>
      <c r="KH588" s="47"/>
      <c r="KI588" s="47"/>
      <c r="KJ588" s="47"/>
      <c r="KK588" s="47"/>
      <c r="KL588" s="47"/>
      <c r="KM588" s="47"/>
      <c r="KN588" s="47"/>
      <c r="KO588" s="47"/>
      <c r="KP588" s="47"/>
      <c r="KQ588" s="47"/>
      <c r="KR588" s="47"/>
      <c r="KS588" s="47"/>
      <c r="KT588" s="47"/>
      <c r="KU588" s="47"/>
      <c r="KV588" s="47"/>
      <c r="KW588" s="47"/>
      <c r="KX588" s="47"/>
      <c r="KY588" s="47"/>
      <c r="KZ588" s="47"/>
      <c r="LA588" s="47"/>
      <c r="LB588" s="47"/>
      <c r="LC588" s="47"/>
      <c r="LD588" s="47"/>
      <c r="LE588" s="47"/>
      <c r="LF588" s="47"/>
      <c r="LG588" s="47"/>
      <c r="LH588" s="47"/>
      <c r="LI588" s="47"/>
      <c r="LJ588" s="47"/>
      <c r="LK588" s="47"/>
      <c r="LL588" s="47"/>
      <c r="LM588" s="47"/>
      <c r="LN588" s="47"/>
      <c r="LO588" s="47"/>
      <c r="LP588" s="47"/>
      <c r="LQ588" s="47"/>
      <c r="LR588" s="47"/>
      <c r="LS588" s="47"/>
      <c r="LT588" s="47"/>
      <c r="LU588" s="47"/>
      <c r="LV588" s="47"/>
      <c r="LW588" s="47"/>
      <c r="LX588" s="47"/>
      <c r="LY588" s="47"/>
      <c r="LZ588" s="47"/>
      <c r="MA588" s="47"/>
      <c r="MB588" s="47"/>
      <c r="MC588" s="47"/>
      <c r="MD588" s="47"/>
      <c r="ME588" s="47"/>
      <c r="MF588" s="47"/>
      <c r="MG588" s="47"/>
      <c r="MH588" s="47"/>
      <c r="MI588" s="47"/>
      <c r="MJ588" s="47"/>
      <c r="MK588" s="47"/>
      <c r="ML588" s="47"/>
      <c r="MM588" s="47"/>
      <c r="MN588" s="47"/>
      <c r="MO588" s="47"/>
      <c r="MP588" s="47"/>
      <c r="MQ588" s="47"/>
      <c r="MR588" s="47"/>
      <c r="MS588" s="47"/>
      <c r="MT588" s="47"/>
      <c r="MU588" s="47"/>
      <c r="MV588" s="47"/>
      <c r="MW588" s="47"/>
      <c r="MX588" s="47"/>
      <c r="MY588" s="47"/>
      <c r="MZ588" s="47"/>
      <c r="NA588" s="47"/>
    </row>
    <row r="589" spans="138:365" x14ac:dyDescent="0.25"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  <c r="JP589" s="47"/>
      <c r="JQ589" s="47"/>
      <c r="JR589" s="47"/>
      <c r="JS589" s="47"/>
      <c r="JT589" s="47"/>
      <c r="JU589" s="47"/>
      <c r="JV589" s="47"/>
      <c r="JW589" s="47"/>
      <c r="JX589" s="47"/>
      <c r="JY589" s="47"/>
      <c r="JZ589" s="47"/>
      <c r="KA589" s="47"/>
      <c r="KB589" s="47"/>
      <c r="KC589" s="47"/>
      <c r="KD589" s="47"/>
      <c r="KE589" s="47"/>
      <c r="KF589" s="47"/>
      <c r="KG589" s="47"/>
      <c r="KH589" s="47"/>
      <c r="KI589" s="47"/>
      <c r="KJ589" s="47"/>
      <c r="KK589" s="47"/>
      <c r="KL589" s="47"/>
      <c r="KM589" s="47"/>
      <c r="KN589" s="47"/>
      <c r="KO589" s="47"/>
      <c r="KP589" s="47"/>
      <c r="KQ589" s="47"/>
      <c r="KR589" s="47"/>
      <c r="KS589" s="47"/>
      <c r="KT589" s="47"/>
      <c r="KU589" s="47"/>
      <c r="KV589" s="47"/>
      <c r="KW589" s="47"/>
      <c r="KX589" s="47"/>
      <c r="KY589" s="47"/>
      <c r="KZ589" s="47"/>
      <c r="LA589" s="47"/>
      <c r="LB589" s="47"/>
      <c r="LC589" s="47"/>
      <c r="LD589" s="47"/>
      <c r="LE589" s="47"/>
      <c r="LF589" s="47"/>
      <c r="LG589" s="47"/>
      <c r="LH589" s="47"/>
      <c r="LI589" s="47"/>
      <c r="LJ589" s="47"/>
      <c r="LK589" s="47"/>
      <c r="LL589" s="47"/>
      <c r="LM589" s="47"/>
      <c r="LN589" s="47"/>
      <c r="LO589" s="47"/>
      <c r="LP589" s="47"/>
      <c r="LQ589" s="47"/>
      <c r="LR589" s="47"/>
      <c r="LS589" s="47"/>
      <c r="LT589" s="47"/>
      <c r="LU589" s="47"/>
      <c r="LV589" s="47"/>
      <c r="LW589" s="47"/>
      <c r="LX589" s="47"/>
      <c r="LY589" s="47"/>
      <c r="LZ589" s="47"/>
      <c r="MA589" s="47"/>
      <c r="MB589" s="47"/>
      <c r="MC589" s="47"/>
      <c r="MD589" s="47"/>
      <c r="ME589" s="47"/>
      <c r="MF589" s="47"/>
      <c r="MG589" s="47"/>
      <c r="MH589" s="47"/>
      <c r="MI589" s="47"/>
      <c r="MJ589" s="47"/>
      <c r="MK589" s="47"/>
      <c r="ML589" s="47"/>
      <c r="MM589" s="47"/>
      <c r="MN589" s="47"/>
      <c r="MO589" s="47"/>
      <c r="MP589" s="47"/>
      <c r="MQ589" s="47"/>
      <c r="MR589" s="47"/>
      <c r="MS589" s="47"/>
      <c r="MT589" s="47"/>
      <c r="MU589" s="47"/>
      <c r="MV589" s="47"/>
      <c r="MW589" s="47"/>
      <c r="MX589" s="47"/>
      <c r="MY589" s="47"/>
      <c r="MZ589" s="47"/>
      <c r="NA589" s="47"/>
    </row>
    <row r="590" spans="138:365" x14ac:dyDescent="0.25"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  <c r="JP590" s="47"/>
      <c r="JQ590" s="47"/>
      <c r="JR590" s="47"/>
      <c r="JS590" s="47"/>
      <c r="JT590" s="47"/>
      <c r="JU590" s="47"/>
      <c r="JV590" s="47"/>
      <c r="JW590" s="47"/>
      <c r="JX590" s="47"/>
      <c r="JY590" s="47"/>
      <c r="JZ590" s="47"/>
      <c r="KA590" s="47"/>
      <c r="KB590" s="47"/>
      <c r="KC590" s="47"/>
      <c r="KD590" s="47"/>
      <c r="KE590" s="47"/>
      <c r="KF590" s="47"/>
      <c r="KG590" s="47"/>
      <c r="KH590" s="47"/>
      <c r="KI590" s="47"/>
      <c r="KJ590" s="47"/>
      <c r="KK590" s="47"/>
      <c r="KL590" s="47"/>
      <c r="KM590" s="47"/>
      <c r="KN590" s="47"/>
      <c r="KO590" s="47"/>
      <c r="KP590" s="47"/>
      <c r="KQ590" s="47"/>
      <c r="KR590" s="47"/>
      <c r="KS590" s="47"/>
      <c r="KT590" s="47"/>
      <c r="KU590" s="47"/>
      <c r="KV590" s="47"/>
      <c r="KW590" s="47"/>
      <c r="KX590" s="47"/>
      <c r="KY590" s="47"/>
      <c r="KZ590" s="47"/>
      <c r="LA590" s="47"/>
      <c r="LB590" s="47"/>
      <c r="LC590" s="47"/>
      <c r="LD590" s="47"/>
      <c r="LE590" s="47"/>
      <c r="LF590" s="47"/>
      <c r="LG590" s="47"/>
      <c r="LH590" s="47"/>
      <c r="LI590" s="47"/>
      <c r="LJ590" s="47"/>
      <c r="LK590" s="47"/>
      <c r="LL590" s="47"/>
      <c r="LM590" s="47"/>
      <c r="LN590" s="47"/>
      <c r="LO590" s="47"/>
      <c r="LP590" s="47"/>
      <c r="LQ590" s="47"/>
      <c r="LR590" s="47"/>
      <c r="LS590" s="47"/>
      <c r="LT590" s="47"/>
      <c r="LU590" s="47"/>
      <c r="LV590" s="47"/>
      <c r="LW590" s="47"/>
      <c r="LX590" s="47"/>
      <c r="LY590" s="47"/>
      <c r="LZ590" s="47"/>
      <c r="MA590" s="47"/>
      <c r="MB590" s="47"/>
      <c r="MC590" s="47"/>
      <c r="MD590" s="47"/>
      <c r="ME590" s="47"/>
      <c r="MF590" s="47"/>
      <c r="MG590" s="47"/>
      <c r="MH590" s="47"/>
      <c r="MI590" s="47"/>
      <c r="MJ590" s="47"/>
      <c r="MK590" s="47"/>
      <c r="ML590" s="47"/>
      <c r="MM590" s="47"/>
      <c r="MN590" s="47"/>
      <c r="MO590" s="47"/>
      <c r="MP590" s="47"/>
      <c r="MQ590" s="47"/>
      <c r="MR590" s="47"/>
      <c r="MS590" s="47"/>
      <c r="MT590" s="47"/>
      <c r="MU590" s="47"/>
      <c r="MV590" s="47"/>
      <c r="MW590" s="47"/>
      <c r="MX590" s="47"/>
      <c r="MY590" s="47"/>
      <c r="MZ590" s="47"/>
      <c r="NA590" s="47"/>
    </row>
    <row r="591" spans="138:365" x14ac:dyDescent="0.25"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  <c r="JP591" s="47"/>
      <c r="JQ591" s="47"/>
      <c r="JR591" s="47"/>
      <c r="JS591" s="47"/>
      <c r="JT591" s="47"/>
      <c r="JU591" s="47"/>
      <c r="JV591" s="47"/>
      <c r="JW591" s="47"/>
      <c r="JX591" s="47"/>
      <c r="JY591" s="47"/>
      <c r="JZ591" s="47"/>
      <c r="KA591" s="47"/>
      <c r="KB591" s="47"/>
      <c r="KC591" s="47"/>
      <c r="KD591" s="47"/>
      <c r="KE591" s="47"/>
      <c r="KF591" s="47"/>
      <c r="KG591" s="47"/>
      <c r="KH591" s="47"/>
      <c r="KI591" s="47"/>
      <c r="KJ591" s="47"/>
      <c r="KK591" s="47"/>
      <c r="KL591" s="47"/>
      <c r="KM591" s="47"/>
      <c r="KN591" s="47"/>
      <c r="KO591" s="47"/>
      <c r="KP591" s="47"/>
      <c r="KQ591" s="47"/>
      <c r="KR591" s="47"/>
      <c r="KS591" s="47"/>
      <c r="KT591" s="47"/>
      <c r="KU591" s="47"/>
      <c r="KV591" s="47"/>
      <c r="KW591" s="47"/>
      <c r="KX591" s="47"/>
      <c r="KY591" s="47"/>
      <c r="KZ591" s="47"/>
      <c r="LA591" s="47"/>
      <c r="LB591" s="47"/>
      <c r="LC591" s="47"/>
      <c r="LD591" s="47"/>
      <c r="LE591" s="47"/>
      <c r="LF591" s="47"/>
      <c r="LG591" s="47"/>
      <c r="LH591" s="47"/>
      <c r="LI591" s="47"/>
      <c r="LJ591" s="47"/>
      <c r="LK591" s="47"/>
      <c r="LL591" s="47"/>
      <c r="LM591" s="47"/>
      <c r="LN591" s="47"/>
      <c r="LO591" s="47"/>
      <c r="LP591" s="47"/>
      <c r="LQ591" s="47"/>
      <c r="LR591" s="47"/>
      <c r="LS591" s="47"/>
      <c r="LT591" s="47"/>
      <c r="LU591" s="47"/>
      <c r="LV591" s="47"/>
      <c r="LW591" s="47"/>
      <c r="LX591" s="47"/>
      <c r="LY591" s="47"/>
      <c r="LZ591" s="47"/>
      <c r="MA591" s="47"/>
      <c r="MB591" s="47"/>
      <c r="MC591" s="47"/>
      <c r="MD591" s="47"/>
      <c r="ME591" s="47"/>
      <c r="MF591" s="47"/>
      <c r="MG591" s="47"/>
      <c r="MH591" s="47"/>
      <c r="MI591" s="47"/>
      <c r="MJ591" s="47"/>
      <c r="MK591" s="47"/>
      <c r="ML591" s="47"/>
      <c r="MM591" s="47"/>
      <c r="MN591" s="47"/>
      <c r="MO591" s="47"/>
      <c r="MP591" s="47"/>
      <c r="MQ591" s="47"/>
      <c r="MR591" s="47"/>
      <c r="MS591" s="47"/>
      <c r="MT591" s="47"/>
      <c r="MU591" s="47"/>
      <c r="MV591" s="47"/>
      <c r="MW591" s="47"/>
      <c r="MX591" s="47"/>
      <c r="MY591" s="47"/>
      <c r="MZ591" s="47"/>
      <c r="NA591" s="47"/>
    </row>
    <row r="592" spans="138:365" x14ac:dyDescent="0.25"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  <c r="JP592" s="47"/>
      <c r="JQ592" s="47"/>
      <c r="JR592" s="47"/>
      <c r="JS592" s="47"/>
      <c r="JT592" s="47"/>
      <c r="JU592" s="47"/>
      <c r="JV592" s="47"/>
      <c r="JW592" s="47"/>
      <c r="JX592" s="47"/>
      <c r="JY592" s="47"/>
      <c r="JZ592" s="47"/>
      <c r="KA592" s="47"/>
      <c r="KB592" s="47"/>
      <c r="KC592" s="47"/>
      <c r="KD592" s="47"/>
      <c r="KE592" s="47"/>
      <c r="KF592" s="47"/>
      <c r="KG592" s="47"/>
      <c r="KH592" s="47"/>
      <c r="KI592" s="47"/>
      <c r="KJ592" s="47"/>
      <c r="KK592" s="47"/>
      <c r="KL592" s="47"/>
      <c r="KM592" s="47"/>
      <c r="KN592" s="47"/>
      <c r="KO592" s="47"/>
      <c r="KP592" s="47"/>
      <c r="KQ592" s="47"/>
      <c r="KR592" s="47"/>
      <c r="KS592" s="47"/>
      <c r="KT592" s="47"/>
      <c r="KU592" s="47"/>
      <c r="KV592" s="47"/>
      <c r="KW592" s="47"/>
      <c r="KX592" s="47"/>
      <c r="KY592" s="47"/>
      <c r="KZ592" s="47"/>
      <c r="LA592" s="47"/>
      <c r="LB592" s="47"/>
      <c r="LC592" s="47"/>
      <c r="LD592" s="47"/>
      <c r="LE592" s="47"/>
      <c r="LF592" s="47"/>
      <c r="LG592" s="47"/>
      <c r="LH592" s="47"/>
      <c r="LI592" s="47"/>
      <c r="LJ592" s="47"/>
      <c r="LK592" s="47"/>
      <c r="LL592" s="47"/>
      <c r="LM592" s="47"/>
      <c r="LN592" s="47"/>
      <c r="LO592" s="47"/>
      <c r="LP592" s="47"/>
      <c r="LQ592" s="47"/>
      <c r="LR592" s="47"/>
      <c r="LS592" s="47"/>
      <c r="LT592" s="47"/>
      <c r="LU592" s="47"/>
      <c r="LV592" s="47"/>
      <c r="LW592" s="47"/>
      <c r="LX592" s="47"/>
      <c r="LY592" s="47"/>
      <c r="LZ592" s="47"/>
      <c r="MA592" s="47"/>
      <c r="MB592" s="47"/>
      <c r="MC592" s="47"/>
      <c r="MD592" s="47"/>
      <c r="ME592" s="47"/>
      <c r="MF592" s="47"/>
      <c r="MG592" s="47"/>
      <c r="MH592" s="47"/>
      <c r="MI592" s="47"/>
      <c r="MJ592" s="47"/>
      <c r="MK592" s="47"/>
      <c r="ML592" s="47"/>
      <c r="MM592" s="47"/>
      <c r="MN592" s="47"/>
      <c r="MO592" s="47"/>
      <c r="MP592" s="47"/>
      <c r="MQ592" s="47"/>
      <c r="MR592" s="47"/>
      <c r="MS592" s="47"/>
      <c r="MT592" s="47"/>
      <c r="MU592" s="47"/>
      <c r="MV592" s="47"/>
      <c r="MW592" s="47"/>
      <c r="MX592" s="47"/>
      <c r="MY592" s="47"/>
      <c r="MZ592" s="47"/>
      <c r="NA592" s="47"/>
    </row>
    <row r="593" spans="138:365" x14ac:dyDescent="0.25"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</row>
    <row r="594" spans="138:365" x14ac:dyDescent="0.25"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  <c r="JP594" s="47"/>
      <c r="JQ594" s="47"/>
      <c r="JR594" s="47"/>
      <c r="JS594" s="47"/>
      <c r="JT594" s="47"/>
      <c r="JU594" s="47"/>
      <c r="JV594" s="47"/>
      <c r="JW594" s="47"/>
      <c r="JX594" s="47"/>
      <c r="JY594" s="47"/>
      <c r="JZ594" s="47"/>
      <c r="KA594" s="47"/>
      <c r="KB594" s="47"/>
      <c r="KC594" s="47"/>
      <c r="KD594" s="47"/>
      <c r="KE594" s="47"/>
      <c r="KF594" s="47"/>
      <c r="KG594" s="47"/>
      <c r="KH594" s="47"/>
      <c r="KI594" s="47"/>
      <c r="KJ594" s="47"/>
      <c r="KK594" s="47"/>
      <c r="KL594" s="47"/>
      <c r="KM594" s="47"/>
      <c r="KN594" s="47"/>
      <c r="KO594" s="47"/>
      <c r="KP594" s="47"/>
      <c r="KQ594" s="47"/>
      <c r="KR594" s="47"/>
      <c r="KS594" s="47"/>
      <c r="KT594" s="47"/>
      <c r="KU594" s="47"/>
      <c r="KV594" s="47"/>
      <c r="KW594" s="47"/>
      <c r="KX594" s="47"/>
      <c r="KY594" s="47"/>
      <c r="KZ594" s="47"/>
      <c r="LA594" s="47"/>
      <c r="LB594" s="47"/>
      <c r="LC594" s="47"/>
      <c r="LD594" s="47"/>
      <c r="LE594" s="47"/>
      <c r="LF594" s="47"/>
      <c r="LG594" s="47"/>
      <c r="LH594" s="47"/>
      <c r="LI594" s="47"/>
      <c r="LJ594" s="47"/>
      <c r="LK594" s="47"/>
      <c r="LL594" s="47"/>
      <c r="LM594" s="47"/>
      <c r="LN594" s="47"/>
      <c r="LO594" s="47"/>
      <c r="LP594" s="47"/>
      <c r="LQ594" s="47"/>
      <c r="LR594" s="47"/>
      <c r="LS594" s="47"/>
      <c r="LT594" s="47"/>
      <c r="LU594" s="47"/>
      <c r="LV594" s="47"/>
      <c r="LW594" s="47"/>
      <c r="LX594" s="47"/>
      <c r="LY594" s="47"/>
      <c r="LZ594" s="47"/>
      <c r="MA594" s="47"/>
      <c r="MB594" s="47"/>
      <c r="MC594" s="47"/>
      <c r="MD594" s="47"/>
      <c r="ME594" s="47"/>
      <c r="MF594" s="47"/>
      <c r="MG594" s="47"/>
      <c r="MH594" s="47"/>
      <c r="MI594" s="47"/>
      <c r="MJ594" s="47"/>
      <c r="MK594" s="47"/>
      <c r="ML594" s="47"/>
      <c r="MM594" s="47"/>
      <c r="MN594" s="47"/>
      <c r="MO594" s="47"/>
      <c r="MP594" s="47"/>
      <c r="MQ594" s="47"/>
      <c r="MR594" s="47"/>
      <c r="MS594" s="47"/>
      <c r="MT594" s="47"/>
      <c r="MU594" s="47"/>
      <c r="MV594" s="47"/>
      <c r="MW594" s="47"/>
      <c r="MX594" s="47"/>
      <c r="MY594" s="47"/>
      <c r="MZ594" s="47"/>
      <c r="NA594" s="47"/>
    </row>
    <row r="595" spans="138:365" x14ac:dyDescent="0.25"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  <c r="JP595" s="47"/>
      <c r="JQ595" s="47"/>
      <c r="JR595" s="47"/>
      <c r="JS595" s="47"/>
      <c r="JT595" s="47"/>
      <c r="JU595" s="47"/>
      <c r="JV595" s="47"/>
      <c r="JW595" s="47"/>
      <c r="JX595" s="47"/>
      <c r="JY595" s="47"/>
      <c r="JZ595" s="47"/>
      <c r="KA595" s="47"/>
      <c r="KB595" s="47"/>
      <c r="KC595" s="47"/>
      <c r="KD595" s="47"/>
      <c r="KE595" s="47"/>
      <c r="KF595" s="47"/>
      <c r="KG595" s="47"/>
      <c r="KH595" s="47"/>
      <c r="KI595" s="47"/>
      <c r="KJ595" s="47"/>
      <c r="KK595" s="47"/>
      <c r="KL595" s="47"/>
      <c r="KM595" s="47"/>
      <c r="KN595" s="47"/>
      <c r="KO595" s="47"/>
      <c r="KP595" s="47"/>
      <c r="KQ595" s="47"/>
      <c r="KR595" s="47"/>
      <c r="KS595" s="47"/>
      <c r="KT595" s="47"/>
      <c r="KU595" s="47"/>
      <c r="KV595" s="47"/>
      <c r="KW595" s="47"/>
      <c r="KX595" s="47"/>
      <c r="KY595" s="47"/>
      <c r="KZ595" s="47"/>
      <c r="LA595" s="47"/>
      <c r="LB595" s="47"/>
      <c r="LC595" s="47"/>
      <c r="LD595" s="47"/>
      <c r="LE595" s="47"/>
      <c r="LF595" s="47"/>
      <c r="LG595" s="47"/>
      <c r="LH595" s="47"/>
      <c r="LI595" s="47"/>
      <c r="LJ595" s="47"/>
      <c r="LK595" s="47"/>
      <c r="LL595" s="47"/>
      <c r="LM595" s="47"/>
      <c r="LN595" s="47"/>
      <c r="LO595" s="47"/>
      <c r="LP595" s="47"/>
      <c r="LQ595" s="47"/>
      <c r="LR595" s="47"/>
      <c r="LS595" s="47"/>
      <c r="LT595" s="47"/>
      <c r="LU595" s="47"/>
      <c r="LV595" s="47"/>
      <c r="LW595" s="47"/>
      <c r="LX595" s="47"/>
      <c r="LY595" s="47"/>
      <c r="LZ595" s="47"/>
      <c r="MA595" s="47"/>
      <c r="MB595" s="47"/>
      <c r="MC595" s="47"/>
      <c r="MD595" s="47"/>
      <c r="ME595" s="47"/>
      <c r="MF595" s="47"/>
      <c r="MG595" s="47"/>
      <c r="MH595" s="47"/>
      <c r="MI595" s="47"/>
      <c r="MJ595" s="47"/>
      <c r="MK595" s="47"/>
      <c r="ML595" s="47"/>
      <c r="MM595" s="47"/>
      <c r="MN595" s="47"/>
      <c r="MO595" s="47"/>
      <c r="MP595" s="47"/>
      <c r="MQ595" s="47"/>
      <c r="MR595" s="47"/>
      <c r="MS595" s="47"/>
      <c r="MT595" s="47"/>
      <c r="MU595" s="47"/>
      <c r="MV595" s="47"/>
      <c r="MW595" s="47"/>
      <c r="MX595" s="47"/>
      <c r="MY595" s="47"/>
      <c r="MZ595" s="47"/>
      <c r="NA595" s="47"/>
    </row>
    <row r="596" spans="138:365" x14ac:dyDescent="0.25"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</row>
    <row r="597" spans="138:365" x14ac:dyDescent="0.25"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  <c r="JP597" s="47"/>
      <c r="JQ597" s="47"/>
      <c r="JR597" s="47"/>
      <c r="JS597" s="47"/>
      <c r="JT597" s="47"/>
      <c r="JU597" s="47"/>
      <c r="JV597" s="47"/>
      <c r="JW597" s="47"/>
      <c r="JX597" s="47"/>
      <c r="JY597" s="47"/>
      <c r="JZ597" s="47"/>
      <c r="KA597" s="47"/>
      <c r="KB597" s="47"/>
      <c r="KC597" s="47"/>
      <c r="KD597" s="47"/>
      <c r="KE597" s="47"/>
      <c r="KF597" s="47"/>
      <c r="KG597" s="47"/>
      <c r="KH597" s="47"/>
      <c r="KI597" s="47"/>
      <c r="KJ597" s="47"/>
      <c r="KK597" s="47"/>
      <c r="KL597" s="47"/>
      <c r="KM597" s="47"/>
      <c r="KN597" s="47"/>
      <c r="KO597" s="47"/>
      <c r="KP597" s="47"/>
      <c r="KQ597" s="47"/>
      <c r="KR597" s="47"/>
      <c r="KS597" s="47"/>
      <c r="KT597" s="47"/>
      <c r="KU597" s="47"/>
      <c r="KV597" s="47"/>
      <c r="KW597" s="47"/>
      <c r="KX597" s="47"/>
      <c r="KY597" s="47"/>
      <c r="KZ597" s="47"/>
      <c r="LA597" s="47"/>
      <c r="LB597" s="47"/>
      <c r="LC597" s="47"/>
      <c r="LD597" s="47"/>
      <c r="LE597" s="47"/>
      <c r="LF597" s="47"/>
      <c r="LG597" s="47"/>
      <c r="LH597" s="47"/>
      <c r="LI597" s="47"/>
      <c r="LJ597" s="47"/>
      <c r="LK597" s="47"/>
      <c r="LL597" s="47"/>
      <c r="LM597" s="47"/>
      <c r="LN597" s="47"/>
      <c r="LO597" s="47"/>
      <c r="LP597" s="47"/>
      <c r="LQ597" s="47"/>
      <c r="LR597" s="47"/>
      <c r="LS597" s="47"/>
      <c r="LT597" s="47"/>
      <c r="LU597" s="47"/>
      <c r="LV597" s="47"/>
      <c r="LW597" s="47"/>
      <c r="LX597" s="47"/>
      <c r="LY597" s="47"/>
      <c r="LZ597" s="47"/>
      <c r="MA597" s="47"/>
      <c r="MB597" s="47"/>
      <c r="MC597" s="47"/>
      <c r="MD597" s="47"/>
      <c r="ME597" s="47"/>
      <c r="MF597" s="47"/>
      <c r="MG597" s="47"/>
      <c r="MH597" s="47"/>
      <c r="MI597" s="47"/>
      <c r="MJ597" s="47"/>
      <c r="MK597" s="47"/>
      <c r="ML597" s="47"/>
      <c r="MM597" s="47"/>
      <c r="MN597" s="47"/>
      <c r="MO597" s="47"/>
      <c r="MP597" s="47"/>
      <c r="MQ597" s="47"/>
      <c r="MR597" s="47"/>
      <c r="MS597" s="47"/>
      <c r="MT597" s="47"/>
      <c r="MU597" s="47"/>
      <c r="MV597" s="47"/>
      <c r="MW597" s="47"/>
      <c r="MX597" s="47"/>
      <c r="MY597" s="47"/>
      <c r="MZ597" s="47"/>
      <c r="NA597" s="47"/>
    </row>
    <row r="598" spans="138:365" x14ac:dyDescent="0.25"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  <c r="JP598" s="47"/>
      <c r="JQ598" s="47"/>
      <c r="JR598" s="47"/>
      <c r="JS598" s="47"/>
      <c r="JT598" s="47"/>
      <c r="JU598" s="47"/>
      <c r="JV598" s="47"/>
      <c r="JW598" s="47"/>
      <c r="JX598" s="47"/>
      <c r="JY598" s="47"/>
      <c r="JZ598" s="47"/>
      <c r="KA598" s="47"/>
      <c r="KB598" s="47"/>
      <c r="KC598" s="47"/>
      <c r="KD598" s="47"/>
      <c r="KE598" s="47"/>
      <c r="KF598" s="47"/>
      <c r="KG598" s="47"/>
      <c r="KH598" s="47"/>
      <c r="KI598" s="47"/>
      <c r="KJ598" s="47"/>
      <c r="KK598" s="47"/>
      <c r="KL598" s="47"/>
      <c r="KM598" s="47"/>
      <c r="KN598" s="47"/>
      <c r="KO598" s="47"/>
      <c r="KP598" s="47"/>
      <c r="KQ598" s="47"/>
      <c r="KR598" s="47"/>
      <c r="KS598" s="47"/>
      <c r="KT598" s="47"/>
      <c r="KU598" s="47"/>
      <c r="KV598" s="47"/>
      <c r="KW598" s="47"/>
      <c r="KX598" s="47"/>
      <c r="KY598" s="47"/>
      <c r="KZ598" s="47"/>
      <c r="LA598" s="47"/>
      <c r="LB598" s="47"/>
      <c r="LC598" s="47"/>
      <c r="LD598" s="47"/>
      <c r="LE598" s="47"/>
      <c r="LF598" s="47"/>
      <c r="LG598" s="47"/>
      <c r="LH598" s="47"/>
      <c r="LI598" s="47"/>
      <c r="LJ598" s="47"/>
      <c r="LK598" s="47"/>
      <c r="LL598" s="47"/>
      <c r="LM598" s="47"/>
      <c r="LN598" s="47"/>
      <c r="LO598" s="47"/>
      <c r="LP598" s="47"/>
      <c r="LQ598" s="47"/>
      <c r="LR598" s="47"/>
      <c r="LS598" s="47"/>
      <c r="LT598" s="47"/>
      <c r="LU598" s="47"/>
      <c r="LV598" s="47"/>
      <c r="LW598" s="47"/>
      <c r="LX598" s="47"/>
      <c r="LY598" s="47"/>
      <c r="LZ598" s="47"/>
      <c r="MA598" s="47"/>
      <c r="MB598" s="47"/>
      <c r="MC598" s="47"/>
      <c r="MD598" s="47"/>
      <c r="ME598" s="47"/>
      <c r="MF598" s="47"/>
      <c r="MG598" s="47"/>
      <c r="MH598" s="47"/>
      <c r="MI598" s="47"/>
      <c r="MJ598" s="47"/>
      <c r="MK598" s="47"/>
      <c r="ML598" s="47"/>
      <c r="MM598" s="47"/>
      <c r="MN598" s="47"/>
      <c r="MO598" s="47"/>
      <c r="MP598" s="47"/>
      <c r="MQ598" s="47"/>
      <c r="MR598" s="47"/>
      <c r="MS598" s="47"/>
      <c r="MT598" s="47"/>
      <c r="MU598" s="47"/>
      <c r="MV598" s="47"/>
      <c r="MW598" s="47"/>
      <c r="MX598" s="47"/>
      <c r="MY598" s="47"/>
      <c r="MZ598" s="47"/>
      <c r="NA598" s="47"/>
    </row>
    <row r="599" spans="138:365" x14ac:dyDescent="0.25"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  <c r="JP599" s="47"/>
      <c r="JQ599" s="47"/>
      <c r="JR599" s="47"/>
      <c r="JS599" s="47"/>
      <c r="JT599" s="47"/>
      <c r="JU599" s="47"/>
      <c r="JV599" s="47"/>
      <c r="JW599" s="47"/>
      <c r="JX599" s="47"/>
      <c r="JY599" s="47"/>
      <c r="JZ599" s="47"/>
      <c r="KA599" s="47"/>
      <c r="KB599" s="47"/>
      <c r="KC599" s="47"/>
      <c r="KD599" s="47"/>
      <c r="KE599" s="47"/>
      <c r="KF599" s="47"/>
      <c r="KG599" s="47"/>
      <c r="KH599" s="47"/>
      <c r="KI599" s="47"/>
      <c r="KJ599" s="47"/>
      <c r="KK599" s="47"/>
      <c r="KL599" s="47"/>
      <c r="KM599" s="47"/>
      <c r="KN599" s="47"/>
      <c r="KO599" s="47"/>
      <c r="KP599" s="47"/>
      <c r="KQ599" s="47"/>
      <c r="KR599" s="47"/>
      <c r="KS599" s="47"/>
      <c r="KT599" s="47"/>
      <c r="KU599" s="47"/>
      <c r="KV599" s="47"/>
      <c r="KW599" s="47"/>
      <c r="KX599" s="47"/>
      <c r="KY599" s="47"/>
      <c r="KZ599" s="47"/>
      <c r="LA599" s="47"/>
      <c r="LB599" s="47"/>
      <c r="LC599" s="47"/>
      <c r="LD599" s="47"/>
      <c r="LE599" s="47"/>
      <c r="LF599" s="47"/>
      <c r="LG599" s="47"/>
      <c r="LH599" s="47"/>
      <c r="LI599" s="47"/>
      <c r="LJ599" s="47"/>
      <c r="LK599" s="47"/>
      <c r="LL599" s="47"/>
      <c r="LM599" s="47"/>
      <c r="LN599" s="47"/>
      <c r="LO599" s="47"/>
      <c r="LP599" s="47"/>
      <c r="LQ599" s="47"/>
      <c r="LR599" s="47"/>
      <c r="LS599" s="47"/>
      <c r="LT599" s="47"/>
      <c r="LU599" s="47"/>
      <c r="LV599" s="47"/>
      <c r="LW599" s="47"/>
      <c r="LX599" s="47"/>
      <c r="LY599" s="47"/>
      <c r="LZ599" s="47"/>
      <c r="MA599" s="47"/>
      <c r="MB599" s="47"/>
      <c r="MC599" s="47"/>
      <c r="MD599" s="47"/>
      <c r="ME599" s="47"/>
      <c r="MF599" s="47"/>
      <c r="MG599" s="47"/>
      <c r="MH599" s="47"/>
      <c r="MI599" s="47"/>
      <c r="MJ599" s="47"/>
      <c r="MK599" s="47"/>
      <c r="ML599" s="47"/>
      <c r="MM599" s="47"/>
      <c r="MN599" s="47"/>
      <c r="MO599" s="47"/>
      <c r="MP599" s="47"/>
      <c r="MQ599" s="47"/>
      <c r="MR599" s="47"/>
      <c r="MS599" s="47"/>
      <c r="MT599" s="47"/>
      <c r="MU599" s="47"/>
      <c r="MV599" s="47"/>
      <c r="MW599" s="47"/>
      <c r="MX599" s="47"/>
      <c r="MY599" s="47"/>
      <c r="MZ599" s="47"/>
      <c r="NA599" s="47"/>
    </row>
    <row r="600" spans="138:365" x14ac:dyDescent="0.25"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  <c r="JP600" s="47"/>
      <c r="JQ600" s="47"/>
      <c r="JR600" s="47"/>
      <c r="JS600" s="47"/>
      <c r="JT600" s="47"/>
      <c r="JU600" s="47"/>
      <c r="JV600" s="47"/>
      <c r="JW600" s="47"/>
      <c r="JX600" s="47"/>
      <c r="JY600" s="47"/>
      <c r="JZ600" s="47"/>
      <c r="KA600" s="47"/>
      <c r="KB600" s="47"/>
      <c r="KC600" s="47"/>
      <c r="KD600" s="47"/>
      <c r="KE600" s="47"/>
      <c r="KF600" s="47"/>
      <c r="KG600" s="47"/>
      <c r="KH600" s="47"/>
      <c r="KI600" s="47"/>
      <c r="KJ600" s="47"/>
      <c r="KK600" s="47"/>
      <c r="KL600" s="47"/>
      <c r="KM600" s="47"/>
      <c r="KN600" s="47"/>
      <c r="KO600" s="47"/>
      <c r="KP600" s="47"/>
      <c r="KQ600" s="47"/>
      <c r="KR600" s="47"/>
      <c r="KS600" s="47"/>
      <c r="KT600" s="47"/>
      <c r="KU600" s="47"/>
      <c r="KV600" s="47"/>
      <c r="KW600" s="47"/>
      <c r="KX600" s="47"/>
      <c r="KY600" s="47"/>
      <c r="KZ600" s="47"/>
      <c r="LA600" s="47"/>
      <c r="LB600" s="47"/>
      <c r="LC600" s="47"/>
      <c r="LD600" s="47"/>
      <c r="LE600" s="47"/>
      <c r="LF600" s="47"/>
      <c r="LG600" s="47"/>
      <c r="LH600" s="47"/>
      <c r="LI600" s="47"/>
      <c r="LJ600" s="47"/>
      <c r="LK600" s="47"/>
      <c r="LL600" s="47"/>
      <c r="LM600" s="47"/>
      <c r="LN600" s="47"/>
      <c r="LO600" s="47"/>
      <c r="LP600" s="47"/>
      <c r="LQ600" s="47"/>
      <c r="LR600" s="47"/>
      <c r="LS600" s="47"/>
      <c r="LT600" s="47"/>
      <c r="LU600" s="47"/>
      <c r="LV600" s="47"/>
      <c r="LW600" s="47"/>
      <c r="LX600" s="47"/>
      <c r="LY600" s="47"/>
      <c r="LZ600" s="47"/>
      <c r="MA600" s="47"/>
      <c r="MB600" s="47"/>
      <c r="MC600" s="47"/>
      <c r="MD600" s="47"/>
      <c r="ME600" s="47"/>
      <c r="MF600" s="47"/>
      <c r="MG600" s="47"/>
      <c r="MH600" s="47"/>
      <c r="MI600" s="47"/>
      <c r="MJ600" s="47"/>
      <c r="MK600" s="47"/>
      <c r="ML600" s="47"/>
      <c r="MM600" s="47"/>
      <c r="MN600" s="47"/>
      <c r="MO600" s="47"/>
      <c r="MP600" s="47"/>
      <c r="MQ600" s="47"/>
      <c r="MR600" s="47"/>
      <c r="MS600" s="47"/>
      <c r="MT600" s="47"/>
      <c r="MU600" s="47"/>
      <c r="MV600" s="47"/>
      <c r="MW600" s="47"/>
      <c r="MX600" s="47"/>
      <c r="MY600" s="47"/>
      <c r="MZ600" s="47"/>
      <c r="NA600" s="47"/>
    </row>
    <row r="601" spans="138:365" x14ac:dyDescent="0.25"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  <c r="JP601" s="47"/>
      <c r="JQ601" s="47"/>
      <c r="JR601" s="47"/>
      <c r="JS601" s="47"/>
      <c r="JT601" s="47"/>
      <c r="JU601" s="47"/>
      <c r="JV601" s="47"/>
      <c r="JW601" s="47"/>
      <c r="JX601" s="47"/>
      <c r="JY601" s="47"/>
      <c r="JZ601" s="47"/>
      <c r="KA601" s="47"/>
      <c r="KB601" s="47"/>
      <c r="KC601" s="47"/>
      <c r="KD601" s="47"/>
      <c r="KE601" s="47"/>
      <c r="KF601" s="47"/>
      <c r="KG601" s="47"/>
      <c r="KH601" s="47"/>
      <c r="KI601" s="47"/>
      <c r="KJ601" s="47"/>
      <c r="KK601" s="47"/>
      <c r="KL601" s="47"/>
      <c r="KM601" s="47"/>
      <c r="KN601" s="47"/>
      <c r="KO601" s="47"/>
      <c r="KP601" s="47"/>
      <c r="KQ601" s="47"/>
      <c r="KR601" s="47"/>
      <c r="KS601" s="47"/>
      <c r="KT601" s="47"/>
      <c r="KU601" s="47"/>
      <c r="KV601" s="47"/>
      <c r="KW601" s="47"/>
      <c r="KX601" s="47"/>
      <c r="KY601" s="47"/>
      <c r="KZ601" s="47"/>
      <c r="LA601" s="47"/>
      <c r="LB601" s="47"/>
      <c r="LC601" s="47"/>
      <c r="LD601" s="47"/>
      <c r="LE601" s="47"/>
      <c r="LF601" s="47"/>
      <c r="LG601" s="47"/>
      <c r="LH601" s="47"/>
      <c r="LI601" s="47"/>
      <c r="LJ601" s="47"/>
      <c r="LK601" s="47"/>
      <c r="LL601" s="47"/>
      <c r="LM601" s="47"/>
      <c r="LN601" s="47"/>
      <c r="LO601" s="47"/>
      <c r="LP601" s="47"/>
      <c r="LQ601" s="47"/>
      <c r="LR601" s="47"/>
      <c r="LS601" s="47"/>
      <c r="LT601" s="47"/>
      <c r="LU601" s="47"/>
      <c r="LV601" s="47"/>
      <c r="LW601" s="47"/>
      <c r="LX601" s="47"/>
      <c r="LY601" s="47"/>
      <c r="LZ601" s="47"/>
      <c r="MA601" s="47"/>
      <c r="MB601" s="47"/>
      <c r="MC601" s="47"/>
      <c r="MD601" s="47"/>
      <c r="ME601" s="47"/>
      <c r="MF601" s="47"/>
      <c r="MG601" s="47"/>
      <c r="MH601" s="47"/>
      <c r="MI601" s="47"/>
      <c r="MJ601" s="47"/>
      <c r="MK601" s="47"/>
      <c r="ML601" s="47"/>
      <c r="MM601" s="47"/>
      <c r="MN601" s="47"/>
      <c r="MO601" s="47"/>
      <c r="MP601" s="47"/>
      <c r="MQ601" s="47"/>
      <c r="MR601" s="47"/>
      <c r="MS601" s="47"/>
      <c r="MT601" s="47"/>
      <c r="MU601" s="47"/>
      <c r="MV601" s="47"/>
      <c r="MW601" s="47"/>
      <c r="MX601" s="47"/>
      <c r="MY601" s="47"/>
      <c r="MZ601" s="47"/>
      <c r="NA601" s="47"/>
    </row>
    <row r="602" spans="138:365" x14ac:dyDescent="0.25"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  <c r="JP602" s="47"/>
      <c r="JQ602" s="47"/>
      <c r="JR602" s="47"/>
      <c r="JS602" s="47"/>
      <c r="JT602" s="47"/>
      <c r="JU602" s="47"/>
      <c r="JV602" s="47"/>
      <c r="JW602" s="47"/>
      <c r="JX602" s="47"/>
      <c r="JY602" s="47"/>
      <c r="JZ602" s="47"/>
      <c r="KA602" s="47"/>
      <c r="KB602" s="47"/>
      <c r="KC602" s="47"/>
      <c r="KD602" s="47"/>
      <c r="KE602" s="47"/>
      <c r="KF602" s="47"/>
      <c r="KG602" s="47"/>
      <c r="KH602" s="47"/>
      <c r="KI602" s="47"/>
      <c r="KJ602" s="47"/>
      <c r="KK602" s="47"/>
      <c r="KL602" s="47"/>
      <c r="KM602" s="47"/>
      <c r="KN602" s="47"/>
      <c r="KO602" s="47"/>
      <c r="KP602" s="47"/>
      <c r="KQ602" s="47"/>
      <c r="KR602" s="47"/>
      <c r="KS602" s="47"/>
      <c r="KT602" s="47"/>
      <c r="KU602" s="47"/>
      <c r="KV602" s="47"/>
      <c r="KW602" s="47"/>
      <c r="KX602" s="47"/>
      <c r="KY602" s="47"/>
      <c r="KZ602" s="47"/>
      <c r="LA602" s="47"/>
      <c r="LB602" s="47"/>
      <c r="LC602" s="47"/>
      <c r="LD602" s="47"/>
      <c r="LE602" s="47"/>
      <c r="LF602" s="47"/>
      <c r="LG602" s="47"/>
      <c r="LH602" s="47"/>
      <c r="LI602" s="47"/>
      <c r="LJ602" s="47"/>
      <c r="LK602" s="47"/>
      <c r="LL602" s="47"/>
      <c r="LM602" s="47"/>
      <c r="LN602" s="47"/>
      <c r="LO602" s="47"/>
      <c r="LP602" s="47"/>
      <c r="LQ602" s="47"/>
      <c r="LR602" s="47"/>
      <c r="LS602" s="47"/>
      <c r="LT602" s="47"/>
      <c r="LU602" s="47"/>
      <c r="LV602" s="47"/>
      <c r="LW602" s="47"/>
      <c r="LX602" s="47"/>
      <c r="LY602" s="47"/>
      <c r="LZ602" s="47"/>
      <c r="MA602" s="47"/>
      <c r="MB602" s="47"/>
      <c r="MC602" s="47"/>
      <c r="MD602" s="47"/>
      <c r="ME602" s="47"/>
      <c r="MF602" s="47"/>
      <c r="MG602" s="47"/>
      <c r="MH602" s="47"/>
      <c r="MI602" s="47"/>
      <c r="MJ602" s="47"/>
      <c r="MK602" s="47"/>
      <c r="ML602" s="47"/>
      <c r="MM602" s="47"/>
      <c r="MN602" s="47"/>
      <c r="MO602" s="47"/>
      <c r="MP602" s="47"/>
      <c r="MQ602" s="47"/>
      <c r="MR602" s="47"/>
      <c r="MS602" s="47"/>
      <c r="MT602" s="47"/>
      <c r="MU602" s="47"/>
      <c r="MV602" s="47"/>
      <c r="MW602" s="47"/>
      <c r="MX602" s="47"/>
      <c r="MY602" s="47"/>
      <c r="MZ602" s="47"/>
      <c r="NA602" s="47"/>
    </row>
    <row r="603" spans="138:365" x14ac:dyDescent="0.25"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  <c r="JP603" s="47"/>
      <c r="JQ603" s="47"/>
      <c r="JR603" s="47"/>
      <c r="JS603" s="47"/>
      <c r="JT603" s="47"/>
      <c r="JU603" s="47"/>
      <c r="JV603" s="47"/>
      <c r="JW603" s="47"/>
      <c r="JX603" s="47"/>
      <c r="JY603" s="47"/>
      <c r="JZ603" s="47"/>
      <c r="KA603" s="47"/>
      <c r="KB603" s="47"/>
      <c r="KC603" s="47"/>
      <c r="KD603" s="47"/>
      <c r="KE603" s="47"/>
      <c r="KF603" s="47"/>
      <c r="KG603" s="47"/>
      <c r="KH603" s="47"/>
      <c r="KI603" s="47"/>
      <c r="KJ603" s="47"/>
      <c r="KK603" s="47"/>
      <c r="KL603" s="47"/>
      <c r="KM603" s="47"/>
      <c r="KN603" s="47"/>
      <c r="KO603" s="47"/>
      <c r="KP603" s="47"/>
      <c r="KQ603" s="47"/>
      <c r="KR603" s="47"/>
      <c r="KS603" s="47"/>
      <c r="KT603" s="47"/>
      <c r="KU603" s="47"/>
      <c r="KV603" s="47"/>
      <c r="KW603" s="47"/>
      <c r="KX603" s="47"/>
      <c r="KY603" s="47"/>
      <c r="KZ603" s="47"/>
      <c r="LA603" s="47"/>
      <c r="LB603" s="47"/>
      <c r="LC603" s="47"/>
      <c r="LD603" s="47"/>
      <c r="LE603" s="47"/>
      <c r="LF603" s="47"/>
      <c r="LG603" s="47"/>
      <c r="LH603" s="47"/>
      <c r="LI603" s="47"/>
      <c r="LJ603" s="47"/>
      <c r="LK603" s="47"/>
      <c r="LL603" s="47"/>
      <c r="LM603" s="47"/>
      <c r="LN603" s="47"/>
      <c r="LO603" s="47"/>
      <c r="LP603" s="47"/>
      <c r="LQ603" s="47"/>
      <c r="LR603" s="47"/>
      <c r="LS603" s="47"/>
      <c r="LT603" s="47"/>
      <c r="LU603" s="47"/>
      <c r="LV603" s="47"/>
      <c r="LW603" s="47"/>
      <c r="LX603" s="47"/>
      <c r="LY603" s="47"/>
      <c r="LZ603" s="47"/>
      <c r="MA603" s="47"/>
      <c r="MB603" s="47"/>
      <c r="MC603" s="47"/>
      <c r="MD603" s="47"/>
      <c r="ME603" s="47"/>
      <c r="MF603" s="47"/>
      <c r="MG603" s="47"/>
      <c r="MH603" s="47"/>
      <c r="MI603" s="47"/>
      <c r="MJ603" s="47"/>
      <c r="MK603" s="47"/>
      <c r="ML603" s="47"/>
      <c r="MM603" s="47"/>
      <c r="MN603" s="47"/>
      <c r="MO603" s="47"/>
      <c r="MP603" s="47"/>
      <c r="MQ603" s="47"/>
      <c r="MR603" s="47"/>
      <c r="MS603" s="47"/>
      <c r="MT603" s="47"/>
      <c r="MU603" s="47"/>
      <c r="MV603" s="47"/>
      <c r="MW603" s="47"/>
      <c r="MX603" s="47"/>
      <c r="MY603" s="47"/>
      <c r="MZ603" s="47"/>
      <c r="NA603" s="47"/>
    </row>
    <row r="604" spans="138:365" x14ac:dyDescent="0.25"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  <c r="JP604" s="47"/>
      <c r="JQ604" s="47"/>
      <c r="JR604" s="47"/>
      <c r="JS604" s="47"/>
      <c r="JT604" s="47"/>
      <c r="JU604" s="47"/>
      <c r="JV604" s="47"/>
      <c r="JW604" s="47"/>
      <c r="JX604" s="47"/>
      <c r="JY604" s="47"/>
      <c r="JZ604" s="47"/>
      <c r="KA604" s="47"/>
      <c r="KB604" s="47"/>
      <c r="KC604" s="47"/>
      <c r="KD604" s="47"/>
      <c r="KE604" s="47"/>
      <c r="KF604" s="47"/>
      <c r="KG604" s="47"/>
      <c r="KH604" s="47"/>
      <c r="KI604" s="47"/>
      <c r="KJ604" s="47"/>
      <c r="KK604" s="47"/>
      <c r="KL604" s="47"/>
      <c r="KM604" s="47"/>
      <c r="KN604" s="47"/>
      <c r="KO604" s="47"/>
      <c r="KP604" s="47"/>
      <c r="KQ604" s="47"/>
      <c r="KR604" s="47"/>
      <c r="KS604" s="47"/>
      <c r="KT604" s="47"/>
      <c r="KU604" s="47"/>
      <c r="KV604" s="47"/>
      <c r="KW604" s="47"/>
      <c r="KX604" s="47"/>
      <c r="KY604" s="47"/>
      <c r="KZ604" s="47"/>
      <c r="LA604" s="47"/>
      <c r="LB604" s="47"/>
      <c r="LC604" s="47"/>
      <c r="LD604" s="47"/>
      <c r="LE604" s="47"/>
      <c r="LF604" s="47"/>
      <c r="LG604" s="47"/>
      <c r="LH604" s="47"/>
      <c r="LI604" s="47"/>
      <c r="LJ604" s="47"/>
      <c r="LK604" s="47"/>
      <c r="LL604" s="47"/>
      <c r="LM604" s="47"/>
      <c r="LN604" s="47"/>
      <c r="LO604" s="47"/>
      <c r="LP604" s="47"/>
      <c r="LQ604" s="47"/>
      <c r="LR604" s="47"/>
      <c r="LS604" s="47"/>
      <c r="LT604" s="47"/>
      <c r="LU604" s="47"/>
      <c r="LV604" s="47"/>
      <c r="LW604" s="47"/>
      <c r="LX604" s="47"/>
      <c r="LY604" s="47"/>
      <c r="LZ604" s="47"/>
      <c r="MA604" s="47"/>
      <c r="MB604" s="47"/>
      <c r="MC604" s="47"/>
      <c r="MD604" s="47"/>
      <c r="ME604" s="47"/>
      <c r="MF604" s="47"/>
      <c r="MG604" s="47"/>
      <c r="MH604" s="47"/>
      <c r="MI604" s="47"/>
      <c r="MJ604" s="47"/>
      <c r="MK604" s="47"/>
      <c r="ML604" s="47"/>
      <c r="MM604" s="47"/>
      <c r="MN604" s="47"/>
      <c r="MO604" s="47"/>
      <c r="MP604" s="47"/>
      <c r="MQ604" s="47"/>
      <c r="MR604" s="47"/>
      <c r="MS604" s="47"/>
      <c r="MT604" s="47"/>
      <c r="MU604" s="47"/>
      <c r="MV604" s="47"/>
      <c r="MW604" s="47"/>
      <c r="MX604" s="47"/>
      <c r="MY604" s="47"/>
      <c r="MZ604" s="47"/>
      <c r="NA604" s="47"/>
    </row>
    <row r="605" spans="138:365" x14ac:dyDescent="0.25"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  <c r="JP605" s="47"/>
      <c r="JQ605" s="47"/>
      <c r="JR605" s="47"/>
      <c r="JS605" s="47"/>
      <c r="JT605" s="47"/>
      <c r="JU605" s="47"/>
      <c r="JV605" s="47"/>
      <c r="JW605" s="47"/>
      <c r="JX605" s="47"/>
      <c r="JY605" s="47"/>
      <c r="JZ605" s="47"/>
      <c r="KA605" s="47"/>
      <c r="KB605" s="47"/>
      <c r="KC605" s="47"/>
      <c r="KD605" s="47"/>
      <c r="KE605" s="47"/>
      <c r="KF605" s="47"/>
      <c r="KG605" s="47"/>
      <c r="KH605" s="47"/>
      <c r="KI605" s="47"/>
      <c r="KJ605" s="47"/>
      <c r="KK605" s="47"/>
      <c r="KL605" s="47"/>
      <c r="KM605" s="47"/>
      <c r="KN605" s="47"/>
      <c r="KO605" s="47"/>
      <c r="KP605" s="47"/>
      <c r="KQ605" s="47"/>
      <c r="KR605" s="47"/>
      <c r="KS605" s="47"/>
      <c r="KT605" s="47"/>
      <c r="KU605" s="47"/>
      <c r="KV605" s="47"/>
      <c r="KW605" s="47"/>
      <c r="KX605" s="47"/>
      <c r="KY605" s="47"/>
      <c r="KZ605" s="47"/>
      <c r="LA605" s="47"/>
      <c r="LB605" s="47"/>
      <c r="LC605" s="47"/>
      <c r="LD605" s="47"/>
      <c r="LE605" s="47"/>
      <c r="LF605" s="47"/>
      <c r="LG605" s="47"/>
      <c r="LH605" s="47"/>
      <c r="LI605" s="47"/>
      <c r="LJ605" s="47"/>
      <c r="LK605" s="47"/>
      <c r="LL605" s="47"/>
      <c r="LM605" s="47"/>
      <c r="LN605" s="47"/>
      <c r="LO605" s="47"/>
      <c r="LP605" s="47"/>
      <c r="LQ605" s="47"/>
      <c r="LR605" s="47"/>
      <c r="LS605" s="47"/>
      <c r="LT605" s="47"/>
      <c r="LU605" s="47"/>
      <c r="LV605" s="47"/>
      <c r="LW605" s="47"/>
      <c r="LX605" s="47"/>
      <c r="LY605" s="47"/>
      <c r="LZ605" s="47"/>
      <c r="MA605" s="47"/>
      <c r="MB605" s="47"/>
      <c r="MC605" s="47"/>
      <c r="MD605" s="47"/>
      <c r="ME605" s="47"/>
      <c r="MF605" s="47"/>
      <c r="MG605" s="47"/>
      <c r="MH605" s="47"/>
      <c r="MI605" s="47"/>
      <c r="MJ605" s="47"/>
      <c r="MK605" s="47"/>
      <c r="ML605" s="47"/>
      <c r="MM605" s="47"/>
      <c r="MN605" s="47"/>
      <c r="MO605" s="47"/>
      <c r="MP605" s="47"/>
      <c r="MQ605" s="47"/>
      <c r="MR605" s="47"/>
      <c r="MS605" s="47"/>
      <c r="MT605" s="47"/>
      <c r="MU605" s="47"/>
      <c r="MV605" s="47"/>
      <c r="MW605" s="47"/>
      <c r="MX605" s="47"/>
      <c r="MY605" s="47"/>
      <c r="MZ605" s="47"/>
      <c r="NA605" s="47"/>
    </row>
    <row r="606" spans="138:365" x14ac:dyDescent="0.25"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  <c r="JP606" s="47"/>
      <c r="JQ606" s="47"/>
      <c r="JR606" s="47"/>
      <c r="JS606" s="47"/>
      <c r="JT606" s="47"/>
      <c r="JU606" s="47"/>
      <c r="JV606" s="47"/>
      <c r="JW606" s="47"/>
      <c r="JX606" s="47"/>
      <c r="JY606" s="47"/>
      <c r="JZ606" s="47"/>
      <c r="KA606" s="47"/>
      <c r="KB606" s="47"/>
      <c r="KC606" s="47"/>
      <c r="KD606" s="47"/>
      <c r="KE606" s="47"/>
      <c r="KF606" s="47"/>
      <c r="KG606" s="47"/>
      <c r="KH606" s="47"/>
      <c r="KI606" s="47"/>
      <c r="KJ606" s="47"/>
      <c r="KK606" s="47"/>
      <c r="KL606" s="47"/>
      <c r="KM606" s="47"/>
      <c r="KN606" s="47"/>
      <c r="KO606" s="47"/>
      <c r="KP606" s="47"/>
      <c r="KQ606" s="47"/>
      <c r="KR606" s="47"/>
      <c r="KS606" s="47"/>
      <c r="KT606" s="47"/>
      <c r="KU606" s="47"/>
      <c r="KV606" s="47"/>
      <c r="KW606" s="47"/>
      <c r="KX606" s="47"/>
      <c r="KY606" s="47"/>
      <c r="KZ606" s="47"/>
      <c r="LA606" s="47"/>
      <c r="LB606" s="47"/>
      <c r="LC606" s="47"/>
      <c r="LD606" s="47"/>
      <c r="LE606" s="47"/>
      <c r="LF606" s="47"/>
      <c r="LG606" s="47"/>
      <c r="LH606" s="47"/>
      <c r="LI606" s="47"/>
      <c r="LJ606" s="47"/>
      <c r="LK606" s="47"/>
      <c r="LL606" s="47"/>
      <c r="LM606" s="47"/>
      <c r="LN606" s="47"/>
      <c r="LO606" s="47"/>
      <c r="LP606" s="47"/>
      <c r="LQ606" s="47"/>
      <c r="LR606" s="47"/>
      <c r="LS606" s="47"/>
      <c r="LT606" s="47"/>
      <c r="LU606" s="47"/>
      <c r="LV606" s="47"/>
      <c r="LW606" s="47"/>
      <c r="LX606" s="47"/>
      <c r="LY606" s="47"/>
      <c r="LZ606" s="47"/>
      <c r="MA606" s="47"/>
      <c r="MB606" s="47"/>
      <c r="MC606" s="47"/>
      <c r="MD606" s="47"/>
      <c r="ME606" s="47"/>
      <c r="MF606" s="47"/>
      <c r="MG606" s="47"/>
      <c r="MH606" s="47"/>
      <c r="MI606" s="47"/>
      <c r="MJ606" s="47"/>
      <c r="MK606" s="47"/>
      <c r="ML606" s="47"/>
      <c r="MM606" s="47"/>
      <c r="MN606" s="47"/>
      <c r="MO606" s="47"/>
      <c r="MP606" s="47"/>
      <c r="MQ606" s="47"/>
      <c r="MR606" s="47"/>
      <c r="MS606" s="47"/>
      <c r="MT606" s="47"/>
      <c r="MU606" s="47"/>
      <c r="MV606" s="47"/>
      <c r="MW606" s="47"/>
      <c r="MX606" s="47"/>
      <c r="MY606" s="47"/>
      <c r="MZ606" s="47"/>
      <c r="NA606" s="47"/>
    </row>
    <row r="607" spans="138:365" x14ac:dyDescent="0.25"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  <c r="JP607" s="47"/>
      <c r="JQ607" s="47"/>
      <c r="JR607" s="47"/>
      <c r="JS607" s="47"/>
      <c r="JT607" s="47"/>
      <c r="JU607" s="47"/>
      <c r="JV607" s="47"/>
      <c r="JW607" s="47"/>
      <c r="JX607" s="47"/>
      <c r="JY607" s="47"/>
      <c r="JZ607" s="47"/>
      <c r="KA607" s="47"/>
      <c r="KB607" s="47"/>
      <c r="KC607" s="47"/>
      <c r="KD607" s="47"/>
      <c r="KE607" s="47"/>
      <c r="KF607" s="47"/>
      <c r="KG607" s="47"/>
      <c r="KH607" s="47"/>
      <c r="KI607" s="47"/>
      <c r="KJ607" s="47"/>
      <c r="KK607" s="47"/>
      <c r="KL607" s="47"/>
      <c r="KM607" s="47"/>
      <c r="KN607" s="47"/>
      <c r="KO607" s="47"/>
      <c r="KP607" s="47"/>
      <c r="KQ607" s="47"/>
      <c r="KR607" s="47"/>
      <c r="KS607" s="47"/>
      <c r="KT607" s="47"/>
      <c r="KU607" s="47"/>
      <c r="KV607" s="47"/>
      <c r="KW607" s="47"/>
      <c r="KX607" s="47"/>
      <c r="KY607" s="47"/>
      <c r="KZ607" s="47"/>
      <c r="LA607" s="47"/>
      <c r="LB607" s="47"/>
      <c r="LC607" s="47"/>
      <c r="LD607" s="47"/>
      <c r="LE607" s="47"/>
      <c r="LF607" s="47"/>
      <c r="LG607" s="47"/>
      <c r="LH607" s="47"/>
      <c r="LI607" s="47"/>
      <c r="LJ607" s="47"/>
      <c r="LK607" s="47"/>
      <c r="LL607" s="47"/>
      <c r="LM607" s="47"/>
      <c r="LN607" s="47"/>
      <c r="LO607" s="47"/>
      <c r="LP607" s="47"/>
      <c r="LQ607" s="47"/>
      <c r="LR607" s="47"/>
      <c r="LS607" s="47"/>
      <c r="LT607" s="47"/>
      <c r="LU607" s="47"/>
      <c r="LV607" s="47"/>
      <c r="LW607" s="47"/>
      <c r="LX607" s="47"/>
      <c r="LY607" s="47"/>
      <c r="LZ607" s="47"/>
      <c r="MA607" s="47"/>
      <c r="MB607" s="47"/>
      <c r="MC607" s="47"/>
      <c r="MD607" s="47"/>
      <c r="ME607" s="47"/>
      <c r="MF607" s="47"/>
      <c r="MG607" s="47"/>
      <c r="MH607" s="47"/>
      <c r="MI607" s="47"/>
      <c r="MJ607" s="47"/>
      <c r="MK607" s="47"/>
      <c r="ML607" s="47"/>
      <c r="MM607" s="47"/>
      <c r="MN607" s="47"/>
      <c r="MO607" s="47"/>
      <c r="MP607" s="47"/>
      <c r="MQ607" s="47"/>
      <c r="MR607" s="47"/>
      <c r="MS607" s="47"/>
      <c r="MT607" s="47"/>
      <c r="MU607" s="47"/>
      <c r="MV607" s="47"/>
      <c r="MW607" s="47"/>
      <c r="MX607" s="47"/>
      <c r="MY607" s="47"/>
      <c r="MZ607" s="47"/>
      <c r="NA607" s="47"/>
    </row>
    <row r="608" spans="138:365" x14ac:dyDescent="0.25"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  <c r="JP608" s="47"/>
      <c r="JQ608" s="47"/>
      <c r="JR608" s="47"/>
      <c r="JS608" s="47"/>
      <c r="JT608" s="47"/>
      <c r="JU608" s="47"/>
      <c r="JV608" s="47"/>
      <c r="JW608" s="47"/>
      <c r="JX608" s="47"/>
      <c r="JY608" s="47"/>
      <c r="JZ608" s="47"/>
      <c r="KA608" s="47"/>
      <c r="KB608" s="47"/>
      <c r="KC608" s="47"/>
      <c r="KD608" s="47"/>
      <c r="KE608" s="47"/>
      <c r="KF608" s="47"/>
      <c r="KG608" s="47"/>
      <c r="KH608" s="47"/>
      <c r="KI608" s="47"/>
      <c r="KJ608" s="47"/>
      <c r="KK608" s="47"/>
      <c r="KL608" s="47"/>
      <c r="KM608" s="47"/>
      <c r="KN608" s="47"/>
      <c r="KO608" s="47"/>
      <c r="KP608" s="47"/>
      <c r="KQ608" s="47"/>
      <c r="KR608" s="47"/>
      <c r="KS608" s="47"/>
      <c r="KT608" s="47"/>
      <c r="KU608" s="47"/>
      <c r="KV608" s="47"/>
      <c r="KW608" s="47"/>
      <c r="KX608" s="47"/>
      <c r="KY608" s="47"/>
      <c r="KZ608" s="47"/>
      <c r="LA608" s="47"/>
      <c r="LB608" s="47"/>
      <c r="LC608" s="47"/>
      <c r="LD608" s="47"/>
      <c r="LE608" s="47"/>
      <c r="LF608" s="47"/>
      <c r="LG608" s="47"/>
      <c r="LH608" s="47"/>
      <c r="LI608" s="47"/>
      <c r="LJ608" s="47"/>
      <c r="LK608" s="47"/>
      <c r="LL608" s="47"/>
      <c r="LM608" s="47"/>
      <c r="LN608" s="47"/>
      <c r="LO608" s="47"/>
      <c r="LP608" s="47"/>
      <c r="LQ608" s="47"/>
      <c r="LR608" s="47"/>
      <c r="LS608" s="47"/>
      <c r="LT608" s="47"/>
      <c r="LU608" s="47"/>
      <c r="LV608" s="47"/>
      <c r="LW608" s="47"/>
      <c r="LX608" s="47"/>
      <c r="LY608" s="47"/>
      <c r="LZ608" s="47"/>
      <c r="MA608" s="47"/>
      <c r="MB608" s="47"/>
      <c r="MC608" s="47"/>
      <c r="MD608" s="47"/>
      <c r="ME608" s="47"/>
      <c r="MF608" s="47"/>
      <c r="MG608" s="47"/>
      <c r="MH608" s="47"/>
      <c r="MI608" s="47"/>
      <c r="MJ608" s="47"/>
      <c r="MK608" s="47"/>
      <c r="ML608" s="47"/>
      <c r="MM608" s="47"/>
      <c r="MN608" s="47"/>
      <c r="MO608" s="47"/>
      <c r="MP608" s="47"/>
      <c r="MQ608" s="47"/>
      <c r="MR608" s="47"/>
      <c r="MS608" s="47"/>
      <c r="MT608" s="47"/>
      <c r="MU608" s="47"/>
      <c r="MV608" s="47"/>
      <c r="MW608" s="47"/>
      <c r="MX608" s="47"/>
      <c r="MY608" s="47"/>
      <c r="MZ608" s="47"/>
      <c r="NA608" s="47"/>
    </row>
    <row r="609" spans="138:365" x14ac:dyDescent="0.25"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  <c r="JP609" s="47"/>
      <c r="JQ609" s="47"/>
      <c r="JR609" s="47"/>
      <c r="JS609" s="47"/>
      <c r="JT609" s="47"/>
      <c r="JU609" s="47"/>
      <c r="JV609" s="47"/>
      <c r="JW609" s="47"/>
      <c r="JX609" s="47"/>
      <c r="JY609" s="47"/>
      <c r="JZ609" s="47"/>
      <c r="KA609" s="47"/>
      <c r="KB609" s="47"/>
      <c r="KC609" s="47"/>
      <c r="KD609" s="47"/>
      <c r="KE609" s="47"/>
      <c r="KF609" s="47"/>
      <c r="KG609" s="47"/>
      <c r="KH609" s="47"/>
      <c r="KI609" s="47"/>
      <c r="KJ609" s="47"/>
      <c r="KK609" s="47"/>
      <c r="KL609" s="47"/>
      <c r="KM609" s="47"/>
      <c r="KN609" s="47"/>
      <c r="KO609" s="47"/>
      <c r="KP609" s="47"/>
      <c r="KQ609" s="47"/>
      <c r="KR609" s="47"/>
      <c r="KS609" s="47"/>
      <c r="KT609" s="47"/>
      <c r="KU609" s="47"/>
      <c r="KV609" s="47"/>
      <c r="KW609" s="47"/>
      <c r="KX609" s="47"/>
      <c r="KY609" s="47"/>
      <c r="KZ609" s="47"/>
      <c r="LA609" s="47"/>
      <c r="LB609" s="47"/>
      <c r="LC609" s="47"/>
      <c r="LD609" s="47"/>
      <c r="LE609" s="47"/>
      <c r="LF609" s="47"/>
      <c r="LG609" s="47"/>
      <c r="LH609" s="47"/>
      <c r="LI609" s="47"/>
      <c r="LJ609" s="47"/>
      <c r="LK609" s="47"/>
      <c r="LL609" s="47"/>
      <c r="LM609" s="47"/>
      <c r="LN609" s="47"/>
      <c r="LO609" s="47"/>
      <c r="LP609" s="47"/>
      <c r="LQ609" s="47"/>
      <c r="LR609" s="47"/>
      <c r="LS609" s="47"/>
      <c r="LT609" s="47"/>
      <c r="LU609" s="47"/>
      <c r="LV609" s="47"/>
      <c r="LW609" s="47"/>
      <c r="LX609" s="47"/>
      <c r="LY609" s="47"/>
      <c r="LZ609" s="47"/>
      <c r="MA609" s="47"/>
      <c r="MB609" s="47"/>
      <c r="MC609" s="47"/>
      <c r="MD609" s="47"/>
      <c r="ME609" s="47"/>
      <c r="MF609" s="47"/>
      <c r="MG609" s="47"/>
      <c r="MH609" s="47"/>
      <c r="MI609" s="47"/>
      <c r="MJ609" s="47"/>
      <c r="MK609" s="47"/>
      <c r="ML609" s="47"/>
      <c r="MM609" s="47"/>
      <c r="MN609" s="47"/>
      <c r="MO609" s="47"/>
      <c r="MP609" s="47"/>
      <c r="MQ609" s="47"/>
      <c r="MR609" s="47"/>
      <c r="MS609" s="47"/>
      <c r="MT609" s="47"/>
      <c r="MU609" s="47"/>
      <c r="MV609" s="47"/>
      <c r="MW609" s="47"/>
      <c r="MX609" s="47"/>
      <c r="MY609" s="47"/>
      <c r="MZ609" s="47"/>
      <c r="NA609" s="47"/>
    </row>
    <row r="610" spans="138:365" x14ac:dyDescent="0.25"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  <c r="JP610" s="47"/>
      <c r="JQ610" s="47"/>
      <c r="JR610" s="47"/>
      <c r="JS610" s="47"/>
      <c r="JT610" s="47"/>
      <c r="JU610" s="47"/>
      <c r="JV610" s="47"/>
      <c r="JW610" s="47"/>
      <c r="JX610" s="47"/>
      <c r="JY610" s="47"/>
      <c r="JZ610" s="47"/>
      <c r="KA610" s="47"/>
      <c r="KB610" s="47"/>
      <c r="KC610" s="47"/>
      <c r="KD610" s="47"/>
      <c r="KE610" s="47"/>
      <c r="KF610" s="47"/>
      <c r="KG610" s="47"/>
      <c r="KH610" s="47"/>
      <c r="KI610" s="47"/>
      <c r="KJ610" s="47"/>
      <c r="KK610" s="47"/>
      <c r="KL610" s="47"/>
      <c r="KM610" s="47"/>
      <c r="KN610" s="47"/>
      <c r="KO610" s="47"/>
      <c r="KP610" s="47"/>
      <c r="KQ610" s="47"/>
      <c r="KR610" s="47"/>
      <c r="KS610" s="47"/>
      <c r="KT610" s="47"/>
      <c r="KU610" s="47"/>
      <c r="KV610" s="47"/>
      <c r="KW610" s="47"/>
      <c r="KX610" s="47"/>
      <c r="KY610" s="47"/>
      <c r="KZ610" s="47"/>
      <c r="LA610" s="47"/>
      <c r="LB610" s="47"/>
      <c r="LC610" s="47"/>
      <c r="LD610" s="47"/>
      <c r="LE610" s="47"/>
      <c r="LF610" s="47"/>
      <c r="LG610" s="47"/>
      <c r="LH610" s="47"/>
      <c r="LI610" s="47"/>
      <c r="LJ610" s="47"/>
      <c r="LK610" s="47"/>
      <c r="LL610" s="47"/>
      <c r="LM610" s="47"/>
      <c r="LN610" s="47"/>
      <c r="LO610" s="47"/>
      <c r="LP610" s="47"/>
      <c r="LQ610" s="47"/>
      <c r="LR610" s="47"/>
      <c r="LS610" s="47"/>
      <c r="LT610" s="47"/>
      <c r="LU610" s="47"/>
      <c r="LV610" s="47"/>
      <c r="LW610" s="47"/>
      <c r="LX610" s="47"/>
      <c r="LY610" s="47"/>
      <c r="LZ610" s="47"/>
      <c r="MA610" s="47"/>
      <c r="MB610" s="47"/>
      <c r="MC610" s="47"/>
      <c r="MD610" s="47"/>
      <c r="ME610" s="47"/>
      <c r="MF610" s="47"/>
      <c r="MG610" s="47"/>
      <c r="MH610" s="47"/>
      <c r="MI610" s="47"/>
      <c r="MJ610" s="47"/>
      <c r="MK610" s="47"/>
      <c r="ML610" s="47"/>
      <c r="MM610" s="47"/>
      <c r="MN610" s="47"/>
      <c r="MO610" s="47"/>
      <c r="MP610" s="47"/>
      <c r="MQ610" s="47"/>
      <c r="MR610" s="47"/>
      <c r="MS610" s="47"/>
      <c r="MT610" s="47"/>
      <c r="MU610" s="47"/>
      <c r="MV610" s="47"/>
      <c r="MW610" s="47"/>
      <c r="MX610" s="47"/>
      <c r="MY610" s="47"/>
      <c r="MZ610" s="47"/>
      <c r="NA610" s="47"/>
    </row>
    <row r="611" spans="138:365" x14ac:dyDescent="0.25"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  <c r="JP611" s="47"/>
      <c r="JQ611" s="47"/>
      <c r="JR611" s="47"/>
      <c r="JS611" s="47"/>
      <c r="JT611" s="47"/>
      <c r="JU611" s="47"/>
      <c r="JV611" s="47"/>
      <c r="JW611" s="47"/>
      <c r="JX611" s="47"/>
      <c r="JY611" s="47"/>
      <c r="JZ611" s="47"/>
      <c r="KA611" s="47"/>
      <c r="KB611" s="47"/>
      <c r="KC611" s="47"/>
      <c r="KD611" s="47"/>
      <c r="KE611" s="47"/>
      <c r="KF611" s="47"/>
      <c r="KG611" s="47"/>
      <c r="KH611" s="47"/>
      <c r="KI611" s="47"/>
      <c r="KJ611" s="47"/>
      <c r="KK611" s="47"/>
      <c r="KL611" s="47"/>
      <c r="KM611" s="47"/>
      <c r="KN611" s="47"/>
      <c r="KO611" s="47"/>
      <c r="KP611" s="47"/>
      <c r="KQ611" s="47"/>
      <c r="KR611" s="47"/>
      <c r="KS611" s="47"/>
      <c r="KT611" s="47"/>
      <c r="KU611" s="47"/>
      <c r="KV611" s="47"/>
      <c r="KW611" s="47"/>
      <c r="KX611" s="47"/>
      <c r="KY611" s="47"/>
      <c r="KZ611" s="47"/>
      <c r="LA611" s="47"/>
      <c r="LB611" s="47"/>
      <c r="LC611" s="47"/>
      <c r="LD611" s="47"/>
      <c r="LE611" s="47"/>
      <c r="LF611" s="47"/>
      <c r="LG611" s="47"/>
      <c r="LH611" s="47"/>
      <c r="LI611" s="47"/>
      <c r="LJ611" s="47"/>
      <c r="LK611" s="47"/>
      <c r="LL611" s="47"/>
      <c r="LM611" s="47"/>
      <c r="LN611" s="47"/>
      <c r="LO611" s="47"/>
      <c r="LP611" s="47"/>
      <c r="LQ611" s="47"/>
      <c r="LR611" s="47"/>
      <c r="LS611" s="47"/>
      <c r="LT611" s="47"/>
      <c r="LU611" s="47"/>
      <c r="LV611" s="47"/>
      <c r="LW611" s="47"/>
      <c r="LX611" s="47"/>
      <c r="LY611" s="47"/>
      <c r="LZ611" s="47"/>
      <c r="MA611" s="47"/>
      <c r="MB611" s="47"/>
      <c r="MC611" s="47"/>
      <c r="MD611" s="47"/>
      <c r="ME611" s="47"/>
      <c r="MF611" s="47"/>
      <c r="MG611" s="47"/>
      <c r="MH611" s="47"/>
      <c r="MI611" s="47"/>
      <c r="MJ611" s="47"/>
      <c r="MK611" s="47"/>
      <c r="ML611" s="47"/>
      <c r="MM611" s="47"/>
      <c r="MN611" s="47"/>
      <c r="MO611" s="47"/>
      <c r="MP611" s="47"/>
      <c r="MQ611" s="47"/>
      <c r="MR611" s="47"/>
      <c r="MS611" s="47"/>
      <c r="MT611" s="47"/>
      <c r="MU611" s="47"/>
      <c r="MV611" s="47"/>
      <c r="MW611" s="47"/>
      <c r="MX611" s="47"/>
      <c r="MY611" s="47"/>
      <c r="MZ611" s="47"/>
      <c r="NA611" s="47"/>
    </row>
    <row r="612" spans="138:365" x14ac:dyDescent="0.25"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  <c r="JP612" s="47"/>
      <c r="JQ612" s="47"/>
      <c r="JR612" s="47"/>
      <c r="JS612" s="47"/>
      <c r="JT612" s="47"/>
      <c r="JU612" s="47"/>
      <c r="JV612" s="47"/>
      <c r="JW612" s="47"/>
      <c r="JX612" s="47"/>
      <c r="JY612" s="47"/>
      <c r="JZ612" s="47"/>
      <c r="KA612" s="47"/>
      <c r="KB612" s="47"/>
      <c r="KC612" s="47"/>
      <c r="KD612" s="47"/>
      <c r="KE612" s="47"/>
      <c r="KF612" s="47"/>
      <c r="KG612" s="47"/>
      <c r="KH612" s="47"/>
      <c r="KI612" s="47"/>
      <c r="KJ612" s="47"/>
      <c r="KK612" s="47"/>
      <c r="KL612" s="47"/>
      <c r="KM612" s="47"/>
      <c r="KN612" s="47"/>
      <c r="KO612" s="47"/>
      <c r="KP612" s="47"/>
      <c r="KQ612" s="47"/>
      <c r="KR612" s="47"/>
      <c r="KS612" s="47"/>
      <c r="KT612" s="47"/>
      <c r="KU612" s="47"/>
      <c r="KV612" s="47"/>
      <c r="KW612" s="47"/>
      <c r="KX612" s="47"/>
      <c r="KY612" s="47"/>
      <c r="KZ612" s="47"/>
      <c r="LA612" s="47"/>
      <c r="LB612" s="47"/>
      <c r="LC612" s="47"/>
      <c r="LD612" s="47"/>
      <c r="LE612" s="47"/>
      <c r="LF612" s="47"/>
      <c r="LG612" s="47"/>
      <c r="LH612" s="47"/>
      <c r="LI612" s="47"/>
      <c r="LJ612" s="47"/>
      <c r="LK612" s="47"/>
      <c r="LL612" s="47"/>
      <c r="LM612" s="47"/>
      <c r="LN612" s="47"/>
      <c r="LO612" s="47"/>
      <c r="LP612" s="47"/>
      <c r="LQ612" s="47"/>
      <c r="LR612" s="47"/>
      <c r="LS612" s="47"/>
      <c r="LT612" s="47"/>
      <c r="LU612" s="47"/>
      <c r="LV612" s="47"/>
      <c r="LW612" s="47"/>
      <c r="LX612" s="47"/>
      <c r="LY612" s="47"/>
      <c r="LZ612" s="47"/>
      <c r="MA612" s="47"/>
      <c r="MB612" s="47"/>
      <c r="MC612" s="47"/>
      <c r="MD612" s="47"/>
      <c r="ME612" s="47"/>
      <c r="MF612" s="47"/>
      <c r="MG612" s="47"/>
      <c r="MH612" s="47"/>
      <c r="MI612" s="47"/>
      <c r="MJ612" s="47"/>
      <c r="MK612" s="47"/>
      <c r="ML612" s="47"/>
      <c r="MM612" s="47"/>
      <c r="MN612" s="47"/>
      <c r="MO612" s="47"/>
      <c r="MP612" s="47"/>
      <c r="MQ612" s="47"/>
      <c r="MR612" s="47"/>
      <c r="MS612" s="47"/>
      <c r="MT612" s="47"/>
      <c r="MU612" s="47"/>
      <c r="MV612" s="47"/>
      <c r="MW612" s="47"/>
      <c r="MX612" s="47"/>
      <c r="MY612" s="47"/>
      <c r="MZ612" s="47"/>
      <c r="NA612" s="47"/>
    </row>
    <row r="613" spans="138:365" x14ac:dyDescent="0.25"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</row>
    <row r="614" spans="138:365" x14ac:dyDescent="0.25"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  <c r="JP614" s="47"/>
      <c r="JQ614" s="47"/>
      <c r="JR614" s="47"/>
      <c r="JS614" s="47"/>
      <c r="JT614" s="47"/>
      <c r="JU614" s="47"/>
      <c r="JV614" s="47"/>
      <c r="JW614" s="47"/>
      <c r="JX614" s="47"/>
      <c r="JY614" s="47"/>
      <c r="JZ614" s="47"/>
      <c r="KA614" s="47"/>
      <c r="KB614" s="47"/>
      <c r="KC614" s="47"/>
      <c r="KD614" s="47"/>
      <c r="KE614" s="47"/>
      <c r="KF614" s="47"/>
      <c r="KG614" s="47"/>
      <c r="KH614" s="47"/>
      <c r="KI614" s="47"/>
      <c r="KJ614" s="47"/>
      <c r="KK614" s="47"/>
      <c r="KL614" s="47"/>
      <c r="KM614" s="47"/>
      <c r="KN614" s="47"/>
      <c r="KO614" s="47"/>
      <c r="KP614" s="47"/>
      <c r="KQ614" s="47"/>
      <c r="KR614" s="47"/>
      <c r="KS614" s="47"/>
      <c r="KT614" s="47"/>
      <c r="KU614" s="47"/>
      <c r="KV614" s="47"/>
      <c r="KW614" s="47"/>
      <c r="KX614" s="47"/>
      <c r="KY614" s="47"/>
      <c r="KZ614" s="47"/>
      <c r="LA614" s="47"/>
      <c r="LB614" s="47"/>
      <c r="LC614" s="47"/>
      <c r="LD614" s="47"/>
      <c r="LE614" s="47"/>
      <c r="LF614" s="47"/>
      <c r="LG614" s="47"/>
      <c r="LH614" s="47"/>
      <c r="LI614" s="47"/>
      <c r="LJ614" s="47"/>
      <c r="LK614" s="47"/>
      <c r="LL614" s="47"/>
      <c r="LM614" s="47"/>
      <c r="LN614" s="47"/>
      <c r="LO614" s="47"/>
      <c r="LP614" s="47"/>
      <c r="LQ614" s="47"/>
      <c r="LR614" s="47"/>
      <c r="LS614" s="47"/>
      <c r="LT614" s="47"/>
      <c r="LU614" s="47"/>
      <c r="LV614" s="47"/>
      <c r="LW614" s="47"/>
      <c r="LX614" s="47"/>
      <c r="LY614" s="47"/>
      <c r="LZ614" s="47"/>
      <c r="MA614" s="47"/>
      <c r="MB614" s="47"/>
      <c r="MC614" s="47"/>
      <c r="MD614" s="47"/>
      <c r="ME614" s="47"/>
      <c r="MF614" s="47"/>
      <c r="MG614" s="47"/>
      <c r="MH614" s="47"/>
      <c r="MI614" s="47"/>
      <c r="MJ614" s="47"/>
      <c r="MK614" s="47"/>
      <c r="ML614" s="47"/>
      <c r="MM614" s="47"/>
      <c r="MN614" s="47"/>
      <c r="MO614" s="47"/>
      <c r="MP614" s="47"/>
      <c r="MQ614" s="47"/>
      <c r="MR614" s="47"/>
      <c r="MS614" s="47"/>
      <c r="MT614" s="47"/>
      <c r="MU614" s="47"/>
      <c r="MV614" s="47"/>
      <c r="MW614" s="47"/>
      <c r="MX614" s="47"/>
      <c r="MY614" s="47"/>
      <c r="MZ614" s="47"/>
      <c r="NA614" s="47"/>
    </row>
    <row r="615" spans="138:365" x14ac:dyDescent="0.25"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  <c r="JP615" s="47"/>
      <c r="JQ615" s="47"/>
      <c r="JR615" s="47"/>
      <c r="JS615" s="47"/>
      <c r="JT615" s="47"/>
      <c r="JU615" s="47"/>
      <c r="JV615" s="47"/>
      <c r="JW615" s="47"/>
      <c r="JX615" s="47"/>
      <c r="JY615" s="47"/>
      <c r="JZ615" s="47"/>
      <c r="KA615" s="47"/>
      <c r="KB615" s="47"/>
      <c r="KC615" s="47"/>
      <c r="KD615" s="47"/>
      <c r="KE615" s="47"/>
      <c r="KF615" s="47"/>
      <c r="KG615" s="47"/>
      <c r="KH615" s="47"/>
      <c r="KI615" s="47"/>
      <c r="KJ615" s="47"/>
      <c r="KK615" s="47"/>
      <c r="KL615" s="47"/>
      <c r="KM615" s="47"/>
      <c r="KN615" s="47"/>
      <c r="KO615" s="47"/>
      <c r="KP615" s="47"/>
      <c r="KQ615" s="47"/>
      <c r="KR615" s="47"/>
      <c r="KS615" s="47"/>
      <c r="KT615" s="47"/>
      <c r="KU615" s="47"/>
      <c r="KV615" s="47"/>
      <c r="KW615" s="47"/>
      <c r="KX615" s="47"/>
      <c r="KY615" s="47"/>
      <c r="KZ615" s="47"/>
      <c r="LA615" s="47"/>
      <c r="LB615" s="47"/>
      <c r="LC615" s="47"/>
      <c r="LD615" s="47"/>
      <c r="LE615" s="47"/>
      <c r="LF615" s="47"/>
      <c r="LG615" s="47"/>
      <c r="LH615" s="47"/>
      <c r="LI615" s="47"/>
      <c r="LJ615" s="47"/>
      <c r="LK615" s="47"/>
      <c r="LL615" s="47"/>
      <c r="LM615" s="47"/>
      <c r="LN615" s="47"/>
      <c r="LO615" s="47"/>
      <c r="LP615" s="47"/>
      <c r="LQ615" s="47"/>
      <c r="LR615" s="47"/>
      <c r="LS615" s="47"/>
      <c r="LT615" s="47"/>
      <c r="LU615" s="47"/>
      <c r="LV615" s="47"/>
      <c r="LW615" s="47"/>
      <c r="LX615" s="47"/>
      <c r="LY615" s="47"/>
      <c r="LZ615" s="47"/>
      <c r="MA615" s="47"/>
      <c r="MB615" s="47"/>
      <c r="MC615" s="47"/>
      <c r="MD615" s="47"/>
      <c r="ME615" s="47"/>
      <c r="MF615" s="47"/>
      <c r="MG615" s="47"/>
      <c r="MH615" s="47"/>
      <c r="MI615" s="47"/>
      <c r="MJ615" s="47"/>
      <c r="MK615" s="47"/>
      <c r="ML615" s="47"/>
      <c r="MM615" s="47"/>
      <c r="MN615" s="47"/>
      <c r="MO615" s="47"/>
      <c r="MP615" s="47"/>
      <c r="MQ615" s="47"/>
      <c r="MR615" s="47"/>
      <c r="MS615" s="47"/>
      <c r="MT615" s="47"/>
      <c r="MU615" s="47"/>
      <c r="MV615" s="47"/>
      <c r="MW615" s="47"/>
      <c r="MX615" s="47"/>
      <c r="MY615" s="47"/>
      <c r="MZ615" s="47"/>
      <c r="NA615" s="47"/>
    </row>
    <row r="616" spans="138:365" x14ac:dyDescent="0.25"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  <c r="JP616" s="47"/>
      <c r="JQ616" s="47"/>
      <c r="JR616" s="47"/>
      <c r="JS616" s="47"/>
      <c r="JT616" s="47"/>
      <c r="JU616" s="47"/>
      <c r="JV616" s="47"/>
      <c r="JW616" s="47"/>
      <c r="JX616" s="47"/>
      <c r="JY616" s="47"/>
      <c r="JZ616" s="47"/>
      <c r="KA616" s="47"/>
      <c r="KB616" s="47"/>
      <c r="KC616" s="47"/>
      <c r="KD616" s="47"/>
      <c r="KE616" s="47"/>
      <c r="KF616" s="47"/>
      <c r="KG616" s="47"/>
      <c r="KH616" s="47"/>
      <c r="KI616" s="47"/>
      <c r="KJ616" s="47"/>
      <c r="KK616" s="47"/>
      <c r="KL616" s="47"/>
      <c r="KM616" s="47"/>
      <c r="KN616" s="47"/>
      <c r="KO616" s="47"/>
      <c r="KP616" s="47"/>
      <c r="KQ616" s="47"/>
      <c r="KR616" s="47"/>
      <c r="KS616" s="47"/>
      <c r="KT616" s="47"/>
      <c r="KU616" s="47"/>
      <c r="KV616" s="47"/>
      <c r="KW616" s="47"/>
      <c r="KX616" s="47"/>
      <c r="KY616" s="47"/>
      <c r="KZ616" s="47"/>
      <c r="LA616" s="47"/>
      <c r="LB616" s="47"/>
      <c r="LC616" s="47"/>
      <c r="LD616" s="47"/>
      <c r="LE616" s="47"/>
      <c r="LF616" s="47"/>
      <c r="LG616" s="47"/>
      <c r="LH616" s="47"/>
      <c r="LI616" s="47"/>
      <c r="LJ616" s="47"/>
      <c r="LK616" s="47"/>
      <c r="LL616" s="47"/>
      <c r="LM616" s="47"/>
      <c r="LN616" s="47"/>
      <c r="LO616" s="47"/>
      <c r="LP616" s="47"/>
      <c r="LQ616" s="47"/>
      <c r="LR616" s="47"/>
      <c r="LS616" s="47"/>
      <c r="LT616" s="47"/>
      <c r="LU616" s="47"/>
      <c r="LV616" s="47"/>
      <c r="LW616" s="47"/>
      <c r="LX616" s="47"/>
      <c r="LY616" s="47"/>
      <c r="LZ616" s="47"/>
      <c r="MA616" s="47"/>
      <c r="MB616" s="47"/>
      <c r="MC616" s="47"/>
      <c r="MD616" s="47"/>
      <c r="ME616" s="47"/>
      <c r="MF616" s="47"/>
      <c r="MG616" s="47"/>
      <c r="MH616" s="47"/>
      <c r="MI616" s="47"/>
      <c r="MJ616" s="47"/>
      <c r="MK616" s="47"/>
      <c r="ML616" s="47"/>
      <c r="MM616" s="47"/>
      <c r="MN616" s="47"/>
      <c r="MO616" s="47"/>
      <c r="MP616" s="47"/>
      <c r="MQ616" s="47"/>
      <c r="MR616" s="47"/>
      <c r="MS616" s="47"/>
      <c r="MT616" s="47"/>
      <c r="MU616" s="47"/>
      <c r="MV616" s="47"/>
      <c r="MW616" s="47"/>
      <c r="MX616" s="47"/>
      <c r="MY616" s="47"/>
      <c r="MZ616" s="47"/>
      <c r="NA616" s="47"/>
    </row>
    <row r="617" spans="138:365" x14ac:dyDescent="0.25"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  <c r="JP617" s="47"/>
      <c r="JQ617" s="47"/>
      <c r="JR617" s="47"/>
      <c r="JS617" s="47"/>
      <c r="JT617" s="47"/>
      <c r="JU617" s="47"/>
      <c r="JV617" s="47"/>
      <c r="JW617" s="47"/>
      <c r="JX617" s="47"/>
      <c r="JY617" s="47"/>
      <c r="JZ617" s="47"/>
      <c r="KA617" s="47"/>
      <c r="KB617" s="47"/>
      <c r="KC617" s="47"/>
      <c r="KD617" s="47"/>
      <c r="KE617" s="47"/>
      <c r="KF617" s="47"/>
      <c r="KG617" s="47"/>
      <c r="KH617" s="47"/>
      <c r="KI617" s="47"/>
      <c r="KJ617" s="47"/>
      <c r="KK617" s="47"/>
      <c r="KL617" s="47"/>
      <c r="KM617" s="47"/>
      <c r="KN617" s="47"/>
      <c r="KO617" s="47"/>
      <c r="KP617" s="47"/>
      <c r="KQ617" s="47"/>
      <c r="KR617" s="47"/>
      <c r="KS617" s="47"/>
      <c r="KT617" s="47"/>
      <c r="KU617" s="47"/>
      <c r="KV617" s="47"/>
      <c r="KW617" s="47"/>
      <c r="KX617" s="47"/>
      <c r="KY617" s="47"/>
      <c r="KZ617" s="47"/>
      <c r="LA617" s="47"/>
      <c r="LB617" s="47"/>
      <c r="LC617" s="47"/>
      <c r="LD617" s="47"/>
      <c r="LE617" s="47"/>
      <c r="LF617" s="47"/>
      <c r="LG617" s="47"/>
      <c r="LH617" s="47"/>
      <c r="LI617" s="47"/>
      <c r="LJ617" s="47"/>
      <c r="LK617" s="47"/>
      <c r="LL617" s="47"/>
      <c r="LM617" s="47"/>
      <c r="LN617" s="47"/>
      <c r="LO617" s="47"/>
      <c r="LP617" s="47"/>
      <c r="LQ617" s="47"/>
      <c r="LR617" s="47"/>
      <c r="LS617" s="47"/>
      <c r="LT617" s="47"/>
      <c r="LU617" s="47"/>
      <c r="LV617" s="47"/>
      <c r="LW617" s="47"/>
      <c r="LX617" s="47"/>
      <c r="LY617" s="47"/>
      <c r="LZ617" s="47"/>
      <c r="MA617" s="47"/>
      <c r="MB617" s="47"/>
      <c r="MC617" s="47"/>
      <c r="MD617" s="47"/>
      <c r="ME617" s="47"/>
      <c r="MF617" s="47"/>
      <c r="MG617" s="47"/>
      <c r="MH617" s="47"/>
      <c r="MI617" s="47"/>
      <c r="MJ617" s="47"/>
      <c r="MK617" s="47"/>
      <c r="ML617" s="47"/>
      <c r="MM617" s="47"/>
      <c r="MN617" s="47"/>
      <c r="MO617" s="47"/>
      <c r="MP617" s="47"/>
      <c r="MQ617" s="47"/>
      <c r="MR617" s="47"/>
      <c r="MS617" s="47"/>
      <c r="MT617" s="47"/>
      <c r="MU617" s="47"/>
      <c r="MV617" s="47"/>
      <c r="MW617" s="47"/>
      <c r="MX617" s="47"/>
      <c r="MY617" s="47"/>
      <c r="MZ617" s="47"/>
      <c r="NA617" s="47"/>
    </row>
    <row r="618" spans="138:365" x14ac:dyDescent="0.25"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  <c r="JP618" s="47"/>
      <c r="JQ618" s="47"/>
      <c r="JR618" s="47"/>
      <c r="JS618" s="47"/>
      <c r="JT618" s="47"/>
      <c r="JU618" s="47"/>
      <c r="JV618" s="47"/>
      <c r="JW618" s="47"/>
      <c r="JX618" s="47"/>
      <c r="JY618" s="47"/>
      <c r="JZ618" s="47"/>
      <c r="KA618" s="47"/>
      <c r="KB618" s="47"/>
      <c r="KC618" s="47"/>
      <c r="KD618" s="47"/>
      <c r="KE618" s="47"/>
      <c r="KF618" s="47"/>
      <c r="KG618" s="47"/>
      <c r="KH618" s="47"/>
      <c r="KI618" s="47"/>
      <c r="KJ618" s="47"/>
      <c r="KK618" s="47"/>
      <c r="KL618" s="47"/>
      <c r="KM618" s="47"/>
      <c r="KN618" s="47"/>
      <c r="KO618" s="47"/>
      <c r="KP618" s="47"/>
      <c r="KQ618" s="47"/>
      <c r="KR618" s="47"/>
      <c r="KS618" s="47"/>
      <c r="KT618" s="47"/>
      <c r="KU618" s="47"/>
      <c r="KV618" s="47"/>
      <c r="KW618" s="47"/>
      <c r="KX618" s="47"/>
      <c r="KY618" s="47"/>
      <c r="KZ618" s="47"/>
      <c r="LA618" s="47"/>
      <c r="LB618" s="47"/>
      <c r="LC618" s="47"/>
      <c r="LD618" s="47"/>
      <c r="LE618" s="47"/>
      <c r="LF618" s="47"/>
      <c r="LG618" s="47"/>
      <c r="LH618" s="47"/>
      <c r="LI618" s="47"/>
      <c r="LJ618" s="47"/>
      <c r="LK618" s="47"/>
      <c r="LL618" s="47"/>
      <c r="LM618" s="47"/>
      <c r="LN618" s="47"/>
      <c r="LO618" s="47"/>
      <c r="LP618" s="47"/>
      <c r="LQ618" s="47"/>
      <c r="LR618" s="47"/>
      <c r="LS618" s="47"/>
      <c r="LT618" s="47"/>
      <c r="LU618" s="47"/>
      <c r="LV618" s="47"/>
      <c r="LW618" s="47"/>
      <c r="LX618" s="47"/>
      <c r="LY618" s="47"/>
      <c r="LZ618" s="47"/>
      <c r="MA618" s="47"/>
      <c r="MB618" s="47"/>
      <c r="MC618" s="47"/>
      <c r="MD618" s="47"/>
      <c r="ME618" s="47"/>
      <c r="MF618" s="47"/>
      <c r="MG618" s="47"/>
      <c r="MH618" s="47"/>
      <c r="MI618" s="47"/>
      <c r="MJ618" s="47"/>
      <c r="MK618" s="47"/>
      <c r="ML618" s="47"/>
      <c r="MM618" s="47"/>
      <c r="MN618" s="47"/>
      <c r="MO618" s="47"/>
      <c r="MP618" s="47"/>
      <c r="MQ618" s="47"/>
      <c r="MR618" s="47"/>
      <c r="MS618" s="47"/>
      <c r="MT618" s="47"/>
      <c r="MU618" s="47"/>
      <c r="MV618" s="47"/>
      <c r="MW618" s="47"/>
      <c r="MX618" s="47"/>
      <c r="MY618" s="47"/>
      <c r="MZ618" s="47"/>
      <c r="NA618" s="47"/>
    </row>
    <row r="619" spans="138:365" x14ac:dyDescent="0.25"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  <c r="JP619" s="47"/>
      <c r="JQ619" s="47"/>
      <c r="JR619" s="47"/>
      <c r="JS619" s="47"/>
      <c r="JT619" s="47"/>
      <c r="JU619" s="47"/>
      <c r="JV619" s="47"/>
      <c r="JW619" s="47"/>
      <c r="JX619" s="47"/>
      <c r="JY619" s="47"/>
      <c r="JZ619" s="47"/>
      <c r="KA619" s="47"/>
      <c r="KB619" s="47"/>
      <c r="KC619" s="47"/>
      <c r="KD619" s="47"/>
      <c r="KE619" s="47"/>
      <c r="KF619" s="47"/>
      <c r="KG619" s="47"/>
      <c r="KH619" s="47"/>
      <c r="KI619" s="47"/>
      <c r="KJ619" s="47"/>
      <c r="KK619" s="47"/>
      <c r="KL619" s="47"/>
      <c r="KM619" s="47"/>
      <c r="KN619" s="47"/>
      <c r="KO619" s="47"/>
      <c r="KP619" s="47"/>
      <c r="KQ619" s="47"/>
      <c r="KR619" s="47"/>
      <c r="KS619" s="47"/>
      <c r="KT619" s="47"/>
      <c r="KU619" s="47"/>
      <c r="KV619" s="47"/>
      <c r="KW619" s="47"/>
      <c r="KX619" s="47"/>
      <c r="KY619" s="47"/>
      <c r="KZ619" s="47"/>
      <c r="LA619" s="47"/>
      <c r="LB619" s="47"/>
      <c r="LC619" s="47"/>
      <c r="LD619" s="47"/>
      <c r="LE619" s="47"/>
      <c r="LF619" s="47"/>
      <c r="LG619" s="47"/>
      <c r="LH619" s="47"/>
      <c r="LI619" s="47"/>
      <c r="LJ619" s="47"/>
      <c r="LK619" s="47"/>
      <c r="LL619" s="47"/>
      <c r="LM619" s="47"/>
      <c r="LN619" s="47"/>
      <c r="LO619" s="47"/>
      <c r="LP619" s="47"/>
      <c r="LQ619" s="47"/>
      <c r="LR619" s="47"/>
      <c r="LS619" s="47"/>
      <c r="LT619" s="47"/>
      <c r="LU619" s="47"/>
      <c r="LV619" s="47"/>
      <c r="LW619" s="47"/>
      <c r="LX619" s="47"/>
      <c r="LY619" s="47"/>
      <c r="LZ619" s="47"/>
      <c r="MA619" s="47"/>
      <c r="MB619" s="47"/>
      <c r="MC619" s="47"/>
      <c r="MD619" s="47"/>
      <c r="ME619" s="47"/>
      <c r="MF619" s="47"/>
      <c r="MG619" s="47"/>
      <c r="MH619" s="47"/>
      <c r="MI619" s="47"/>
      <c r="MJ619" s="47"/>
      <c r="MK619" s="47"/>
      <c r="ML619" s="47"/>
      <c r="MM619" s="47"/>
      <c r="MN619" s="47"/>
      <c r="MO619" s="47"/>
      <c r="MP619" s="47"/>
      <c r="MQ619" s="47"/>
      <c r="MR619" s="47"/>
      <c r="MS619" s="47"/>
      <c r="MT619" s="47"/>
      <c r="MU619" s="47"/>
      <c r="MV619" s="47"/>
      <c r="MW619" s="47"/>
      <c r="MX619" s="47"/>
      <c r="MY619" s="47"/>
      <c r="MZ619" s="47"/>
      <c r="NA619" s="47"/>
    </row>
    <row r="620" spans="138:365" x14ac:dyDescent="0.25"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  <c r="JP620" s="47"/>
      <c r="JQ620" s="47"/>
      <c r="JR620" s="47"/>
      <c r="JS620" s="47"/>
      <c r="JT620" s="47"/>
      <c r="JU620" s="47"/>
      <c r="JV620" s="47"/>
      <c r="JW620" s="47"/>
      <c r="JX620" s="47"/>
      <c r="JY620" s="47"/>
      <c r="JZ620" s="47"/>
      <c r="KA620" s="47"/>
      <c r="KB620" s="47"/>
      <c r="KC620" s="47"/>
      <c r="KD620" s="47"/>
      <c r="KE620" s="47"/>
      <c r="KF620" s="47"/>
      <c r="KG620" s="47"/>
      <c r="KH620" s="47"/>
      <c r="KI620" s="47"/>
      <c r="KJ620" s="47"/>
      <c r="KK620" s="47"/>
      <c r="KL620" s="47"/>
      <c r="KM620" s="47"/>
      <c r="KN620" s="47"/>
      <c r="KO620" s="47"/>
      <c r="KP620" s="47"/>
      <c r="KQ620" s="47"/>
      <c r="KR620" s="47"/>
      <c r="KS620" s="47"/>
      <c r="KT620" s="47"/>
      <c r="KU620" s="47"/>
      <c r="KV620" s="47"/>
      <c r="KW620" s="47"/>
      <c r="KX620" s="47"/>
      <c r="KY620" s="47"/>
      <c r="KZ620" s="47"/>
      <c r="LA620" s="47"/>
      <c r="LB620" s="47"/>
      <c r="LC620" s="47"/>
      <c r="LD620" s="47"/>
      <c r="LE620" s="47"/>
      <c r="LF620" s="47"/>
      <c r="LG620" s="47"/>
      <c r="LH620" s="47"/>
      <c r="LI620" s="47"/>
      <c r="LJ620" s="47"/>
      <c r="LK620" s="47"/>
      <c r="LL620" s="47"/>
      <c r="LM620" s="47"/>
      <c r="LN620" s="47"/>
      <c r="LO620" s="47"/>
      <c r="LP620" s="47"/>
      <c r="LQ620" s="47"/>
      <c r="LR620" s="47"/>
      <c r="LS620" s="47"/>
      <c r="LT620" s="47"/>
      <c r="LU620" s="47"/>
      <c r="LV620" s="47"/>
      <c r="LW620" s="47"/>
      <c r="LX620" s="47"/>
      <c r="LY620" s="47"/>
      <c r="LZ620" s="47"/>
      <c r="MA620" s="47"/>
      <c r="MB620" s="47"/>
      <c r="MC620" s="47"/>
      <c r="MD620" s="47"/>
      <c r="ME620" s="47"/>
      <c r="MF620" s="47"/>
      <c r="MG620" s="47"/>
      <c r="MH620" s="47"/>
      <c r="MI620" s="47"/>
      <c r="MJ620" s="47"/>
      <c r="MK620" s="47"/>
      <c r="ML620" s="47"/>
      <c r="MM620" s="47"/>
      <c r="MN620" s="47"/>
      <c r="MO620" s="47"/>
      <c r="MP620" s="47"/>
      <c r="MQ620" s="47"/>
      <c r="MR620" s="47"/>
      <c r="MS620" s="47"/>
      <c r="MT620" s="47"/>
      <c r="MU620" s="47"/>
      <c r="MV620" s="47"/>
      <c r="MW620" s="47"/>
      <c r="MX620" s="47"/>
      <c r="MY620" s="47"/>
      <c r="MZ620" s="47"/>
      <c r="NA620" s="47"/>
    </row>
    <row r="621" spans="138:365" x14ac:dyDescent="0.25"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  <c r="JP621" s="47"/>
      <c r="JQ621" s="47"/>
      <c r="JR621" s="47"/>
      <c r="JS621" s="47"/>
      <c r="JT621" s="47"/>
      <c r="JU621" s="47"/>
      <c r="JV621" s="47"/>
      <c r="JW621" s="47"/>
      <c r="JX621" s="47"/>
      <c r="JY621" s="47"/>
      <c r="JZ621" s="47"/>
      <c r="KA621" s="47"/>
      <c r="KB621" s="47"/>
      <c r="KC621" s="47"/>
      <c r="KD621" s="47"/>
      <c r="KE621" s="47"/>
      <c r="KF621" s="47"/>
      <c r="KG621" s="47"/>
      <c r="KH621" s="47"/>
      <c r="KI621" s="47"/>
      <c r="KJ621" s="47"/>
      <c r="KK621" s="47"/>
      <c r="KL621" s="47"/>
      <c r="KM621" s="47"/>
      <c r="KN621" s="47"/>
      <c r="KO621" s="47"/>
      <c r="KP621" s="47"/>
      <c r="KQ621" s="47"/>
      <c r="KR621" s="47"/>
      <c r="KS621" s="47"/>
      <c r="KT621" s="47"/>
      <c r="KU621" s="47"/>
      <c r="KV621" s="47"/>
      <c r="KW621" s="47"/>
      <c r="KX621" s="47"/>
      <c r="KY621" s="47"/>
      <c r="KZ621" s="47"/>
      <c r="LA621" s="47"/>
      <c r="LB621" s="47"/>
      <c r="LC621" s="47"/>
      <c r="LD621" s="47"/>
      <c r="LE621" s="47"/>
      <c r="LF621" s="47"/>
      <c r="LG621" s="47"/>
      <c r="LH621" s="47"/>
      <c r="LI621" s="47"/>
      <c r="LJ621" s="47"/>
      <c r="LK621" s="47"/>
      <c r="LL621" s="47"/>
      <c r="LM621" s="47"/>
      <c r="LN621" s="47"/>
      <c r="LO621" s="47"/>
      <c r="LP621" s="47"/>
      <c r="LQ621" s="47"/>
      <c r="LR621" s="47"/>
      <c r="LS621" s="47"/>
      <c r="LT621" s="47"/>
      <c r="LU621" s="47"/>
      <c r="LV621" s="47"/>
      <c r="LW621" s="47"/>
      <c r="LX621" s="47"/>
      <c r="LY621" s="47"/>
      <c r="LZ621" s="47"/>
      <c r="MA621" s="47"/>
      <c r="MB621" s="47"/>
      <c r="MC621" s="47"/>
      <c r="MD621" s="47"/>
      <c r="ME621" s="47"/>
      <c r="MF621" s="47"/>
      <c r="MG621" s="47"/>
      <c r="MH621" s="47"/>
      <c r="MI621" s="47"/>
      <c r="MJ621" s="47"/>
      <c r="MK621" s="47"/>
      <c r="ML621" s="47"/>
      <c r="MM621" s="47"/>
      <c r="MN621" s="47"/>
      <c r="MO621" s="47"/>
      <c r="MP621" s="47"/>
      <c r="MQ621" s="47"/>
      <c r="MR621" s="47"/>
      <c r="MS621" s="47"/>
      <c r="MT621" s="47"/>
      <c r="MU621" s="47"/>
      <c r="MV621" s="47"/>
      <c r="MW621" s="47"/>
      <c r="MX621" s="47"/>
      <c r="MY621" s="47"/>
      <c r="MZ621" s="47"/>
      <c r="NA621" s="47"/>
    </row>
    <row r="622" spans="138:365" x14ac:dyDescent="0.25"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  <c r="JP622" s="47"/>
      <c r="JQ622" s="47"/>
      <c r="JR622" s="47"/>
      <c r="JS622" s="47"/>
      <c r="JT622" s="47"/>
      <c r="JU622" s="47"/>
      <c r="JV622" s="47"/>
      <c r="JW622" s="47"/>
      <c r="JX622" s="47"/>
      <c r="JY622" s="47"/>
      <c r="JZ622" s="47"/>
      <c r="KA622" s="47"/>
      <c r="KB622" s="47"/>
      <c r="KC622" s="47"/>
      <c r="KD622" s="47"/>
      <c r="KE622" s="47"/>
      <c r="KF622" s="47"/>
      <c r="KG622" s="47"/>
      <c r="KH622" s="47"/>
      <c r="KI622" s="47"/>
      <c r="KJ622" s="47"/>
      <c r="KK622" s="47"/>
      <c r="KL622" s="47"/>
      <c r="KM622" s="47"/>
      <c r="KN622" s="47"/>
      <c r="KO622" s="47"/>
      <c r="KP622" s="47"/>
      <c r="KQ622" s="47"/>
      <c r="KR622" s="47"/>
      <c r="KS622" s="47"/>
      <c r="KT622" s="47"/>
      <c r="KU622" s="47"/>
      <c r="KV622" s="47"/>
      <c r="KW622" s="47"/>
      <c r="KX622" s="47"/>
      <c r="KY622" s="47"/>
      <c r="KZ622" s="47"/>
      <c r="LA622" s="47"/>
      <c r="LB622" s="47"/>
      <c r="LC622" s="47"/>
      <c r="LD622" s="47"/>
      <c r="LE622" s="47"/>
      <c r="LF622" s="47"/>
      <c r="LG622" s="47"/>
      <c r="LH622" s="47"/>
      <c r="LI622" s="47"/>
      <c r="LJ622" s="47"/>
      <c r="LK622" s="47"/>
      <c r="LL622" s="47"/>
      <c r="LM622" s="47"/>
      <c r="LN622" s="47"/>
      <c r="LO622" s="47"/>
      <c r="LP622" s="47"/>
      <c r="LQ622" s="47"/>
      <c r="LR622" s="47"/>
      <c r="LS622" s="47"/>
      <c r="LT622" s="47"/>
      <c r="LU622" s="47"/>
      <c r="LV622" s="47"/>
      <c r="LW622" s="47"/>
      <c r="LX622" s="47"/>
      <c r="LY622" s="47"/>
      <c r="LZ622" s="47"/>
      <c r="MA622" s="47"/>
      <c r="MB622" s="47"/>
      <c r="MC622" s="47"/>
      <c r="MD622" s="47"/>
      <c r="ME622" s="47"/>
      <c r="MF622" s="47"/>
      <c r="MG622" s="47"/>
      <c r="MH622" s="47"/>
      <c r="MI622" s="47"/>
      <c r="MJ622" s="47"/>
      <c r="MK622" s="47"/>
      <c r="ML622" s="47"/>
      <c r="MM622" s="47"/>
      <c r="MN622" s="47"/>
      <c r="MO622" s="47"/>
      <c r="MP622" s="47"/>
      <c r="MQ622" s="47"/>
      <c r="MR622" s="47"/>
      <c r="MS622" s="47"/>
      <c r="MT622" s="47"/>
      <c r="MU622" s="47"/>
      <c r="MV622" s="47"/>
      <c r="MW622" s="47"/>
      <c r="MX622" s="47"/>
      <c r="MY622" s="47"/>
      <c r="MZ622" s="47"/>
      <c r="NA622" s="47"/>
    </row>
    <row r="623" spans="138:365" x14ac:dyDescent="0.25"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  <c r="JP623" s="47"/>
      <c r="JQ623" s="47"/>
      <c r="JR623" s="47"/>
      <c r="JS623" s="47"/>
      <c r="JT623" s="47"/>
      <c r="JU623" s="47"/>
      <c r="JV623" s="47"/>
      <c r="JW623" s="47"/>
      <c r="JX623" s="47"/>
      <c r="JY623" s="47"/>
      <c r="JZ623" s="47"/>
      <c r="KA623" s="47"/>
      <c r="KB623" s="47"/>
      <c r="KC623" s="47"/>
      <c r="KD623" s="47"/>
      <c r="KE623" s="47"/>
      <c r="KF623" s="47"/>
      <c r="KG623" s="47"/>
      <c r="KH623" s="47"/>
      <c r="KI623" s="47"/>
      <c r="KJ623" s="47"/>
      <c r="KK623" s="47"/>
      <c r="KL623" s="47"/>
      <c r="KM623" s="47"/>
      <c r="KN623" s="47"/>
      <c r="KO623" s="47"/>
      <c r="KP623" s="47"/>
      <c r="KQ623" s="47"/>
      <c r="KR623" s="47"/>
      <c r="KS623" s="47"/>
      <c r="KT623" s="47"/>
      <c r="KU623" s="47"/>
      <c r="KV623" s="47"/>
      <c r="KW623" s="47"/>
      <c r="KX623" s="47"/>
      <c r="KY623" s="47"/>
      <c r="KZ623" s="47"/>
      <c r="LA623" s="47"/>
      <c r="LB623" s="47"/>
      <c r="LC623" s="47"/>
      <c r="LD623" s="47"/>
      <c r="LE623" s="47"/>
      <c r="LF623" s="47"/>
      <c r="LG623" s="47"/>
      <c r="LH623" s="47"/>
      <c r="LI623" s="47"/>
      <c r="LJ623" s="47"/>
      <c r="LK623" s="47"/>
      <c r="LL623" s="47"/>
      <c r="LM623" s="47"/>
      <c r="LN623" s="47"/>
      <c r="LO623" s="47"/>
      <c r="LP623" s="47"/>
      <c r="LQ623" s="47"/>
      <c r="LR623" s="47"/>
      <c r="LS623" s="47"/>
      <c r="LT623" s="47"/>
      <c r="LU623" s="47"/>
      <c r="LV623" s="47"/>
      <c r="LW623" s="47"/>
      <c r="LX623" s="47"/>
      <c r="LY623" s="47"/>
      <c r="LZ623" s="47"/>
      <c r="MA623" s="47"/>
      <c r="MB623" s="47"/>
      <c r="MC623" s="47"/>
      <c r="MD623" s="47"/>
      <c r="ME623" s="47"/>
      <c r="MF623" s="47"/>
      <c r="MG623" s="47"/>
      <c r="MH623" s="47"/>
      <c r="MI623" s="47"/>
      <c r="MJ623" s="47"/>
      <c r="MK623" s="47"/>
      <c r="ML623" s="47"/>
      <c r="MM623" s="47"/>
      <c r="MN623" s="47"/>
      <c r="MO623" s="47"/>
      <c r="MP623" s="47"/>
      <c r="MQ623" s="47"/>
      <c r="MR623" s="47"/>
      <c r="MS623" s="47"/>
      <c r="MT623" s="47"/>
      <c r="MU623" s="47"/>
      <c r="MV623" s="47"/>
      <c r="MW623" s="47"/>
      <c r="MX623" s="47"/>
      <c r="MY623" s="47"/>
      <c r="MZ623" s="47"/>
      <c r="NA623" s="47"/>
    </row>
    <row r="624" spans="138:365" x14ac:dyDescent="0.25"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  <c r="JP624" s="47"/>
      <c r="JQ624" s="47"/>
      <c r="JR624" s="47"/>
      <c r="JS624" s="47"/>
      <c r="JT624" s="47"/>
      <c r="JU624" s="47"/>
      <c r="JV624" s="47"/>
      <c r="JW624" s="47"/>
      <c r="JX624" s="47"/>
      <c r="JY624" s="47"/>
      <c r="JZ624" s="47"/>
      <c r="KA624" s="47"/>
      <c r="KB624" s="47"/>
      <c r="KC624" s="47"/>
      <c r="KD624" s="47"/>
      <c r="KE624" s="47"/>
      <c r="KF624" s="47"/>
      <c r="KG624" s="47"/>
      <c r="KH624" s="47"/>
      <c r="KI624" s="47"/>
      <c r="KJ624" s="47"/>
      <c r="KK624" s="47"/>
      <c r="KL624" s="47"/>
      <c r="KM624" s="47"/>
      <c r="KN624" s="47"/>
      <c r="KO624" s="47"/>
      <c r="KP624" s="47"/>
      <c r="KQ624" s="47"/>
      <c r="KR624" s="47"/>
      <c r="KS624" s="47"/>
      <c r="KT624" s="47"/>
      <c r="KU624" s="47"/>
      <c r="KV624" s="47"/>
      <c r="KW624" s="47"/>
      <c r="KX624" s="47"/>
      <c r="KY624" s="47"/>
      <c r="KZ624" s="47"/>
      <c r="LA624" s="47"/>
      <c r="LB624" s="47"/>
      <c r="LC624" s="47"/>
      <c r="LD624" s="47"/>
      <c r="LE624" s="47"/>
      <c r="LF624" s="47"/>
      <c r="LG624" s="47"/>
      <c r="LH624" s="47"/>
      <c r="LI624" s="47"/>
      <c r="LJ624" s="47"/>
      <c r="LK624" s="47"/>
      <c r="LL624" s="47"/>
      <c r="LM624" s="47"/>
      <c r="LN624" s="47"/>
      <c r="LO624" s="47"/>
      <c r="LP624" s="47"/>
      <c r="LQ624" s="47"/>
      <c r="LR624" s="47"/>
      <c r="LS624" s="47"/>
      <c r="LT624" s="47"/>
      <c r="LU624" s="47"/>
      <c r="LV624" s="47"/>
      <c r="LW624" s="47"/>
      <c r="LX624" s="47"/>
      <c r="LY624" s="47"/>
      <c r="LZ624" s="47"/>
      <c r="MA624" s="47"/>
      <c r="MB624" s="47"/>
      <c r="MC624" s="47"/>
      <c r="MD624" s="47"/>
      <c r="ME624" s="47"/>
      <c r="MF624" s="47"/>
      <c r="MG624" s="47"/>
      <c r="MH624" s="47"/>
      <c r="MI624" s="47"/>
      <c r="MJ624" s="47"/>
      <c r="MK624" s="47"/>
      <c r="ML624" s="47"/>
      <c r="MM624" s="47"/>
      <c r="MN624" s="47"/>
      <c r="MO624" s="47"/>
      <c r="MP624" s="47"/>
      <c r="MQ624" s="47"/>
      <c r="MR624" s="47"/>
      <c r="MS624" s="47"/>
      <c r="MT624" s="47"/>
      <c r="MU624" s="47"/>
      <c r="MV624" s="47"/>
      <c r="MW624" s="47"/>
      <c r="MX624" s="47"/>
      <c r="MY624" s="47"/>
      <c r="MZ624" s="47"/>
      <c r="NA624" s="47"/>
    </row>
    <row r="625" spans="138:365" x14ac:dyDescent="0.25"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  <c r="JP625" s="47"/>
      <c r="JQ625" s="47"/>
      <c r="JR625" s="47"/>
      <c r="JS625" s="47"/>
      <c r="JT625" s="47"/>
      <c r="JU625" s="47"/>
      <c r="JV625" s="47"/>
      <c r="JW625" s="47"/>
      <c r="JX625" s="47"/>
      <c r="JY625" s="47"/>
      <c r="JZ625" s="47"/>
      <c r="KA625" s="47"/>
      <c r="KB625" s="47"/>
      <c r="KC625" s="47"/>
      <c r="KD625" s="47"/>
      <c r="KE625" s="47"/>
      <c r="KF625" s="47"/>
      <c r="KG625" s="47"/>
      <c r="KH625" s="47"/>
      <c r="KI625" s="47"/>
      <c r="KJ625" s="47"/>
      <c r="KK625" s="47"/>
      <c r="KL625" s="47"/>
      <c r="KM625" s="47"/>
      <c r="KN625" s="47"/>
      <c r="KO625" s="47"/>
      <c r="KP625" s="47"/>
      <c r="KQ625" s="47"/>
      <c r="KR625" s="47"/>
      <c r="KS625" s="47"/>
      <c r="KT625" s="47"/>
      <c r="KU625" s="47"/>
      <c r="KV625" s="47"/>
      <c r="KW625" s="47"/>
      <c r="KX625" s="47"/>
      <c r="KY625" s="47"/>
      <c r="KZ625" s="47"/>
      <c r="LA625" s="47"/>
      <c r="LB625" s="47"/>
      <c r="LC625" s="47"/>
      <c r="LD625" s="47"/>
      <c r="LE625" s="47"/>
      <c r="LF625" s="47"/>
      <c r="LG625" s="47"/>
      <c r="LH625" s="47"/>
      <c r="LI625" s="47"/>
      <c r="LJ625" s="47"/>
      <c r="LK625" s="47"/>
      <c r="LL625" s="47"/>
      <c r="LM625" s="47"/>
      <c r="LN625" s="47"/>
      <c r="LO625" s="47"/>
      <c r="LP625" s="47"/>
      <c r="LQ625" s="47"/>
      <c r="LR625" s="47"/>
      <c r="LS625" s="47"/>
      <c r="LT625" s="47"/>
      <c r="LU625" s="47"/>
      <c r="LV625" s="47"/>
      <c r="LW625" s="47"/>
      <c r="LX625" s="47"/>
      <c r="LY625" s="47"/>
      <c r="LZ625" s="47"/>
      <c r="MA625" s="47"/>
      <c r="MB625" s="47"/>
      <c r="MC625" s="47"/>
      <c r="MD625" s="47"/>
      <c r="ME625" s="47"/>
      <c r="MF625" s="47"/>
      <c r="MG625" s="47"/>
      <c r="MH625" s="47"/>
      <c r="MI625" s="47"/>
      <c r="MJ625" s="47"/>
      <c r="MK625" s="47"/>
      <c r="ML625" s="47"/>
      <c r="MM625" s="47"/>
      <c r="MN625" s="47"/>
      <c r="MO625" s="47"/>
      <c r="MP625" s="47"/>
      <c r="MQ625" s="47"/>
      <c r="MR625" s="47"/>
      <c r="MS625" s="47"/>
      <c r="MT625" s="47"/>
      <c r="MU625" s="47"/>
      <c r="MV625" s="47"/>
      <c r="MW625" s="47"/>
      <c r="MX625" s="47"/>
      <c r="MY625" s="47"/>
      <c r="MZ625" s="47"/>
      <c r="NA625" s="47"/>
    </row>
    <row r="626" spans="138:365" x14ac:dyDescent="0.25"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  <c r="JP626" s="47"/>
      <c r="JQ626" s="47"/>
      <c r="JR626" s="47"/>
      <c r="JS626" s="47"/>
      <c r="JT626" s="47"/>
      <c r="JU626" s="47"/>
      <c r="JV626" s="47"/>
      <c r="JW626" s="47"/>
      <c r="JX626" s="47"/>
      <c r="JY626" s="47"/>
      <c r="JZ626" s="47"/>
      <c r="KA626" s="47"/>
      <c r="KB626" s="47"/>
      <c r="KC626" s="47"/>
      <c r="KD626" s="47"/>
      <c r="KE626" s="47"/>
      <c r="KF626" s="47"/>
      <c r="KG626" s="47"/>
      <c r="KH626" s="47"/>
      <c r="KI626" s="47"/>
      <c r="KJ626" s="47"/>
      <c r="KK626" s="47"/>
      <c r="KL626" s="47"/>
      <c r="KM626" s="47"/>
      <c r="KN626" s="47"/>
      <c r="KO626" s="47"/>
      <c r="KP626" s="47"/>
      <c r="KQ626" s="47"/>
      <c r="KR626" s="47"/>
      <c r="KS626" s="47"/>
      <c r="KT626" s="47"/>
      <c r="KU626" s="47"/>
      <c r="KV626" s="47"/>
      <c r="KW626" s="47"/>
      <c r="KX626" s="47"/>
      <c r="KY626" s="47"/>
      <c r="KZ626" s="47"/>
      <c r="LA626" s="47"/>
      <c r="LB626" s="47"/>
      <c r="LC626" s="47"/>
      <c r="LD626" s="47"/>
      <c r="LE626" s="47"/>
      <c r="LF626" s="47"/>
      <c r="LG626" s="47"/>
      <c r="LH626" s="47"/>
      <c r="LI626" s="47"/>
      <c r="LJ626" s="47"/>
      <c r="LK626" s="47"/>
      <c r="LL626" s="47"/>
      <c r="LM626" s="47"/>
      <c r="LN626" s="47"/>
      <c r="LO626" s="47"/>
      <c r="LP626" s="47"/>
      <c r="LQ626" s="47"/>
      <c r="LR626" s="47"/>
      <c r="LS626" s="47"/>
      <c r="LT626" s="47"/>
      <c r="LU626" s="47"/>
      <c r="LV626" s="47"/>
      <c r="LW626" s="47"/>
      <c r="LX626" s="47"/>
      <c r="LY626" s="47"/>
      <c r="LZ626" s="47"/>
      <c r="MA626" s="47"/>
      <c r="MB626" s="47"/>
      <c r="MC626" s="47"/>
      <c r="MD626" s="47"/>
      <c r="ME626" s="47"/>
      <c r="MF626" s="47"/>
      <c r="MG626" s="47"/>
      <c r="MH626" s="47"/>
      <c r="MI626" s="47"/>
      <c r="MJ626" s="47"/>
      <c r="MK626" s="47"/>
      <c r="ML626" s="47"/>
      <c r="MM626" s="47"/>
      <c r="MN626" s="47"/>
      <c r="MO626" s="47"/>
      <c r="MP626" s="47"/>
      <c r="MQ626" s="47"/>
      <c r="MR626" s="47"/>
      <c r="MS626" s="47"/>
      <c r="MT626" s="47"/>
      <c r="MU626" s="47"/>
      <c r="MV626" s="47"/>
      <c r="MW626" s="47"/>
      <c r="MX626" s="47"/>
      <c r="MY626" s="47"/>
      <c r="MZ626" s="47"/>
      <c r="NA626" s="47"/>
    </row>
    <row r="627" spans="138:365" x14ac:dyDescent="0.25"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  <c r="JP627" s="47"/>
      <c r="JQ627" s="47"/>
      <c r="JR627" s="47"/>
      <c r="JS627" s="47"/>
      <c r="JT627" s="47"/>
      <c r="JU627" s="47"/>
      <c r="JV627" s="47"/>
      <c r="JW627" s="47"/>
      <c r="JX627" s="47"/>
      <c r="JY627" s="47"/>
      <c r="JZ627" s="47"/>
      <c r="KA627" s="47"/>
      <c r="KB627" s="47"/>
      <c r="KC627" s="47"/>
      <c r="KD627" s="47"/>
      <c r="KE627" s="47"/>
      <c r="KF627" s="47"/>
      <c r="KG627" s="47"/>
      <c r="KH627" s="47"/>
      <c r="KI627" s="47"/>
      <c r="KJ627" s="47"/>
      <c r="KK627" s="47"/>
      <c r="KL627" s="47"/>
      <c r="KM627" s="47"/>
      <c r="KN627" s="47"/>
      <c r="KO627" s="47"/>
      <c r="KP627" s="47"/>
      <c r="KQ627" s="47"/>
      <c r="KR627" s="47"/>
      <c r="KS627" s="47"/>
      <c r="KT627" s="47"/>
      <c r="KU627" s="47"/>
      <c r="KV627" s="47"/>
      <c r="KW627" s="47"/>
      <c r="KX627" s="47"/>
      <c r="KY627" s="47"/>
      <c r="KZ627" s="47"/>
      <c r="LA627" s="47"/>
      <c r="LB627" s="47"/>
      <c r="LC627" s="47"/>
      <c r="LD627" s="47"/>
      <c r="LE627" s="47"/>
      <c r="LF627" s="47"/>
      <c r="LG627" s="47"/>
      <c r="LH627" s="47"/>
      <c r="LI627" s="47"/>
      <c r="LJ627" s="47"/>
      <c r="LK627" s="47"/>
      <c r="LL627" s="47"/>
      <c r="LM627" s="47"/>
      <c r="LN627" s="47"/>
      <c r="LO627" s="47"/>
      <c r="LP627" s="47"/>
      <c r="LQ627" s="47"/>
      <c r="LR627" s="47"/>
      <c r="LS627" s="47"/>
      <c r="LT627" s="47"/>
      <c r="LU627" s="47"/>
      <c r="LV627" s="47"/>
      <c r="LW627" s="47"/>
      <c r="LX627" s="47"/>
      <c r="LY627" s="47"/>
      <c r="LZ627" s="47"/>
      <c r="MA627" s="47"/>
      <c r="MB627" s="47"/>
      <c r="MC627" s="47"/>
      <c r="MD627" s="47"/>
      <c r="ME627" s="47"/>
      <c r="MF627" s="47"/>
      <c r="MG627" s="47"/>
      <c r="MH627" s="47"/>
      <c r="MI627" s="47"/>
      <c r="MJ627" s="47"/>
      <c r="MK627" s="47"/>
      <c r="ML627" s="47"/>
      <c r="MM627" s="47"/>
      <c r="MN627" s="47"/>
      <c r="MO627" s="47"/>
      <c r="MP627" s="47"/>
      <c r="MQ627" s="47"/>
      <c r="MR627" s="47"/>
      <c r="MS627" s="47"/>
      <c r="MT627" s="47"/>
      <c r="MU627" s="47"/>
      <c r="MV627" s="47"/>
      <c r="MW627" s="47"/>
      <c r="MX627" s="47"/>
      <c r="MY627" s="47"/>
      <c r="MZ627" s="47"/>
      <c r="NA627" s="47"/>
    </row>
    <row r="628" spans="138:365" x14ac:dyDescent="0.25"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  <c r="JP628" s="47"/>
      <c r="JQ628" s="47"/>
      <c r="JR628" s="47"/>
      <c r="JS628" s="47"/>
      <c r="JT628" s="47"/>
      <c r="JU628" s="47"/>
      <c r="JV628" s="47"/>
      <c r="JW628" s="47"/>
      <c r="JX628" s="47"/>
      <c r="JY628" s="47"/>
      <c r="JZ628" s="47"/>
      <c r="KA628" s="47"/>
      <c r="KB628" s="47"/>
      <c r="KC628" s="47"/>
      <c r="KD628" s="47"/>
      <c r="KE628" s="47"/>
      <c r="KF628" s="47"/>
      <c r="KG628" s="47"/>
      <c r="KH628" s="47"/>
      <c r="KI628" s="47"/>
      <c r="KJ628" s="47"/>
      <c r="KK628" s="47"/>
      <c r="KL628" s="47"/>
      <c r="KM628" s="47"/>
      <c r="KN628" s="47"/>
      <c r="KO628" s="47"/>
      <c r="KP628" s="47"/>
      <c r="KQ628" s="47"/>
      <c r="KR628" s="47"/>
      <c r="KS628" s="47"/>
      <c r="KT628" s="47"/>
      <c r="KU628" s="47"/>
      <c r="KV628" s="47"/>
      <c r="KW628" s="47"/>
      <c r="KX628" s="47"/>
      <c r="KY628" s="47"/>
      <c r="KZ628" s="47"/>
      <c r="LA628" s="47"/>
      <c r="LB628" s="47"/>
      <c r="LC628" s="47"/>
      <c r="LD628" s="47"/>
      <c r="LE628" s="47"/>
      <c r="LF628" s="47"/>
      <c r="LG628" s="47"/>
      <c r="LH628" s="47"/>
      <c r="LI628" s="47"/>
      <c r="LJ628" s="47"/>
      <c r="LK628" s="47"/>
      <c r="LL628" s="47"/>
      <c r="LM628" s="47"/>
      <c r="LN628" s="47"/>
      <c r="LO628" s="47"/>
      <c r="LP628" s="47"/>
      <c r="LQ628" s="47"/>
      <c r="LR628" s="47"/>
      <c r="LS628" s="47"/>
      <c r="LT628" s="47"/>
      <c r="LU628" s="47"/>
      <c r="LV628" s="47"/>
      <c r="LW628" s="47"/>
      <c r="LX628" s="47"/>
      <c r="LY628" s="47"/>
      <c r="LZ628" s="47"/>
      <c r="MA628" s="47"/>
      <c r="MB628" s="47"/>
      <c r="MC628" s="47"/>
      <c r="MD628" s="47"/>
      <c r="ME628" s="47"/>
      <c r="MF628" s="47"/>
      <c r="MG628" s="47"/>
      <c r="MH628" s="47"/>
      <c r="MI628" s="47"/>
      <c r="MJ628" s="47"/>
      <c r="MK628" s="47"/>
      <c r="ML628" s="47"/>
      <c r="MM628" s="47"/>
      <c r="MN628" s="47"/>
      <c r="MO628" s="47"/>
      <c r="MP628" s="47"/>
      <c r="MQ628" s="47"/>
      <c r="MR628" s="47"/>
      <c r="MS628" s="47"/>
      <c r="MT628" s="47"/>
      <c r="MU628" s="47"/>
      <c r="MV628" s="47"/>
      <c r="MW628" s="47"/>
      <c r="MX628" s="47"/>
      <c r="MY628" s="47"/>
      <c r="MZ628" s="47"/>
      <c r="NA628" s="47"/>
    </row>
    <row r="629" spans="138:365" x14ac:dyDescent="0.25"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  <c r="JP629" s="47"/>
      <c r="JQ629" s="47"/>
      <c r="JR629" s="47"/>
      <c r="JS629" s="47"/>
      <c r="JT629" s="47"/>
      <c r="JU629" s="47"/>
      <c r="JV629" s="47"/>
      <c r="JW629" s="47"/>
      <c r="JX629" s="47"/>
      <c r="JY629" s="47"/>
      <c r="JZ629" s="47"/>
      <c r="KA629" s="47"/>
      <c r="KB629" s="47"/>
      <c r="KC629" s="47"/>
      <c r="KD629" s="47"/>
      <c r="KE629" s="47"/>
      <c r="KF629" s="47"/>
      <c r="KG629" s="47"/>
      <c r="KH629" s="47"/>
      <c r="KI629" s="47"/>
      <c r="KJ629" s="47"/>
      <c r="KK629" s="47"/>
      <c r="KL629" s="47"/>
      <c r="KM629" s="47"/>
      <c r="KN629" s="47"/>
      <c r="KO629" s="47"/>
      <c r="KP629" s="47"/>
      <c r="KQ629" s="47"/>
      <c r="KR629" s="47"/>
      <c r="KS629" s="47"/>
      <c r="KT629" s="47"/>
      <c r="KU629" s="47"/>
      <c r="KV629" s="47"/>
      <c r="KW629" s="47"/>
      <c r="KX629" s="47"/>
      <c r="KY629" s="47"/>
      <c r="KZ629" s="47"/>
      <c r="LA629" s="47"/>
      <c r="LB629" s="47"/>
      <c r="LC629" s="47"/>
      <c r="LD629" s="47"/>
      <c r="LE629" s="47"/>
      <c r="LF629" s="47"/>
      <c r="LG629" s="47"/>
      <c r="LH629" s="47"/>
      <c r="LI629" s="47"/>
      <c r="LJ629" s="47"/>
      <c r="LK629" s="47"/>
      <c r="LL629" s="47"/>
      <c r="LM629" s="47"/>
      <c r="LN629" s="47"/>
      <c r="LO629" s="47"/>
      <c r="LP629" s="47"/>
      <c r="LQ629" s="47"/>
      <c r="LR629" s="47"/>
      <c r="LS629" s="47"/>
      <c r="LT629" s="47"/>
      <c r="LU629" s="47"/>
      <c r="LV629" s="47"/>
      <c r="LW629" s="47"/>
      <c r="LX629" s="47"/>
      <c r="LY629" s="47"/>
      <c r="LZ629" s="47"/>
      <c r="MA629" s="47"/>
      <c r="MB629" s="47"/>
      <c r="MC629" s="47"/>
      <c r="MD629" s="47"/>
      <c r="ME629" s="47"/>
      <c r="MF629" s="47"/>
      <c r="MG629" s="47"/>
      <c r="MH629" s="47"/>
      <c r="MI629" s="47"/>
      <c r="MJ629" s="47"/>
      <c r="MK629" s="47"/>
      <c r="ML629" s="47"/>
      <c r="MM629" s="47"/>
      <c r="MN629" s="47"/>
      <c r="MO629" s="47"/>
      <c r="MP629" s="47"/>
      <c r="MQ629" s="47"/>
      <c r="MR629" s="47"/>
      <c r="MS629" s="47"/>
      <c r="MT629" s="47"/>
      <c r="MU629" s="47"/>
      <c r="MV629" s="47"/>
      <c r="MW629" s="47"/>
      <c r="MX629" s="47"/>
      <c r="MY629" s="47"/>
      <c r="MZ629" s="47"/>
      <c r="NA629" s="47"/>
    </row>
    <row r="630" spans="138:365" x14ac:dyDescent="0.25"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  <c r="JP630" s="47"/>
      <c r="JQ630" s="47"/>
      <c r="JR630" s="47"/>
      <c r="JS630" s="47"/>
      <c r="JT630" s="47"/>
      <c r="JU630" s="47"/>
      <c r="JV630" s="47"/>
      <c r="JW630" s="47"/>
      <c r="JX630" s="47"/>
      <c r="JY630" s="47"/>
      <c r="JZ630" s="47"/>
      <c r="KA630" s="47"/>
      <c r="KB630" s="47"/>
      <c r="KC630" s="47"/>
      <c r="KD630" s="47"/>
      <c r="KE630" s="47"/>
      <c r="KF630" s="47"/>
      <c r="KG630" s="47"/>
      <c r="KH630" s="47"/>
      <c r="KI630" s="47"/>
      <c r="KJ630" s="47"/>
      <c r="KK630" s="47"/>
      <c r="KL630" s="47"/>
      <c r="KM630" s="47"/>
      <c r="KN630" s="47"/>
      <c r="KO630" s="47"/>
      <c r="KP630" s="47"/>
      <c r="KQ630" s="47"/>
      <c r="KR630" s="47"/>
      <c r="KS630" s="47"/>
      <c r="KT630" s="47"/>
      <c r="KU630" s="47"/>
      <c r="KV630" s="47"/>
      <c r="KW630" s="47"/>
      <c r="KX630" s="47"/>
      <c r="KY630" s="47"/>
      <c r="KZ630" s="47"/>
      <c r="LA630" s="47"/>
      <c r="LB630" s="47"/>
      <c r="LC630" s="47"/>
      <c r="LD630" s="47"/>
      <c r="LE630" s="47"/>
      <c r="LF630" s="47"/>
      <c r="LG630" s="47"/>
      <c r="LH630" s="47"/>
      <c r="LI630" s="47"/>
      <c r="LJ630" s="47"/>
      <c r="LK630" s="47"/>
      <c r="LL630" s="47"/>
      <c r="LM630" s="47"/>
      <c r="LN630" s="47"/>
      <c r="LO630" s="47"/>
      <c r="LP630" s="47"/>
      <c r="LQ630" s="47"/>
      <c r="LR630" s="47"/>
      <c r="LS630" s="47"/>
      <c r="LT630" s="47"/>
      <c r="LU630" s="47"/>
      <c r="LV630" s="47"/>
      <c r="LW630" s="47"/>
      <c r="LX630" s="47"/>
      <c r="LY630" s="47"/>
      <c r="LZ630" s="47"/>
      <c r="MA630" s="47"/>
      <c r="MB630" s="47"/>
      <c r="MC630" s="47"/>
      <c r="MD630" s="47"/>
      <c r="ME630" s="47"/>
      <c r="MF630" s="47"/>
      <c r="MG630" s="47"/>
      <c r="MH630" s="47"/>
      <c r="MI630" s="47"/>
      <c r="MJ630" s="47"/>
      <c r="MK630" s="47"/>
      <c r="ML630" s="47"/>
      <c r="MM630" s="47"/>
      <c r="MN630" s="47"/>
      <c r="MO630" s="47"/>
      <c r="MP630" s="47"/>
      <c r="MQ630" s="47"/>
      <c r="MR630" s="47"/>
      <c r="MS630" s="47"/>
      <c r="MT630" s="47"/>
      <c r="MU630" s="47"/>
      <c r="MV630" s="47"/>
      <c r="MW630" s="47"/>
      <c r="MX630" s="47"/>
      <c r="MY630" s="47"/>
      <c r="MZ630" s="47"/>
      <c r="NA630" s="47"/>
    </row>
    <row r="631" spans="138:365" x14ac:dyDescent="0.25"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  <c r="JP631" s="47"/>
      <c r="JQ631" s="47"/>
      <c r="JR631" s="47"/>
      <c r="JS631" s="47"/>
      <c r="JT631" s="47"/>
      <c r="JU631" s="47"/>
      <c r="JV631" s="47"/>
      <c r="JW631" s="47"/>
      <c r="JX631" s="47"/>
      <c r="JY631" s="47"/>
      <c r="JZ631" s="47"/>
      <c r="KA631" s="47"/>
      <c r="KB631" s="47"/>
      <c r="KC631" s="47"/>
      <c r="KD631" s="47"/>
      <c r="KE631" s="47"/>
      <c r="KF631" s="47"/>
      <c r="KG631" s="47"/>
      <c r="KH631" s="47"/>
      <c r="KI631" s="47"/>
      <c r="KJ631" s="47"/>
      <c r="KK631" s="47"/>
      <c r="KL631" s="47"/>
      <c r="KM631" s="47"/>
      <c r="KN631" s="47"/>
      <c r="KO631" s="47"/>
      <c r="KP631" s="47"/>
      <c r="KQ631" s="47"/>
      <c r="KR631" s="47"/>
      <c r="KS631" s="47"/>
      <c r="KT631" s="47"/>
      <c r="KU631" s="47"/>
      <c r="KV631" s="47"/>
      <c r="KW631" s="47"/>
      <c r="KX631" s="47"/>
      <c r="KY631" s="47"/>
      <c r="KZ631" s="47"/>
      <c r="LA631" s="47"/>
      <c r="LB631" s="47"/>
      <c r="LC631" s="47"/>
      <c r="LD631" s="47"/>
      <c r="LE631" s="47"/>
      <c r="LF631" s="47"/>
      <c r="LG631" s="47"/>
      <c r="LH631" s="47"/>
      <c r="LI631" s="47"/>
      <c r="LJ631" s="47"/>
      <c r="LK631" s="47"/>
      <c r="LL631" s="47"/>
      <c r="LM631" s="47"/>
      <c r="LN631" s="47"/>
      <c r="LO631" s="47"/>
      <c r="LP631" s="47"/>
      <c r="LQ631" s="47"/>
      <c r="LR631" s="47"/>
      <c r="LS631" s="47"/>
      <c r="LT631" s="47"/>
      <c r="LU631" s="47"/>
      <c r="LV631" s="47"/>
      <c r="LW631" s="47"/>
      <c r="LX631" s="47"/>
      <c r="LY631" s="47"/>
      <c r="LZ631" s="47"/>
      <c r="MA631" s="47"/>
      <c r="MB631" s="47"/>
      <c r="MC631" s="47"/>
      <c r="MD631" s="47"/>
      <c r="ME631" s="47"/>
      <c r="MF631" s="47"/>
      <c r="MG631" s="47"/>
      <c r="MH631" s="47"/>
      <c r="MI631" s="47"/>
      <c r="MJ631" s="47"/>
      <c r="MK631" s="47"/>
      <c r="ML631" s="47"/>
      <c r="MM631" s="47"/>
      <c r="MN631" s="47"/>
      <c r="MO631" s="47"/>
      <c r="MP631" s="47"/>
      <c r="MQ631" s="47"/>
      <c r="MR631" s="47"/>
      <c r="MS631" s="47"/>
      <c r="MT631" s="47"/>
      <c r="MU631" s="47"/>
      <c r="MV631" s="47"/>
      <c r="MW631" s="47"/>
      <c r="MX631" s="47"/>
      <c r="MY631" s="47"/>
      <c r="MZ631" s="47"/>
      <c r="NA631" s="47"/>
    </row>
    <row r="632" spans="138:365" x14ac:dyDescent="0.25"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  <c r="JP632" s="47"/>
      <c r="JQ632" s="47"/>
      <c r="JR632" s="47"/>
      <c r="JS632" s="47"/>
      <c r="JT632" s="47"/>
      <c r="JU632" s="47"/>
      <c r="JV632" s="47"/>
      <c r="JW632" s="47"/>
      <c r="JX632" s="47"/>
      <c r="JY632" s="47"/>
      <c r="JZ632" s="47"/>
      <c r="KA632" s="47"/>
      <c r="KB632" s="47"/>
      <c r="KC632" s="47"/>
      <c r="KD632" s="47"/>
      <c r="KE632" s="47"/>
      <c r="KF632" s="47"/>
      <c r="KG632" s="47"/>
      <c r="KH632" s="47"/>
      <c r="KI632" s="47"/>
      <c r="KJ632" s="47"/>
      <c r="KK632" s="47"/>
      <c r="KL632" s="47"/>
      <c r="KM632" s="47"/>
      <c r="KN632" s="47"/>
      <c r="KO632" s="47"/>
      <c r="KP632" s="47"/>
      <c r="KQ632" s="47"/>
      <c r="KR632" s="47"/>
      <c r="KS632" s="47"/>
      <c r="KT632" s="47"/>
      <c r="KU632" s="47"/>
      <c r="KV632" s="47"/>
      <c r="KW632" s="47"/>
      <c r="KX632" s="47"/>
      <c r="KY632" s="47"/>
      <c r="KZ632" s="47"/>
      <c r="LA632" s="47"/>
      <c r="LB632" s="47"/>
      <c r="LC632" s="47"/>
      <c r="LD632" s="47"/>
      <c r="LE632" s="47"/>
      <c r="LF632" s="47"/>
      <c r="LG632" s="47"/>
      <c r="LH632" s="47"/>
      <c r="LI632" s="47"/>
      <c r="LJ632" s="47"/>
      <c r="LK632" s="47"/>
      <c r="LL632" s="47"/>
      <c r="LM632" s="47"/>
      <c r="LN632" s="47"/>
      <c r="LO632" s="47"/>
      <c r="LP632" s="47"/>
      <c r="LQ632" s="47"/>
      <c r="LR632" s="47"/>
      <c r="LS632" s="47"/>
      <c r="LT632" s="47"/>
      <c r="LU632" s="47"/>
      <c r="LV632" s="47"/>
      <c r="LW632" s="47"/>
      <c r="LX632" s="47"/>
      <c r="LY632" s="47"/>
      <c r="LZ632" s="47"/>
      <c r="MA632" s="47"/>
      <c r="MB632" s="47"/>
      <c r="MC632" s="47"/>
      <c r="MD632" s="47"/>
      <c r="ME632" s="47"/>
      <c r="MF632" s="47"/>
      <c r="MG632" s="47"/>
      <c r="MH632" s="47"/>
      <c r="MI632" s="47"/>
      <c r="MJ632" s="47"/>
      <c r="MK632" s="47"/>
      <c r="ML632" s="47"/>
      <c r="MM632" s="47"/>
      <c r="MN632" s="47"/>
      <c r="MO632" s="47"/>
      <c r="MP632" s="47"/>
      <c r="MQ632" s="47"/>
      <c r="MR632" s="47"/>
      <c r="MS632" s="47"/>
      <c r="MT632" s="47"/>
      <c r="MU632" s="47"/>
      <c r="MV632" s="47"/>
      <c r="MW632" s="47"/>
      <c r="MX632" s="47"/>
      <c r="MY632" s="47"/>
      <c r="MZ632" s="47"/>
      <c r="NA632" s="47"/>
    </row>
    <row r="633" spans="138:365" x14ac:dyDescent="0.25"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  <c r="JP633" s="47"/>
      <c r="JQ633" s="47"/>
      <c r="JR633" s="47"/>
      <c r="JS633" s="47"/>
      <c r="JT633" s="47"/>
      <c r="JU633" s="47"/>
      <c r="JV633" s="47"/>
      <c r="JW633" s="47"/>
      <c r="JX633" s="47"/>
      <c r="JY633" s="47"/>
      <c r="JZ633" s="47"/>
      <c r="KA633" s="47"/>
      <c r="KB633" s="47"/>
      <c r="KC633" s="47"/>
      <c r="KD633" s="47"/>
      <c r="KE633" s="47"/>
      <c r="KF633" s="47"/>
      <c r="KG633" s="47"/>
      <c r="KH633" s="47"/>
      <c r="KI633" s="47"/>
      <c r="KJ633" s="47"/>
      <c r="KK633" s="47"/>
      <c r="KL633" s="47"/>
      <c r="KM633" s="47"/>
      <c r="KN633" s="47"/>
      <c r="KO633" s="47"/>
      <c r="KP633" s="47"/>
      <c r="KQ633" s="47"/>
      <c r="KR633" s="47"/>
      <c r="KS633" s="47"/>
      <c r="KT633" s="47"/>
      <c r="KU633" s="47"/>
      <c r="KV633" s="47"/>
      <c r="KW633" s="47"/>
      <c r="KX633" s="47"/>
      <c r="KY633" s="47"/>
      <c r="KZ633" s="47"/>
      <c r="LA633" s="47"/>
      <c r="LB633" s="47"/>
      <c r="LC633" s="47"/>
      <c r="LD633" s="47"/>
      <c r="LE633" s="47"/>
      <c r="LF633" s="47"/>
      <c r="LG633" s="47"/>
      <c r="LH633" s="47"/>
      <c r="LI633" s="47"/>
      <c r="LJ633" s="47"/>
      <c r="LK633" s="47"/>
      <c r="LL633" s="47"/>
      <c r="LM633" s="47"/>
      <c r="LN633" s="47"/>
      <c r="LO633" s="47"/>
      <c r="LP633" s="47"/>
      <c r="LQ633" s="47"/>
      <c r="LR633" s="47"/>
      <c r="LS633" s="47"/>
      <c r="LT633" s="47"/>
      <c r="LU633" s="47"/>
      <c r="LV633" s="47"/>
      <c r="LW633" s="47"/>
      <c r="LX633" s="47"/>
      <c r="LY633" s="47"/>
      <c r="LZ633" s="47"/>
      <c r="MA633" s="47"/>
      <c r="MB633" s="47"/>
      <c r="MC633" s="47"/>
      <c r="MD633" s="47"/>
      <c r="ME633" s="47"/>
      <c r="MF633" s="47"/>
      <c r="MG633" s="47"/>
      <c r="MH633" s="47"/>
      <c r="MI633" s="47"/>
      <c r="MJ633" s="47"/>
      <c r="MK633" s="47"/>
      <c r="ML633" s="47"/>
      <c r="MM633" s="47"/>
      <c r="MN633" s="47"/>
      <c r="MO633" s="47"/>
      <c r="MP633" s="47"/>
      <c r="MQ633" s="47"/>
      <c r="MR633" s="47"/>
      <c r="MS633" s="47"/>
      <c r="MT633" s="47"/>
      <c r="MU633" s="47"/>
      <c r="MV633" s="47"/>
      <c r="MW633" s="47"/>
      <c r="MX633" s="47"/>
      <c r="MY633" s="47"/>
      <c r="MZ633" s="47"/>
      <c r="NA633" s="47"/>
    </row>
    <row r="634" spans="138:365" x14ac:dyDescent="0.25"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  <c r="JP634" s="47"/>
      <c r="JQ634" s="47"/>
      <c r="JR634" s="47"/>
      <c r="JS634" s="47"/>
      <c r="JT634" s="47"/>
      <c r="JU634" s="47"/>
      <c r="JV634" s="47"/>
      <c r="JW634" s="47"/>
      <c r="JX634" s="47"/>
      <c r="JY634" s="47"/>
      <c r="JZ634" s="47"/>
      <c r="KA634" s="47"/>
      <c r="KB634" s="47"/>
      <c r="KC634" s="47"/>
      <c r="KD634" s="47"/>
      <c r="KE634" s="47"/>
      <c r="KF634" s="47"/>
      <c r="KG634" s="47"/>
      <c r="KH634" s="47"/>
      <c r="KI634" s="47"/>
      <c r="KJ634" s="47"/>
      <c r="KK634" s="47"/>
      <c r="KL634" s="47"/>
      <c r="KM634" s="47"/>
      <c r="KN634" s="47"/>
      <c r="KO634" s="47"/>
      <c r="KP634" s="47"/>
      <c r="KQ634" s="47"/>
      <c r="KR634" s="47"/>
      <c r="KS634" s="47"/>
      <c r="KT634" s="47"/>
      <c r="KU634" s="47"/>
      <c r="KV634" s="47"/>
      <c r="KW634" s="47"/>
      <c r="KX634" s="47"/>
      <c r="KY634" s="47"/>
      <c r="KZ634" s="47"/>
      <c r="LA634" s="47"/>
      <c r="LB634" s="47"/>
      <c r="LC634" s="47"/>
      <c r="LD634" s="47"/>
      <c r="LE634" s="47"/>
      <c r="LF634" s="47"/>
      <c r="LG634" s="47"/>
      <c r="LH634" s="47"/>
      <c r="LI634" s="47"/>
      <c r="LJ634" s="47"/>
      <c r="LK634" s="47"/>
      <c r="LL634" s="47"/>
      <c r="LM634" s="47"/>
      <c r="LN634" s="47"/>
      <c r="LO634" s="47"/>
      <c r="LP634" s="47"/>
      <c r="LQ634" s="47"/>
      <c r="LR634" s="47"/>
      <c r="LS634" s="47"/>
      <c r="LT634" s="47"/>
      <c r="LU634" s="47"/>
      <c r="LV634" s="47"/>
      <c r="LW634" s="47"/>
      <c r="LX634" s="47"/>
      <c r="LY634" s="47"/>
      <c r="LZ634" s="47"/>
      <c r="MA634" s="47"/>
      <c r="MB634" s="47"/>
      <c r="MC634" s="47"/>
      <c r="MD634" s="47"/>
      <c r="ME634" s="47"/>
      <c r="MF634" s="47"/>
      <c r="MG634" s="47"/>
      <c r="MH634" s="47"/>
      <c r="MI634" s="47"/>
      <c r="MJ634" s="47"/>
      <c r="MK634" s="47"/>
      <c r="ML634" s="47"/>
      <c r="MM634" s="47"/>
      <c r="MN634" s="47"/>
      <c r="MO634" s="47"/>
      <c r="MP634" s="47"/>
      <c r="MQ634" s="47"/>
      <c r="MR634" s="47"/>
      <c r="MS634" s="47"/>
      <c r="MT634" s="47"/>
      <c r="MU634" s="47"/>
      <c r="MV634" s="47"/>
      <c r="MW634" s="47"/>
      <c r="MX634" s="47"/>
      <c r="MY634" s="47"/>
      <c r="MZ634" s="47"/>
      <c r="NA634" s="47"/>
    </row>
    <row r="635" spans="138:365" x14ac:dyDescent="0.25"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  <c r="JP635" s="47"/>
      <c r="JQ635" s="47"/>
      <c r="JR635" s="47"/>
      <c r="JS635" s="47"/>
      <c r="JT635" s="47"/>
      <c r="JU635" s="47"/>
      <c r="JV635" s="47"/>
      <c r="JW635" s="47"/>
      <c r="JX635" s="47"/>
      <c r="JY635" s="47"/>
      <c r="JZ635" s="47"/>
      <c r="KA635" s="47"/>
      <c r="KB635" s="47"/>
      <c r="KC635" s="47"/>
      <c r="KD635" s="47"/>
      <c r="KE635" s="47"/>
      <c r="KF635" s="47"/>
      <c r="KG635" s="47"/>
      <c r="KH635" s="47"/>
      <c r="KI635" s="47"/>
      <c r="KJ635" s="47"/>
      <c r="KK635" s="47"/>
      <c r="KL635" s="47"/>
      <c r="KM635" s="47"/>
      <c r="KN635" s="47"/>
      <c r="KO635" s="47"/>
      <c r="KP635" s="47"/>
      <c r="KQ635" s="47"/>
      <c r="KR635" s="47"/>
      <c r="KS635" s="47"/>
      <c r="KT635" s="47"/>
      <c r="KU635" s="47"/>
      <c r="KV635" s="47"/>
      <c r="KW635" s="47"/>
      <c r="KX635" s="47"/>
      <c r="KY635" s="47"/>
      <c r="KZ635" s="47"/>
      <c r="LA635" s="47"/>
      <c r="LB635" s="47"/>
      <c r="LC635" s="47"/>
      <c r="LD635" s="47"/>
      <c r="LE635" s="47"/>
      <c r="LF635" s="47"/>
      <c r="LG635" s="47"/>
      <c r="LH635" s="47"/>
      <c r="LI635" s="47"/>
      <c r="LJ635" s="47"/>
      <c r="LK635" s="47"/>
      <c r="LL635" s="47"/>
      <c r="LM635" s="47"/>
      <c r="LN635" s="47"/>
      <c r="LO635" s="47"/>
      <c r="LP635" s="47"/>
      <c r="LQ635" s="47"/>
      <c r="LR635" s="47"/>
      <c r="LS635" s="47"/>
      <c r="LT635" s="47"/>
      <c r="LU635" s="47"/>
      <c r="LV635" s="47"/>
      <c r="LW635" s="47"/>
      <c r="LX635" s="47"/>
      <c r="LY635" s="47"/>
      <c r="LZ635" s="47"/>
      <c r="MA635" s="47"/>
      <c r="MB635" s="47"/>
      <c r="MC635" s="47"/>
      <c r="MD635" s="47"/>
      <c r="ME635" s="47"/>
      <c r="MF635" s="47"/>
      <c r="MG635" s="47"/>
      <c r="MH635" s="47"/>
      <c r="MI635" s="47"/>
      <c r="MJ635" s="47"/>
      <c r="MK635" s="47"/>
      <c r="ML635" s="47"/>
      <c r="MM635" s="47"/>
      <c r="MN635" s="47"/>
      <c r="MO635" s="47"/>
      <c r="MP635" s="47"/>
      <c r="MQ635" s="47"/>
      <c r="MR635" s="47"/>
      <c r="MS635" s="47"/>
      <c r="MT635" s="47"/>
      <c r="MU635" s="47"/>
      <c r="MV635" s="47"/>
      <c r="MW635" s="47"/>
      <c r="MX635" s="47"/>
      <c r="MY635" s="47"/>
      <c r="MZ635" s="47"/>
      <c r="NA635" s="47"/>
    </row>
    <row r="636" spans="138:365" x14ac:dyDescent="0.25"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  <c r="JP636" s="47"/>
      <c r="JQ636" s="47"/>
      <c r="JR636" s="47"/>
      <c r="JS636" s="47"/>
      <c r="JT636" s="47"/>
      <c r="JU636" s="47"/>
      <c r="JV636" s="47"/>
      <c r="JW636" s="47"/>
      <c r="JX636" s="47"/>
      <c r="JY636" s="47"/>
      <c r="JZ636" s="47"/>
      <c r="KA636" s="47"/>
      <c r="KB636" s="47"/>
      <c r="KC636" s="47"/>
      <c r="KD636" s="47"/>
      <c r="KE636" s="47"/>
      <c r="KF636" s="47"/>
      <c r="KG636" s="47"/>
      <c r="KH636" s="47"/>
      <c r="KI636" s="47"/>
      <c r="KJ636" s="47"/>
      <c r="KK636" s="47"/>
      <c r="KL636" s="47"/>
      <c r="KM636" s="47"/>
      <c r="KN636" s="47"/>
      <c r="KO636" s="47"/>
      <c r="KP636" s="47"/>
      <c r="KQ636" s="47"/>
      <c r="KR636" s="47"/>
      <c r="KS636" s="47"/>
      <c r="KT636" s="47"/>
      <c r="KU636" s="47"/>
      <c r="KV636" s="47"/>
      <c r="KW636" s="47"/>
      <c r="KX636" s="47"/>
      <c r="KY636" s="47"/>
      <c r="KZ636" s="47"/>
      <c r="LA636" s="47"/>
      <c r="LB636" s="47"/>
      <c r="LC636" s="47"/>
      <c r="LD636" s="47"/>
      <c r="LE636" s="47"/>
      <c r="LF636" s="47"/>
      <c r="LG636" s="47"/>
      <c r="LH636" s="47"/>
      <c r="LI636" s="47"/>
      <c r="LJ636" s="47"/>
      <c r="LK636" s="47"/>
      <c r="LL636" s="47"/>
      <c r="LM636" s="47"/>
      <c r="LN636" s="47"/>
      <c r="LO636" s="47"/>
      <c r="LP636" s="47"/>
      <c r="LQ636" s="47"/>
      <c r="LR636" s="47"/>
      <c r="LS636" s="47"/>
      <c r="LT636" s="47"/>
      <c r="LU636" s="47"/>
      <c r="LV636" s="47"/>
      <c r="LW636" s="47"/>
      <c r="LX636" s="47"/>
      <c r="LY636" s="47"/>
      <c r="LZ636" s="47"/>
      <c r="MA636" s="47"/>
      <c r="MB636" s="47"/>
      <c r="MC636" s="47"/>
      <c r="MD636" s="47"/>
      <c r="ME636" s="47"/>
      <c r="MF636" s="47"/>
      <c r="MG636" s="47"/>
      <c r="MH636" s="47"/>
      <c r="MI636" s="47"/>
      <c r="MJ636" s="47"/>
      <c r="MK636" s="47"/>
      <c r="ML636" s="47"/>
      <c r="MM636" s="47"/>
      <c r="MN636" s="47"/>
      <c r="MO636" s="47"/>
      <c r="MP636" s="47"/>
      <c r="MQ636" s="47"/>
      <c r="MR636" s="47"/>
      <c r="MS636" s="47"/>
      <c r="MT636" s="47"/>
      <c r="MU636" s="47"/>
      <c r="MV636" s="47"/>
      <c r="MW636" s="47"/>
      <c r="MX636" s="47"/>
      <c r="MY636" s="47"/>
      <c r="MZ636" s="47"/>
      <c r="NA636" s="47"/>
    </row>
    <row r="637" spans="138:365" x14ac:dyDescent="0.25"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  <c r="JP637" s="47"/>
      <c r="JQ637" s="47"/>
      <c r="JR637" s="47"/>
      <c r="JS637" s="47"/>
      <c r="JT637" s="47"/>
      <c r="JU637" s="47"/>
      <c r="JV637" s="47"/>
      <c r="JW637" s="47"/>
      <c r="JX637" s="47"/>
      <c r="JY637" s="47"/>
      <c r="JZ637" s="47"/>
      <c r="KA637" s="47"/>
      <c r="KB637" s="47"/>
      <c r="KC637" s="47"/>
      <c r="KD637" s="47"/>
      <c r="KE637" s="47"/>
      <c r="KF637" s="47"/>
      <c r="KG637" s="47"/>
      <c r="KH637" s="47"/>
      <c r="KI637" s="47"/>
      <c r="KJ637" s="47"/>
      <c r="KK637" s="47"/>
      <c r="KL637" s="47"/>
      <c r="KM637" s="47"/>
      <c r="KN637" s="47"/>
      <c r="KO637" s="47"/>
      <c r="KP637" s="47"/>
      <c r="KQ637" s="47"/>
      <c r="KR637" s="47"/>
      <c r="KS637" s="47"/>
      <c r="KT637" s="47"/>
      <c r="KU637" s="47"/>
      <c r="KV637" s="47"/>
      <c r="KW637" s="47"/>
      <c r="KX637" s="47"/>
      <c r="KY637" s="47"/>
      <c r="KZ637" s="47"/>
      <c r="LA637" s="47"/>
      <c r="LB637" s="47"/>
      <c r="LC637" s="47"/>
      <c r="LD637" s="47"/>
      <c r="LE637" s="47"/>
      <c r="LF637" s="47"/>
      <c r="LG637" s="47"/>
      <c r="LH637" s="47"/>
      <c r="LI637" s="47"/>
      <c r="LJ637" s="47"/>
      <c r="LK637" s="47"/>
      <c r="LL637" s="47"/>
      <c r="LM637" s="47"/>
      <c r="LN637" s="47"/>
      <c r="LO637" s="47"/>
      <c r="LP637" s="47"/>
      <c r="LQ637" s="47"/>
      <c r="LR637" s="47"/>
      <c r="LS637" s="47"/>
      <c r="LT637" s="47"/>
      <c r="LU637" s="47"/>
      <c r="LV637" s="47"/>
      <c r="LW637" s="47"/>
      <c r="LX637" s="47"/>
      <c r="LY637" s="47"/>
      <c r="LZ637" s="47"/>
      <c r="MA637" s="47"/>
      <c r="MB637" s="47"/>
      <c r="MC637" s="47"/>
      <c r="MD637" s="47"/>
      <c r="ME637" s="47"/>
      <c r="MF637" s="47"/>
      <c r="MG637" s="47"/>
      <c r="MH637" s="47"/>
      <c r="MI637" s="47"/>
      <c r="MJ637" s="47"/>
      <c r="MK637" s="47"/>
      <c r="ML637" s="47"/>
      <c r="MM637" s="47"/>
      <c r="MN637" s="47"/>
      <c r="MO637" s="47"/>
      <c r="MP637" s="47"/>
      <c r="MQ637" s="47"/>
      <c r="MR637" s="47"/>
      <c r="MS637" s="47"/>
      <c r="MT637" s="47"/>
      <c r="MU637" s="47"/>
      <c r="MV637" s="47"/>
      <c r="MW637" s="47"/>
      <c r="MX637" s="47"/>
      <c r="MY637" s="47"/>
      <c r="MZ637" s="47"/>
      <c r="NA637" s="47"/>
    </row>
    <row r="638" spans="138:365" x14ac:dyDescent="0.25"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  <c r="JP638" s="47"/>
      <c r="JQ638" s="47"/>
      <c r="JR638" s="47"/>
      <c r="JS638" s="47"/>
      <c r="JT638" s="47"/>
      <c r="JU638" s="47"/>
      <c r="JV638" s="47"/>
      <c r="JW638" s="47"/>
      <c r="JX638" s="47"/>
      <c r="JY638" s="47"/>
      <c r="JZ638" s="47"/>
      <c r="KA638" s="47"/>
      <c r="KB638" s="47"/>
      <c r="KC638" s="47"/>
      <c r="KD638" s="47"/>
      <c r="KE638" s="47"/>
      <c r="KF638" s="47"/>
      <c r="KG638" s="47"/>
      <c r="KH638" s="47"/>
      <c r="KI638" s="47"/>
      <c r="KJ638" s="47"/>
      <c r="KK638" s="47"/>
      <c r="KL638" s="47"/>
      <c r="KM638" s="47"/>
      <c r="KN638" s="47"/>
      <c r="KO638" s="47"/>
      <c r="KP638" s="47"/>
      <c r="KQ638" s="47"/>
      <c r="KR638" s="47"/>
      <c r="KS638" s="47"/>
      <c r="KT638" s="47"/>
      <c r="KU638" s="47"/>
      <c r="KV638" s="47"/>
      <c r="KW638" s="47"/>
      <c r="KX638" s="47"/>
      <c r="KY638" s="47"/>
      <c r="KZ638" s="47"/>
      <c r="LA638" s="47"/>
      <c r="LB638" s="47"/>
      <c r="LC638" s="47"/>
      <c r="LD638" s="47"/>
      <c r="LE638" s="47"/>
      <c r="LF638" s="47"/>
      <c r="LG638" s="47"/>
      <c r="LH638" s="47"/>
      <c r="LI638" s="47"/>
      <c r="LJ638" s="47"/>
      <c r="LK638" s="47"/>
      <c r="LL638" s="47"/>
      <c r="LM638" s="47"/>
      <c r="LN638" s="47"/>
      <c r="LO638" s="47"/>
      <c r="LP638" s="47"/>
      <c r="LQ638" s="47"/>
      <c r="LR638" s="47"/>
      <c r="LS638" s="47"/>
      <c r="LT638" s="47"/>
      <c r="LU638" s="47"/>
      <c r="LV638" s="47"/>
      <c r="LW638" s="47"/>
      <c r="LX638" s="47"/>
      <c r="LY638" s="47"/>
      <c r="LZ638" s="47"/>
      <c r="MA638" s="47"/>
      <c r="MB638" s="47"/>
      <c r="MC638" s="47"/>
      <c r="MD638" s="47"/>
      <c r="ME638" s="47"/>
      <c r="MF638" s="47"/>
      <c r="MG638" s="47"/>
      <c r="MH638" s="47"/>
      <c r="MI638" s="47"/>
      <c r="MJ638" s="47"/>
      <c r="MK638" s="47"/>
      <c r="ML638" s="47"/>
      <c r="MM638" s="47"/>
      <c r="MN638" s="47"/>
      <c r="MO638" s="47"/>
      <c r="MP638" s="47"/>
      <c r="MQ638" s="47"/>
      <c r="MR638" s="47"/>
      <c r="MS638" s="47"/>
      <c r="MT638" s="47"/>
      <c r="MU638" s="47"/>
      <c r="MV638" s="47"/>
      <c r="MW638" s="47"/>
      <c r="MX638" s="47"/>
      <c r="MY638" s="47"/>
      <c r="MZ638" s="47"/>
      <c r="NA638" s="47"/>
    </row>
    <row r="639" spans="138:365" x14ac:dyDescent="0.25"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  <c r="JP639" s="47"/>
      <c r="JQ639" s="47"/>
      <c r="JR639" s="47"/>
      <c r="JS639" s="47"/>
      <c r="JT639" s="47"/>
      <c r="JU639" s="47"/>
      <c r="JV639" s="47"/>
      <c r="JW639" s="47"/>
      <c r="JX639" s="47"/>
      <c r="JY639" s="47"/>
      <c r="JZ639" s="47"/>
      <c r="KA639" s="47"/>
      <c r="KB639" s="47"/>
      <c r="KC639" s="47"/>
      <c r="KD639" s="47"/>
      <c r="KE639" s="47"/>
      <c r="KF639" s="47"/>
      <c r="KG639" s="47"/>
      <c r="KH639" s="47"/>
      <c r="KI639" s="47"/>
      <c r="KJ639" s="47"/>
      <c r="KK639" s="47"/>
      <c r="KL639" s="47"/>
      <c r="KM639" s="47"/>
      <c r="KN639" s="47"/>
      <c r="KO639" s="47"/>
      <c r="KP639" s="47"/>
      <c r="KQ639" s="47"/>
      <c r="KR639" s="47"/>
      <c r="KS639" s="47"/>
      <c r="KT639" s="47"/>
      <c r="KU639" s="47"/>
      <c r="KV639" s="47"/>
      <c r="KW639" s="47"/>
      <c r="KX639" s="47"/>
      <c r="KY639" s="47"/>
      <c r="KZ639" s="47"/>
      <c r="LA639" s="47"/>
      <c r="LB639" s="47"/>
      <c r="LC639" s="47"/>
      <c r="LD639" s="47"/>
      <c r="LE639" s="47"/>
      <c r="LF639" s="47"/>
      <c r="LG639" s="47"/>
      <c r="LH639" s="47"/>
      <c r="LI639" s="47"/>
      <c r="LJ639" s="47"/>
      <c r="LK639" s="47"/>
      <c r="LL639" s="47"/>
      <c r="LM639" s="47"/>
      <c r="LN639" s="47"/>
      <c r="LO639" s="47"/>
      <c r="LP639" s="47"/>
      <c r="LQ639" s="47"/>
      <c r="LR639" s="47"/>
      <c r="LS639" s="47"/>
      <c r="LT639" s="47"/>
      <c r="LU639" s="47"/>
      <c r="LV639" s="47"/>
      <c r="LW639" s="47"/>
      <c r="LX639" s="47"/>
      <c r="LY639" s="47"/>
      <c r="LZ639" s="47"/>
      <c r="MA639" s="47"/>
      <c r="MB639" s="47"/>
      <c r="MC639" s="47"/>
      <c r="MD639" s="47"/>
      <c r="ME639" s="47"/>
      <c r="MF639" s="47"/>
      <c r="MG639" s="47"/>
      <c r="MH639" s="47"/>
      <c r="MI639" s="47"/>
      <c r="MJ639" s="47"/>
      <c r="MK639" s="47"/>
      <c r="ML639" s="47"/>
      <c r="MM639" s="47"/>
      <c r="MN639" s="47"/>
      <c r="MO639" s="47"/>
      <c r="MP639" s="47"/>
      <c r="MQ639" s="47"/>
      <c r="MR639" s="47"/>
      <c r="MS639" s="47"/>
      <c r="MT639" s="47"/>
      <c r="MU639" s="47"/>
      <c r="MV639" s="47"/>
      <c r="MW639" s="47"/>
      <c r="MX639" s="47"/>
      <c r="MY639" s="47"/>
      <c r="MZ639" s="47"/>
      <c r="NA639" s="47"/>
    </row>
    <row r="640" spans="138:365" x14ac:dyDescent="0.25"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  <c r="JP640" s="47"/>
      <c r="JQ640" s="47"/>
      <c r="JR640" s="47"/>
      <c r="JS640" s="47"/>
      <c r="JT640" s="47"/>
      <c r="JU640" s="47"/>
      <c r="JV640" s="47"/>
      <c r="JW640" s="47"/>
      <c r="JX640" s="47"/>
      <c r="JY640" s="47"/>
      <c r="JZ640" s="47"/>
      <c r="KA640" s="47"/>
      <c r="KB640" s="47"/>
      <c r="KC640" s="47"/>
      <c r="KD640" s="47"/>
      <c r="KE640" s="47"/>
      <c r="KF640" s="47"/>
      <c r="KG640" s="47"/>
      <c r="KH640" s="47"/>
      <c r="KI640" s="47"/>
      <c r="KJ640" s="47"/>
      <c r="KK640" s="47"/>
      <c r="KL640" s="47"/>
      <c r="KM640" s="47"/>
      <c r="KN640" s="47"/>
      <c r="KO640" s="47"/>
      <c r="KP640" s="47"/>
      <c r="KQ640" s="47"/>
      <c r="KR640" s="47"/>
      <c r="KS640" s="47"/>
      <c r="KT640" s="47"/>
      <c r="KU640" s="47"/>
      <c r="KV640" s="47"/>
      <c r="KW640" s="47"/>
      <c r="KX640" s="47"/>
      <c r="KY640" s="47"/>
      <c r="KZ640" s="47"/>
      <c r="LA640" s="47"/>
      <c r="LB640" s="47"/>
      <c r="LC640" s="47"/>
      <c r="LD640" s="47"/>
      <c r="LE640" s="47"/>
      <c r="LF640" s="47"/>
      <c r="LG640" s="47"/>
      <c r="LH640" s="47"/>
      <c r="LI640" s="47"/>
      <c r="LJ640" s="47"/>
      <c r="LK640" s="47"/>
      <c r="LL640" s="47"/>
      <c r="LM640" s="47"/>
      <c r="LN640" s="47"/>
      <c r="LO640" s="47"/>
      <c r="LP640" s="47"/>
      <c r="LQ640" s="47"/>
      <c r="LR640" s="47"/>
      <c r="LS640" s="47"/>
      <c r="LT640" s="47"/>
      <c r="LU640" s="47"/>
      <c r="LV640" s="47"/>
      <c r="LW640" s="47"/>
      <c r="LX640" s="47"/>
      <c r="LY640" s="47"/>
      <c r="LZ640" s="47"/>
      <c r="MA640" s="47"/>
      <c r="MB640" s="47"/>
      <c r="MC640" s="47"/>
      <c r="MD640" s="47"/>
      <c r="ME640" s="47"/>
      <c r="MF640" s="47"/>
      <c r="MG640" s="47"/>
      <c r="MH640" s="47"/>
      <c r="MI640" s="47"/>
      <c r="MJ640" s="47"/>
      <c r="MK640" s="47"/>
      <c r="ML640" s="47"/>
      <c r="MM640" s="47"/>
      <c r="MN640" s="47"/>
      <c r="MO640" s="47"/>
      <c r="MP640" s="47"/>
      <c r="MQ640" s="47"/>
      <c r="MR640" s="47"/>
      <c r="MS640" s="47"/>
      <c r="MT640" s="47"/>
      <c r="MU640" s="47"/>
      <c r="MV640" s="47"/>
      <c r="MW640" s="47"/>
      <c r="MX640" s="47"/>
      <c r="MY640" s="47"/>
      <c r="MZ640" s="47"/>
      <c r="NA640" s="47"/>
    </row>
    <row r="641" spans="138:365" x14ac:dyDescent="0.25"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  <c r="JP641" s="47"/>
      <c r="JQ641" s="47"/>
      <c r="JR641" s="47"/>
      <c r="JS641" s="47"/>
      <c r="JT641" s="47"/>
      <c r="JU641" s="47"/>
      <c r="JV641" s="47"/>
      <c r="JW641" s="47"/>
      <c r="JX641" s="47"/>
      <c r="JY641" s="47"/>
      <c r="JZ641" s="47"/>
      <c r="KA641" s="47"/>
      <c r="KB641" s="47"/>
      <c r="KC641" s="47"/>
      <c r="KD641" s="47"/>
      <c r="KE641" s="47"/>
      <c r="KF641" s="47"/>
      <c r="KG641" s="47"/>
      <c r="KH641" s="47"/>
      <c r="KI641" s="47"/>
      <c r="KJ641" s="47"/>
      <c r="KK641" s="47"/>
      <c r="KL641" s="47"/>
      <c r="KM641" s="47"/>
      <c r="KN641" s="47"/>
      <c r="KO641" s="47"/>
      <c r="KP641" s="47"/>
      <c r="KQ641" s="47"/>
      <c r="KR641" s="47"/>
      <c r="KS641" s="47"/>
      <c r="KT641" s="47"/>
      <c r="KU641" s="47"/>
      <c r="KV641" s="47"/>
      <c r="KW641" s="47"/>
      <c r="KX641" s="47"/>
      <c r="KY641" s="47"/>
      <c r="KZ641" s="47"/>
      <c r="LA641" s="47"/>
      <c r="LB641" s="47"/>
      <c r="LC641" s="47"/>
      <c r="LD641" s="47"/>
      <c r="LE641" s="47"/>
      <c r="LF641" s="47"/>
      <c r="LG641" s="47"/>
      <c r="LH641" s="47"/>
      <c r="LI641" s="47"/>
      <c r="LJ641" s="47"/>
      <c r="LK641" s="47"/>
      <c r="LL641" s="47"/>
      <c r="LM641" s="47"/>
      <c r="LN641" s="47"/>
      <c r="LO641" s="47"/>
      <c r="LP641" s="47"/>
      <c r="LQ641" s="47"/>
      <c r="LR641" s="47"/>
      <c r="LS641" s="47"/>
      <c r="LT641" s="47"/>
      <c r="LU641" s="47"/>
      <c r="LV641" s="47"/>
      <c r="LW641" s="47"/>
      <c r="LX641" s="47"/>
      <c r="LY641" s="47"/>
      <c r="LZ641" s="47"/>
      <c r="MA641" s="47"/>
      <c r="MB641" s="47"/>
      <c r="MC641" s="47"/>
      <c r="MD641" s="47"/>
      <c r="ME641" s="47"/>
      <c r="MF641" s="47"/>
      <c r="MG641" s="47"/>
      <c r="MH641" s="47"/>
      <c r="MI641" s="47"/>
      <c r="MJ641" s="47"/>
      <c r="MK641" s="47"/>
      <c r="ML641" s="47"/>
      <c r="MM641" s="47"/>
      <c r="MN641" s="47"/>
      <c r="MO641" s="47"/>
      <c r="MP641" s="47"/>
      <c r="MQ641" s="47"/>
      <c r="MR641" s="47"/>
      <c r="MS641" s="47"/>
      <c r="MT641" s="47"/>
      <c r="MU641" s="47"/>
      <c r="MV641" s="47"/>
      <c r="MW641" s="47"/>
      <c r="MX641" s="47"/>
      <c r="MY641" s="47"/>
      <c r="MZ641" s="47"/>
      <c r="NA641" s="47"/>
    </row>
    <row r="642" spans="138:365" x14ac:dyDescent="0.25"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  <c r="JP642" s="47"/>
      <c r="JQ642" s="47"/>
      <c r="JR642" s="47"/>
      <c r="JS642" s="47"/>
      <c r="JT642" s="47"/>
      <c r="JU642" s="47"/>
      <c r="JV642" s="47"/>
      <c r="JW642" s="47"/>
      <c r="JX642" s="47"/>
      <c r="JY642" s="47"/>
      <c r="JZ642" s="47"/>
      <c r="KA642" s="47"/>
      <c r="KB642" s="47"/>
      <c r="KC642" s="47"/>
      <c r="KD642" s="47"/>
      <c r="KE642" s="47"/>
      <c r="KF642" s="47"/>
      <c r="KG642" s="47"/>
      <c r="KH642" s="47"/>
      <c r="KI642" s="47"/>
      <c r="KJ642" s="47"/>
      <c r="KK642" s="47"/>
      <c r="KL642" s="47"/>
      <c r="KM642" s="47"/>
      <c r="KN642" s="47"/>
      <c r="KO642" s="47"/>
      <c r="KP642" s="47"/>
      <c r="KQ642" s="47"/>
      <c r="KR642" s="47"/>
      <c r="KS642" s="47"/>
      <c r="KT642" s="47"/>
      <c r="KU642" s="47"/>
      <c r="KV642" s="47"/>
      <c r="KW642" s="47"/>
      <c r="KX642" s="47"/>
      <c r="KY642" s="47"/>
      <c r="KZ642" s="47"/>
      <c r="LA642" s="47"/>
      <c r="LB642" s="47"/>
      <c r="LC642" s="47"/>
      <c r="LD642" s="47"/>
      <c r="LE642" s="47"/>
      <c r="LF642" s="47"/>
      <c r="LG642" s="47"/>
      <c r="LH642" s="47"/>
      <c r="LI642" s="47"/>
      <c r="LJ642" s="47"/>
      <c r="LK642" s="47"/>
      <c r="LL642" s="47"/>
      <c r="LM642" s="47"/>
      <c r="LN642" s="47"/>
      <c r="LO642" s="47"/>
      <c r="LP642" s="47"/>
      <c r="LQ642" s="47"/>
      <c r="LR642" s="47"/>
      <c r="LS642" s="47"/>
      <c r="LT642" s="47"/>
      <c r="LU642" s="47"/>
      <c r="LV642" s="47"/>
      <c r="LW642" s="47"/>
      <c r="LX642" s="47"/>
      <c r="LY642" s="47"/>
      <c r="LZ642" s="47"/>
      <c r="MA642" s="47"/>
      <c r="MB642" s="47"/>
      <c r="MC642" s="47"/>
      <c r="MD642" s="47"/>
      <c r="ME642" s="47"/>
      <c r="MF642" s="47"/>
      <c r="MG642" s="47"/>
      <c r="MH642" s="47"/>
      <c r="MI642" s="47"/>
      <c r="MJ642" s="47"/>
      <c r="MK642" s="47"/>
      <c r="ML642" s="47"/>
      <c r="MM642" s="47"/>
      <c r="MN642" s="47"/>
      <c r="MO642" s="47"/>
      <c r="MP642" s="47"/>
      <c r="MQ642" s="47"/>
      <c r="MR642" s="47"/>
      <c r="MS642" s="47"/>
      <c r="MT642" s="47"/>
      <c r="MU642" s="47"/>
      <c r="MV642" s="47"/>
      <c r="MW642" s="47"/>
      <c r="MX642" s="47"/>
      <c r="MY642" s="47"/>
      <c r="MZ642" s="47"/>
      <c r="NA642" s="47"/>
    </row>
    <row r="643" spans="138:365" x14ac:dyDescent="0.25"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  <c r="JP643" s="47"/>
      <c r="JQ643" s="47"/>
      <c r="JR643" s="47"/>
      <c r="JS643" s="47"/>
      <c r="JT643" s="47"/>
      <c r="JU643" s="47"/>
      <c r="JV643" s="47"/>
      <c r="JW643" s="47"/>
      <c r="JX643" s="47"/>
      <c r="JY643" s="47"/>
      <c r="JZ643" s="47"/>
      <c r="KA643" s="47"/>
      <c r="KB643" s="47"/>
      <c r="KC643" s="47"/>
      <c r="KD643" s="47"/>
      <c r="KE643" s="47"/>
      <c r="KF643" s="47"/>
      <c r="KG643" s="47"/>
      <c r="KH643" s="47"/>
      <c r="KI643" s="47"/>
      <c r="KJ643" s="47"/>
      <c r="KK643" s="47"/>
      <c r="KL643" s="47"/>
      <c r="KM643" s="47"/>
      <c r="KN643" s="47"/>
      <c r="KO643" s="47"/>
      <c r="KP643" s="47"/>
      <c r="KQ643" s="47"/>
      <c r="KR643" s="47"/>
      <c r="KS643" s="47"/>
      <c r="KT643" s="47"/>
      <c r="KU643" s="47"/>
      <c r="KV643" s="47"/>
      <c r="KW643" s="47"/>
      <c r="KX643" s="47"/>
      <c r="KY643" s="47"/>
      <c r="KZ643" s="47"/>
      <c r="LA643" s="47"/>
      <c r="LB643" s="47"/>
      <c r="LC643" s="47"/>
      <c r="LD643" s="47"/>
      <c r="LE643" s="47"/>
      <c r="LF643" s="47"/>
      <c r="LG643" s="47"/>
      <c r="LH643" s="47"/>
      <c r="LI643" s="47"/>
      <c r="LJ643" s="47"/>
      <c r="LK643" s="47"/>
      <c r="LL643" s="47"/>
      <c r="LM643" s="47"/>
      <c r="LN643" s="47"/>
      <c r="LO643" s="47"/>
      <c r="LP643" s="47"/>
      <c r="LQ643" s="47"/>
      <c r="LR643" s="47"/>
      <c r="LS643" s="47"/>
      <c r="LT643" s="47"/>
      <c r="LU643" s="47"/>
      <c r="LV643" s="47"/>
      <c r="LW643" s="47"/>
      <c r="LX643" s="47"/>
      <c r="LY643" s="47"/>
      <c r="LZ643" s="47"/>
      <c r="MA643" s="47"/>
      <c r="MB643" s="47"/>
      <c r="MC643" s="47"/>
      <c r="MD643" s="47"/>
      <c r="ME643" s="47"/>
      <c r="MF643" s="47"/>
      <c r="MG643" s="47"/>
      <c r="MH643" s="47"/>
      <c r="MI643" s="47"/>
      <c r="MJ643" s="47"/>
      <c r="MK643" s="47"/>
      <c r="ML643" s="47"/>
      <c r="MM643" s="47"/>
      <c r="MN643" s="47"/>
      <c r="MO643" s="47"/>
      <c r="MP643" s="47"/>
      <c r="MQ643" s="47"/>
      <c r="MR643" s="47"/>
      <c r="MS643" s="47"/>
      <c r="MT643" s="47"/>
      <c r="MU643" s="47"/>
      <c r="MV643" s="47"/>
      <c r="MW643" s="47"/>
      <c r="MX643" s="47"/>
      <c r="MY643" s="47"/>
      <c r="MZ643" s="47"/>
      <c r="NA643" s="47"/>
    </row>
    <row r="644" spans="138:365" x14ac:dyDescent="0.25"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  <c r="JP644" s="47"/>
      <c r="JQ644" s="47"/>
      <c r="JR644" s="47"/>
      <c r="JS644" s="47"/>
      <c r="JT644" s="47"/>
      <c r="JU644" s="47"/>
      <c r="JV644" s="47"/>
      <c r="JW644" s="47"/>
      <c r="JX644" s="47"/>
      <c r="JY644" s="47"/>
      <c r="JZ644" s="47"/>
      <c r="KA644" s="47"/>
      <c r="KB644" s="47"/>
      <c r="KC644" s="47"/>
      <c r="KD644" s="47"/>
      <c r="KE644" s="47"/>
      <c r="KF644" s="47"/>
      <c r="KG644" s="47"/>
      <c r="KH644" s="47"/>
      <c r="KI644" s="47"/>
      <c r="KJ644" s="47"/>
      <c r="KK644" s="47"/>
      <c r="KL644" s="47"/>
      <c r="KM644" s="47"/>
      <c r="KN644" s="47"/>
      <c r="KO644" s="47"/>
      <c r="KP644" s="47"/>
      <c r="KQ644" s="47"/>
      <c r="KR644" s="47"/>
      <c r="KS644" s="47"/>
      <c r="KT644" s="47"/>
      <c r="KU644" s="47"/>
      <c r="KV644" s="47"/>
      <c r="KW644" s="47"/>
      <c r="KX644" s="47"/>
      <c r="KY644" s="47"/>
      <c r="KZ644" s="47"/>
      <c r="LA644" s="47"/>
      <c r="LB644" s="47"/>
      <c r="LC644" s="47"/>
      <c r="LD644" s="47"/>
      <c r="LE644" s="47"/>
      <c r="LF644" s="47"/>
      <c r="LG644" s="47"/>
      <c r="LH644" s="47"/>
      <c r="LI644" s="47"/>
      <c r="LJ644" s="47"/>
      <c r="LK644" s="47"/>
      <c r="LL644" s="47"/>
      <c r="LM644" s="47"/>
      <c r="LN644" s="47"/>
      <c r="LO644" s="47"/>
      <c r="LP644" s="47"/>
      <c r="LQ644" s="47"/>
      <c r="LR644" s="47"/>
      <c r="LS644" s="47"/>
      <c r="LT644" s="47"/>
      <c r="LU644" s="47"/>
      <c r="LV644" s="47"/>
      <c r="LW644" s="47"/>
      <c r="LX644" s="47"/>
      <c r="LY644" s="47"/>
      <c r="LZ644" s="47"/>
      <c r="MA644" s="47"/>
      <c r="MB644" s="47"/>
      <c r="MC644" s="47"/>
      <c r="MD644" s="47"/>
      <c r="ME644" s="47"/>
      <c r="MF644" s="47"/>
      <c r="MG644" s="47"/>
      <c r="MH644" s="47"/>
      <c r="MI644" s="47"/>
      <c r="MJ644" s="47"/>
      <c r="MK644" s="47"/>
      <c r="ML644" s="47"/>
      <c r="MM644" s="47"/>
      <c r="MN644" s="47"/>
      <c r="MO644" s="47"/>
      <c r="MP644" s="47"/>
      <c r="MQ644" s="47"/>
      <c r="MR644" s="47"/>
      <c r="MS644" s="47"/>
      <c r="MT644" s="47"/>
      <c r="MU644" s="47"/>
      <c r="MV644" s="47"/>
      <c r="MW644" s="47"/>
      <c r="MX644" s="47"/>
      <c r="MY644" s="47"/>
      <c r="MZ644" s="47"/>
      <c r="NA644" s="47"/>
    </row>
    <row r="645" spans="138:365" x14ac:dyDescent="0.25"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  <c r="JP645" s="47"/>
      <c r="JQ645" s="47"/>
      <c r="JR645" s="47"/>
      <c r="JS645" s="47"/>
      <c r="JT645" s="47"/>
      <c r="JU645" s="47"/>
      <c r="JV645" s="47"/>
      <c r="JW645" s="47"/>
      <c r="JX645" s="47"/>
      <c r="JY645" s="47"/>
      <c r="JZ645" s="47"/>
      <c r="KA645" s="47"/>
      <c r="KB645" s="47"/>
      <c r="KC645" s="47"/>
      <c r="KD645" s="47"/>
      <c r="KE645" s="47"/>
      <c r="KF645" s="47"/>
      <c r="KG645" s="47"/>
      <c r="KH645" s="47"/>
      <c r="KI645" s="47"/>
      <c r="KJ645" s="47"/>
      <c r="KK645" s="47"/>
      <c r="KL645" s="47"/>
      <c r="KM645" s="47"/>
      <c r="KN645" s="47"/>
      <c r="KO645" s="47"/>
      <c r="KP645" s="47"/>
      <c r="KQ645" s="47"/>
      <c r="KR645" s="47"/>
      <c r="KS645" s="47"/>
      <c r="KT645" s="47"/>
      <c r="KU645" s="47"/>
      <c r="KV645" s="47"/>
      <c r="KW645" s="47"/>
      <c r="KX645" s="47"/>
      <c r="KY645" s="47"/>
      <c r="KZ645" s="47"/>
      <c r="LA645" s="47"/>
      <c r="LB645" s="47"/>
      <c r="LC645" s="47"/>
      <c r="LD645" s="47"/>
      <c r="LE645" s="47"/>
      <c r="LF645" s="47"/>
      <c r="LG645" s="47"/>
      <c r="LH645" s="47"/>
      <c r="LI645" s="47"/>
      <c r="LJ645" s="47"/>
      <c r="LK645" s="47"/>
      <c r="LL645" s="47"/>
      <c r="LM645" s="47"/>
      <c r="LN645" s="47"/>
      <c r="LO645" s="47"/>
      <c r="LP645" s="47"/>
      <c r="LQ645" s="47"/>
      <c r="LR645" s="47"/>
      <c r="LS645" s="47"/>
      <c r="LT645" s="47"/>
      <c r="LU645" s="47"/>
      <c r="LV645" s="47"/>
      <c r="LW645" s="47"/>
      <c r="LX645" s="47"/>
      <c r="LY645" s="47"/>
      <c r="LZ645" s="47"/>
      <c r="MA645" s="47"/>
      <c r="MB645" s="47"/>
      <c r="MC645" s="47"/>
      <c r="MD645" s="47"/>
      <c r="ME645" s="47"/>
      <c r="MF645" s="47"/>
      <c r="MG645" s="47"/>
      <c r="MH645" s="47"/>
      <c r="MI645" s="47"/>
      <c r="MJ645" s="47"/>
      <c r="MK645" s="47"/>
      <c r="ML645" s="47"/>
      <c r="MM645" s="47"/>
      <c r="MN645" s="47"/>
      <c r="MO645" s="47"/>
      <c r="MP645" s="47"/>
      <c r="MQ645" s="47"/>
      <c r="MR645" s="47"/>
      <c r="MS645" s="47"/>
      <c r="MT645" s="47"/>
      <c r="MU645" s="47"/>
      <c r="MV645" s="47"/>
      <c r="MW645" s="47"/>
      <c r="MX645" s="47"/>
      <c r="MY645" s="47"/>
      <c r="MZ645" s="47"/>
      <c r="NA645" s="47"/>
    </row>
    <row r="646" spans="138:365" x14ac:dyDescent="0.25"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  <c r="JP646" s="47"/>
      <c r="JQ646" s="47"/>
      <c r="JR646" s="47"/>
      <c r="JS646" s="47"/>
      <c r="JT646" s="47"/>
      <c r="JU646" s="47"/>
      <c r="JV646" s="47"/>
      <c r="JW646" s="47"/>
      <c r="JX646" s="47"/>
      <c r="JY646" s="47"/>
      <c r="JZ646" s="47"/>
      <c r="KA646" s="47"/>
      <c r="KB646" s="47"/>
      <c r="KC646" s="47"/>
      <c r="KD646" s="47"/>
      <c r="KE646" s="47"/>
      <c r="KF646" s="47"/>
      <c r="KG646" s="47"/>
      <c r="KH646" s="47"/>
      <c r="KI646" s="47"/>
      <c r="KJ646" s="47"/>
      <c r="KK646" s="47"/>
      <c r="KL646" s="47"/>
      <c r="KM646" s="47"/>
      <c r="KN646" s="47"/>
      <c r="KO646" s="47"/>
      <c r="KP646" s="47"/>
      <c r="KQ646" s="47"/>
      <c r="KR646" s="47"/>
      <c r="KS646" s="47"/>
      <c r="KT646" s="47"/>
      <c r="KU646" s="47"/>
      <c r="KV646" s="47"/>
      <c r="KW646" s="47"/>
      <c r="KX646" s="47"/>
      <c r="KY646" s="47"/>
      <c r="KZ646" s="47"/>
      <c r="LA646" s="47"/>
      <c r="LB646" s="47"/>
      <c r="LC646" s="47"/>
      <c r="LD646" s="47"/>
      <c r="LE646" s="47"/>
      <c r="LF646" s="47"/>
      <c r="LG646" s="47"/>
      <c r="LH646" s="47"/>
      <c r="LI646" s="47"/>
      <c r="LJ646" s="47"/>
      <c r="LK646" s="47"/>
      <c r="LL646" s="47"/>
      <c r="LM646" s="47"/>
      <c r="LN646" s="47"/>
      <c r="LO646" s="47"/>
      <c r="LP646" s="47"/>
      <c r="LQ646" s="47"/>
      <c r="LR646" s="47"/>
      <c r="LS646" s="47"/>
      <c r="LT646" s="47"/>
      <c r="LU646" s="47"/>
      <c r="LV646" s="47"/>
      <c r="LW646" s="47"/>
      <c r="LX646" s="47"/>
      <c r="LY646" s="47"/>
      <c r="LZ646" s="47"/>
      <c r="MA646" s="47"/>
      <c r="MB646" s="47"/>
      <c r="MC646" s="47"/>
      <c r="MD646" s="47"/>
      <c r="ME646" s="47"/>
      <c r="MF646" s="47"/>
      <c r="MG646" s="47"/>
      <c r="MH646" s="47"/>
      <c r="MI646" s="47"/>
      <c r="MJ646" s="47"/>
      <c r="MK646" s="47"/>
      <c r="ML646" s="47"/>
      <c r="MM646" s="47"/>
      <c r="MN646" s="47"/>
      <c r="MO646" s="47"/>
      <c r="MP646" s="47"/>
      <c r="MQ646" s="47"/>
      <c r="MR646" s="47"/>
      <c r="MS646" s="47"/>
      <c r="MT646" s="47"/>
      <c r="MU646" s="47"/>
      <c r="MV646" s="47"/>
      <c r="MW646" s="47"/>
      <c r="MX646" s="47"/>
      <c r="MY646" s="47"/>
      <c r="MZ646" s="47"/>
      <c r="NA646" s="47"/>
    </row>
    <row r="647" spans="138:365" x14ac:dyDescent="0.25"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  <c r="JP647" s="47"/>
      <c r="JQ647" s="47"/>
      <c r="JR647" s="47"/>
      <c r="JS647" s="47"/>
      <c r="JT647" s="47"/>
      <c r="JU647" s="47"/>
      <c r="JV647" s="47"/>
      <c r="JW647" s="47"/>
      <c r="JX647" s="47"/>
      <c r="JY647" s="47"/>
      <c r="JZ647" s="47"/>
      <c r="KA647" s="47"/>
      <c r="KB647" s="47"/>
      <c r="KC647" s="47"/>
      <c r="KD647" s="47"/>
      <c r="KE647" s="47"/>
      <c r="KF647" s="47"/>
      <c r="KG647" s="47"/>
      <c r="KH647" s="47"/>
      <c r="KI647" s="47"/>
      <c r="KJ647" s="47"/>
      <c r="KK647" s="47"/>
      <c r="KL647" s="47"/>
      <c r="KM647" s="47"/>
      <c r="KN647" s="47"/>
      <c r="KO647" s="47"/>
      <c r="KP647" s="47"/>
      <c r="KQ647" s="47"/>
      <c r="KR647" s="47"/>
      <c r="KS647" s="47"/>
      <c r="KT647" s="47"/>
      <c r="KU647" s="47"/>
      <c r="KV647" s="47"/>
      <c r="KW647" s="47"/>
      <c r="KX647" s="47"/>
      <c r="KY647" s="47"/>
      <c r="KZ647" s="47"/>
      <c r="LA647" s="47"/>
      <c r="LB647" s="47"/>
      <c r="LC647" s="47"/>
      <c r="LD647" s="47"/>
      <c r="LE647" s="47"/>
      <c r="LF647" s="47"/>
      <c r="LG647" s="47"/>
      <c r="LH647" s="47"/>
      <c r="LI647" s="47"/>
      <c r="LJ647" s="47"/>
      <c r="LK647" s="47"/>
      <c r="LL647" s="47"/>
      <c r="LM647" s="47"/>
      <c r="LN647" s="47"/>
      <c r="LO647" s="47"/>
      <c r="LP647" s="47"/>
      <c r="LQ647" s="47"/>
      <c r="LR647" s="47"/>
      <c r="LS647" s="47"/>
      <c r="LT647" s="47"/>
      <c r="LU647" s="47"/>
      <c r="LV647" s="47"/>
      <c r="LW647" s="47"/>
      <c r="LX647" s="47"/>
      <c r="LY647" s="47"/>
      <c r="LZ647" s="47"/>
      <c r="MA647" s="47"/>
      <c r="MB647" s="47"/>
      <c r="MC647" s="47"/>
      <c r="MD647" s="47"/>
      <c r="ME647" s="47"/>
      <c r="MF647" s="47"/>
      <c r="MG647" s="47"/>
      <c r="MH647" s="47"/>
      <c r="MI647" s="47"/>
      <c r="MJ647" s="47"/>
      <c r="MK647" s="47"/>
      <c r="ML647" s="47"/>
      <c r="MM647" s="47"/>
      <c r="MN647" s="47"/>
      <c r="MO647" s="47"/>
      <c r="MP647" s="47"/>
      <c r="MQ647" s="47"/>
      <c r="MR647" s="47"/>
      <c r="MS647" s="47"/>
      <c r="MT647" s="47"/>
      <c r="MU647" s="47"/>
      <c r="MV647" s="47"/>
      <c r="MW647" s="47"/>
      <c r="MX647" s="47"/>
      <c r="MY647" s="47"/>
      <c r="MZ647" s="47"/>
      <c r="NA647" s="47"/>
    </row>
    <row r="648" spans="138:365" x14ac:dyDescent="0.25"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  <c r="JP648" s="47"/>
      <c r="JQ648" s="47"/>
      <c r="JR648" s="47"/>
      <c r="JS648" s="47"/>
      <c r="JT648" s="47"/>
      <c r="JU648" s="47"/>
      <c r="JV648" s="47"/>
      <c r="JW648" s="47"/>
      <c r="JX648" s="47"/>
      <c r="JY648" s="47"/>
      <c r="JZ648" s="47"/>
      <c r="KA648" s="47"/>
      <c r="KB648" s="47"/>
      <c r="KC648" s="47"/>
      <c r="KD648" s="47"/>
      <c r="KE648" s="47"/>
      <c r="KF648" s="47"/>
      <c r="KG648" s="47"/>
      <c r="KH648" s="47"/>
      <c r="KI648" s="47"/>
      <c r="KJ648" s="47"/>
      <c r="KK648" s="47"/>
      <c r="KL648" s="47"/>
      <c r="KM648" s="47"/>
      <c r="KN648" s="47"/>
      <c r="KO648" s="47"/>
      <c r="KP648" s="47"/>
      <c r="KQ648" s="47"/>
      <c r="KR648" s="47"/>
      <c r="KS648" s="47"/>
      <c r="KT648" s="47"/>
      <c r="KU648" s="47"/>
      <c r="KV648" s="47"/>
      <c r="KW648" s="47"/>
      <c r="KX648" s="47"/>
      <c r="KY648" s="47"/>
      <c r="KZ648" s="47"/>
      <c r="LA648" s="47"/>
      <c r="LB648" s="47"/>
      <c r="LC648" s="47"/>
      <c r="LD648" s="47"/>
      <c r="LE648" s="47"/>
      <c r="LF648" s="47"/>
      <c r="LG648" s="47"/>
      <c r="LH648" s="47"/>
      <c r="LI648" s="47"/>
      <c r="LJ648" s="47"/>
      <c r="LK648" s="47"/>
      <c r="LL648" s="47"/>
      <c r="LM648" s="47"/>
      <c r="LN648" s="47"/>
      <c r="LO648" s="47"/>
      <c r="LP648" s="47"/>
      <c r="LQ648" s="47"/>
      <c r="LR648" s="47"/>
      <c r="LS648" s="47"/>
      <c r="LT648" s="47"/>
      <c r="LU648" s="47"/>
      <c r="LV648" s="47"/>
      <c r="LW648" s="47"/>
      <c r="LX648" s="47"/>
      <c r="LY648" s="47"/>
      <c r="LZ648" s="47"/>
      <c r="MA648" s="47"/>
      <c r="MB648" s="47"/>
      <c r="MC648" s="47"/>
      <c r="MD648" s="47"/>
      <c r="ME648" s="47"/>
      <c r="MF648" s="47"/>
      <c r="MG648" s="47"/>
      <c r="MH648" s="47"/>
      <c r="MI648" s="47"/>
      <c r="MJ648" s="47"/>
      <c r="MK648" s="47"/>
      <c r="ML648" s="47"/>
      <c r="MM648" s="47"/>
      <c r="MN648" s="47"/>
      <c r="MO648" s="47"/>
      <c r="MP648" s="47"/>
      <c r="MQ648" s="47"/>
      <c r="MR648" s="47"/>
      <c r="MS648" s="47"/>
      <c r="MT648" s="47"/>
      <c r="MU648" s="47"/>
      <c r="MV648" s="47"/>
      <c r="MW648" s="47"/>
      <c r="MX648" s="47"/>
      <c r="MY648" s="47"/>
      <c r="MZ648" s="47"/>
      <c r="NA648" s="47"/>
    </row>
    <row r="649" spans="138:365" x14ac:dyDescent="0.25"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  <c r="JP649" s="47"/>
      <c r="JQ649" s="47"/>
      <c r="JR649" s="47"/>
      <c r="JS649" s="47"/>
      <c r="JT649" s="47"/>
      <c r="JU649" s="47"/>
      <c r="JV649" s="47"/>
      <c r="JW649" s="47"/>
      <c r="JX649" s="47"/>
      <c r="JY649" s="47"/>
      <c r="JZ649" s="47"/>
      <c r="KA649" s="47"/>
      <c r="KB649" s="47"/>
      <c r="KC649" s="47"/>
      <c r="KD649" s="47"/>
      <c r="KE649" s="47"/>
      <c r="KF649" s="47"/>
      <c r="KG649" s="47"/>
      <c r="KH649" s="47"/>
      <c r="KI649" s="47"/>
      <c r="KJ649" s="47"/>
      <c r="KK649" s="47"/>
      <c r="KL649" s="47"/>
      <c r="KM649" s="47"/>
      <c r="KN649" s="47"/>
      <c r="KO649" s="47"/>
      <c r="KP649" s="47"/>
      <c r="KQ649" s="47"/>
      <c r="KR649" s="47"/>
      <c r="KS649" s="47"/>
      <c r="KT649" s="47"/>
      <c r="KU649" s="47"/>
      <c r="KV649" s="47"/>
      <c r="KW649" s="47"/>
      <c r="KX649" s="47"/>
      <c r="KY649" s="47"/>
      <c r="KZ649" s="47"/>
      <c r="LA649" s="47"/>
      <c r="LB649" s="47"/>
      <c r="LC649" s="47"/>
      <c r="LD649" s="47"/>
      <c r="LE649" s="47"/>
      <c r="LF649" s="47"/>
      <c r="LG649" s="47"/>
      <c r="LH649" s="47"/>
      <c r="LI649" s="47"/>
      <c r="LJ649" s="47"/>
      <c r="LK649" s="47"/>
      <c r="LL649" s="47"/>
      <c r="LM649" s="47"/>
      <c r="LN649" s="47"/>
      <c r="LO649" s="47"/>
      <c r="LP649" s="47"/>
      <c r="LQ649" s="47"/>
      <c r="LR649" s="47"/>
      <c r="LS649" s="47"/>
      <c r="LT649" s="47"/>
      <c r="LU649" s="47"/>
      <c r="LV649" s="47"/>
      <c r="LW649" s="47"/>
      <c r="LX649" s="47"/>
      <c r="LY649" s="47"/>
      <c r="LZ649" s="47"/>
      <c r="MA649" s="47"/>
      <c r="MB649" s="47"/>
      <c r="MC649" s="47"/>
      <c r="MD649" s="47"/>
      <c r="ME649" s="47"/>
      <c r="MF649" s="47"/>
      <c r="MG649" s="47"/>
      <c r="MH649" s="47"/>
      <c r="MI649" s="47"/>
      <c r="MJ649" s="47"/>
      <c r="MK649" s="47"/>
      <c r="ML649" s="47"/>
      <c r="MM649" s="47"/>
      <c r="MN649" s="47"/>
      <c r="MO649" s="47"/>
      <c r="MP649" s="47"/>
      <c r="MQ649" s="47"/>
      <c r="MR649" s="47"/>
      <c r="MS649" s="47"/>
      <c r="MT649" s="47"/>
      <c r="MU649" s="47"/>
      <c r="MV649" s="47"/>
      <c r="MW649" s="47"/>
      <c r="MX649" s="47"/>
      <c r="MY649" s="47"/>
      <c r="MZ649" s="47"/>
      <c r="NA649" s="47"/>
    </row>
    <row r="650" spans="138:365" x14ac:dyDescent="0.25"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  <c r="JP650" s="47"/>
      <c r="JQ650" s="47"/>
      <c r="JR650" s="47"/>
      <c r="JS650" s="47"/>
      <c r="JT650" s="47"/>
      <c r="JU650" s="47"/>
      <c r="JV650" s="47"/>
      <c r="JW650" s="47"/>
      <c r="JX650" s="47"/>
      <c r="JY650" s="47"/>
      <c r="JZ650" s="47"/>
      <c r="KA650" s="47"/>
      <c r="KB650" s="47"/>
      <c r="KC650" s="47"/>
      <c r="KD650" s="47"/>
      <c r="KE650" s="47"/>
      <c r="KF650" s="47"/>
      <c r="KG650" s="47"/>
      <c r="KH650" s="47"/>
      <c r="KI650" s="47"/>
      <c r="KJ650" s="47"/>
      <c r="KK650" s="47"/>
      <c r="KL650" s="47"/>
      <c r="KM650" s="47"/>
      <c r="KN650" s="47"/>
      <c r="KO650" s="47"/>
      <c r="KP650" s="47"/>
      <c r="KQ650" s="47"/>
      <c r="KR650" s="47"/>
      <c r="KS650" s="47"/>
      <c r="KT650" s="47"/>
      <c r="KU650" s="47"/>
      <c r="KV650" s="47"/>
      <c r="KW650" s="47"/>
      <c r="KX650" s="47"/>
      <c r="KY650" s="47"/>
      <c r="KZ650" s="47"/>
      <c r="LA650" s="47"/>
      <c r="LB650" s="47"/>
      <c r="LC650" s="47"/>
      <c r="LD650" s="47"/>
      <c r="LE650" s="47"/>
      <c r="LF650" s="47"/>
      <c r="LG650" s="47"/>
      <c r="LH650" s="47"/>
      <c r="LI650" s="47"/>
      <c r="LJ650" s="47"/>
      <c r="LK650" s="47"/>
      <c r="LL650" s="47"/>
      <c r="LM650" s="47"/>
      <c r="LN650" s="47"/>
      <c r="LO650" s="47"/>
      <c r="LP650" s="47"/>
      <c r="LQ650" s="47"/>
      <c r="LR650" s="47"/>
      <c r="LS650" s="47"/>
      <c r="LT650" s="47"/>
      <c r="LU650" s="47"/>
      <c r="LV650" s="47"/>
      <c r="LW650" s="47"/>
      <c r="LX650" s="47"/>
      <c r="LY650" s="47"/>
      <c r="LZ650" s="47"/>
      <c r="MA650" s="47"/>
      <c r="MB650" s="47"/>
      <c r="MC650" s="47"/>
      <c r="MD650" s="47"/>
      <c r="ME650" s="47"/>
      <c r="MF650" s="47"/>
      <c r="MG650" s="47"/>
      <c r="MH650" s="47"/>
      <c r="MI650" s="47"/>
      <c r="MJ650" s="47"/>
      <c r="MK650" s="47"/>
      <c r="ML650" s="47"/>
      <c r="MM650" s="47"/>
      <c r="MN650" s="47"/>
      <c r="MO650" s="47"/>
      <c r="MP650" s="47"/>
      <c r="MQ650" s="47"/>
      <c r="MR650" s="47"/>
      <c r="MS650" s="47"/>
      <c r="MT650" s="47"/>
      <c r="MU650" s="47"/>
      <c r="MV650" s="47"/>
      <c r="MW650" s="47"/>
      <c r="MX650" s="47"/>
      <c r="MY650" s="47"/>
      <c r="MZ650" s="47"/>
      <c r="NA650" s="47"/>
    </row>
    <row r="651" spans="138:365" x14ac:dyDescent="0.25"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  <c r="JP651" s="47"/>
      <c r="JQ651" s="47"/>
      <c r="JR651" s="47"/>
      <c r="JS651" s="47"/>
      <c r="JT651" s="47"/>
      <c r="JU651" s="47"/>
      <c r="JV651" s="47"/>
      <c r="JW651" s="47"/>
      <c r="JX651" s="47"/>
      <c r="JY651" s="47"/>
      <c r="JZ651" s="47"/>
      <c r="KA651" s="47"/>
      <c r="KB651" s="47"/>
      <c r="KC651" s="47"/>
      <c r="KD651" s="47"/>
      <c r="KE651" s="47"/>
      <c r="KF651" s="47"/>
      <c r="KG651" s="47"/>
      <c r="KH651" s="47"/>
      <c r="KI651" s="47"/>
      <c r="KJ651" s="47"/>
      <c r="KK651" s="47"/>
      <c r="KL651" s="47"/>
      <c r="KM651" s="47"/>
      <c r="KN651" s="47"/>
      <c r="KO651" s="47"/>
      <c r="KP651" s="47"/>
      <c r="KQ651" s="47"/>
      <c r="KR651" s="47"/>
      <c r="KS651" s="47"/>
      <c r="KT651" s="47"/>
      <c r="KU651" s="47"/>
      <c r="KV651" s="47"/>
      <c r="KW651" s="47"/>
      <c r="KX651" s="47"/>
      <c r="KY651" s="47"/>
      <c r="KZ651" s="47"/>
      <c r="LA651" s="47"/>
      <c r="LB651" s="47"/>
      <c r="LC651" s="47"/>
      <c r="LD651" s="47"/>
      <c r="LE651" s="47"/>
      <c r="LF651" s="47"/>
      <c r="LG651" s="47"/>
      <c r="LH651" s="47"/>
      <c r="LI651" s="47"/>
      <c r="LJ651" s="47"/>
      <c r="LK651" s="47"/>
      <c r="LL651" s="47"/>
      <c r="LM651" s="47"/>
      <c r="LN651" s="47"/>
      <c r="LO651" s="47"/>
      <c r="LP651" s="47"/>
      <c r="LQ651" s="47"/>
      <c r="LR651" s="47"/>
      <c r="LS651" s="47"/>
      <c r="LT651" s="47"/>
      <c r="LU651" s="47"/>
      <c r="LV651" s="47"/>
      <c r="LW651" s="47"/>
      <c r="LX651" s="47"/>
      <c r="LY651" s="47"/>
      <c r="LZ651" s="47"/>
      <c r="MA651" s="47"/>
      <c r="MB651" s="47"/>
      <c r="MC651" s="47"/>
      <c r="MD651" s="47"/>
      <c r="ME651" s="47"/>
      <c r="MF651" s="47"/>
      <c r="MG651" s="47"/>
      <c r="MH651" s="47"/>
      <c r="MI651" s="47"/>
      <c r="MJ651" s="47"/>
      <c r="MK651" s="47"/>
      <c r="ML651" s="47"/>
      <c r="MM651" s="47"/>
      <c r="MN651" s="47"/>
      <c r="MO651" s="47"/>
      <c r="MP651" s="47"/>
      <c r="MQ651" s="47"/>
      <c r="MR651" s="47"/>
      <c r="MS651" s="47"/>
      <c r="MT651" s="47"/>
      <c r="MU651" s="47"/>
      <c r="MV651" s="47"/>
      <c r="MW651" s="47"/>
      <c r="MX651" s="47"/>
      <c r="MY651" s="47"/>
      <c r="MZ651" s="47"/>
      <c r="NA651" s="47"/>
    </row>
    <row r="652" spans="138:365" x14ac:dyDescent="0.25"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  <c r="JP652" s="47"/>
      <c r="JQ652" s="47"/>
      <c r="JR652" s="47"/>
      <c r="JS652" s="47"/>
      <c r="JT652" s="47"/>
      <c r="JU652" s="47"/>
      <c r="JV652" s="47"/>
      <c r="JW652" s="47"/>
      <c r="JX652" s="47"/>
      <c r="JY652" s="47"/>
      <c r="JZ652" s="47"/>
      <c r="KA652" s="47"/>
      <c r="KB652" s="47"/>
      <c r="KC652" s="47"/>
      <c r="KD652" s="47"/>
      <c r="KE652" s="47"/>
      <c r="KF652" s="47"/>
      <c r="KG652" s="47"/>
      <c r="KH652" s="47"/>
      <c r="KI652" s="47"/>
      <c r="KJ652" s="47"/>
      <c r="KK652" s="47"/>
      <c r="KL652" s="47"/>
      <c r="KM652" s="47"/>
      <c r="KN652" s="47"/>
      <c r="KO652" s="47"/>
      <c r="KP652" s="47"/>
      <c r="KQ652" s="47"/>
      <c r="KR652" s="47"/>
      <c r="KS652" s="47"/>
      <c r="KT652" s="47"/>
      <c r="KU652" s="47"/>
      <c r="KV652" s="47"/>
      <c r="KW652" s="47"/>
      <c r="KX652" s="47"/>
      <c r="KY652" s="47"/>
      <c r="KZ652" s="47"/>
      <c r="LA652" s="47"/>
      <c r="LB652" s="47"/>
      <c r="LC652" s="47"/>
      <c r="LD652" s="47"/>
      <c r="LE652" s="47"/>
      <c r="LF652" s="47"/>
      <c r="LG652" s="47"/>
      <c r="LH652" s="47"/>
      <c r="LI652" s="47"/>
      <c r="LJ652" s="47"/>
      <c r="LK652" s="47"/>
      <c r="LL652" s="47"/>
      <c r="LM652" s="47"/>
      <c r="LN652" s="47"/>
      <c r="LO652" s="47"/>
      <c r="LP652" s="47"/>
      <c r="LQ652" s="47"/>
      <c r="LR652" s="47"/>
      <c r="LS652" s="47"/>
      <c r="LT652" s="47"/>
      <c r="LU652" s="47"/>
      <c r="LV652" s="47"/>
      <c r="LW652" s="47"/>
      <c r="LX652" s="47"/>
      <c r="LY652" s="47"/>
      <c r="LZ652" s="47"/>
      <c r="MA652" s="47"/>
      <c r="MB652" s="47"/>
      <c r="MC652" s="47"/>
      <c r="MD652" s="47"/>
      <c r="ME652" s="47"/>
      <c r="MF652" s="47"/>
      <c r="MG652" s="47"/>
      <c r="MH652" s="47"/>
      <c r="MI652" s="47"/>
      <c r="MJ652" s="47"/>
      <c r="MK652" s="47"/>
      <c r="ML652" s="47"/>
      <c r="MM652" s="47"/>
      <c r="MN652" s="47"/>
      <c r="MO652" s="47"/>
      <c r="MP652" s="47"/>
      <c r="MQ652" s="47"/>
      <c r="MR652" s="47"/>
      <c r="MS652" s="47"/>
      <c r="MT652" s="47"/>
      <c r="MU652" s="47"/>
      <c r="MV652" s="47"/>
      <c r="MW652" s="47"/>
      <c r="MX652" s="47"/>
      <c r="MY652" s="47"/>
      <c r="MZ652" s="47"/>
      <c r="NA652" s="47"/>
    </row>
    <row r="653" spans="138:365" x14ac:dyDescent="0.25"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  <c r="JP653" s="47"/>
      <c r="JQ653" s="47"/>
      <c r="JR653" s="47"/>
      <c r="JS653" s="47"/>
      <c r="JT653" s="47"/>
      <c r="JU653" s="47"/>
      <c r="JV653" s="47"/>
      <c r="JW653" s="47"/>
      <c r="JX653" s="47"/>
      <c r="JY653" s="47"/>
      <c r="JZ653" s="47"/>
      <c r="KA653" s="47"/>
      <c r="KB653" s="47"/>
      <c r="KC653" s="47"/>
      <c r="KD653" s="47"/>
      <c r="KE653" s="47"/>
      <c r="KF653" s="47"/>
      <c r="KG653" s="47"/>
      <c r="KH653" s="47"/>
      <c r="KI653" s="47"/>
      <c r="KJ653" s="47"/>
      <c r="KK653" s="47"/>
      <c r="KL653" s="47"/>
      <c r="KM653" s="47"/>
      <c r="KN653" s="47"/>
      <c r="KO653" s="47"/>
      <c r="KP653" s="47"/>
      <c r="KQ653" s="47"/>
      <c r="KR653" s="47"/>
      <c r="KS653" s="47"/>
      <c r="KT653" s="47"/>
      <c r="KU653" s="47"/>
      <c r="KV653" s="47"/>
      <c r="KW653" s="47"/>
      <c r="KX653" s="47"/>
      <c r="KY653" s="47"/>
      <c r="KZ653" s="47"/>
      <c r="LA653" s="47"/>
      <c r="LB653" s="47"/>
      <c r="LC653" s="47"/>
      <c r="LD653" s="47"/>
      <c r="LE653" s="47"/>
      <c r="LF653" s="47"/>
      <c r="LG653" s="47"/>
      <c r="LH653" s="47"/>
      <c r="LI653" s="47"/>
      <c r="LJ653" s="47"/>
      <c r="LK653" s="47"/>
      <c r="LL653" s="47"/>
      <c r="LM653" s="47"/>
      <c r="LN653" s="47"/>
      <c r="LO653" s="47"/>
      <c r="LP653" s="47"/>
      <c r="LQ653" s="47"/>
      <c r="LR653" s="47"/>
      <c r="LS653" s="47"/>
      <c r="LT653" s="47"/>
      <c r="LU653" s="47"/>
      <c r="LV653" s="47"/>
      <c r="LW653" s="47"/>
      <c r="LX653" s="47"/>
      <c r="LY653" s="47"/>
      <c r="LZ653" s="47"/>
      <c r="MA653" s="47"/>
      <c r="MB653" s="47"/>
      <c r="MC653" s="47"/>
      <c r="MD653" s="47"/>
      <c r="ME653" s="47"/>
      <c r="MF653" s="47"/>
      <c r="MG653" s="47"/>
      <c r="MH653" s="47"/>
      <c r="MI653" s="47"/>
      <c r="MJ653" s="47"/>
      <c r="MK653" s="47"/>
      <c r="ML653" s="47"/>
      <c r="MM653" s="47"/>
      <c r="MN653" s="47"/>
      <c r="MO653" s="47"/>
      <c r="MP653" s="47"/>
      <c r="MQ653" s="47"/>
      <c r="MR653" s="47"/>
      <c r="MS653" s="47"/>
      <c r="MT653" s="47"/>
      <c r="MU653" s="47"/>
      <c r="MV653" s="47"/>
      <c r="MW653" s="47"/>
      <c r="MX653" s="47"/>
      <c r="MY653" s="47"/>
      <c r="MZ653" s="47"/>
      <c r="NA653" s="47"/>
    </row>
    <row r="654" spans="138:365" x14ac:dyDescent="0.25"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  <c r="JP654" s="47"/>
      <c r="JQ654" s="47"/>
      <c r="JR654" s="47"/>
      <c r="JS654" s="47"/>
      <c r="JT654" s="47"/>
      <c r="JU654" s="47"/>
      <c r="JV654" s="47"/>
      <c r="JW654" s="47"/>
      <c r="JX654" s="47"/>
      <c r="JY654" s="47"/>
      <c r="JZ654" s="47"/>
      <c r="KA654" s="47"/>
      <c r="KB654" s="47"/>
      <c r="KC654" s="47"/>
      <c r="KD654" s="47"/>
      <c r="KE654" s="47"/>
      <c r="KF654" s="47"/>
      <c r="KG654" s="47"/>
      <c r="KH654" s="47"/>
      <c r="KI654" s="47"/>
      <c r="KJ654" s="47"/>
      <c r="KK654" s="47"/>
      <c r="KL654" s="47"/>
      <c r="KM654" s="47"/>
      <c r="KN654" s="47"/>
      <c r="KO654" s="47"/>
      <c r="KP654" s="47"/>
      <c r="KQ654" s="47"/>
      <c r="KR654" s="47"/>
      <c r="KS654" s="47"/>
      <c r="KT654" s="47"/>
      <c r="KU654" s="47"/>
      <c r="KV654" s="47"/>
      <c r="KW654" s="47"/>
      <c r="KX654" s="47"/>
      <c r="KY654" s="47"/>
      <c r="KZ654" s="47"/>
      <c r="LA654" s="47"/>
      <c r="LB654" s="47"/>
      <c r="LC654" s="47"/>
      <c r="LD654" s="47"/>
      <c r="LE654" s="47"/>
      <c r="LF654" s="47"/>
      <c r="LG654" s="47"/>
      <c r="LH654" s="47"/>
      <c r="LI654" s="47"/>
      <c r="LJ654" s="47"/>
      <c r="LK654" s="47"/>
      <c r="LL654" s="47"/>
      <c r="LM654" s="47"/>
      <c r="LN654" s="47"/>
      <c r="LO654" s="47"/>
      <c r="LP654" s="47"/>
      <c r="LQ654" s="47"/>
      <c r="LR654" s="47"/>
      <c r="LS654" s="47"/>
      <c r="LT654" s="47"/>
      <c r="LU654" s="47"/>
      <c r="LV654" s="47"/>
      <c r="LW654" s="47"/>
      <c r="LX654" s="47"/>
      <c r="LY654" s="47"/>
      <c r="LZ654" s="47"/>
      <c r="MA654" s="47"/>
      <c r="MB654" s="47"/>
      <c r="MC654" s="47"/>
      <c r="MD654" s="47"/>
      <c r="ME654" s="47"/>
      <c r="MF654" s="47"/>
      <c r="MG654" s="47"/>
      <c r="MH654" s="47"/>
      <c r="MI654" s="47"/>
      <c r="MJ654" s="47"/>
      <c r="MK654" s="47"/>
      <c r="ML654" s="47"/>
      <c r="MM654" s="47"/>
      <c r="MN654" s="47"/>
      <c r="MO654" s="47"/>
      <c r="MP654" s="47"/>
      <c r="MQ654" s="47"/>
      <c r="MR654" s="47"/>
      <c r="MS654" s="47"/>
      <c r="MT654" s="47"/>
      <c r="MU654" s="47"/>
      <c r="MV654" s="47"/>
      <c r="MW654" s="47"/>
      <c r="MX654" s="47"/>
      <c r="MY654" s="47"/>
      <c r="MZ654" s="47"/>
      <c r="NA654" s="47"/>
    </row>
    <row r="655" spans="138:365" x14ac:dyDescent="0.25"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  <c r="JP655" s="47"/>
      <c r="JQ655" s="47"/>
      <c r="JR655" s="47"/>
      <c r="JS655" s="47"/>
      <c r="JT655" s="47"/>
      <c r="JU655" s="47"/>
      <c r="JV655" s="47"/>
      <c r="JW655" s="47"/>
      <c r="JX655" s="47"/>
      <c r="JY655" s="47"/>
      <c r="JZ655" s="47"/>
      <c r="KA655" s="47"/>
      <c r="KB655" s="47"/>
      <c r="KC655" s="47"/>
      <c r="KD655" s="47"/>
      <c r="KE655" s="47"/>
      <c r="KF655" s="47"/>
      <c r="KG655" s="47"/>
      <c r="KH655" s="47"/>
      <c r="KI655" s="47"/>
      <c r="KJ655" s="47"/>
      <c r="KK655" s="47"/>
      <c r="KL655" s="47"/>
      <c r="KM655" s="47"/>
      <c r="KN655" s="47"/>
      <c r="KO655" s="47"/>
      <c r="KP655" s="47"/>
      <c r="KQ655" s="47"/>
      <c r="KR655" s="47"/>
      <c r="KS655" s="47"/>
      <c r="KT655" s="47"/>
      <c r="KU655" s="47"/>
      <c r="KV655" s="47"/>
      <c r="KW655" s="47"/>
      <c r="KX655" s="47"/>
      <c r="KY655" s="47"/>
      <c r="KZ655" s="47"/>
      <c r="LA655" s="47"/>
      <c r="LB655" s="47"/>
      <c r="LC655" s="47"/>
      <c r="LD655" s="47"/>
      <c r="LE655" s="47"/>
      <c r="LF655" s="47"/>
      <c r="LG655" s="47"/>
      <c r="LH655" s="47"/>
      <c r="LI655" s="47"/>
      <c r="LJ655" s="47"/>
      <c r="LK655" s="47"/>
      <c r="LL655" s="47"/>
      <c r="LM655" s="47"/>
      <c r="LN655" s="47"/>
      <c r="LO655" s="47"/>
      <c r="LP655" s="47"/>
      <c r="LQ655" s="47"/>
      <c r="LR655" s="47"/>
      <c r="LS655" s="47"/>
      <c r="LT655" s="47"/>
      <c r="LU655" s="47"/>
      <c r="LV655" s="47"/>
      <c r="LW655" s="47"/>
      <c r="LX655" s="47"/>
      <c r="LY655" s="47"/>
      <c r="LZ655" s="47"/>
      <c r="MA655" s="47"/>
      <c r="MB655" s="47"/>
      <c r="MC655" s="47"/>
      <c r="MD655" s="47"/>
      <c r="ME655" s="47"/>
      <c r="MF655" s="47"/>
      <c r="MG655" s="47"/>
      <c r="MH655" s="47"/>
      <c r="MI655" s="47"/>
      <c r="MJ655" s="47"/>
      <c r="MK655" s="47"/>
      <c r="ML655" s="47"/>
      <c r="MM655" s="47"/>
      <c r="MN655" s="47"/>
      <c r="MO655" s="47"/>
      <c r="MP655" s="47"/>
      <c r="MQ655" s="47"/>
      <c r="MR655" s="47"/>
      <c r="MS655" s="47"/>
      <c r="MT655" s="47"/>
      <c r="MU655" s="47"/>
      <c r="MV655" s="47"/>
      <c r="MW655" s="47"/>
      <c r="MX655" s="47"/>
      <c r="MY655" s="47"/>
      <c r="MZ655" s="47"/>
      <c r="NA655" s="47"/>
    </row>
    <row r="656" spans="138:365" x14ac:dyDescent="0.25"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  <c r="JP656" s="47"/>
      <c r="JQ656" s="47"/>
      <c r="JR656" s="47"/>
      <c r="JS656" s="47"/>
      <c r="JT656" s="47"/>
      <c r="JU656" s="47"/>
      <c r="JV656" s="47"/>
      <c r="JW656" s="47"/>
      <c r="JX656" s="47"/>
      <c r="JY656" s="47"/>
      <c r="JZ656" s="47"/>
      <c r="KA656" s="47"/>
      <c r="KB656" s="47"/>
      <c r="KC656" s="47"/>
      <c r="KD656" s="47"/>
      <c r="KE656" s="47"/>
      <c r="KF656" s="47"/>
      <c r="KG656" s="47"/>
      <c r="KH656" s="47"/>
      <c r="KI656" s="47"/>
      <c r="KJ656" s="47"/>
      <c r="KK656" s="47"/>
      <c r="KL656" s="47"/>
      <c r="KM656" s="47"/>
      <c r="KN656" s="47"/>
      <c r="KO656" s="47"/>
      <c r="KP656" s="47"/>
      <c r="KQ656" s="47"/>
      <c r="KR656" s="47"/>
      <c r="KS656" s="47"/>
      <c r="KT656" s="47"/>
      <c r="KU656" s="47"/>
      <c r="KV656" s="47"/>
      <c r="KW656" s="47"/>
      <c r="KX656" s="47"/>
      <c r="KY656" s="47"/>
      <c r="KZ656" s="47"/>
      <c r="LA656" s="47"/>
      <c r="LB656" s="47"/>
      <c r="LC656" s="47"/>
      <c r="LD656" s="47"/>
      <c r="LE656" s="47"/>
      <c r="LF656" s="47"/>
      <c r="LG656" s="47"/>
      <c r="LH656" s="47"/>
      <c r="LI656" s="47"/>
      <c r="LJ656" s="47"/>
      <c r="LK656" s="47"/>
      <c r="LL656" s="47"/>
      <c r="LM656" s="47"/>
      <c r="LN656" s="47"/>
      <c r="LO656" s="47"/>
      <c r="LP656" s="47"/>
      <c r="LQ656" s="47"/>
      <c r="LR656" s="47"/>
      <c r="LS656" s="47"/>
      <c r="LT656" s="47"/>
      <c r="LU656" s="47"/>
      <c r="LV656" s="47"/>
      <c r="LW656" s="47"/>
      <c r="LX656" s="47"/>
      <c r="LY656" s="47"/>
      <c r="LZ656" s="47"/>
      <c r="MA656" s="47"/>
      <c r="MB656" s="47"/>
      <c r="MC656" s="47"/>
      <c r="MD656" s="47"/>
      <c r="ME656" s="47"/>
      <c r="MF656" s="47"/>
      <c r="MG656" s="47"/>
      <c r="MH656" s="47"/>
      <c r="MI656" s="47"/>
      <c r="MJ656" s="47"/>
      <c r="MK656" s="47"/>
      <c r="ML656" s="47"/>
      <c r="MM656" s="47"/>
      <c r="MN656" s="47"/>
      <c r="MO656" s="47"/>
      <c r="MP656" s="47"/>
      <c r="MQ656" s="47"/>
      <c r="MR656" s="47"/>
      <c r="MS656" s="47"/>
      <c r="MT656" s="47"/>
      <c r="MU656" s="47"/>
      <c r="MV656" s="47"/>
      <c r="MW656" s="47"/>
      <c r="MX656" s="47"/>
      <c r="MY656" s="47"/>
      <c r="MZ656" s="47"/>
      <c r="NA656" s="47"/>
    </row>
    <row r="657" spans="138:365" x14ac:dyDescent="0.25"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  <c r="JP657" s="47"/>
      <c r="JQ657" s="47"/>
      <c r="JR657" s="47"/>
      <c r="JS657" s="47"/>
      <c r="JT657" s="47"/>
      <c r="JU657" s="47"/>
      <c r="JV657" s="47"/>
      <c r="JW657" s="47"/>
      <c r="JX657" s="47"/>
      <c r="JY657" s="47"/>
      <c r="JZ657" s="47"/>
      <c r="KA657" s="47"/>
      <c r="KB657" s="47"/>
      <c r="KC657" s="47"/>
      <c r="KD657" s="47"/>
      <c r="KE657" s="47"/>
      <c r="KF657" s="47"/>
      <c r="KG657" s="47"/>
      <c r="KH657" s="47"/>
      <c r="KI657" s="47"/>
      <c r="KJ657" s="47"/>
      <c r="KK657" s="47"/>
      <c r="KL657" s="47"/>
      <c r="KM657" s="47"/>
      <c r="KN657" s="47"/>
      <c r="KO657" s="47"/>
      <c r="KP657" s="47"/>
      <c r="KQ657" s="47"/>
      <c r="KR657" s="47"/>
      <c r="KS657" s="47"/>
      <c r="KT657" s="47"/>
      <c r="KU657" s="47"/>
      <c r="KV657" s="47"/>
      <c r="KW657" s="47"/>
      <c r="KX657" s="47"/>
      <c r="KY657" s="47"/>
      <c r="KZ657" s="47"/>
      <c r="LA657" s="47"/>
      <c r="LB657" s="47"/>
      <c r="LC657" s="47"/>
      <c r="LD657" s="47"/>
      <c r="LE657" s="47"/>
      <c r="LF657" s="47"/>
      <c r="LG657" s="47"/>
      <c r="LH657" s="47"/>
      <c r="LI657" s="47"/>
      <c r="LJ657" s="47"/>
      <c r="LK657" s="47"/>
      <c r="LL657" s="47"/>
      <c r="LM657" s="47"/>
      <c r="LN657" s="47"/>
      <c r="LO657" s="47"/>
      <c r="LP657" s="47"/>
      <c r="LQ657" s="47"/>
      <c r="LR657" s="47"/>
      <c r="LS657" s="47"/>
      <c r="LT657" s="47"/>
      <c r="LU657" s="47"/>
      <c r="LV657" s="47"/>
      <c r="LW657" s="47"/>
      <c r="LX657" s="47"/>
      <c r="LY657" s="47"/>
      <c r="LZ657" s="47"/>
      <c r="MA657" s="47"/>
      <c r="MB657" s="47"/>
      <c r="MC657" s="47"/>
      <c r="MD657" s="47"/>
      <c r="ME657" s="47"/>
      <c r="MF657" s="47"/>
      <c r="MG657" s="47"/>
      <c r="MH657" s="47"/>
      <c r="MI657" s="47"/>
      <c r="MJ657" s="47"/>
      <c r="MK657" s="47"/>
      <c r="ML657" s="47"/>
      <c r="MM657" s="47"/>
      <c r="MN657" s="47"/>
      <c r="MO657" s="47"/>
      <c r="MP657" s="47"/>
      <c r="MQ657" s="47"/>
      <c r="MR657" s="47"/>
      <c r="MS657" s="47"/>
      <c r="MT657" s="47"/>
      <c r="MU657" s="47"/>
      <c r="MV657" s="47"/>
      <c r="MW657" s="47"/>
      <c r="MX657" s="47"/>
      <c r="MY657" s="47"/>
      <c r="MZ657" s="47"/>
      <c r="NA657" s="47"/>
    </row>
    <row r="658" spans="138:365" x14ac:dyDescent="0.25"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  <c r="JP658" s="47"/>
      <c r="JQ658" s="47"/>
      <c r="JR658" s="47"/>
      <c r="JS658" s="47"/>
      <c r="JT658" s="47"/>
      <c r="JU658" s="47"/>
      <c r="JV658" s="47"/>
      <c r="JW658" s="47"/>
      <c r="JX658" s="47"/>
      <c r="JY658" s="47"/>
      <c r="JZ658" s="47"/>
      <c r="KA658" s="47"/>
      <c r="KB658" s="47"/>
      <c r="KC658" s="47"/>
      <c r="KD658" s="47"/>
      <c r="KE658" s="47"/>
      <c r="KF658" s="47"/>
      <c r="KG658" s="47"/>
      <c r="KH658" s="47"/>
      <c r="KI658" s="47"/>
      <c r="KJ658" s="47"/>
      <c r="KK658" s="47"/>
      <c r="KL658" s="47"/>
      <c r="KM658" s="47"/>
      <c r="KN658" s="47"/>
      <c r="KO658" s="47"/>
      <c r="KP658" s="47"/>
      <c r="KQ658" s="47"/>
      <c r="KR658" s="47"/>
      <c r="KS658" s="47"/>
      <c r="KT658" s="47"/>
      <c r="KU658" s="47"/>
      <c r="KV658" s="47"/>
      <c r="KW658" s="47"/>
      <c r="KX658" s="47"/>
      <c r="KY658" s="47"/>
      <c r="KZ658" s="47"/>
      <c r="LA658" s="47"/>
      <c r="LB658" s="47"/>
      <c r="LC658" s="47"/>
      <c r="LD658" s="47"/>
      <c r="LE658" s="47"/>
      <c r="LF658" s="47"/>
      <c r="LG658" s="47"/>
      <c r="LH658" s="47"/>
      <c r="LI658" s="47"/>
      <c r="LJ658" s="47"/>
      <c r="LK658" s="47"/>
      <c r="LL658" s="47"/>
      <c r="LM658" s="47"/>
      <c r="LN658" s="47"/>
      <c r="LO658" s="47"/>
      <c r="LP658" s="47"/>
      <c r="LQ658" s="47"/>
      <c r="LR658" s="47"/>
      <c r="LS658" s="47"/>
      <c r="LT658" s="47"/>
      <c r="LU658" s="47"/>
      <c r="LV658" s="47"/>
      <c r="LW658" s="47"/>
      <c r="LX658" s="47"/>
      <c r="LY658" s="47"/>
      <c r="LZ658" s="47"/>
      <c r="MA658" s="47"/>
      <c r="MB658" s="47"/>
      <c r="MC658" s="47"/>
      <c r="MD658" s="47"/>
      <c r="ME658" s="47"/>
      <c r="MF658" s="47"/>
      <c r="MG658" s="47"/>
      <c r="MH658" s="47"/>
      <c r="MI658" s="47"/>
      <c r="MJ658" s="47"/>
      <c r="MK658" s="47"/>
      <c r="ML658" s="47"/>
      <c r="MM658" s="47"/>
      <c r="MN658" s="47"/>
      <c r="MO658" s="47"/>
      <c r="MP658" s="47"/>
      <c r="MQ658" s="47"/>
      <c r="MR658" s="47"/>
      <c r="MS658" s="47"/>
      <c r="MT658" s="47"/>
      <c r="MU658" s="47"/>
      <c r="MV658" s="47"/>
      <c r="MW658" s="47"/>
      <c r="MX658" s="47"/>
      <c r="MY658" s="47"/>
      <c r="MZ658" s="47"/>
      <c r="NA658" s="47"/>
    </row>
    <row r="659" spans="138:365" x14ac:dyDescent="0.25"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  <c r="JP659" s="47"/>
      <c r="JQ659" s="47"/>
      <c r="JR659" s="47"/>
      <c r="JS659" s="47"/>
      <c r="JT659" s="47"/>
      <c r="JU659" s="47"/>
      <c r="JV659" s="47"/>
      <c r="JW659" s="47"/>
      <c r="JX659" s="47"/>
      <c r="JY659" s="47"/>
      <c r="JZ659" s="47"/>
      <c r="KA659" s="47"/>
      <c r="KB659" s="47"/>
      <c r="KC659" s="47"/>
      <c r="KD659" s="47"/>
      <c r="KE659" s="47"/>
      <c r="KF659" s="47"/>
      <c r="KG659" s="47"/>
      <c r="KH659" s="47"/>
      <c r="KI659" s="47"/>
      <c r="KJ659" s="47"/>
      <c r="KK659" s="47"/>
      <c r="KL659" s="47"/>
      <c r="KM659" s="47"/>
      <c r="KN659" s="47"/>
      <c r="KO659" s="47"/>
      <c r="KP659" s="47"/>
      <c r="KQ659" s="47"/>
      <c r="KR659" s="47"/>
      <c r="KS659" s="47"/>
      <c r="KT659" s="47"/>
      <c r="KU659" s="47"/>
      <c r="KV659" s="47"/>
      <c r="KW659" s="47"/>
      <c r="KX659" s="47"/>
      <c r="KY659" s="47"/>
      <c r="KZ659" s="47"/>
      <c r="LA659" s="47"/>
      <c r="LB659" s="47"/>
      <c r="LC659" s="47"/>
      <c r="LD659" s="47"/>
      <c r="LE659" s="47"/>
      <c r="LF659" s="47"/>
      <c r="LG659" s="47"/>
      <c r="LH659" s="47"/>
      <c r="LI659" s="47"/>
      <c r="LJ659" s="47"/>
      <c r="LK659" s="47"/>
      <c r="LL659" s="47"/>
      <c r="LM659" s="47"/>
      <c r="LN659" s="47"/>
      <c r="LO659" s="47"/>
      <c r="LP659" s="47"/>
      <c r="LQ659" s="47"/>
      <c r="LR659" s="47"/>
      <c r="LS659" s="47"/>
      <c r="LT659" s="47"/>
      <c r="LU659" s="47"/>
      <c r="LV659" s="47"/>
      <c r="LW659" s="47"/>
      <c r="LX659" s="47"/>
      <c r="LY659" s="47"/>
      <c r="LZ659" s="47"/>
      <c r="MA659" s="47"/>
      <c r="MB659" s="47"/>
      <c r="MC659" s="47"/>
      <c r="MD659" s="47"/>
      <c r="ME659" s="47"/>
      <c r="MF659" s="47"/>
      <c r="MG659" s="47"/>
      <c r="MH659" s="47"/>
      <c r="MI659" s="47"/>
      <c r="MJ659" s="47"/>
      <c r="MK659" s="47"/>
      <c r="ML659" s="47"/>
      <c r="MM659" s="47"/>
      <c r="MN659" s="47"/>
      <c r="MO659" s="47"/>
      <c r="MP659" s="47"/>
      <c r="MQ659" s="47"/>
      <c r="MR659" s="47"/>
      <c r="MS659" s="47"/>
      <c r="MT659" s="47"/>
      <c r="MU659" s="47"/>
      <c r="MV659" s="47"/>
      <c r="MW659" s="47"/>
      <c r="MX659" s="47"/>
      <c r="MY659" s="47"/>
      <c r="MZ659" s="47"/>
      <c r="NA659" s="47"/>
    </row>
    <row r="660" spans="138:365" x14ac:dyDescent="0.25"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  <c r="JP660" s="47"/>
      <c r="JQ660" s="47"/>
      <c r="JR660" s="47"/>
      <c r="JS660" s="47"/>
      <c r="JT660" s="47"/>
      <c r="JU660" s="47"/>
      <c r="JV660" s="47"/>
      <c r="JW660" s="47"/>
      <c r="JX660" s="47"/>
      <c r="JY660" s="47"/>
      <c r="JZ660" s="47"/>
      <c r="KA660" s="47"/>
      <c r="KB660" s="47"/>
      <c r="KC660" s="47"/>
      <c r="KD660" s="47"/>
      <c r="KE660" s="47"/>
      <c r="KF660" s="47"/>
      <c r="KG660" s="47"/>
      <c r="KH660" s="47"/>
      <c r="KI660" s="47"/>
      <c r="KJ660" s="47"/>
      <c r="KK660" s="47"/>
      <c r="KL660" s="47"/>
      <c r="KM660" s="47"/>
      <c r="KN660" s="47"/>
      <c r="KO660" s="47"/>
      <c r="KP660" s="47"/>
      <c r="KQ660" s="47"/>
      <c r="KR660" s="47"/>
      <c r="KS660" s="47"/>
      <c r="KT660" s="47"/>
      <c r="KU660" s="47"/>
      <c r="KV660" s="47"/>
      <c r="KW660" s="47"/>
      <c r="KX660" s="47"/>
      <c r="KY660" s="47"/>
      <c r="KZ660" s="47"/>
      <c r="LA660" s="47"/>
      <c r="LB660" s="47"/>
      <c r="LC660" s="47"/>
      <c r="LD660" s="47"/>
      <c r="LE660" s="47"/>
      <c r="LF660" s="47"/>
      <c r="LG660" s="47"/>
      <c r="LH660" s="47"/>
      <c r="LI660" s="47"/>
      <c r="LJ660" s="47"/>
      <c r="LK660" s="47"/>
      <c r="LL660" s="47"/>
      <c r="LM660" s="47"/>
      <c r="LN660" s="47"/>
      <c r="LO660" s="47"/>
      <c r="LP660" s="47"/>
      <c r="LQ660" s="47"/>
      <c r="LR660" s="47"/>
      <c r="LS660" s="47"/>
      <c r="LT660" s="47"/>
      <c r="LU660" s="47"/>
      <c r="LV660" s="47"/>
      <c r="LW660" s="47"/>
      <c r="LX660" s="47"/>
      <c r="LY660" s="47"/>
      <c r="LZ660" s="47"/>
      <c r="MA660" s="47"/>
      <c r="MB660" s="47"/>
      <c r="MC660" s="47"/>
      <c r="MD660" s="47"/>
      <c r="ME660" s="47"/>
      <c r="MF660" s="47"/>
      <c r="MG660" s="47"/>
      <c r="MH660" s="47"/>
      <c r="MI660" s="47"/>
      <c r="MJ660" s="47"/>
      <c r="MK660" s="47"/>
      <c r="ML660" s="47"/>
      <c r="MM660" s="47"/>
      <c r="MN660" s="47"/>
      <c r="MO660" s="47"/>
      <c r="MP660" s="47"/>
      <c r="MQ660" s="47"/>
      <c r="MR660" s="47"/>
      <c r="MS660" s="47"/>
      <c r="MT660" s="47"/>
      <c r="MU660" s="47"/>
      <c r="MV660" s="47"/>
      <c r="MW660" s="47"/>
      <c r="MX660" s="47"/>
      <c r="MY660" s="47"/>
      <c r="MZ660" s="47"/>
      <c r="NA660" s="47"/>
    </row>
    <row r="661" spans="138:365" x14ac:dyDescent="0.25"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  <c r="JP661" s="47"/>
      <c r="JQ661" s="47"/>
      <c r="JR661" s="47"/>
      <c r="JS661" s="47"/>
      <c r="JT661" s="47"/>
      <c r="JU661" s="47"/>
      <c r="JV661" s="47"/>
      <c r="JW661" s="47"/>
      <c r="JX661" s="47"/>
      <c r="JY661" s="47"/>
      <c r="JZ661" s="47"/>
      <c r="KA661" s="47"/>
      <c r="KB661" s="47"/>
      <c r="KC661" s="47"/>
      <c r="KD661" s="47"/>
      <c r="KE661" s="47"/>
      <c r="KF661" s="47"/>
      <c r="KG661" s="47"/>
      <c r="KH661" s="47"/>
      <c r="KI661" s="47"/>
      <c r="KJ661" s="47"/>
      <c r="KK661" s="47"/>
      <c r="KL661" s="47"/>
      <c r="KM661" s="47"/>
      <c r="KN661" s="47"/>
      <c r="KO661" s="47"/>
      <c r="KP661" s="47"/>
      <c r="KQ661" s="47"/>
      <c r="KR661" s="47"/>
      <c r="KS661" s="47"/>
      <c r="KT661" s="47"/>
      <c r="KU661" s="47"/>
      <c r="KV661" s="47"/>
      <c r="KW661" s="47"/>
      <c r="KX661" s="47"/>
      <c r="KY661" s="47"/>
      <c r="KZ661" s="47"/>
      <c r="LA661" s="47"/>
      <c r="LB661" s="47"/>
      <c r="LC661" s="47"/>
      <c r="LD661" s="47"/>
      <c r="LE661" s="47"/>
      <c r="LF661" s="47"/>
      <c r="LG661" s="47"/>
      <c r="LH661" s="47"/>
      <c r="LI661" s="47"/>
      <c r="LJ661" s="47"/>
      <c r="LK661" s="47"/>
      <c r="LL661" s="47"/>
      <c r="LM661" s="47"/>
      <c r="LN661" s="47"/>
      <c r="LO661" s="47"/>
      <c r="LP661" s="47"/>
      <c r="LQ661" s="47"/>
      <c r="LR661" s="47"/>
      <c r="LS661" s="47"/>
      <c r="LT661" s="47"/>
      <c r="LU661" s="47"/>
      <c r="LV661" s="47"/>
      <c r="LW661" s="47"/>
      <c r="LX661" s="47"/>
      <c r="LY661" s="47"/>
      <c r="LZ661" s="47"/>
      <c r="MA661" s="47"/>
      <c r="MB661" s="47"/>
      <c r="MC661" s="47"/>
      <c r="MD661" s="47"/>
      <c r="ME661" s="47"/>
      <c r="MF661" s="47"/>
      <c r="MG661" s="47"/>
      <c r="MH661" s="47"/>
      <c r="MI661" s="47"/>
      <c r="MJ661" s="47"/>
      <c r="MK661" s="47"/>
      <c r="ML661" s="47"/>
      <c r="MM661" s="47"/>
      <c r="MN661" s="47"/>
      <c r="MO661" s="47"/>
      <c r="MP661" s="47"/>
      <c r="MQ661" s="47"/>
      <c r="MR661" s="47"/>
      <c r="MS661" s="47"/>
      <c r="MT661" s="47"/>
      <c r="MU661" s="47"/>
      <c r="MV661" s="47"/>
      <c r="MW661" s="47"/>
      <c r="MX661" s="47"/>
      <c r="MY661" s="47"/>
      <c r="MZ661" s="47"/>
      <c r="NA661" s="47"/>
    </row>
    <row r="662" spans="138:365" x14ac:dyDescent="0.25"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  <c r="JP662" s="47"/>
      <c r="JQ662" s="47"/>
      <c r="JR662" s="47"/>
      <c r="JS662" s="47"/>
      <c r="JT662" s="47"/>
      <c r="JU662" s="47"/>
      <c r="JV662" s="47"/>
      <c r="JW662" s="47"/>
      <c r="JX662" s="47"/>
      <c r="JY662" s="47"/>
      <c r="JZ662" s="47"/>
      <c r="KA662" s="47"/>
      <c r="KB662" s="47"/>
      <c r="KC662" s="47"/>
      <c r="KD662" s="47"/>
      <c r="KE662" s="47"/>
      <c r="KF662" s="47"/>
      <c r="KG662" s="47"/>
      <c r="KH662" s="47"/>
      <c r="KI662" s="47"/>
      <c r="KJ662" s="47"/>
      <c r="KK662" s="47"/>
      <c r="KL662" s="47"/>
      <c r="KM662" s="47"/>
      <c r="KN662" s="47"/>
      <c r="KO662" s="47"/>
      <c r="KP662" s="47"/>
      <c r="KQ662" s="47"/>
      <c r="KR662" s="47"/>
      <c r="KS662" s="47"/>
      <c r="KT662" s="47"/>
      <c r="KU662" s="47"/>
      <c r="KV662" s="47"/>
      <c r="KW662" s="47"/>
      <c r="KX662" s="47"/>
      <c r="KY662" s="47"/>
      <c r="KZ662" s="47"/>
      <c r="LA662" s="47"/>
      <c r="LB662" s="47"/>
      <c r="LC662" s="47"/>
      <c r="LD662" s="47"/>
      <c r="LE662" s="47"/>
      <c r="LF662" s="47"/>
      <c r="LG662" s="47"/>
      <c r="LH662" s="47"/>
      <c r="LI662" s="47"/>
      <c r="LJ662" s="47"/>
      <c r="LK662" s="47"/>
      <c r="LL662" s="47"/>
      <c r="LM662" s="47"/>
      <c r="LN662" s="47"/>
      <c r="LO662" s="47"/>
      <c r="LP662" s="47"/>
      <c r="LQ662" s="47"/>
      <c r="LR662" s="47"/>
      <c r="LS662" s="47"/>
      <c r="LT662" s="47"/>
      <c r="LU662" s="47"/>
      <c r="LV662" s="47"/>
      <c r="LW662" s="47"/>
      <c r="LX662" s="47"/>
      <c r="LY662" s="47"/>
      <c r="LZ662" s="47"/>
      <c r="MA662" s="47"/>
      <c r="MB662" s="47"/>
      <c r="MC662" s="47"/>
      <c r="MD662" s="47"/>
      <c r="ME662" s="47"/>
      <c r="MF662" s="47"/>
      <c r="MG662" s="47"/>
      <c r="MH662" s="47"/>
      <c r="MI662" s="47"/>
      <c r="MJ662" s="47"/>
      <c r="MK662" s="47"/>
      <c r="ML662" s="47"/>
      <c r="MM662" s="47"/>
      <c r="MN662" s="47"/>
      <c r="MO662" s="47"/>
      <c r="MP662" s="47"/>
      <c r="MQ662" s="47"/>
      <c r="MR662" s="47"/>
      <c r="MS662" s="47"/>
      <c r="MT662" s="47"/>
      <c r="MU662" s="47"/>
      <c r="MV662" s="47"/>
      <c r="MW662" s="47"/>
      <c r="MX662" s="47"/>
      <c r="MY662" s="47"/>
      <c r="MZ662" s="47"/>
      <c r="NA662" s="47"/>
    </row>
    <row r="663" spans="138:365" x14ac:dyDescent="0.25"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  <c r="JP663" s="47"/>
      <c r="JQ663" s="47"/>
      <c r="JR663" s="47"/>
      <c r="JS663" s="47"/>
      <c r="JT663" s="47"/>
      <c r="JU663" s="47"/>
      <c r="JV663" s="47"/>
      <c r="JW663" s="47"/>
      <c r="JX663" s="47"/>
      <c r="JY663" s="47"/>
      <c r="JZ663" s="47"/>
      <c r="KA663" s="47"/>
      <c r="KB663" s="47"/>
      <c r="KC663" s="47"/>
      <c r="KD663" s="47"/>
      <c r="KE663" s="47"/>
      <c r="KF663" s="47"/>
      <c r="KG663" s="47"/>
      <c r="KH663" s="47"/>
      <c r="KI663" s="47"/>
      <c r="KJ663" s="47"/>
      <c r="KK663" s="47"/>
      <c r="KL663" s="47"/>
      <c r="KM663" s="47"/>
      <c r="KN663" s="47"/>
      <c r="KO663" s="47"/>
      <c r="KP663" s="47"/>
      <c r="KQ663" s="47"/>
      <c r="KR663" s="47"/>
      <c r="KS663" s="47"/>
      <c r="KT663" s="47"/>
      <c r="KU663" s="47"/>
      <c r="KV663" s="47"/>
      <c r="KW663" s="47"/>
      <c r="KX663" s="47"/>
      <c r="KY663" s="47"/>
      <c r="KZ663" s="47"/>
      <c r="LA663" s="47"/>
      <c r="LB663" s="47"/>
      <c r="LC663" s="47"/>
      <c r="LD663" s="47"/>
      <c r="LE663" s="47"/>
      <c r="LF663" s="47"/>
      <c r="LG663" s="47"/>
      <c r="LH663" s="47"/>
      <c r="LI663" s="47"/>
      <c r="LJ663" s="47"/>
      <c r="LK663" s="47"/>
      <c r="LL663" s="47"/>
      <c r="LM663" s="47"/>
      <c r="LN663" s="47"/>
      <c r="LO663" s="47"/>
      <c r="LP663" s="47"/>
      <c r="LQ663" s="47"/>
      <c r="LR663" s="47"/>
      <c r="LS663" s="47"/>
      <c r="LT663" s="47"/>
      <c r="LU663" s="47"/>
      <c r="LV663" s="47"/>
      <c r="LW663" s="47"/>
      <c r="LX663" s="47"/>
      <c r="LY663" s="47"/>
      <c r="LZ663" s="47"/>
      <c r="MA663" s="47"/>
      <c r="MB663" s="47"/>
      <c r="MC663" s="47"/>
      <c r="MD663" s="47"/>
      <c r="ME663" s="47"/>
      <c r="MF663" s="47"/>
      <c r="MG663" s="47"/>
      <c r="MH663" s="47"/>
      <c r="MI663" s="47"/>
      <c r="MJ663" s="47"/>
      <c r="MK663" s="47"/>
      <c r="ML663" s="47"/>
      <c r="MM663" s="47"/>
      <c r="MN663" s="47"/>
      <c r="MO663" s="47"/>
      <c r="MP663" s="47"/>
      <c r="MQ663" s="47"/>
      <c r="MR663" s="47"/>
      <c r="MS663" s="47"/>
      <c r="MT663" s="47"/>
      <c r="MU663" s="47"/>
      <c r="MV663" s="47"/>
      <c r="MW663" s="47"/>
      <c r="MX663" s="47"/>
      <c r="MY663" s="47"/>
      <c r="MZ663" s="47"/>
      <c r="NA663" s="47"/>
    </row>
    <row r="664" spans="138:365" x14ac:dyDescent="0.25"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  <c r="JP664" s="47"/>
      <c r="JQ664" s="47"/>
      <c r="JR664" s="47"/>
      <c r="JS664" s="47"/>
      <c r="JT664" s="47"/>
      <c r="JU664" s="47"/>
      <c r="JV664" s="47"/>
      <c r="JW664" s="47"/>
      <c r="JX664" s="47"/>
      <c r="JY664" s="47"/>
      <c r="JZ664" s="47"/>
      <c r="KA664" s="47"/>
      <c r="KB664" s="47"/>
      <c r="KC664" s="47"/>
      <c r="KD664" s="47"/>
      <c r="KE664" s="47"/>
      <c r="KF664" s="47"/>
      <c r="KG664" s="47"/>
      <c r="KH664" s="47"/>
      <c r="KI664" s="47"/>
      <c r="KJ664" s="47"/>
      <c r="KK664" s="47"/>
      <c r="KL664" s="47"/>
      <c r="KM664" s="47"/>
      <c r="KN664" s="47"/>
      <c r="KO664" s="47"/>
      <c r="KP664" s="47"/>
      <c r="KQ664" s="47"/>
      <c r="KR664" s="47"/>
      <c r="KS664" s="47"/>
      <c r="KT664" s="47"/>
      <c r="KU664" s="47"/>
      <c r="KV664" s="47"/>
      <c r="KW664" s="47"/>
      <c r="KX664" s="47"/>
      <c r="KY664" s="47"/>
      <c r="KZ664" s="47"/>
      <c r="LA664" s="47"/>
      <c r="LB664" s="47"/>
      <c r="LC664" s="47"/>
      <c r="LD664" s="47"/>
      <c r="LE664" s="47"/>
      <c r="LF664" s="47"/>
      <c r="LG664" s="47"/>
      <c r="LH664" s="47"/>
      <c r="LI664" s="47"/>
      <c r="LJ664" s="47"/>
      <c r="LK664" s="47"/>
      <c r="LL664" s="47"/>
      <c r="LM664" s="47"/>
      <c r="LN664" s="47"/>
      <c r="LO664" s="47"/>
      <c r="LP664" s="47"/>
      <c r="LQ664" s="47"/>
      <c r="LR664" s="47"/>
      <c r="LS664" s="47"/>
      <c r="LT664" s="47"/>
      <c r="LU664" s="47"/>
      <c r="LV664" s="47"/>
      <c r="LW664" s="47"/>
      <c r="LX664" s="47"/>
      <c r="LY664" s="47"/>
      <c r="LZ664" s="47"/>
      <c r="MA664" s="47"/>
      <c r="MB664" s="47"/>
      <c r="MC664" s="47"/>
      <c r="MD664" s="47"/>
      <c r="ME664" s="47"/>
      <c r="MF664" s="47"/>
      <c r="MG664" s="47"/>
      <c r="MH664" s="47"/>
      <c r="MI664" s="47"/>
      <c r="MJ664" s="47"/>
      <c r="MK664" s="47"/>
      <c r="ML664" s="47"/>
      <c r="MM664" s="47"/>
      <c r="MN664" s="47"/>
      <c r="MO664" s="47"/>
      <c r="MP664" s="47"/>
      <c r="MQ664" s="47"/>
      <c r="MR664" s="47"/>
      <c r="MS664" s="47"/>
      <c r="MT664" s="47"/>
      <c r="MU664" s="47"/>
      <c r="MV664" s="47"/>
      <c r="MW664" s="47"/>
      <c r="MX664" s="47"/>
      <c r="MY664" s="47"/>
      <c r="MZ664" s="47"/>
      <c r="NA664" s="47"/>
    </row>
    <row r="665" spans="138:365" x14ac:dyDescent="0.25"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  <c r="JP665" s="47"/>
      <c r="JQ665" s="47"/>
      <c r="JR665" s="47"/>
      <c r="JS665" s="47"/>
      <c r="JT665" s="47"/>
      <c r="JU665" s="47"/>
      <c r="JV665" s="47"/>
      <c r="JW665" s="47"/>
      <c r="JX665" s="47"/>
      <c r="JY665" s="47"/>
      <c r="JZ665" s="47"/>
      <c r="KA665" s="47"/>
      <c r="KB665" s="47"/>
      <c r="KC665" s="47"/>
      <c r="KD665" s="47"/>
      <c r="KE665" s="47"/>
      <c r="KF665" s="47"/>
      <c r="KG665" s="47"/>
      <c r="KH665" s="47"/>
      <c r="KI665" s="47"/>
      <c r="KJ665" s="47"/>
      <c r="KK665" s="47"/>
      <c r="KL665" s="47"/>
      <c r="KM665" s="47"/>
      <c r="KN665" s="47"/>
      <c r="KO665" s="47"/>
      <c r="KP665" s="47"/>
      <c r="KQ665" s="47"/>
      <c r="KR665" s="47"/>
      <c r="KS665" s="47"/>
      <c r="KT665" s="47"/>
      <c r="KU665" s="47"/>
      <c r="KV665" s="47"/>
      <c r="KW665" s="47"/>
      <c r="KX665" s="47"/>
      <c r="KY665" s="47"/>
      <c r="KZ665" s="47"/>
      <c r="LA665" s="47"/>
      <c r="LB665" s="47"/>
      <c r="LC665" s="47"/>
      <c r="LD665" s="47"/>
      <c r="LE665" s="47"/>
      <c r="LF665" s="47"/>
      <c r="LG665" s="47"/>
      <c r="LH665" s="47"/>
      <c r="LI665" s="47"/>
      <c r="LJ665" s="47"/>
      <c r="LK665" s="47"/>
      <c r="LL665" s="47"/>
      <c r="LM665" s="47"/>
      <c r="LN665" s="47"/>
      <c r="LO665" s="47"/>
      <c r="LP665" s="47"/>
      <c r="LQ665" s="47"/>
      <c r="LR665" s="47"/>
      <c r="LS665" s="47"/>
      <c r="LT665" s="47"/>
      <c r="LU665" s="47"/>
      <c r="LV665" s="47"/>
      <c r="LW665" s="47"/>
      <c r="LX665" s="47"/>
      <c r="LY665" s="47"/>
      <c r="LZ665" s="47"/>
      <c r="MA665" s="47"/>
      <c r="MB665" s="47"/>
      <c r="MC665" s="47"/>
      <c r="MD665" s="47"/>
      <c r="ME665" s="47"/>
      <c r="MF665" s="47"/>
      <c r="MG665" s="47"/>
      <c r="MH665" s="47"/>
      <c r="MI665" s="47"/>
      <c r="MJ665" s="47"/>
      <c r="MK665" s="47"/>
      <c r="ML665" s="47"/>
      <c r="MM665" s="47"/>
      <c r="MN665" s="47"/>
      <c r="MO665" s="47"/>
      <c r="MP665" s="47"/>
      <c r="MQ665" s="47"/>
      <c r="MR665" s="47"/>
      <c r="MS665" s="47"/>
      <c r="MT665" s="47"/>
      <c r="MU665" s="47"/>
      <c r="MV665" s="47"/>
      <c r="MW665" s="47"/>
      <c r="MX665" s="47"/>
      <c r="MY665" s="47"/>
      <c r="MZ665" s="47"/>
      <c r="NA665" s="47"/>
    </row>
    <row r="666" spans="138:365" x14ac:dyDescent="0.25"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  <c r="JP666" s="47"/>
      <c r="JQ666" s="47"/>
      <c r="JR666" s="47"/>
      <c r="JS666" s="47"/>
      <c r="JT666" s="47"/>
      <c r="JU666" s="47"/>
      <c r="JV666" s="47"/>
      <c r="JW666" s="47"/>
      <c r="JX666" s="47"/>
      <c r="JY666" s="47"/>
      <c r="JZ666" s="47"/>
      <c r="KA666" s="47"/>
      <c r="KB666" s="47"/>
      <c r="KC666" s="47"/>
      <c r="KD666" s="47"/>
      <c r="KE666" s="47"/>
      <c r="KF666" s="47"/>
      <c r="KG666" s="47"/>
      <c r="KH666" s="47"/>
      <c r="KI666" s="47"/>
      <c r="KJ666" s="47"/>
      <c r="KK666" s="47"/>
      <c r="KL666" s="47"/>
      <c r="KM666" s="47"/>
      <c r="KN666" s="47"/>
      <c r="KO666" s="47"/>
      <c r="KP666" s="47"/>
      <c r="KQ666" s="47"/>
      <c r="KR666" s="47"/>
      <c r="KS666" s="47"/>
      <c r="KT666" s="47"/>
      <c r="KU666" s="47"/>
      <c r="KV666" s="47"/>
      <c r="KW666" s="47"/>
      <c r="KX666" s="47"/>
      <c r="KY666" s="47"/>
      <c r="KZ666" s="47"/>
      <c r="LA666" s="47"/>
      <c r="LB666" s="47"/>
      <c r="LC666" s="47"/>
      <c r="LD666" s="47"/>
      <c r="LE666" s="47"/>
      <c r="LF666" s="47"/>
      <c r="LG666" s="47"/>
      <c r="LH666" s="47"/>
      <c r="LI666" s="47"/>
      <c r="LJ666" s="47"/>
      <c r="LK666" s="47"/>
      <c r="LL666" s="47"/>
      <c r="LM666" s="47"/>
      <c r="LN666" s="47"/>
      <c r="LO666" s="47"/>
      <c r="LP666" s="47"/>
      <c r="LQ666" s="47"/>
      <c r="LR666" s="47"/>
      <c r="LS666" s="47"/>
      <c r="LT666" s="47"/>
      <c r="LU666" s="47"/>
      <c r="LV666" s="47"/>
      <c r="LW666" s="47"/>
      <c r="LX666" s="47"/>
      <c r="LY666" s="47"/>
      <c r="LZ666" s="47"/>
      <c r="MA666" s="47"/>
      <c r="MB666" s="47"/>
      <c r="MC666" s="47"/>
      <c r="MD666" s="47"/>
      <c r="ME666" s="47"/>
      <c r="MF666" s="47"/>
      <c r="MG666" s="47"/>
      <c r="MH666" s="47"/>
      <c r="MI666" s="47"/>
      <c r="MJ666" s="47"/>
      <c r="MK666" s="47"/>
      <c r="ML666" s="47"/>
      <c r="MM666" s="47"/>
      <c r="MN666" s="47"/>
      <c r="MO666" s="47"/>
      <c r="MP666" s="47"/>
      <c r="MQ666" s="47"/>
      <c r="MR666" s="47"/>
      <c r="MS666" s="47"/>
      <c r="MT666" s="47"/>
      <c r="MU666" s="47"/>
      <c r="MV666" s="47"/>
      <c r="MW666" s="47"/>
      <c r="MX666" s="47"/>
      <c r="MY666" s="47"/>
      <c r="MZ666" s="47"/>
      <c r="NA666" s="47"/>
    </row>
    <row r="667" spans="138:365" x14ac:dyDescent="0.25"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  <c r="JP667" s="47"/>
      <c r="JQ667" s="47"/>
      <c r="JR667" s="47"/>
      <c r="JS667" s="47"/>
      <c r="JT667" s="47"/>
      <c r="JU667" s="47"/>
      <c r="JV667" s="47"/>
      <c r="JW667" s="47"/>
      <c r="JX667" s="47"/>
      <c r="JY667" s="47"/>
      <c r="JZ667" s="47"/>
      <c r="KA667" s="47"/>
      <c r="KB667" s="47"/>
      <c r="KC667" s="47"/>
      <c r="KD667" s="47"/>
      <c r="KE667" s="47"/>
      <c r="KF667" s="47"/>
      <c r="KG667" s="47"/>
      <c r="KH667" s="47"/>
      <c r="KI667" s="47"/>
      <c r="KJ667" s="47"/>
      <c r="KK667" s="47"/>
      <c r="KL667" s="47"/>
      <c r="KM667" s="47"/>
      <c r="KN667" s="47"/>
      <c r="KO667" s="47"/>
      <c r="KP667" s="47"/>
      <c r="KQ667" s="47"/>
      <c r="KR667" s="47"/>
      <c r="KS667" s="47"/>
      <c r="KT667" s="47"/>
      <c r="KU667" s="47"/>
      <c r="KV667" s="47"/>
      <c r="KW667" s="47"/>
      <c r="KX667" s="47"/>
      <c r="KY667" s="47"/>
      <c r="KZ667" s="47"/>
      <c r="LA667" s="47"/>
      <c r="LB667" s="47"/>
      <c r="LC667" s="47"/>
      <c r="LD667" s="47"/>
      <c r="LE667" s="47"/>
      <c r="LF667" s="47"/>
      <c r="LG667" s="47"/>
      <c r="LH667" s="47"/>
      <c r="LI667" s="47"/>
      <c r="LJ667" s="47"/>
      <c r="LK667" s="47"/>
      <c r="LL667" s="47"/>
      <c r="LM667" s="47"/>
      <c r="LN667" s="47"/>
      <c r="LO667" s="47"/>
      <c r="LP667" s="47"/>
      <c r="LQ667" s="47"/>
      <c r="LR667" s="47"/>
      <c r="LS667" s="47"/>
      <c r="LT667" s="47"/>
      <c r="LU667" s="47"/>
      <c r="LV667" s="47"/>
      <c r="LW667" s="47"/>
      <c r="LX667" s="47"/>
      <c r="LY667" s="47"/>
      <c r="LZ667" s="47"/>
      <c r="MA667" s="47"/>
      <c r="MB667" s="47"/>
      <c r="MC667" s="47"/>
      <c r="MD667" s="47"/>
      <c r="ME667" s="47"/>
      <c r="MF667" s="47"/>
      <c r="MG667" s="47"/>
      <c r="MH667" s="47"/>
      <c r="MI667" s="47"/>
      <c r="MJ667" s="47"/>
      <c r="MK667" s="47"/>
      <c r="ML667" s="47"/>
      <c r="MM667" s="47"/>
      <c r="MN667" s="47"/>
      <c r="MO667" s="47"/>
      <c r="MP667" s="47"/>
      <c r="MQ667" s="47"/>
      <c r="MR667" s="47"/>
      <c r="MS667" s="47"/>
      <c r="MT667" s="47"/>
      <c r="MU667" s="47"/>
      <c r="MV667" s="47"/>
      <c r="MW667" s="47"/>
      <c r="MX667" s="47"/>
      <c r="MY667" s="47"/>
      <c r="MZ667" s="47"/>
      <c r="NA667" s="47"/>
    </row>
    <row r="668" spans="138:365" x14ac:dyDescent="0.25"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  <c r="JP668" s="47"/>
      <c r="JQ668" s="47"/>
      <c r="JR668" s="47"/>
      <c r="JS668" s="47"/>
      <c r="JT668" s="47"/>
      <c r="JU668" s="47"/>
      <c r="JV668" s="47"/>
      <c r="JW668" s="47"/>
      <c r="JX668" s="47"/>
      <c r="JY668" s="47"/>
      <c r="JZ668" s="47"/>
      <c r="KA668" s="47"/>
      <c r="KB668" s="47"/>
      <c r="KC668" s="47"/>
      <c r="KD668" s="47"/>
      <c r="KE668" s="47"/>
      <c r="KF668" s="47"/>
      <c r="KG668" s="47"/>
      <c r="KH668" s="47"/>
      <c r="KI668" s="47"/>
      <c r="KJ668" s="47"/>
      <c r="KK668" s="47"/>
      <c r="KL668" s="47"/>
      <c r="KM668" s="47"/>
      <c r="KN668" s="47"/>
      <c r="KO668" s="47"/>
      <c r="KP668" s="47"/>
      <c r="KQ668" s="47"/>
      <c r="KR668" s="47"/>
      <c r="KS668" s="47"/>
      <c r="KT668" s="47"/>
      <c r="KU668" s="47"/>
      <c r="KV668" s="47"/>
      <c r="KW668" s="47"/>
      <c r="KX668" s="47"/>
      <c r="KY668" s="47"/>
      <c r="KZ668" s="47"/>
      <c r="LA668" s="47"/>
      <c r="LB668" s="47"/>
      <c r="LC668" s="47"/>
      <c r="LD668" s="47"/>
      <c r="LE668" s="47"/>
      <c r="LF668" s="47"/>
      <c r="LG668" s="47"/>
      <c r="LH668" s="47"/>
      <c r="LI668" s="47"/>
      <c r="LJ668" s="47"/>
      <c r="LK668" s="47"/>
      <c r="LL668" s="47"/>
      <c r="LM668" s="47"/>
      <c r="LN668" s="47"/>
      <c r="LO668" s="47"/>
      <c r="LP668" s="47"/>
      <c r="LQ668" s="47"/>
      <c r="LR668" s="47"/>
      <c r="LS668" s="47"/>
      <c r="LT668" s="47"/>
      <c r="LU668" s="47"/>
      <c r="LV668" s="47"/>
      <c r="LW668" s="47"/>
      <c r="LX668" s="47"/>
      <c r="LY668" s="47"/>
      <c r="LZ668" s="47"/>
      <c r="MA668" s="47"/>
      <c r="MB668" s="47"/>
      <c r="MC668" s="47"/>
      <c r="MD668" s="47"/>
      <c r="ME668" s="47"/>
      <c r="MF668" s="47"/>
      <c r="MG668" s="47"/>
      <c r="MH668" s="47"/>
      <c r="MI668" s="47"/>
      <c r="MJ668" s="47"/>
      <c r="MK668" s="47"/>
      <c r="ML668" s="47"/>
      <c r="MM668" s="47"/>
      <c r="MN668" s="47"/>
      <c r="MO668" s="47"/>
      <c r="MP668" s="47"/>
      <c r="MQ668" s="47"/>
      <c r="MR668" s="47"/>
      <c r="MS668" s="47"/>
      <c r="MT668" s="47"/>
      <c r="MU668" s="47"/>
      <c r="MV668" s="47"/>
      <c r="MW668" s="47"/>
      <c r="MX668" s="47"/>
      <c r="MY668" s="47"/>
      <c r="MZ668" s="47"/>
      <c r="NA668" s="47"/>
    </row>
    <row r="669" spans="138:365" x14ac:dyDescent="0.25"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  <c r="JP669" s="47"/>
      <c r="JQ669" s="47"/>
      <c r="JR669" s="47"/>
      <c r="JS669" s="47"/>
      <c r="JT669" s="47"/>
      <c r="JU669" s="47"/>
      <c r="JV669" s="47"/>
      <c r="JW669" s="47"/>
      <c r="JX669" s="47"/>
      <c r="JY669" s="47"/>
      <c r="JZ669" s="47"/>
      <c r="KA669" s="47"/>
      <c r="KB669" s="47"/>
      <c r="KC669" s="47"/>
      <c r="KD669" s="47"/>
      <c r="KE669" s="47"/>
      <c r="KF669" s="47"/>
      <c r="KG669" s="47"/>
      <c r="KH669" s="47"/>
      <c r="KI669" s="47"/>
      <c r="KJ669" s="47"/>
      <c r="KK669" s="47"/>
      <c r="KL669" s="47"/>
      <c r="KM669" s="47"/>
      <c r="KN669" s="47"/>
      <c r="KO669" s="47"/>
      <c r="KP669" s="47"/>
      <c r="KQ669" s="47"/>
      <c r="KR669" s="47"/>
      <c r="KS669" s="47"/>
      <c r="KT669" s="47"/>
      <c r="KU669" s="47"/>
      <c r="KV669" s="47"/>
      <c r="KW669" s="47"/>
      <c r="KX669" s="47"/>
      <c r="KY669" s="47"/>
      <c r="KZ669" s="47"/>
      <c r="LA669" s="47"/>
      <c r="LB669" s="47"/>
      <c r="LC669" s="47"/>
      <c r="LD669" s="47"/>
      <c r="LE669" s="47"/>
      <c r="LF669" s="47"/>
      <c r="LG669" s="47"/>
      <c r="LH669" s="47"/>
      <c r="LI669" s="47"/>
      <c r="LJ669" s="47"/>
      <c r="LK669" s="47"/>
      <c r="LL669" s="47"/>
      <c r="LM669" s="47"/>
      <c r="LN669" s="47"/>
      <c r="LO669" s="47"/>
      <c r="LP669" s="47"/>
      <c r="LQ669" s="47"/>
      <c r="LR669" s="47"/>
      <c r="LS669" s="47"/>
      <c r="LT669" s="47"/>
      <c r="LU669" s="47"/>
      <c r="LV669" s="47"/>
      <c r="LW669" s="47"/>
      <c r="LX669" s="47"/>
      <c r="LY669" s="47"/>
      <c r="LZ669" s="47"/>
      <c r="MA669" s="47"/>
      <c r="MB669" s="47"/>
      <c r="MC669" s="47"/>
      <c r="MD669" s="47"/>
      <c r="ME669" s="47"/>
      <c r="MF669" s="47"/>
      <c r="MG669" s="47"/>
      <c r="MH669" s="47"/>
      <c r="MI669" s="47"/>
      <c r="MJ669" s="47"/>
      <c r="MK669" s="47"/>
      <c r="ML669" s="47"/>
      <c r="MM669" s="47"/>
      <c r="MN669" s="47"/>
      <c r="MO669" s="47"/>
      <c r="MP669" s="47"/>
      <c r="MQ669" s="47"/>
      <c r="MR669" s="47"/>
      <c r="MS669" s="47"/>
      <c r="MT669" s="47"/>
      <c r="MU669" s="47"/>
      <c r="MV669" s="47"/>
      <c r="MW669" s="47"/>
      <c r="MX669" s="47"/>
      <c r="MY669" s="47"/>
      <c r="MZ669" s="47"/>
      <c r="NA669" s="47"/>
    </row>
    <row r="670" spans="138:365" x14ac:dyDescent="0.25"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  <c r="JP670" s="47"/>
      <c r="JQ670" s="47"/>
      <c r="JR670" s="47"/>
      <c r="JS670" s="47"/>
      <c r="JT670" s="47"/>
      <c r="JU670" s="47"/>
      <c r="JV670" s="47"/>
      <c r="JW670" s="47"/>
      <c r="JX670" s="47"/>
      <c r="JY670" s="47"/>
      <c r="JZ670" s="47"/>
      <c r="KA670" s="47"/>
      <c r="KB670" s="47"/>
      <c r="KC670" s="47"/>
      <c r="KD670" s="47"/>
      <c r="KE670" s="47"/>
      <c r="KF670" s="47"/>
      <c r="KG670" s="47"/>
      <c r="KH670" s="47"/>
      <c r="KI670" s="47"/>
      <c r="KJ670" s="47"/>
      <c r="KK670" s="47"/>
      <c r="KL670" s="47"/>
      <c r="KM670" s="47"/>
      <c r="KN670" s="47"/>
      <c r="KO670" s="47"/>
      <c r="KP670" s="47"/>
      <c r="KQ670" s="47"/>
      <c r="KR670" s="47"/>
      <c r="KS670" s="47"/>
      <c r="KT670" s="47"/>
      <c r="KU670" s="47"/>
      <c r="KV670" s="47"/>
      <c r="KW670" s="47"/>
      <c r="KX670" s="47"/>
      <c r="KY670" s="47"/>
      <c r="KZ670" s="47"/>
      <c r="LA670" s="47"/>
      <c r="LB670" s="47"/>
      <c r="LC670" s="47"/>
      <c r="LD670" s="47"/>
      <c r="LE670" s="47"/>
      <c r="LF670" s="47"/>
      <c r="LG670" s="47"/>
      <c r="LH670" s="47"/>
      <c r="LI670" s="47"/>
      <c r="LJ670" s="47"/>
      <c r="LK670" s="47"/>
      <c r="LL670" s="47"/>
      <c r="LM670" s="47"/>
      <c r="LN670" s="47"/>
      <c r="LO670" s="47"/>
      <c r="LP670" s="47"/>
      <c r="LQ670" s="47"/>
      <c r="LR670" s="47"/>
      <c r="LS670" s="47"/>
      <c r="LT670" s="47"/>
      <c r="LU670" s="47"/>
      <c r="LV670" s="47"/>
      <c r="LW670" s="47"/>
      <c r="LX670" s="47"/>
      <c r="LY670" s="47"/>
      <c r="LZ670" s="47"/>
      <c r="MA670" s="47"/>
      <c r="MB670" s="47"/>
      <c r="MC670" s="47"/>
      <c r="MD670" s="47"/>
      <c r="ME670" s="47"/>
      <c r="MF670" s="47"/>
      <c r="MG670" s="47"/>
      <c r="MH670" s="47"/>
      <c r="MI670" s="47"/>
      <c r="MJ670" s="47"/>
      <c r="MK670" s="47"/>
      <c r="ML670" s="47"/>
      <c r="MM670" s="47"/>
      <c r="MN670" s="47"/>
      <c r="MO670" s="47"/>
      <c r="MP670" s="47"/>
      <c r="MQ670" s="47"/>
      <c r="MR670" s="47"/>
      <c r="MS670" s="47"/>
      <c r="MT670" s="47"/>
      <c r="MU670" s="47"/>
      <c r="MV670" s="47"/>
      <c r="MW670" s="47"/>
      <c r="MX670" s="47"/>
      <c r="MY670" s="47"/>
      <c r="MZ670" s="47"/>
      <c r="NA670" s="47"/>
    </row>
    <row r="671" spans="138:365" x14ac:dyDescent="0.25"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  <c r="JP671" s="47"/>
      <c r="JQ671" s="47"/>
      <c r="JR671" s="47"/>
      <c r="JS671" s="47"/>
      <c r="JT671" s="47"/>
      <c r="JU671" s="47"/>
      <c r="JV671" s="47"/>
      <c r="JW671" s="47"/>
      <c r="JX671" s="47"/>
      <c r="JY671" s="47"/>
      <c r="JZ671" s="47"/>
      <c r="KA671" s="47"/>
      <c r="KB671" s="47"/>
      <c r="KC671" s="47"/>
      <c r="KD671" s="47"/>
      <c r="KE671" s="47"/>
      <c r="KF671" s="47"/>
      <c r="KG671" s="47"/>
      <c r="KH671" s="47"/>
      <c r="KI671" s="47"/>
      <c r="KJ671" s="47"/>
      <c r="KK671" s="47"/>
      <c r="KL671" s="47"/>
      <c r="KM671" s="47"/>
      <c r="KN671" s="47"/>
      <c r="KO671" s="47"/>
      <c r="KP671" s="47"/>
      <c r="KQ671" s="47"/>
      <c r="KR671" s="47"/>
      <c r="KS671" s="47"/>
      <c r="KT671" s="47"/>
      <c r="KU671" s="47"/>
      <c r="KV671" s="47"/>
      <c r="KW671" s="47"/>
      <c r="KX671" s="47"/>
      <c r="KY671" s="47"/>
      <c r="KZ671" s="47"/>
      <c r="LA671" s="47"/>
      <c r="LB671" s="47"/>
      <c r="LC671" s="47"/>
      <c r="LD671" s="47"/>
      <c r="LE671" s="47"/>
      <c r="LF671" s="47"/>
      <c r="LG671" s="47"/>
      <c r="LH671" s="47"/>
      <c r="LI671" s="47"/>
      <c r="LJ671" s="47"/>
      <c r="LK671" s="47"/>
      <c r="LL671" s="47"/>
      <c r="LM671" s="47"/>
      <c r="LN671" s="47"/>
      <c r="LO671" s="47"/>
      <c r="LP671" s="47"/>
      <c r="LQ671" s="47"/>
      <c r="LR671" s="47"/>
      <c r="LS671" s="47"/>
      <c r="LT671" s="47"/>
      <c r="LU671" s="47"/>
      <c r="LV671" s="47"/>
      <c r="LW671" s="47"/>
      <c r="LX671" s="47"/>
      <c r="LY671" s="47"/>
      <c r="LZ671" s="47"/>
      <c r="MA671" s="47"/>
      <c r="MB671" s="47"/>
      <c r="MC671" s="47"/>
      <c r="MD671" s="47"/>
      <c r="ME671" s="47"/>
      <c r="MF671" s="47"/>
      <c r="MG671" s="47"/>
      <c r="MH671" s="47"/>
      <c r="MI671" s="47"/>
      <c r="MJ671" s="47"/>
      <c r="MK671" s="47"/>
      <c r="ML671" s="47"/>
      <c r="MM671" s="47"/>
      <c r="MN671" s="47"/>
      <c r="MO671" s="47"/>
      <c r="MP671" s="47"/>
      <c r="MQ671" s="47"/>
      <c r="MR671" s="47"/>
      <c r="MS671" s="47"/>
      <c r="MT671" s="47"/>
      <c r="MU671" s="47"/>
      <c r="MV671" s="47"/>
      <c r="MW671" s="47"/>
      <c r="MX671" s="47"/>
      <c r="MY671" s="47"/>
      <c r="MZ671" s="47"/>
      <c r="NA671" s="47"/>
    </row>
    <row r="672" spans="138:365" x14ac:dyDescent="0.25"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  <c r="JP672" s="47"/>
      <c r="JQ672" s="47"/>
      <c r="JR672" s="47"/>
      <c r="JS672" s="47"/>
      <c r="JT672" s="47"/>
      <c r="JU672" s="47"/>
      <c r="JV672" s="47"/>
      <c r="JW672" s="47"/>
      <c r="JX672" s="47"/>
      <c r="JY672" s="47"/>
      <c r="JZ672" s="47"/>
      <c r="KA672" s="47"/>
      <c r="KB672" s="47"/>
      <c r="KC672" s="47"/>
      <c r="KD672" s="47"/>
      <c r="KE672" s="47"/>
      <c r="KF672" s="47"/>
      <c r="KG672" s="47"/>
      <c r="KH672" s="47"/>
      <c r="KI672" s="47"/>
      <c r="KJ672" s="47"/>
      <c r="KK672" s="47"/>
      <c r="KL672" s="47"/>
      <c r="KM672" s="47"/>
      <c r="KN672" s="47"/>
      <c r="KO672" s="47"/>
      <c r="KP672" s="47"/>
      <c r="KQ672" s="47"/>
      <c r="KR672" s="47"/>
      <c r="KS672" s="47"/>
      <c r="KT672" s="47"/>
      <c r="KU672" s="47"/>
      <c r="KV672" s="47"/>
      <c r="KW672" s="47"/>
      <c r="KX672" s="47"/>
      <c r="KY672" s="47"/>
      <c r="KZ672" s="47"/>
      <c r="LA672" s="47"/>
      <c r="LB672" s="47"/>
      <c r="LC672" s="47"/>
      <c r="LD672" s="47"/>
      <c r="LE672" s="47"/>
      <c r="LF672" s="47"/>
      <c r="LG672" s="47"/>
      <c r="LH672" s="47"/>
      <c r="LI672" s="47"/>
      <c r="LJ672" s="47"/>
      <c r="LK672" s="47"/>
      <c r="LL672" s="47"/>
      <c r="LM672" s="47"/>
      <c r="LN672" s="47"/>
      <c r="LO672" s="47"/>
      <c r="LP672" s="47"/>
      <c r="LQ672" s="47"/>
      <c r="LR672" s="47"/>
      <c r="LS672" s="47"/>
      <c r="LT672" s="47"/>
      <c r="LU672" s="47"/>
      <c r="LV672" s="47"/>
      <c r="LW672" s="47"/>
      <c r="LX672" s="47"/>
      <c r="LY672" s="47"/>
      <c r="LZ672" s="47"/>
      <c r="MA672" s="47"/>
      <c r="MB672" s="47"/>
      <c r="MC672" s="47"/>
      <c r="MD672" s="47"/>
      <c r="ME672" s="47"/>
      <c r="MF672" s="47"/>
      <c r="MG672" s="47"/>
      <c r="MH672" s="47"/>
      <c r="MI672" s="47"/>
      <c r="MJ672" s="47"/>
      <c r="MK672" s="47"/>
      <c r="ML672" s="47"/>
      <c r="MM672" s="47"/>
      <c r="MN672" s="47"/>
      <c r="MO672" s="47"/>
      <c r="MP672" s="47"/>
      <c r="MQ672" s="47"/>
      <c r="MR672" s="47"/>
      <c r="MS672" s="47"/>
      <c r="MT672" s="47"/>
      <c r="MU672" s="47"/>
      <c r="MV672" s="47"/>
      <c r="MW672" s="47"/>
      <c r="MX672" s="47"/>
      <c r="MY672" s="47"/>
      <c r="MZ672" s="47"/>
      <c r="NA672" s="47"/>
    </row>
    <row r="673" spans="138:365" x14ac:dyDescent="0.25"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  <c r="JP673" s="47"/>
      <c r="JQ673" s="47"/>
      <c r="JR673" s="47"/>
      <c r="JS673" s="47"/>
      <c r="JT673" s="47"/>
      <c r="JU673" s="47"/>
      <c r="JV673" s="47"/>
      <c r="JW673" s="47"/>
      <c r="JX673" s="47"/>
      <c r="JY673" s="47"/>
      <c r="JZ673" s="47"/>
      <c r="KA673" s="47"/>
      <c r="KB673" s="47"/>
      <c r="KC673" s="47"/>
      <c r="KD673" s="47"/>
      <c r="KE673" s="47"/>
      <c r="KF673" s="47"/>
      <c r="KG673" s="47"/>
      <c r="KH673" s="47"/>
      <c r="KI673" s="47"/>
      <c r="KJ673" s="47"/>
      <c r="KK673" s="47"/>
      <c r="KL673" s="47"/>
      <c r="KM673" s="47"/>
      <c r="KN673" s="47"/>
      <c r="KO673" s="47"/>
      <c r="KP673" s="47"/>
      <c r="KQ673" s="47"/>
      <c r="KR673" s="47"/>
      <c r="KS673" s="47"/>
      <c r="KT673" s="47"/>
      <c r="KU673" s="47"/>
      <c r="KV673" s="47"/>
      <c r="KW673" s="47"/>
      <c r="KX673" s="47"/>
      <c r="KY673" s="47"/>
      <c r="KZ673" s="47"/>
      <c r="LA673" s="47"/>
      <c r="LB673" s="47"/>
      <c r="LC673" s="47"/>
      <c r="LD673" s="47"/>
      <c r="LE673" s="47"/>
      <c r="LF673" s="47"/>
      <c r="LG673" s="47"/>
      <c r="LH673" s="47"/>
      <c r="LI673" s="47"/>
      <c r="LJ673" s="47"/>
      <c r="LK673" s="47"/>
      <c r="LL673" s="47"/>
      <c r="LM673" s="47"/>
      <c r="LN673" s="47"/>
      <c r="LO673" s="47"/>
      <c r="LP673" s="47"/>
      <c r="LQ673" s="47"/>
      <c r="LR673" s="47"/>
      <c r="LS673" s="47"/>
      <c r="LT673" s="47"/>
      <c r="LU673" s="47"/>
      <c r="LV673" s="47"/>
      <c r="LW673" s="47"/>
      <c r="LX673" s="47"/>
      <c r="LY673" s="47"/>
      <c r="LZ673" s="47"/>
      <c r="MA673" s="47"/>
      <c r="MB673" s="47"/>
      <c r="MC673" s="47"/>
      <c r="MD673" s="47"/>
      <c r="ME673" s="47"/>
      <c r="MF673" s="47"/>
      <c r="MG673" s="47"/>
      <c r="MH673" s="47"/>
      <c r="MI673" s="47"/>
      <c r="MJ673" s="47"/>
      <c r="MK673" s="47"/>
      <c r="ML673" s="47"/>
      <c r="MM673" s="47"/>
      <c r="MN673" s="47"/>
      <c r="MO673" s="47"/>
      <c r="MP673" s="47"/>
      <c r="MQ673" s="47"/>
      <c r="MR673" s="47"/>
      <c r="MS673" s="47"/>
      <c r="MT673" s="47"/>
      <c r="MU673" s="47"/>
      <c r="MV673" s="47"/>
      <c r="MW673" s="47"/>
      <c r="MX673" s="47"/>
      <c r="MY673" s="47"/>
      <c r="MZ673" s="47"/>
      <c r="NA673" s="47"/>
    </row>
    <row r="674" spans="138:365" x14ac:dyDescent="0.25"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  <c r="JP674" s="47"/>
      <c r="JQ674" s="47"/>
      <c r="JR674" s="47"/>
      <c r="JS674" s="47"/>
      <c r="JT674" s="47"/>
      <c r="JU674" s="47"/>
      <c r="JV674" s="47"/>
      <c r="JW674" s="47"/>
      <c r="JX674" s="47"/>
      <c r="JY674" s="47"/>
      <c r="JZ674" s="47"/>
      <c r="KA674" s="47"/>
      <c r="KB674" s="47"/>
      <c r="KC674" s="47"/>
      <c r="KD674" s="47"/>
      <c r="KE674" s="47"/>
      <c r="KF674" s="47"/>
      <c r="KG674" s="47"/>
      <c r="KH674" s="47"/>
      <c r="KI674" s="47"/>
      <c r="KJ674" s="47"/>
      <c r="KK674" s="47"/>
      <c r="KL674" s="47"/>
      <c r="KM674" s="47"/>
      <c r="KN674" s="47"/>
      <c r="KO674" s="47"/>
      <c r="KP674" s="47"/>
      <c r="KQ674" s="47"/>
      <c r="KR674" s="47"/>
      <c r="KS674" s="47"/>
      <c r="KT674" s="47"/>
      <c r="KU674" s="47"/>
      <c r="KV674" s="47"/>
      <c r="KW674" s="47"/>
      <c r="KX674" s="47"/>
      <c r="KY674" s="47"/>
      <c r="KZ674" s="47"/>
      <c r="LA674" s="47"/>
      <c r="LB674" s="47"/>
      <c r="LC674" s="47"/>
      <c r="LD674" s="47"/>
      <c r="LE674" s="47"/>
      <c r="LF674" s="47"/>
      <c r="LG674" s="47"/>
      <c r="LH674" s="47"/>
      <c r="LI674" s="47"/>
      <c r="LJ674" s="47"/>
      <c r="LK674" s="47"/>
      <c r="LL674" s="47"/>
      <c r="LM674" s="47"/>
      <c r="LN674" s="47"/>
      <c r="LO674" s="47"/>
      <c r="LP674" s="47"/>
      <c r="LQ674" s="47"/>
      <c r="LR674" s="47"/>
      <c r="LS674" s="47"/>
      <c r="LT674" s="47"/>
      <c r="LU674" s="47"/>
      <c r="LV674" s="47"/>
      <c r="LW674" s="47"/>
      <c r="LX674" s="47"/>
      <c r="LY674" s="47"/>
      <c r="LZ674" s="47"/>
      <c r="MA674" s="47"/>
      <c r="MB674" s="47"/>
      <c r="MC674" s="47"/>
      <c r="MD674" s="47"/>
      <c r="ME674" s="47"/>
      <c r="MF674" s="47"/>
      <c r="MG674" s="47"/>
      <c r="MH674" s="47"/>
      <c r="MI674" s="47"/>
      <c r="MJ674" s="47"/>
      <c r="MK674" s="47"/>
      <c r="ML674" s="47"/>
      <c r="MM674" s="47"/>
      <c r="MN674" s="47"/>
      <c r="MO674" s="47"/>
      <c r="MP674" s="47"/>
      <c r="MQ674" s="47"/>
      <c r="MR674" s="47"/>
      <c r="MS674" s="47"/>
      <c r="MT674" s="47"/>
      <c r="MU674" s="47"/>
      <c r="MV674" s="47"/>
      <c r="MW674" s="47"/>
      <c r="MX674" s="47"/>
      <c r="MY674" s="47"/>
      <c r="MZ674" s="47"/>
      <c r="NA674" s="47"/>
    </row>
    <row r="675" spans="138:365" x14ac:dyDescent="0.25"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  <c r="JP675" s="47"/>
      <c r="JQ675" s="47"/>
      <c r="JR675" s="47"/>
      <c r="JS675" s="47"/>
      <c r="JT675" s="47"/>
      <c r="JU675" s="47"/>
      <c r="JV675" s="47"/>
      <c r="JW675" s="47"/>
      <c r="JX675" s="47"/>
      <c r="JY675" s="47"/>
      <c r="JZ675" s="47"/>
      <c r="KA675" s="47"/>
      <c r="KB675" s="47"/>
      <c r="KC675" s="47"/>
      <c r="KD675" s="47"/>
      <c r="KE675" s="47"/>
      <c r="KF675" s="47"/>
      <c r="KG675" s="47"/>
      <c r="KH675" s="47"/>
      <c r="KI675" s="47"/>
      <c r="KJ675" s="47"/>
      <c r="KK675" s="47"/>
      <c r="KL675" s="47"/>
      <c r="KM675" s="47"/>
      <c r="KN675" s="47"/>
      <c r="KO675" s="47"/>
      <c r="KP675" s="47"/>
      <c r="KQ675" s="47"/>
      <c r="KR675" s="47"/>
      <c r="KS675" s="47"/>
      <c r="KT675" s="47"/>
      <c r="KU675" s="47"/>
      <c r="KV675" s="47"/>
      <c r="KW675" s="47"/>
      <c r="KX675" s="47"/>
      <c r="KY675" s="47"/>
      <c r="KZ675" s="47"/>
      <c r="LA675" s="47"/>
      <c r="LB675" s="47"/>
      <c r="LC675" s="47"/>
      <c r="LD675" s="47"/>
      <c r="LE675" s="47"/>
      <c r="LF675" s="47"/>
      <c r="LG675" s="47"/>
      <c r="LH675" s="47"/>
      <c r="LI675" s="47"/>
      <c r="LJ675" s="47"/>
      <c r="LK675" s="47"/>
      <c r="LL675" s="47"/>
      <c r="LM675" s="47"/>
      <c r="LN675" s="47"/>
      <c r="LO675" s="47"/>
      <c r="LP675" s="47"/>
      <c r="LQ675" s="47"/>
      <c r="LR675" s="47"/>
      <c r="LS675" s="47"/>
      <c r="LT675" s="47"/>
      <c r="LU675" s="47"/>
      <c r="LV675" s="47"/>
      <c r="LW675" s="47"/>
      <c r="LX675" s="47"/>
      <c r="LY675" s="47"/>
      <c r="LZ675" s="47"/>
      <c r="MA675" s="47"/>
      <c r="MB675" s="47"/>
      <c r="MC675" s="47"/>
      <c r="MD675" s="47"/>
      <c r="ME675" s="47"/>
      <c r="MF675" s="47"/>
      <c r="MG675" s="47"/>
      <c r="MH675" s="47"/>
      <c r="MI675" s="47"/>
      <c r="MJ675" s="47"/>
      <c r="MK675" s="47"/>
      <c r="ML675" s="47"/>
      <c r="MM675" s="47"/>
      <c r="MN675" s="47"/>
      <c r="MO675" s="47"/>
      <c r="MP675" s="47"/>
      <c r="MQ675" s="47"/>
      <c r="MR675" s="47"/>
      <c r="MS675" s="47"/>
      <c r="MT675" s="47"/>
      <c r="MU675" s="47"/>
      <c r="MV675" s="47"/>
      <c r="MW675" s="47"/>
      <c r="MX675" s="47"/>
      <c r="MY675" s="47"/>
      <c r="MZ675" s="47"/>
      <c r="NA675" s="47"/>
    </row>
    <row r="676" spans="138:365" x14ac:dyDescent="0.25"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  <c r="JP676" s="47"/>
      <c r="JQ676" s="47"/>
      <c r="JR676" s="47"/>
      <c r="JS676" s="47"/>
      <c r="JT676" s="47"/>
      <c r="JU676" s="47"/>
      <c r="JV676" s="47"/>
      <c r="JW676" s="47"/>
      <c r="JX676" s="47"/>
      <c r="JY676" s="47"/>
      <c r="JZ676" s="47"/>
      <c r="KA676" s="47"/>
      <c r="KB676" s="47"/>
      <c r="KC676" s="47"/>
      <c r="KD676" s="47"/>
      <c r="KE676" s="47"/>
      <c r="KF676" s="47"/>
      <c r="KG676" s="47"/>
      <c r="KH676" s="47"/>
      <c r="KI676" s="47"/>
      <c r="KJ676" s="47"/>
      <c r="KK676" s="47"/>
      <c r="KL676" s="47"/>
      <c r="KM676" s="47"/>
      <c r="KN676" s="47"/>
      <c r="KO676" s="47"/>
      <c r="KP676" s="47"/>
      <c r="KQ676" s="47"/>
      <c r="KR676" s="47"/>
      <c r="KS676" s="47"/>
      <c r="KT676" s="47"/>
      <c r="KU676" s="47"/>
      <c r="KV676" s="47"/>
      <c r="KW676" s="47"/>
      <c r="KX676" s="47"/>
      <c r="KY676" s="47"/>
      <c r="KZ676" s="47"/>
      <c r="LA676" s="47"/>
      <c r="LB676" s="47"/>
      <c r="LC676" s="47"/>
      <c r="LD676" s="47"/>
      <c r="LE676" s="47"/>
      <c r="LF676" s="47"/>
      <c r="LG676" s="47"/>
      <c r="LH676" s="47"/>
      <c r="LI676" s="47"/>
      <c r="LJ676" s="47"/>
      <c r="LK676" s="47"/>
      <c r="LL676" s="47"/>
      <c r="LM676" s="47"/>
      <c r="LN676" s="47"/>
      <c r="LO676" s="47"/>
      <c r="LP676" s="47"/>
      <c r="LQ676" s="47"/>
      <c r="LR676" s="47"/>
      <c r="LS676" s="47"/>
      <c r="LT676" s="47"/>
      <c r="LU676" s="47"/>
      <c r="LV676" s="47"/>
      <c r="LW676" s="47"/>
      <c r="LX676" s="47"/>
      <c r="LY676" s="47"/>
      <c r="LZ676" s="47"/>
      <c r="MA676" s="47"/>
      <c r="MB676" s="47"/>
      <c r="MC676" s="47"/>
      <c r="MD676" s="47"/>
      <c r="ME676" s="47"/>
      <c r="MF676" s="47"/>
      <c r="MG676" s="47"/>
      <c r="MH676" s="47"/>
      <c r="MI676" s="47"/>
      <c r="MJ676" s="47"/>
      <c r="MK676" s="47"/>
      <c r="ML676" s="47"/>
      <c r="MM676" s="47"/>
      <c r="MN676" s="47"/>
      <c r="MO676" s="47"/>
      <c r="MP676" s="47"/>
      <c r="MQ676" s="47"/>
      <c r="MR676" s="47"/>
      <c r="MS676" s="47"/>
      <c r="MT676" s="47"/>
      <c r="MU676" s="47"/>
      <c r="MV676" s="47"/>
      <c r="MW676" s="47"/>
      <c r="MX676" s="47"/>
      <c r="MY676" s="47"/>
      <c r="MZ676" s="47"/>
      <c r="NA676" s="47"/>
    </row>
    <row r="677" spans="138:365" x14ac:dyDescent="0.25"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  <c r="JP677" s="47"/>
      <c r="JQ677" s="47"/>
      <c r="JR677" s="47"/>
      <c r="JS677" s="47"/>
      <c r="JT677" s="47"/>
      <c r="JU677" s="47"/>
      <c r="JV677" s="47"/>
      <c r="JW677" s="47"/>
      <c r="JX677" s="47"/>
      <c r="JY677" s="47"/>
      <c r="JZ677" s="47"/>
      <c r="KA677" s="47"/>
      <c r="KB677" s="47"/>
      <c r="KC677" s="47"/>
      <c r="KD677" s="47"/>
      <c r="KE677" s="47"/>
      <c r="KF677" s="47"/>
      <c r="KG677" s="47"/>
      <c r="KH677" s="47"/>
      <c r="KI677" s="47"/>
      <c r="KJ677" s="47"/>
      <c r="KK677" s="47"/>
      <c r="KL677" s="47"/>
      <c r="KM677" s="47"/>
      <c r="KN677" s="47"/>
      <c r="KO677" s="47"/>
      <c r="KP677" s="47"/>
      <c r="KQ677" s="47"/>
      <c r="KR677" s="47"/>
      <c r="KS677" s="47"/>
      <c r="KT677" s="47"/>
      <c r="KU677" s="47"/>
      <c r="KV677" s="47"/>
      <c r="KW677" s="47"/>
      <c r="KX677" s="47"/>
      <c r="KY677" s="47"/>
      <c r="KZ677" s="47"/>
      <c r="LA677" s="47"/>
      <c r="LB677" s="47"/>
      <c r="LC677" s="47"/>
      <c r="LD677" s="47"/>
      <c r="LE677" s="47"/>
      <c r="LF677" s="47"/>
      <c r="LG677" s="47"/>
      <c r="LH677" s="47"/>
      <c r="LI677" s="47"/>
      <c r="LJ677" s="47"/>
      <c r="LK677" s="47"/>
      <c r="LL677" s="47"/>
      <c r="LM677" s="47"/>
      <c r="LN677" s="47"/>
      <c r="LO677" s="47"/>
      <c r="LP677" s="47"/>
      <c r="LQ677" s="47"/>
      <c r="LR677" s="47"/>
      <c r="LS677" s="47"/>
      <c r="LT677" s="47"/>
      <c r="LU677" s="47"/>
      <c r="LV677" s="47"/>
      <c r="LW677" s="47"/>
      <c r="LX677" s="47"/>
      <c r="LY677" s="47"/>
      <c r="LZ677" s="47"/>
      <c r="MA677" s="47"/>
      <c r="MB677" s="47"/>
      <c r="MC677" s="47"/>
      <c r="MD677" s="47"/>
      <c r="ME677" s="47"/>
      <c r="MF677" s="47"/>
      <c r="MG677" s="47"/>
      <c r="MH677" s="47"/>
      <c r="MI677" s="47"/>
      <c r="MJ677" s="47"/>
      <c r="MK677" s="47"/>
      <c r="ML677" s="47"/>
      <c r="MM677" s="47"/>
      <c r="MN677" s="47"/>
      <c r="MO677" s="47"/>
      <c r="MP677" s="47"/>
      <c r="MQ677" s="47"/>
      <c r="MR677" s="47"/>
      <c r="MS677" s="47"/>
      <c r="MT677" s="47"/>
      <c r="MU677" s="47"/>
      <c r="MV677" s="47"/>
      <c r="MW677" s="47"/>
      <c r="MX677" s="47"/>
      <c r="MY677" s="47"/>
      <c r="MZ677" s="47"/>
      <c r="NA677" s="47"/>
    </row>
    <row r="678" spans="138:365" x14ac:dyDescent="0.25"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  <c r="JP678" s="47"/>
      <c r="JQ678" s="47"/>
      <c r="JR678" s="47"/>
      <c r="JS678" s="47"/>
      <c r="JT678" s="47"/>
      <c r="JU678" s="47"/>
      <c r="JV678" s="47"/>
      <c r="JW678" s="47"/>
      <c r="JX678" s="47"/>
      <c r="JY678" s="47"/>
      <c r="JZ678" s="47"/>
      <c r="KA678" s="47"/>
      <c r="KB678" s="47"/>
      <c r="KC678" s="47"/>
      <c r="KD678" s="47"/>
      <c r="KE678" s="47"/>
      <c r="KF678" s="47"/>
      <c r="KG678" s="47"/>
      <c r="KH678" s="47"/>
      <c r="KI678" s="47"/>
      <c r="KJ678" s="47"/>
      <c r="KK678" s="47"/>
      <c r="KL678" s="47"/>
      <c r="KM678" s="47"/>
      <c r="KN678" s="47"/>
      <c r="KO678" s="47"/>
      <c r="KP678" s="47"/>
      <c r="KQ678" s="47"/>
      <c r="KR678" s="47"/>
      <c r="KS678" s="47"/>
      <c r="KT678" s="47"/>
      <c r="KU678" s="47"/>
      <c r="KV678" s="47"/>
      <c r="KW678" s="47"/>
      <c r="KX678" s="47"/>
      <c r="KY678" s="47"/>
      <c r="KZ678" s="47"/>
      <c r="LA678" s="47"/>
      <c r="LB678" s="47"/>
      <c r="LC678" s="47"/>
      <c r="LD678" s="47"/>
      <c r="LE678" s="47"/>
      <c r="LF678" s="47"/>
      <c r="LG678" s="47"/>
      <c r="LH678" s="47"/>
      <c r="LI678" s="47"/>
      <c r="LJ678" s="47"/>
      <c r="LK678" s="47"/>
      <c r="LL678" s="47"/>
      <c r="LM678" s="47"/>
      <c r="LN678" s="47"/>
      <c r="LO678" s="47"/>
      <c r="LP678" s="47"/>
      <c r="LQ678" s="47"/>
      <c r="LR678" s="47"/>
      <c r="LS678" s="47"/>
      <c r="LT678" s="47"/>
      <c r="LU678" s="47"/>
      <c r="LV678" s="47"/>
      <c r="LW678" s="47"/>
      <c r="LX678" s="47"/>
      <c r="LY678" s="47"/>
      <c r="LZ678" s="47"/>
      <c r="MA678" s="47"/>
      <c r="MB678" s="47"/>
      <c r="MC678" s="47"/>
      <c r="MD678" s="47"/>
      <c r="ME678" s="47"/>
      <c r="MF678" s="47"/>
      <c r="MG678" s="47"/>
      <c r="MH678" s="47"/>
      <c r="MI678" s="47"/>
      <c r="MJ678" s="47"/>
      <c r="MK678" s="47"/>
      <c r="ML678" s="47"/>
      <c r="MM678" s="47"/>
      <c r="MN678" s="47"/>
      <c r="MO678" s="47"/>
      <c r="MP678" s="47"/>
      <c r="MQ678" s="47"/>
      <c r="MR678" s="47"/>
      <c r="MS678" s="47"/>
      <c r="MT678" s="47"/>
      <c r="MU678" s="47"/>
      <c r="MV678" s="47"/>
      <c r="MW678" s="47"/>
      <c r="MX678" s="47"/>
      <c r="MY678" s="47"/>
      <c r="MZ678" s="47"/>
      <c r="NA678" s="47"/>
    </row>
    <row r="679" spans="138:365" x14ac:dyDescent="0.25"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  <c r="JP679" s="47"/>
      <c r="JQ679" s="47"/>
      <c r="JR679" s="47"/>
      <c r="JS679" s="47"/>
      <c r="JT679" s="47"/>
      <c r="JU679" s="47"/>
      <c r="JV679" s="47"/>
      <c r="JW679" s="47"/>
      <c r="JX679" s="47"/>
      <c r="JY679" s="47"/>
      <c r="JZ679" s="47"/>
      <c r="KA679" s="47"/>
      <c r="KB679" s="47"/>
      <c r="KC679" s="47"/>
      <c r="KD679" s="47"/>
      <c r="KE679" s="47"/>
      <c r="KF679" s="47"/>
      <c r="KG679" s="47"/>
      <c r="KH679" s="47"/>
      <c r="KI679" s="47"/>
      <c r="KJ679" s="47"/>
      <c r="KK679" s="47"/>
      <c r="KL679" s="47"/>
      <c r="KM679" s="47"/>
      <c r="KN679" s="47"/>
      <c r="KO679" s="47"/>
      <c r="KP679" s="47"/>
      <c r="KQ679" s="47"/>
      <c r="KR679" s="47"/>
      <c r="KS679" s="47"/>
      <c r="KT679" s="47"/>
      <c r="KU679" s="47"/>
      <c r="KV679" s="47"/>
      <c r="KW679" s="47"/>
      <c r="KX679" s="47"/>
      <c r="KY679" s="47"/>
      <c r="KZ679" s="47"/>
      <c r="LA679" s="47"/>
      <c r="LB679" s="47"/>
      <c r="LC679" s="47"/>
      <c r="LD679" s="47"/>
      <c r="LE679" s="47"/>
      <c r="LF679" s="47"/>
      <c r="LG679" s="47"/>
      <c r="LH679" s="47"/>
      <c r="LI679" s="47"/>
      <c r="LJ679" s="47"/>
      <c r="LK679" s="47"/>
      <c r="LL679" s="47"/>
      <c r="LM679" s="47"/>
      <c r="LN679" s="47"/>
      <c r="LO679" s="47"/>
      <c r="LP679" s="47"/>
      <c r="LQ679" s="47"/>
      <c r="LR679" s="47"/>
      <c r="LS679" s="47"/>
      <c r="LT679" s="47"/>
      <c r="LU679" s="47"/>
      <c r="LV679" s="47"/>
      <c r="LW679" s="47"/>
      <c r="LX679" s="47"/>
      <c r="LY679" s="47"/>
      <c r="LZ679" s="47"/>
      <c r="MA679" s="47"/>
      <c r="MB679" s="47"/>
      <c r="MC679" s="47"/>
      <c r="MD679" s="47"/>
      <c r="ME679" s="47"/>
      <c r="MF679" s="47"/>
      <c r="MG679" s="47"/>
      <c r="MH679" s="47"/>
      <c r="MI679" s="47"/>
      <c r="MJ679" s="47"/>
      <c r="MK679" s="47"/>
      <c r="ML679" s="47"/>
      <c r="MM679" s="47"/>
      <c r="MN679" s="47"/>
      <c r="MO679" s="47"/>
      <c r="MP679" s="47"/>
      <c r="MQ679" s="47"/>
      <c r="MR679" s="47"/>
      <c r="MS679" s="47"/>
      <c r="MT679" s="47"/>
      <c r="MU679" s="47"/>
      <c r="MV679" s="47"/>
      <c r="MW679" s="47"/>
      <c r="MX679" s="47"/>
      <c r="MY679" s="47"/>
      <c r="MZ679" s="47"/>
      <c r="NA679" s="47"/>
    </row>
    <row r="680" spans="138:365" x14ac:dyDescent="0.25"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  <c r="JP680" s="47"/>
      <c r="JQ680" s="47"/>
      <c r="JR680" s="47"/>
      <c r="JS680" s="47"/>
      <c r="JT680" s="47"/>
      <c r="JU680" s="47"/>
      <c r="JV680" s="47"/>
      <c r="JW680" s="47"/>
      <c r="JX680" s="47"/>
      <c r="JY680" s="47"/>
      <c r="JZ680" s="47"/>
      <c r="KA680" s="47"/>
      <c r="KB680" s="47"/>
      <c r="KC680" s="47"/>
      <c r="KD680" s="47"/>
      <c r="KE680" s="47"/>
      <c r="KF680" s="47"/>
      <c r="KG680" s="47"/>
      <c r="KH680" s="47"/>
      <c r="KI680" s="47"/>
      <c r="KJ680" s="47"/>
      <c r="KK680" s="47"/>
      <c r="KL680" s="47"/>
      <c r="KM680" s="47"/>
      <c r="KN680" s="47"/>
      <c r="KO680" s="47"/>
      <c r="KP680" s="47"/>
      <c r="KQ680" s="47"/>
      <c r="KR680" s="47"/>
      <c r="KS680" s="47"/>
      <c r="KT680" s="47"/>
      <c r="KU680" s="47"/>
      <c r="KV680" s="47"/>
      <c r="KW680" s="47"/>
      <c r="KX680" s="47"/>
      <c r="KY680" s="47"/>
      <c r="KZ680" s="47"/>
      <c r="LA680" s="47"/>
      <c r="LB680" s="47"/>
      <c r="LC680" s="47"/>
      <c r="LD680" s="47"/>
      <c r="LE680" s="47"/>
      <c r="LF680" s="47"/>
      <c r="LG680" s="47"/>
      <c r="LH680" s="47"/>
      <c r="LI680" s="47"/>
      <c r="LJ680" s="47"/>
      <c r="LK680" s="47"/>
      <c r="LL680" s="47"/>
      <c r="LM680" s="47"/>
      <c r="LN680" s="47"/>
      <c r="LO680" s="47"/>
      <c r="LP680" s="47"/>
      <c r="LQ680" s="47"/>
      <c r="LR680" s="47"/>
      <c r="LS680" s="47"/>
      <c r="LT680" s="47"/>
      <c r="LU680" s="47"/>
      <c r="LV680" s="47"/>
      <c r="LW680" s="47"/>
      <c r="LX680" s="47"/>
      <c r="LY680" s="47"/>
      <c r="LZ680" s="47"/>
      <c r="MA680" s="47"/>
      <c r="MB680" s="47"/>
      <c r="MC680" s="47"/>
      <c r="MD680" s="47"/>
      <c r="ME680" s="47"/>
      <c r="MF680" s="47"/>
      <c r="MG680" s="47"/>
      <c r="MH680" s="47"/>
      <c r="MI680" s="47"/>
      <c r="MJ680" s="47"/>
      <c r="MK680" s="47"/>
      <c r="ML680" s="47"/>
      <c r="MM680" s="47"/>
      <c r="MN680" s="47"/>
      <c r="MO680" s="47"/>
      <c r="MP680" s="47"/>
      <c r="MQ680" s="47"/>
      <c r="MR680" s="47"/>
      <c r="MS680" s="47"/>
      <c r="MT680" s="47"/>
      <c r="MU680" s="47"/>
      <c r="MV680" s="47"/>
      <c r="MW680" s="47"/>
      <c r="MX680" s="47"/>
      <c r="MY680" s="47"/>
      <c r="MZ680" s="47"/>
      <c r="NA680" s="47"/>
    </row>
    <row r="681" spans="138:365" x14ac:dyDescent="0.25"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  <c r="JP681" s="47"/>
      <c r="JQ681" s="47"/>
      <c r="JR681" s="47"/>
      <c r="JS681" s="47"/>
      <c r="JT681" s="47"/>
      <c r="JU681" s="47"/>
      <c r="JV681" s="47"/>
      <c r="JW681" s="47"/>
      <c r="JX681" s="47"/>
      <c r="JY681" s="47"/>
      <c r="JZ681" s="47"/>
      <c r="KA681" s="47"/>
      <c r="KB681" s="47"/>
      <c r="KC681" s="47"/>
      <c r="KD681" s="47"/>
      <c r="KE681" s="47"/>
      <c r="KF681" s="47"/>
      <c r="KG681" s="47"/>
      <c r="KH681" s="47"/>
      <c r="KI681" s="47"/>
      <c r="KJ681" s="47"/>
      <c r="KK681" s="47"/>
      <c r="KL681" s="47"/>
      <c r="KM681" s="47"/>
      <c r="KN681" s="47"/>
      <c r="KO681" s="47"/>
      <c r="KP681" s="47"/>
      <c r="KQ681" s="47"/>
      <c r="KR681" s="47"/>
      <c r="KS681" s="47"/>
      <c r="KT681" s="47"/>
      <c r="KU681" s="47"/>
      <c r="KV681" s="47"/>
      <c r="KW681" s="47"/>
      <c r="KX681" s="47"/>
      <c r="KY681" s="47"/>
      <c r="KZ681" s="47"/>
      <c r="LA681" s="47"/>
      <c r="LB681" s="47"/>
      <c r="LC681" s="47"/>
      <c r="LD681" s="47"/>
      <c r="LE681" s="47"/>
      <c r="LF681" s="47"/>
      <c r="LG681" s="47"/>
      <c r="LH681" s="47"/>
      <c r="LI681" s="47"/>
      <c r="LJ681" s="47"/>
      <c r="LK681" s="47"/>
      <c r="LL681" s="47"/>
      <c r="LM681" s="47"/>
      <c r="LN681" s="47"/>
      <c r="LO681" s="47"/>
      <c r="LP681" s="47"/>
      <c r="LQ681" s="47"/>
      <c r="LR681" s="47"/>
      <c r="LS681" s="47"/>
      <c r="LT681" s="47"/>
      <c r="LU681" s="47"/>
      <c r="LV681" s="47"/>
      <c r="LW681" s="47"/>
      <c r="LX681" s="47"/>
      <c r="LY681" s="47"/>
      <c r="LZ681" s="47"/>
      <c r="MA681" s="47"/>
      <c r="MB681" s="47"/>
      <c r="MC681" s="47"/>
      <c r="MD681" s="47"/>
      <c r="ME681" s="47"/>
      <c r="MF681" s="47"/>
      <c r="MG681" s="47"/>
      <c r="MH681" s="47"/>
      <c r="MI681" s="47"/>
      <c r="MJ681" s="47"/>
      <c r="MK681" s="47"/>
      <c r="ML681" s="47"/>
      <c r="MM681" s="47"/>
      <c r="MN681" s="47"/>
      <c r="MO681" s="47"/>
      <c r="MP681" s="47"/>
      <c r="MQ681" s="47"/>
      <c r="MR681" s="47"/>
      <c r="MS681" s="47"/>
      <c r="MT681" s="47"/>
      <c r="MU681" s="47"/>
      <c r="MV681" s="47"/>
      <c r="MW681" s="47"/>
      <c r="MX681" s="47"/>
      <c r="MY681" s="47"/>
      <c r="MZ681" s="47"/>
      <c r="NA681" s="47"/>
    </row>
    <row r="682" spans="138:365" x14ac:dyDescent="0.25"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  <c r="JP682" s="47"/>
      <c r="JQ682" s="47"/>
      <c r="JR682" s="47"/>
      <c r="JS682" s="47"/>
      <c r="JT682" s="47"/>
      <c r="JU682" s="47"/>
      <c r="JV682" s="47"/>
      <c r="JW682" s="47"/>
      <c r="JX682" s="47"/>
      <c r="JY682" s="47"/>
      <c r="JZ682" s="47"/>
      <c r="KA682" s="47"/>
      <c r="KB682" s="47"/>
      <c r="KC682" s="47"/>
      <c r="KD682" s="47"/>
      <c r="KE682" s="47"/>
      <c r="KF682" s="47"/>
      <c r="KG682" s="47"/>
      <c r="KH682" s="47"/>
      <c r="KI682" s="47"/>
      <c r="KJ682" s="47"/>
      <c r="KK682" s="47"/>
      <c r="KL682" s="47"/>
      <c r="KM682" s="47"/>
      <c r="KN682" s="47"/>
      <c r="KO682" s="47"/>
      <c r="KP682" s="47"/>
      <c r="KQ682" s="47"/>
      <c r="KR682" s="47"/>
      <c r="KS682" s="47"/>
      <c r="KT682" s="47"/>
      <c r="KU682" s="47"/>
      <c r="KV682" s="47"/>
      <c r="KW682" s="47"/>
      <c r="KX682" s="47"/>
      <c r="KY682" s="47"/>
      <c r="KZ682" s="47"/>
      <c r="LA682" s="47"/>
      <c r="LB682" s="47"/>
      <c r="LC682" s="47"/>
      <c r="LD682" s="47"/>
      <c r="LE682" s="47"/>
      <c r="LF682" s="47"/>
      <c r="LG682" s="47"/>
      <c r="LH682" s="47"/>
      <c r="LI682" s="47"/>
      <c r="LJ682" s="47"/>
      <c r="LK682" s="47"/>
      <c r="LL682" s="47"/>
      <c r="LM682" s="47"/>
      <c r="LN682" s="47"/>
      <c r="LO682" s="47"/>
      <c r="LP682" s="47"/>
      <c r="LQ682" s="47"/>
      <c r="LR682" s="47"/>
      <c r="LS682" s="47"/>
      <c r="LT682" s="47"/>
      <c r="LU682" s="47"/>
      <c r="LV682" s="47"/>
      <c r="LW682" s="47"/>
      <c r="LX682" s="47"/>
      <c r="LY682" s="47"/>
      <c r="LZ682" s="47"/>
      <c r="MA682" s="47"/>
      <c r="MB682" s="47"/>
      <c r="MC682" s="47"/>
      <c r="MD682" s="47"/>
      <c r="ME682" s="47"/>
      <c r="MF682" s="47"/>
      <c r="MG682" s="47"/>
      <c r="MH682" s="47"/>
      <c r="MI682" s="47"/>
      <c r="MJ682" s="47"/>
      <c r="MK682" s="47"/>
      <c r="ML682" s="47"/>
      <c r="MM682" s="47"/>
      <c r="MN682" s="47"/>
      <c r="MO682" s="47"/>
      <c r="MP682" s="47"/>
      <c r="MQ682" s="47"/>
      <c r="MR682" s="47"/>
      <c r="MS682" s="47"/>
      <c r="MT682" s="47"/>
      <c r="MU682" s="47"/>
      <c r="MV682" s="47"/>
      <c r="MW682" s="47"/>
      <c r="MX682" s="47"/>
      <c r="MY682" s="47"/>
      <c r="MZ682" s="47"/>
      <c r="NA682" s="47"/>
    </row>
    <row r="683" spans="138:365" x14ac:dyDescent="0.25"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  <c r="JP683" s="47"/>
      <c r="JQ683" s="47"/>
      <c r="JR683" s="47"/>
      <c r="JS683" s="47"/>
      <c r="JT683" s="47"/>
      <c r="JU683" s="47"/>
      <c r="JV683" s="47"/>
      <c r="JW683" s="47"/>
      <c r="JX683" s="47"/>
      <c r="JY683" s="47"/>
      <c r="JZ683" s="47"/>
      <c r="KA683" s="47"/>
      <c r="KB683" s="47"/>
      <c r="KC683" s="47"/>
      <c r="KD683" s="47"/>
      <c r="KE683" s="47"/>
      <c r="KF683" s="47"/>
      <c r="KG683" s="47"/>
      <c r="KH683" s="47"/>
      <c r="KI683" s="47"/>
      <c r="KJ683" s="47"/>
      <c r="KK683" s="47"/>
      <c r="KL683" s="47"/>
      <c r="KM683" s="47"/>
      <c r="KN683" s="47"/>
      <c r="KO683" s="47"/>
      <c r="KP683" s="47"/>
      <c r="KQ683" s="47"/>
      <c r="KR683" s="47"/>
      <c r="KS683" s="47"/>
      <c r="KT683" s="47"/>
      <c r="KU683" s="47"/>
      <c r="KV683" s="47"/>
      <c r="KW683" s="47"/>
      <c r="KX683" s="47"/>
      <c r="KY683" s="47"/>
      <c r="KZ683" s="47"/>
      <c r="LA683" s="47"/>
      <c r="LB683" s="47"/>
      <c r="LC683" s="47"/>
      <c r="LD683" s="47"/>
      <c r="LE683" s="47"/>
      <c r="LF683" s="47"/>
      <c r="LG683" s="47"/>
      <c r="LH683" s="47"/>
      <c r="LI683" s="47"/>
      <c r="LJ683" s="47"/>
      <c r="LK683" s="47"/>
      <c r="LL683" s="47"/>
      <c r="LM683" s="47"/>
      <c r="LN683" s="47"/>
      <c r="LO683" s="47"/>
      <c r="LP683" s="47"/>
      <c r="LQ683" s="47"/>
      <c r="LR683" s="47"/>
      <c r="LS683" s="47"/>
      <c r="LT683" s="47"/>
      <c r="LU683" s="47"/>
      <c r="LV683" s="47"/>
      <c r="LW683" s="47"/>
      <c r="LX683" s="47"/>
      <c r="LY683" s="47"/>
      <c r="LZ683" s="47"/>
      <c r="MA683" s="47"/>
      <c r="MB683" s="47"/>
      <c r="MC683" s="47"/>
      <c r="MD683" s="47"/>
      <c r="ME683" s="47"/>
      <c r="MF683" s="47"/>
      <c r="MG683" s="47"/>
      <c r="MH683" s="47"/>
      <c r="MI683" s="47"/>
      <c r="MJ683" s="47"/>
      <c r="MK683" s="47"/>
      <c r="ML683" s="47"/>
      <c r="MM683" s="47"/>
      <c r="MN683" s="47"/>
      <c r="MO683" s="47"/>
      <c r="MP683" s="47"/>
      <c r="MQ683" s="47"/>
      <c r="MR683" s="47"/>
      <c r="MS683" s="47"/>
      <c r="MT683" s="47"/>
      <c r="MU683" s="47"/>
      <c r="MV683" s="47"/>
      <c r="MW683" s="47"/>
      <c r="MX683" s="47"/>
      <c r="MY683" s="47"/>
      <c r="MZ683" s="47"/>
      <c r="NA683" s="47"/>
    </row>
    <row r="684" spans="138:365" x14ac:dyDescent="0.25"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  <c r="JP684" s="47"/>
      <c r="JQ684" s="47"/>
      <c r="JR684" s="47"/>
      <c r="JS684" s="47"/>
      <c r="JT684" s="47"/>
      <c r="JU684" s="47"/>
      <c r="JV684" s="47"/>
      <c r="JW684" s="47"/>
      <c r="JX684" s="47"/>
      <c r="JY684" s="47"/>
      <c r="JZ684" s="47"/>
      <c r="KA684" s="47"/>
      <c r="KB684" s="47"/>
      <c r="KC684" s="47"/>
      <c r="KD684" s="47"/>
      <c r="KE684" s="47"/>
      <c r="KF684" s="47"/>
      <c r="KG684" s="47"/>
      <c r="KH684" s="47"/>
      <c r="KI684" s="47"/>
      <c r="KJ684" s="47"/>
      <c r="KK684" s="47"/>
      <c r="KL684" s="47"/>
      <c r="KM684" s="47"/>
      <c r="KN684" s="47"/>
      <c r="KO684" s="47"/>
      <c r="KP684" s="47"/>
      <c r="KQ684" s="47"/>
      <c r="KR684" s="47"/>
      <c r="KS684" s="47"/>
      <c r="KT684" s="47"/>
      <c r="KU684" s="47"/>
      <c r="KV684" s="47"/>
      <c r="KW684" s="47"/>
      <c r="KX684" s="47"/>
      <c r="KY684" s="47"/>
      <c r="KZ684" s="47"/>
      <c r="LA684" s="47"/>
      <c r="LB684" s="47"/>
      <c r="LC684" s="47"/>
      <c r="LD684" s="47"/>
      <c r="LE684" s="47"/>
      <c r="LF684" s="47"/>
      <c r="LG684" s="47"/>
      <c r="LH684" s="47"/>
      <c r="LI684" s="47"/>
      <c r="LJ684" s="47"/>
      <c r="LK684" s="47"/>
      <c r="LL684" s="47"/>
      <c r="LM684" s="47"/>
      <c r="LN684" s="47"/>
      <c r="LO684" s="47"/>
      <c r="LP684" s="47"/>
      <c r="LQ684" s="47"/>
      <c r="LR684" s="47"/>
      <c r="LS684" s="47"/>
      <c r="LT684" s="47"/>
      <c r="LU684" s="47"/>
      <c r="LV684" s="47"/>
      <c r="LW684" s="47"/>
      <c r="LX684" s="47"/>
      <c r="LY684" s="47"/>
      <c r="LZ684" s="47"/>
      <c r="MA684" s="47"/>
      <c r="MB684" s="47"/>
      <c r="MC684" s="47"/>
      <c r="MD684" s="47"/>
      <c r="ME684" s="47"/>
      <c r="MF684" s="47"/>
      <c r="MG684" s="47"/>
      <c r="MH684" s="47"/>
      <c r="MI684" s="47"/>
      <c r="MJ684" s="47"/>
      <c r="MK684" s="47"/>
      <c r="ML684" s="47"/>
      <c r="MM684" s="47"/>
      <c r="MN684" s="47"/>
      <c r="MO684" s="47"/>
      <c r="MP684" s="47"/>
      <c r="MQ684" s="47"/>
      <c r="MR684" s="47"/>
      <c r="MS684" s="47"/>
      <c r="MT684" s="47"/>
      <c r="MU684" s="47"/>
      <c r="MV684" s="47"/>
      <c r="MW684" s="47"/>
      <c r="MX684" s="47"/>
      <c r="MY684" s="47"/>
      <c r="MZ684" s="47"/>
      <c r="NA684" s="47"/>
    </row>
    <row r="685" spans="138:365" x14ac:dyDescent="0.25"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  <c r="JP685" s="47"/>
      <c r="JQ685" s="47"/>
      <c r="JR685" s="47"/>
      <c r="JS685" s="47"/>
      <c r="JT685" s="47"/>
      <c r="JU685" s="47"/>
      <c r="JV685" s="47"/>
      <c r="JW685" s="47"/>
      <c r="JX685" s="47"/>
      <c r="JY685" s="47"/>
      <c r="JZ685" s="47"/>
      <c r="KA685" s="47"/>
      <c r="KB685" s="47"/>
      <c r="KC685" s="47"/>
      <c r="KD685" s="47"/>
      <c r="KE685" s="47"/>
      <c r="KF685" s="47"/>
      <c r="KG685" s="47"/>
      <c r="KH685" s="47"/>
      <c r="KI685" s="47"/>
      <c r="KJ685" s="47"/>
      <c r="KK685" s="47"/>
      <c r="KL685" s="47"/>
      <c r="KM685" s="47"/>
      <c r="KN685" s="47"/>
      <c r="KO685" s="47"/>
      <c r="KP685" s="47"/>
      <c r="KQ685" s="47"/>
      <c r="KR685" s="47"/>
      <c r="KS685" s="47"/>
      <c r="KT685" s="47"/>
      <c r="KU685" s="47"/>
      <c r="KV685" s="47"/>
      <c r="KW685" s="47"/>
      <c r="KX685" s="47"/>
      <c r="KY685" s="47"/>
      <c r="KZ685" s="47"/>
      <c r="LA685" s="47"/>
      <c r="LB685" s="47"/>
      <c r="LC685" s="47"/>
      <c r="LD685" s="47"/>
      <c r="LE685" s="47"/>
      <c r="LF685" s="47"/>
      <c r="LG685" s="47"/>
      <c r="LH685" s="47"/>
      <c r="LI685" s="47"/>
      <c r="LJ685" s="47"/>
      <c r="LK685" s="47"/>
      <c r="LL685" s="47"/>
      <c r="LM685" s="47"/>
      <c r="LN685" s="47"/>
      <c r="LO685" s="47"/>
      <c r="LP685" s="47"/>
      <c r="LQ685" s="47"/>
      <c r="LR685" s="47"/>
      <c r="LS685" s="47"/>
      <c r="LT685" s="47"/>
      <c r="LU685" s="47"/>
      <c r="LV685" s="47"/>
      <c r="LW685" s="47"/>
      <c r="LX685" s="47"/>
      <c r="LY685" s="47"/>
      <c r="LZ685" s="47"/>
      <c r="MA685" s="47"/>
      <c r="MB685" s="47"/>
      <c r="MC685" s="47"/>
      <c r="MD685" s="47"/>
      <c r="ME685" s="47"/>
      <c r="MF685" s="47"/>
      <c r="MG685" s="47"/>
      <c r="MH685" s="47"/>
      <c r="MI685" s="47"/>
      <c r="MJ685" s="47"/>
      <c r="MK685" s="47"/>
      <c r="ML685" s="47"/>
      <c r="MM685" s="47"/>
      <c r="MN685" s="47"/>
      <c r="MO685" s="47"/>
      <c r="MP685" s="47"/>
      <c r="MQ685" s="47"/>
      <c r="MR685" s="47"/>
      <c r="MS685" s="47"/>
      <c r="MT685" s="47"/>
      <c r="MU685" s="47"/>
      <c r="MV685" s="47"/>
      <c r="MW685" s="47"/>
      <c r="MX685" s="47"/>
      <c r="MY685" s="47"/>
      <c r="MZ685" s="47"/>
      <c r="NA685" s="47"/>
    </row>
    <row r="686" spans="138:365" x14ac:dyDescent="0.25"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  <c r="JP686" s="47"/>
      <c r="JQ686" s="47"/>
      <c r="JR686" s="47"/>
      <c r="JS686" s="47"/>
      <c r="JT686" s="47"/>
      <c r="JU686" s="47"/>
      <c r="JV686" s="47"/>
      <c r="JW686" s="47"/>
      <c r="JX686" s="47"/>
      <c r="JY686" s="47"/>
      <c r="JZ686" s="47"/>
      <c r="KA686" s="47"/>
      <c r="KB686" s="47"/>
      <c r="KC686" s="47"/>
      <c r="KD686" s="47"/>
      <c r="KE686" s="47"/>
      <c r="KF686" s="47"/>
      <c r="KG686" s="47"/>
      <c r="KH686" s="47"/>
      <c r="KI686" s="47"/>
      <c r="KJ686" s="47"/>
      <c r="KK686" s="47"/>
      <c r="KL686" s="47"/>
      <c r="KM686" s="47"/>
      <c r="KN686" s="47"/>
      <c r="KO686" s="47"/>
      <c r="KP686" s="47"/>
      <c r="KQ686" s="47"/>
      <c r="KR686" s="47"/>
      <c r="KS686" s="47"/>
      <c r="KT686" s="47"/>
      <c r="KU686" s="47"/>
      <c r="KV686" s="47"/>
      <c r="KW686" s="47"/>
      <c r="KX686" s="47"/>
      <c r="KY686" s="47"/>
      <c r="KZ686" s="47"/>
      <c r="LA686" s="47"/>
      <c r="LB686" s="47"/>
      <c r="LC686" s="47"/>
      <c r="LD686" s="47"/>
      <c r="LE686" s="47"/>
      <c r="LF686" s="47"/>
      <c r="LG686" s="47"/>
      <c r="LH686" s="47"/>
      <c r="LI686" s="47"/>
      <c r="LJ686" s="47"/>
      <c r="LK686" s="47"/>
      <c r="LL686" s="47"/>
      <c r="LM686" s="47"/>
      <c r="LN686" s="47"/>
      <c r="LO686" s="47"/>
      <c r="LP686" s="47"/>
      <c r="LQ686" s="47"/>
      <c r="LR686" s="47"/>
      <c r="LS686" s="47"/>
      <c r="LT686" s="47"/>
      <c r="LU686" s="47"/>
      <c r="LV686" s="47"/>
      <c r="LW686" s="47"/>
      <c r="LX686" s="47"/>
      <c r="LY686" s="47"/>
      <c r="LZ686" s="47"/>
      <c r="MA686" s="47"/>
      <c r="MB686" s="47"/>
      <c r="MC686" s="47"/>
      <c r="MD686" s="47"/>
      <c r="ME686" s="47"/>
      <c r="MF686" s="47"/>
      <c r="MG686" s="47"/>
      <c r="MH686" s="47"/>
      <c r="MI686" s="47"/>
      <c r="MJ686" s="47"/>
      <c r="MK686" s="47"/>
      <c r="ML686" s="47"/>
      <c r="MM686" s="47"/>
      <c r="MN686" s="47"/>
      <c r="MO686" s="47"/>
      <c r="MP686" s="47"/>
      <c r="MQ686" s="47"/>
      <c r="MR686" s="47"/>
      <c r="MS686" s="47"/>
      <c r="MT686" s="47"/>
      <c r="MU686" s="47"/>
      <c r="MV686" s="47"/>
      <c r="MW686" s="47"/>
      <c r="MX686" s="47"/>
      <c r="MY686" s="47"/>
      <c r="MZ686" s="47"/>
      <c r="NA686" s="47"/>
    </row>
    <row r="687" spans="138:365" x14ac:dyDescent="0.25"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  <c r="JP687" s="47"/>
      <c r="JQ687" s="47"/>
      <c r="JR687" s="47"/>
      <c r="JS687" s="47"/>
      <c r="JT687" s="47"/>
      <c r="JU687" s="47"/>
      <c r="JV687" s="47"/>
      <c r="JW687" s="47"/>
      <c r="JX687" s="47"/>
      <c r="JY687" s="47"/>
      <c r="JZ687" s="47"/>
      <c r="KA687" s="47"/>
      <c r="KB687" s="47"/>
      <c r="KC687" s="47"/>
      <c r="KD687" s="47"/>
      <c r="KE687" s="47"/>
      <c r="KF687" s="47"/>
      <c r="KG687" s="47"/>
      <c r="KH687" s="47"/>
      <c r="KI687" s="47"/>
      <c r="KJ687" s="47"/>
      <c r="KK687" s="47"/>
      <c r="KL687" s="47"/>
      <c r="KM687" s="47"/>
      <c r="KN687" s="47"/>
      <c r="KO687" s="47"/>
      <c r="KP687" s="47"/>
      <c r="KQ687" s="47"/>
      <c r="KR687" s="47"/>
      <c r="KS687" s="47"/>
      <c r="KT687" s="47"/>
      <c r="KU687" s="47"/>
      <c r="KV687" s="47"/>
      <c r="KW687" s="47"/>
      <c r="KX687" s="47"/>
      <c r="KY687" s="47"/>
      <c r="KZ687" s="47"/>
      <c r="LA687" s="47"/>
      <c r="LB687" s="47"/>
      <c r="LC687" s="47"/>
      <c r="LD687" s="47"/>
      <c r="LE687" s="47"/>
      <c r="LF687" s="47"/>
      <c r="LG687" s="47"/>
      <c r="LH687" s="47"/>
      <c r="LI687" s="47"/>
      <c r="LJ687" s="47"/>
      <c r="LK687" s="47"/>
      <c r="LL687" s="47"/>
      <c r="LM687" s="47"/>
      <c r="LN687" s="47"/>
      <c r="LO687" s="47"/>
      <c r="LP687" s="47"/>
      <c r="LQ687" s="47"/>
      <c r="LR687" s="47"/>
      <c r="LS687" s="47"/>
      <c r="LT687" s="47"/>
      <c r="LU687" s="47"/>
      <c r="LV687" s="47"/>
      <c r="LW687" s="47"/>
      <c r="LX687" s="47"/>
      <c r="LY687" s="47"/>
      <c r="LZ687" s="47"/>
      <c r="MA687" s="47"/>
      <c r="MB687" s="47"/>
      <c r="MC687" s="47"/>
      <c r="MD687" s="47"/>
      <c r="ME687" s="47"/>
      <c r="MF687" s="47"/>
      <c r="MG687" s="47"/>
      <c r="MH687" s="47"/>
      <c r="MI687" s="47"/>
      <c r="MJ687" s="47"/>
      <c r="MK687" s="47"/>
      <c r="ML687" s="47"/>
      <c r="MM687" s="47"/>
      <c r="MN687" s="47"/>
      <c r="MO687" s="47"/>
      <c r="MP687" s="47"/>
      <c r="MQ687" s="47"/>
      <c r="MR687" s="47"/>
      <c r="MS687" s="47"/>
      <c r="MT687" s="47"/>
      <c r="MU687" s="47"/>
      <c r="MV687" s="47"/>
      <c r="MW687" s="47"/>
      <c r="MX687" s="47"/>
      <c r="MY687" s="47"/>
      <c r="MZ687" s="47"/>
      <c r="NA687" s="47"/>
    </row>
    <row r="688" spans="138:365" x14ac:dyDescent="0.25"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  <c r="JP688" s="47"/>
      <c r="JQ688" s="47"/>
      <c r="JR688" s="47"/>
      <c r="JS688" s="47"/>
      <c r="JT688" s="47"/>
      <c r="JU688" s="47"/>
      <c r="JV688" s="47"/>
      <c r="JW688" s="47"/>
      <c r="JX688" s="47"/>
      <c r="JY688" s="47"/>
      <c r="JZ688" s="47"/>
      <c r="KA688" s="47"/>
      <c r="KB688" s="47"/>
      <c r="KC688" s="47"/>
      <c r="KD688" s="47"/>
      <c r="KE688" s="47"/>
      <c r="KF688" s="47"/>
      <c r="KG688" s="47"/>
      <c r="KH688" s="47"/>
      <c r="KI688" s="47"/>
      <c r="KJ688" s="47"/>
      <c r="KK688" s="47"/>
      <c r="KL688" s="47"/>
      <c r="KM688" s="47"/>
      <c r="KN688" s="47"/>
      <c r="KO688" s="47"/>
      <c r="KP688" s="47"/>
      <c r="KQ688" s="47"/>
      <c r="KR688" s="47"/>
      <c r="KS688" s="47"/>
      <c r="KT688" s="47"/>
      <c r="KU688" s="47"/>
      <c r="KV688" s="47"/>
      <c r="KW688" s="47"/>
      <c r="KX688" s="47"/>
      <c r="KY688" s="47"/>
      <c r="KZ688" s="47"/>
      <c r="LA688" s="47"/>
      <c r="LB688" s="47"/>
      <c r="LC688" s="47"/>
      <c r="LD688" s="47"/>
      <c r="LE688" s="47"/>
      <c r="LF688" s="47"/>
      <c r="LG688" s="47"/>
      <c r="LH688" s="47"/>
      <c r="LI688" s="47"/>
      <c r="LJ688" s="47"/>
      <c r="LK688" s="47"/>
      <c r="LL688" s="47"/>
      <c r="LM688" s="47"/>
      <c r="LN688" s="47"/>
      <c r="LO688" s="47"/>
      <c r="LP688" s="47"/>
      <c r="LQ688" s="47"/>
      <c r="LR688" s="47"/>
      <c r="LS688" s="47"/>
      <c r="LT688" s="47"/>
      <c r="LU688" s="47"/>
      <c r="LV688" s="47"/>
      <c r="LW688" s="47"/>
      <c r="LX688" s="47"/>
      <c r="LY688" s="47"/>
      <c r="LZ688" s="47"/>
      <c r="MA688" s="47"/>
      <c r="MB688" s="47"/>
      <c r="MC688" s="47"/>
      <c r="MD688" s="47"/>
      <c r="ME688" s="47"/>
      <c r="MF688" s="47"/>
      <c r="MG688" s="47"/>
      <c r="MH688" s="47"/>
      <c r="MI688" s="47"/>
      <c r="MJ688" s="47"/>
      <c r="MK688" s="47"/>
      <c r="ML688" s="47"/>
      <c r="MM688" s="47"/>
      <c r="MN688" s="47"/>
      <c r="MO688" s="47"/>
      <c r="MP688" s="47"/>
      <c r="MQ688" s="47"/>
      <c r="MR688" s="47"/>
      <c r="MS688" s="47"/>
      <c r="MT688" s="47"/>
      <c r="MU688" s="47"/>
      <c r="MV688" s="47"/>
      <c r="MW688" s="47"/>
      <c r="MX688" s="47"/>
      <c r="MY688" s="47"/>
      <c r="MZ688" s="47"/>
      <c r="NA688" s="47"/>
    </row>
    <row r="689" spans="138:365" x14ac:dyDescent="0.25"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  <c r="JP689" s="47"/>
      <c r="JQ689" s="47"/>
      <c r="JR689" s="47"/>
      <c r="JS689" s="47"/>
      <c r="JT689" s="47"/>
      <c r="JU689" s="47"/>
      <c r="JV689" s="47"/>
      <c r="JW689" s="47"/>
      <c r="JX689" s="47"/>
      <c r="JY689" s="47"/>
      <c r="JZ689" s="47"/>
      <c r="KA689" s="47"/>
      <c r="KB689" s="47"/>
      <c r="KC689" s="47"/>
      <c r="KD689" s="47"/>
      <c r="KE689" s="47"/>
      <c r="KF689" s="47"/>
      <c r="KG689" s="47"/>
      <c r="KH689" s="47"/>
      <c r="KI689" s="47"/>
      <c r="KJ689" s="47"/>
      <c r="KK689" s="47"/>
      <c r="KL689" s="47"/>
      <c r="KM689" s="47"/>
      <c r="KN689" s="47"/>
      <c r="KO689" s="47"/>
      <c r="KP689" s="47"/>
      <c r="KQ689" s="47"/>
      <c r="KR689" s="47"/>
      <c r="KS689" s="47"/>
      <c r="KT689" s="47"/>
      <c r="KU689" s="47"/>
      <c r="KV689" s="47"/>
      <c r="KW689" s="47"/>
      <c r="KX689" s="47"/>
      <c r="KY689" s="47"/>
      <c r="KZ689" s="47"/>
      <c r="LA689" s="47"/>
      <c r="LB689" s="47"/>
      <c r="LC689" s="47"/>
      <c r="LD689" s="47"/>
      <c r="LE689" s="47"/>
      <c r="LF689" s="47"/>
      <c r="LG689" s="47"/>
      <c r="LH689" s="47"/>
      <c r="LI689" s="47"/>
      <c r="LJ689" s="47"/>
      <c r="LK689" s="47"/>
      <c r="LL689" s="47"/>
      <c r="LM689" s="47"/>
      <c r="LN689" s="47"/>
      <c r="LO689" s="47"/>
      <c r="LP689" s="47"/>
      <c r="LQ689" s="47"/>
      <c r="LR689" s="47"/>
      <c r="LS689" s="47"/>
      <c r="LT689" s="47"/>
      <c r="LU689" s="47"/>
      <c r="LV689" s="47"/>
      <c r="LW689" s="47"/>
      <c r="LX689" s="47"/>
      <c r="LY689" s="47"/>
      <c r="LZ689" s="47"/>
      <c r="MA689" s="47"/>
      <c r="MB689" s="47"/>
      <c r="MC689" s="47"/>
      <c r="MD689" s="47"/>
      <c r="ME689" s="47"/>
      <c r="MF689" s="47"/>
      <c r="MG689" s="47"/>
      <c r="MH689" s="47"/>
      <c r="MI689" s="47"/>
      <c r="MJ689" s="47"/>
      <c r="MK689" s="47"/>
      <c r="ML689" s="47"/>
      <c r="MM689" s="47"/>
      <c r="MN689" s="47"/>
      <c r="MO689" s="47"/>
      <c r="MP689" s="47"/>
      <c r="MQ689" s="47"/>
      <c r="MR689" s="47"/>
      <c r="MS689" s="47"/>
      <c r="MT689" s="47"/>
      <c r="MU689" s="47"/>
      <c r="MV689" s="47"/>
      <c r="MW689" s="47"/>
      <c r="MX689" s="47"/>
      <c r="MY689" s="47"/>
      <c r="MZ689" s="47"/>
      <c r="NA689" s="47"/>
    </row>
    <row r="690" spans="138:365" x14ac:dyDescent="0.25"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  <c r="JP690" s="47"/>
      <c r="JQ690" s="47"/>
      <c r="JR690" s="47"/>
      <c r="JS690" s="47"/>
      <c r="JT690" s="47"/>
      <c r="JU690" s="47"/>
      <c r="JV690" s="47"/>
      <c r="JW690" s="47"/>
      <c r="JX690" s="47"/>
      <c r="JY690" s="47"/>
      <c r="JZ690" s="47"/>
      <c r="KA690" s="47"/>
      <c r="KB690" s="47"/>
      <c r="KC690" s="47"/>
      <c r="KD690" s="47"/>
      <c r="KE690" s="47"/>
      <c r="KF690" s="47"/>
      <c r="KG690" s="47"/>
      <c r="KH690" s="47"/>
      <c r="KI690" s="47"/>
      <c r="KJ690" s="47"/>
      <c r="KK690" s="47"/>
      <c r="KL690" s="47"/>
      <c r="KM690" s="47"/>
      <c r="KN690" s="47"/>
      <c r="KO690" s="47"/>
      <c r="KP690" s="47"/>
      <c r="KQ690" s="47"/>
      <c r="KR690" s="47"/>
      <c r="KS690" s="47"/>
      <c r="KT690" s="47"/>
      <c r="KU690" s="47"/>
      <c r="KV690" s="47"/>
      <c r="KW690" s="47"/>
      <c r="KX690" s="47"/>
      <c r="KY690" s="47"/>
      <c r="KZ690" s="47"/>
      <c r="LA690" s="47"/>
      <c r="LB690" s="47"/>
      <c r="LC690" s="47"/>
      <c r="LD690" s="47"/>
      <c r="LE690" s="47"/>
      <c r="LF690" s="47"/>
      <c r="LG690" s="47"/>
      <c r="LH690" s="47"/>
      <c r="LI690" s="47"/>
      <c r="LJ690" s="47"/>
      <c r="LK690" s="47"/>
      <c r="LL690" s="47"/>
      <c r="LM690" s="47"/>
      <c r="LN690" s="47"/>
      <c r="LO690" s="47"/>
      <c r="LP690" s="47"/>
      <c r="LQ690" s="47"/>
      <c r="LR690" s="47"/>
      <c r="LS690" s="47"/>
      <c r="LT690" s="47"/>
      <c r="LU690" s="47"/>
      <c r="LV690" s="47"/>
      <c r="LW690" s="47"/>
      <c r="LX690" s="47"/>
      <c r="LY690" s="47"/>
      <c r="LZ690" s="47"/>
      <c r="MA690" s="47"/>
      <c r="MB690" s="47"/>
      <c r="MC690" s="47"/>
      <c r="MD690" s="47"/>
      <c r="ME690" s="47"/>
      <c r="MF690" s="47"/>
      <c r="MG690" s="47"/>
      <c r="MH690" s="47"/>
      <c r="MI690" s="47"/>
      <c r="MJ690" s="47"/>
      <c r="MK690" s="47"/>
      <c r="ML690" s="47"/>
      <c r="MM690" s="47"/>
      <c r="MN690" s="47"/>
      <c r="MO690" s="47"/>
      <c r="MP690" s="47"/>
      <c r="MQ690" s="47"/>
      <c r="MR690" s="47"/>
      <c r="MS690" s="47"/>
      <c r="MT690" s="47"/>
      <c r="MU690" s="47"/>
      <c r="MV690" s="47"/>
      <c r="MW690" s="47"/>
      <c r="MX690" s="47"/>
      <c r="MY690" s="47"/>
      <c r="MZ690" s="47"/>
      <c r="NA690" s="47"/>
    </row>
    <row r="691" spans="138:365" x14ac:dyDescent="0.25"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  <c r="JP691" s="47"/>
      <c r="JQ691" s="47"/>
      <c r="JR691" s="47"/>
      <c r="JS691" s="47"/>
      <c r="JT691" s="47"/>
      <c r="JU691" s="47"/>
      <c r="JV691" s="47"/>
      <c r="JW691" s="47"/>
      <c r="JX691" s="47"/>
      <c r="JY691" s="47"/>
      <c r="JZ691" s="47"/>
      <c r="KA691" s="47"/>
      <c r="KB691" s="47"/>
      <c r="KC691" s="47"/>
      <c r="KD691" s="47"/>
      <c r="KE691" s="47"/>
      <c r="KF691" s="47"/>
      <c r="KG691" s="47"/>
      <c r="KH691" s="47"/>
      <c r="KI691" s="47"/>
      <c r="KJ691" s="47"/>
      <c r="KK691" s="47"/>
      <c r="KL691" s="47"/>
      <c r="KM691" s="47"/>
      <c r="KN691" s="47"/>
      <c r="KO691" s="47"/>
      <c r="KP691" s="47"/>
      <c r="KQ691" s="47"/>
      <c r="KR691" s="47"/>
      <c r="KS691" s="47"/>
      <c r="KT691" s="47"/>
      <c r="KU691" s="47"/>
      <c r="KV691" s="47"/>
      <c r="KW691" s="47"/>
      <c r="KX691" s="47"/>
      <c r="KY691" s="47"/>
      <c r="KZ691" s="47"/>
      <c r="LA691" s="47"/>
      <c r="LB691" s="47"/>
      <c r="LC691" s="47"/>
      <c r="LD691" s="47"/>
      <c r="LE691" s="47"/>
      <c r="LF691" s="47"/>
      <c r="LG691" s="47"/>
      <c r="LH691" s="47"/>
      <c r="LI691" s="47"/>
      <c r="LJ691" s="47"/>
      <c r="LK691" s="47"/>
      <c r="LL691" s="47"/>
      <c r="LM691" s="47"/>
      <c r="LN691" s="47"/>
      <c r="LO691" s="47"/>
      <c r="LP691" s="47"/>
      <c r="LQ691" s="47"/>
      <c r="LR691" s="47"/>
      <c r="LS691" s="47"/>
      <c r="LT691" s="47"/>
      <c r="LU691" s="47"/>
      <c r="LV691" s="47"/>
      <c r="LW691" s="47"/>
      <c r="LX691" s="47"/>
      <c r="LY691" s="47"/>
      <c r="LZ691" s="47"/>
      <c r="MA691" s="47"/>
      <c r="MB691" s="47"/>
      <c r="MC691" s="47"/>
      <c r="MD691" s="47"/>
      <c r="ME691" s="47"/>
      <c r="MF691" s="47"/>
      <c r="MG691" s="47"/>
      <c r="MH691" s="47"/>
      <c r="MI691" s="47"/>
      <c r="MJ691" s="47"/>
      <c r="MK691" s="47"/>
      <c r="ML691" s="47"/>
      <c r="MM691" s="47"/>
      <c r="MN691" s="47"/>
      <c r="MO691" s="47"/>
      <c r="MP691" s="47"/>
      <c r="MQ691" s="47"/>
      <c r="MR691" s="47"/>
      <c r="MS691" s="47"/>
      <c r="MT691" s="47"/>
      <c r="MU691" s="47"/>
      <c r="MV691" s="47"/>
      <c r="MW691" s="47"/>
      <c r="MX691" s="47"/>
      <c r="MY691" s="47"/>
      <c r="MZ691" s="47"/>
      <c r="NA691" s="47"/>
    </row>
    <row r="692" spans="138:365" x14ac:dyDescent="0.25"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  <c r="JP692" s="47"/>
      <c r="JQ692" s="47"/>
      <c r="JR692" s="47"/>
      <c r="JS692" s="47"/>
      <c r="JT692" s="47"/>
      <c r="JU692" s="47"/>
      <c r="JV692" s="47"/>
      <c r="JW692" s="47"/>
      <c r="JX692" s="47"/>
      <c r="JY692" s="47"/>
      <c r="JZ692" s="47"/>
      <c r="KA692" s="47"/>
      <c r="KB692" s="47"/>
      <c r="KC692" s="47"/>
      <c r="KD692" s="47"/>
      <c r="KE692" s="47"/>
      <c r="KF692" s="47"/>
      <c r="KG692" s="47"/>
      <c r="KH692" s="47"/>
      <c r="KI692" s="47"/>
      <c r="KJ692" s="47"/>
      <c r="KK692" s="47"/>
      <c r="KL692" s="47"/>
      <c r="KM692" s="47"/>
      <c r="KN692" s="47"/>
      <c r="KO692" s="47"/>
      <c r="KP692" s="47"/>
      <c r="KQ692" s="47"/>
      <c r="KR692" s="47"/>
      <c r="KS692" s="47"/>
      <c r="KT692" s="47"/>
      <c r="KU692" s="47"/>
      <c r="KV692" s="47"/>
      <c r="KW692" s="47"/>
      <c r="KX692" s="47"/>
      <c r="KY692" s="47"/>
      <c r="KZ692" s="47"/>
      <c r="LA692" s="47"/>
      <c r="LB692" s="47"/>
      <c r="LC692" s="47"/>
      <c r="LD692" s="47"/>
      <c r="LE692" s="47"/>
      <c r="LF692" s="47"/>
      <c r="LG692" s="47"/>
      <c r="LH692" s="47"/>
      <c r="LI692" s="47"/>
      <c r="LJ692" s="47"/>
      <c r="LK692" s="47"/>
      <c r="LL692" s="47"/>
      <c r="LM692" s="47"/>
      <c r="LN692" s="47"/>
      <c r="LO692" s="47"/>
      <c r="LP692" s="47"/>
      <c r="LQ692" s="47"/>
      <c r="LR692" s="47"/>
      <c r="LS692" s="47"/>
      <c r="LT692" s="47"/>
      <c r="LU692" s="47"/>
      <c r="LV692" s="47"/>
      <c r="LW692" s="47"/>
      <c r="LX692" s="47"/>
      <c r="LY692" s="47"/>
      <c r="LZ692" s="47"/>
      <c r="MA692" s="47"/>
      <c r="MB692" s="47"/>
      <c r="MC692" s="47"/>
      <c r="MD692" s="47"/>
      <c r="ME692" s="47"/>
      <c r="MF692" s="47"/>
      <c r="MG692" s="47"/>
      <c r="MH692" s="47"/>
      <c r="MI692" s="47"/>
      <c r="MJ692" s="47"/>
      <c r="MK692" s="47"/>
      <c r="ML692" s="47"/>
      <c r="MM692" s="47"/>
      <c r="MN692" s="47"/>
      <c r="MO692" s="47"/>
      <c r="MP692" s="47"/>
      <c r="MQ692" s="47"/>
      <c r="MR692" s="47"/>
      <c r="MS692" s="47"/>
      <c r="MT692" s="47"/>
      <c r="MU692" s="47"/>
      <c r="MV692" s="47"/>
      <c r="MW692" s="47"/>
      <c r="MX692" s="47"/>
      <c r="MY692" s="47"/>
      <c r="MZ692" s="47"/>
      <c r="NA692" s="47"/>
    </row>
    <row r="693" spans="138:365" x14ac:dyDescent="0.25"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  <c r="JP693" s="47"/>
      <c r="JQ693" s="47"/>
      <c r="JR693" s="47"/>
      <c r="JS693" s="47"/>
      <c r="JT693" s="47"/>
      <c r="JU693" s="47"/>
      <c r="JV693" s="47"/>
      <c r="JW693" s="47"/>
      <c r="JX693" s="47"/>
      <c r="JY693" s="47"/>
      <c r="JZ693" s="47"/>
      <c r="KA693" s="47"/>
      <c r="KB693" s="47"/>
      <c r="KC693" s="47"/>
      <c r="KD693" s="47"/>
      <c r="KE693" s="47"/>
      <c r="KF693" s="47"/>
      <c r="KG693" s="47"/>
      <c r="KH693" s="47"/>
      <c r="KI693" s="47"/>
      <c r="KJ693" s="47"/>
      <c r="KK693" s="47"/>
      <c r="KL693" s="47"/>
      <c r="KM693" s="47"/>
      <c r="KN693" s="47"/>
      <c r="KO693" s="47"/>
      <c r="KP693" s="47"/>
      <c r="KQ693" s="47"/>
      <c r="KR693" s="47"/>
      <c r="KS693" s="47"/>
      <c r="KT693" s="47"/>
      <c r="KU693" s="47"/>
      <c r="KV693" s="47"/>
      <c r="KW693" s="47"/>
      <c r="KX693" s="47"/>
      <c r="KY693" s="47"/>
      <c r="KZ693" s="47"/>
      <c r="LA693" s="47"/>
      <c r="LB693" s="47"/>
      <c r="LC693" s="47"/>
      <c r="LD693" s="47"/>
      <c r="LE693" s="47"/>
      <c r="LF693" s="47"/>
      <c r="LG693" s="47"/>
      <c r="LH693" s="47"/>
      <c r="LI693" s="47"/>
      <c r="LJ693" s="47"/>
      <c r="LK693" s="47"/>
      <c r="LL693" s="47"/>
      <c r="LM693" s="47"/>
      <c r="LN693" s="47"/>
      <c r="LO693" s="47"/>
      <c r="LP693" s="47"/>
      <c r="LQ693" s="47"/>
      <c r="LR693" s="47"/>
      <c r="LS693" s="47"/>
      <c r="LT693" s="47"/>
      <c r="LU693" s="47"/>
      <c r="LV693" s="47"/>
      <c r="LW693" s="47"/>
      <c r="LX693" s="47"/>
      <c r="LY693" s="47"/>
      <c r="LZ693" s="47"/>
      <c r="MA693" s="47"/>
      <c r="MB693" s="47"/>
      <c r="MC693" s="47"/>
      <c r="MD693" s="47"/>
      <c r="ME693" s="47"/>
      <c r="MF693" s="47"/>
      <c r="MG693" s="47"/>
      <c r="MH693" s="47"/>
      <c r="MI693" s="47"/>
      <c r="MJ693" s="47"/>
      <c r="MK693" s="47"/>
      <c r="ML693" s="47"/>
      <c r="MM693" s="47"/>
      <c r="MN693" s="47"/>
      <c r="MO693" s="47"/>
      <c r="MP693" s="47"/>
      <c r="MQ693" s="47"/>
      <c r="MR693" s="47"/>
      <c r="MS693" s="47"/>
      <c r="MT693" s="47"/>
      <c r="MU693" s="47"/>
      <c r="MV693" s="47"/>
      <c r="MW693" s="47"/>
      <c r="MX693" s="47"/>
      <c r="MY693" s="47"/>
      <c r="MZ693" s="47"/>
      <c r="NA693" s="47"/>
    </row>
    <row r="694" spans="138:365" x14ac:dyDescent="0.25"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  <c r="JP694" s="47"/>
      <c r="JQ694" s="47"/>
      <c r="JR694" s="47"/>
      <c r="JS694" s="47"/>
      <c r="JT694" s="47"/>
      <c r="JU694" s="47"/>
      <c r="JV694" s="47"/>
      <c r="JW694" s="47"/>
      <c r="JX694" s="47"/>
      <c r="JY694" s="47"/>
      <c r="JZ694" s="47"/>
      <c r="KA694" s="47"/>
      <c r="KB694" s="47"/>
      <c r="KC694" s="47"/>
      <c r="KD694" s="47"/>
      <c r="KE694" s="47"/>
      <c r="KF694" s="47"/>
      <c r="KG694" s="47"/>
      <c r="KH694" s="47"/>
      <c r="KI694" s="47"/>
      <c r="KJ694" s="47"/>
      <c r="KK694" s="47"/>
      <c r="KL694" s="47"/>
      <c r="KM694" s="47"/>
      <c r="KN694" s="47"/>
      <c r="KO694" s="47"/>
      <c r="KP694" s="47"/>
      <c r="KQ694" s="47"/>
      <c r="KR694" s="47"/>
      <c r="KS694" s="47"/>
      <c r="KT694" s="47"/>
      <c r="KU694" s="47"/>
      <c r="KV694" s="47"/>
      <c r="KW694" s="47"/>
      <c r="KX694" s="47"/>
      <c r="KY694" s="47"/>
      <c r="KZ694" s="47"/>
      <c r="LA694" s="47"/>
      <c r="LB694" s="47"/>
      <c r="LC694" s="47"/>
      <c r="LD694" s="47"/>
      <c r="LE694" s="47"/>
      <c r="LF694" s="47"/>
      <c r="LG694" s="47"/>
      <c r="LH694" s="47"/>
      <c r="LI694" s="47"/>
      <c r="LJ694" s="47"/>
      <c r="LK694" s="47"/>
      <c r="LL694" s="47"/>
      <c r="LM694" s="47"/>
      <c r="LN694" s="47"/>
      <c r="LO694" s="47"/>
      <c r="LP694" s="47"/>
      <c r="LQ694" s="47"/>
      <c r="LR694" s="47"/>
      <c r="LS694" s="47"/>
      <c r="LT694" s="47"/>
      <c r="LU694" s="47"/>
      <c r="LV694" s="47"/>
      <c r="LW694" s="47"/>
      <c r="LX694" s="47"/>
      <c r="LY694" s="47"/>
      <c r="LZ694" s="47"/>
      <c r="MA694" s="47"/>
      <c r="MB694" s="47"/>
      <c r="MC694" s="47"/>
      <c r="MD694" s="47"/>
      <c r="ME694" s="47"/>
      <c r="MF694" s="47"/>
      <c r="MG694" s="47"/>
      <c r="MH694" s="47"/>
      <c r="MI694" s="47"/>
      <c r="MJ694" s="47"/>
      <c r="MK694" s="47"/>
      <c r="ML694" s="47"/>
      <c r="MM694" s="47"/>
      <c r="MN694" s="47"/>
      <c r="MO694" s="47"/>
      <c r="MP694" s="47"/>
      <c r="MQ694" s="47"/>
      <c r="MR694" s="47"/>
      <c r="MS694" s="47"/>
      <c r="MT694" s="47"/>
      <c r="MU694" s="47"/>
      <c r="MV694" s="47"/>
      <c r="MW694" s="47"/>
      <c r="MX694" s="47"/>
      <c r="MY694" s="47"/>
      <c r="MZ694" s="47"/>
      <c r="NA694" s="47"/>
    </row>
    <row r="695" spans="138:365" x14ac:dyDescent="0.25"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  <c r="JP695" s="47"/>
      <c r="JQ695" s="47"/>
      <c r="JR695" s="47"/>
      <c r="JS695" s="47"/>
      <c r="JT695" s="47"/>
      <c r="JU695" s="47"/>
      <c r="JV695" s="47"/>
      <c r="JW695" s="47"/>
      <c r="JX695" s="47"/>
      <c r="JY695" s="47"/>
      <c r="JZ695" s="47"/>
      <c r="KA695" s="47"/>
      <c r="KB695" s="47"/>
      <c r="KC695" s="47"/>
      <c r="KD695" s="47"/>
      <c r="KE695" s="47"/>
      <c r="KF695" s="47"/>
      <c r="KG695" s="47"/>
      <c r="KH695" s="47"/>
      <c r="KI695" s="47"/>
      <c r="KJ695" s="47"/>
      <c r="KK695" s="47"/>
      <c r="KL695" s="47"/>
      <c r="KM695" s="47"/>
      <c r="KN695" s="47"/>
      <c r="KO695" s="47"/>
      <c r="KP695" s="47"/>
      <c r="KQ695" s="47"/>
      <c r="KR695" s="47"/>
      <c r="KS695" s="47"/>
      <c r="KT695" s="47"/>
      <c r="KU695" s="47"/>
      <c r="KV695" s="47"/>
      <c r="KW695" s="47"/>
      <c r="KX695" s="47"/>
      <c r="KY695" s="47"/>
      <c r="KZ695" s="47"/>
      <c r="LA695" s="47"/>
      <c r="LB695" s="47"/>
      <c r="LC695" s="47"/>
      <c r="LD695" s="47"/>
      <c r="LE695" s="47"/>
      <c r="LF695" s="47"/>
      <c r="LG695" s="47"/>
      <c r="LH695" s="47"/>
      <c r="LI695" s="47"/>
      <c r="LJ695" s="47"/>
      <c r="LK695" s="47"/>
      <c r="LL695" s="47"/>
      <c r="LM695" s="47"/>
      <c r="LN695" s="47"/>
      <c r="LO695" s="47"/>
      <c r="LP695" s="47"/>
      <c r="LQ695" s="47"/>
      <c r="LR695" s="47"/>
      <c r="LS695" s="47"/>
      <c r="LT695" s="47"/>
      <c r="LU695" s="47"/>
      <c r="LV695" s="47"/>
      <c r="LW695" s="47"/>
      <c r="LX695" s="47"/>
      <c r="LY695" s="47"/>
      <c r="LZ695" s="47"/>
      <c r="MA695" s="47"/>
      <c r="MB695" s="47"/>
      <c r="MC695" s="47"/>
      <c r="MD695" s="47"/>
      <c r="ME695" s="47"/>
      <c r="MF695" s="47"/>
      <c r="MG695" s="47"/>
      <c r="MH695" s="47"/>
      <c r="MI695" s="47"/>
      <c r="MJ695" s="47"/>
      <c r="MK695" s="47"/>
      <c r="ML695" s="47"/>
      <c r="MM695" s="47"/>
      <c r="MN695" s="47"/>
      <c r="MO695" s="47"/>
      <c r="MP695" s="47"/>
      <c r="MQ695" s="47"/>
      <c r="MR695" s="47"/>
      <c r="MS695" s="47"/>
      <c r="MT695" s="47"/>
      <c r="MU695" s="47"/>
      <c r="MV695" s="47"/>
      <c r="MW695" s="47"/>
      <c r="MX695" s="47"/>
      <c r="MY695" s="47"/>
      <c r="MZ695" s="47"/>
      <c r="NA695" s="47"/>
    </row>
    <row r="696" spans="138:365" x14ac:dyDescent="0.25"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  <c r="JP696" s="47"/>
      <c r="JQ696" s="47"/>
      <c r="JR696" s="47"/>
      <c r="JS696" s="47"/>
      <c r="JT696" s="47"/>
      <c r="JU696" s="47"/>
      <c r="JV696" s="47"/>
      <c r="JW696" s="47"/>
      <c r="JX696" s="47"/>
      <c r="JY696" s="47"/>
      <c r="JZ696" s="47"/>
      <c r="KA696" s="47"/>
      <c r="KB696" s="47"/>
      <c r="KC696" s="47"/>
      <c r="KD696" s="47"/>
      <c r="KE696" s="47"/>
      <c r="KF696" s="47"/>
      <c r="KG696" s="47"/>
      <c r="KH696" s="47"/>
      <c r="KI696" s="47"/>
      <c r="KJ696" s="47"/>
      <c r="KK696" s="47"/>
      <c r="KL696" s="47"/>
      <c r="KM696" s="47"/>
      <c r="KN696" s="47"/>
      <c r="KO696" s="47"/>
      <c r="KP696" s="47"/>
      <c r="KQ696" s="47"/>
      <c r="KR696" s="47"/>
      <c r="KS696" s="47"/>
      <c r="KT696" s="47"/>
      <c r="KU696" s="47"/>
      <c r="KV696" s="47"/>
      <c r="KW696" s="47"/>
      <c r="KX696" s="47"/>
      <c r="KY696" s="47"/>
      <c r="KZ696" s="47"/>
      <c r="LA696" s="47"/>
      <c r="LB696" s="47"/>
      <c r="LC696" s="47"/>
      <c r="LD696" s="47"/>
      <c r="LE696" s="47"/>
      <c r="LF696" s="47"/>
      <c r="LG696" s="47"/>
      <c r="LH696" s="47"/>
      <c r="LI696" s="47"/>
      <c r="LJ696" s="47"/>
      <c r="LK696" s="47"/>
      <c r="LL696" s="47"/>
      <c r="LM696" s="47"/>
      <c r="LN696" s="47"/>
      <c r="LO696" s="47"/>
      <c r="LP696" s="47"/>
      <c r="LQ696" s="47"/>
      <c r="LR696" s="47"/>
      <c r="LS696" s="47"/>
      <c r="LT696" s="47"/>
      <c r="LU696" s="47"/>
      <c r="LV696" s="47"/>
      <c r="LW696" s="47"/>
      <c r="LX696" s="47"/>
      <c r="LY696" s="47"/>
      <c r="LZ696" s="47"/>
      <c r="MA696" s="47"/>
      <c r="MB696" s="47"/>
      <c r="MC696" s="47"/>
      <c r="MD696" s="47"/>
      <c r="ME696" s="47"/>
      <c r="MF696" s="47"/>
      <c r="MG696" s="47"/>
      <c r="MH696" s="47"/>
      <c r="MI696" s="47"/>
      <c r="MJ696" s="47"/>
      <c r="MK696" s="47"/>
      <c r="ML696" s="47"/>
      <c r="MM696" s="47"/>
      <c r="MN696" s="47"/>
      <c r="MO696" s="47"/>
      <c r="MP696" s="47"/>
      <c r="MQ696" s="47"/>
      <c r="MR696" s="47"/>
      <c r="MS696" s="47"/>
      <c r="MT696" s="47"/>
      <c r="MU696" s="47"/>
      <c r="MV696" s="47"/>
      <c r="MW696" s="47"/>
      <c r="MX696" s="47"/>
      <c r="MY696" s="47"/>
      <c r="MZ696" s="47"/>
      <c r="NA696" s="47"/>
    </row>
    <row r="697" spans="138:365" x14ac:dyDescent="0.25"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  <c r="JP697" s="47"/>
      <c r="JQ697" s="47"/>
      <c r="JR697" s="47"/>
      <c r="JS697" s="47"/>
      <c r="JT697" s="47"/>
      <c r="JU697" s="47"/>
      <c r="JV697" s="47"/>
      <c r="JW697" s="47"/>
      <c r="JX697" s="47"/>
      <c r="JY697" s="47"/>
      <c r="JZ697" s="47"/>
      <c r="KA697" s="47"/>
      <c r="KB697" s="47"/>
      <c r="KC697" s="47"/>
      <c r="KD697" s="47"/>
      <c r="KE697" s="47"/>
      <c r="KF697" s="47"/>
      <c r="KG697" s="47"/>
      <c r="KH697" s="47"/>
      <c r="KI697" s="47"/>
      <c r="KJ697" s="47"/>
      <c r="KK697" s="47"/>
      <c r="KL697" s="47"/>
      <c r="KM697" s="47"/>
      <c r="KN697" s="47"/>
      <c r="KO697" s="47"/>
      <c r="KP697" s="47"/>
      <c r="KQ697" s="47"/>
      <c r="KR697" s="47"/>
      <c r="KS697" s="47"/>
      <c r="KT697" s="47"/>
      <c r="KU697" s="47"/>
      <c r="KV697" s="47"/>
      <c r="KW697" s="47"/>
      <c r="KX697" s="47"/>
      <c r="KY697" s="47"/>
      <c r="KZ697" s="47"/>
      <c r="LA697" s="47"/>
      <c r="LB697" s="47"/>
      <c r="LC697" s="47"/>
      <c r="LD697" s="47"/>
      <c r="LE697" s="47"/>
      <c r="LF697" s="47"/>
      <c r="LG697" s="47"/>
      <c r="LH697" s="47"/>
      <c r="LI697" s="47"/>
      <c r="LJ697" s="47"/>
      <c r="LK697" s="47"/>
      <c r="LL697" s="47"/>
      <c r="LM697" s="47"/>
      <c r="LN697" s="47"/>
      <c r="LO697" s="47"/>
      <c r="LP697" s="47"/>
      <c r="LQ697" s="47"/>
      <c r="LR697" s="47"/>
      <c r="LS697" s="47"/>
      <c r="LT697" s="47"/>
      <c r="LU697" s="47"/>
      <c r="LV697" s="47"/>
      <c r="LW697" s="47"/>
      <c r="LX697" s="47"/>
      <c r="LY697" s="47"/>
      <c r="LZ697" s="47"/>
      <c r="MA697" s="47"/>
      <c r="MB697" s="47"/>
      <c r="MC697" s="47"/>
      <c r="MD697" s="47"/>
      <c r="ME697" s="47"/>
      <c r="MF697" s="47"/>
      <c r="MG697" s="47"/>
      <c r="MH697" s="47"/>
      <c r="MI697" s="47"/>
      <c r="MJ697" s="47"/>
      <c r="MK697" s="47"/>
      <c r="ML697" s="47"/>
      <c r="MM697" s="47"/>
      <c r="MN697" s="47"/>
      <c r="MO697" s="47"/>
      <c r="MP697" s="47"/>
      <c r="MQ697" s="47"/>
      <c r="MR697" s="47"/>
      <c r="MS697" s="47"/>
      <c r="MT697" s="47"/>
      <c r="MU697" s="47"/>
      <c r="MV697" s="47"/>
      <c r="MW697" s="47"/>
      <c r="MX697" s="47"/>
      <c r="MY697" s="47"/>
      <c r="MZ697" s="47"/>
      <c r="NA697" s="47"/>
    </row>
    <row r="698" spans="138:365" x14ac:dyDescent="0.25"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  <c r="JP698" s="47"/>
      <c r="JQ698" s="47"/>
      <c r="JR698" s="47"/>
      <c r="JS698" s="47"/>
      <c r="JT698" s="47"/>
      <c r="JU698" s="47"/>
      <c r="JV698" s="47"/>
      <c r="JW698" s="47"/>
      <c r="JX698" s="47"/>
      <c r="JY698" s="47"/>
      <c r="JZ698" s="47"/>
      <c r="KA698" s="47"/>
      <c r="KB698" s="47"/>
      <c r="KC698" s="47"/>
      <c r="KD698" s="47"/>
      <c r="KE698" s="47"/>
      <c r="KF698" s="47"/>
      <c r="KG698" s="47"/>
      <c r="KH698" s="47"/>
      <c r="KI698" s="47"/>
      <c r="KJ698" s="47"/>
      <c r="KK698" s="47"/>
      <c r="KL698" s="47"/>
      <c r="KM698" s="47"/>
      <c r="KN698" s="47"/>
      <c r="KO698" s="47"/>
      <c r="KP698" s="47"/>
      <c r="KQ698" s="47"/>
      <c r="KR698" s="47"/>
      <c r="KS698" s="47"/>
      <c r="KT698" s="47"/>
      <c r="KU698" s="47"/>
      <c r="KV698" s="47"/>
      <c r="KW698" s="47"/>
      <c r="KX698" s="47"/>
      <c r="KY698" s="47"/>
      <c r="KZ698" s="47"/>
      <c r="LA698" s="47"/>
      <c r="LB698" s="47"/>
      <c r="LC698" s="47"/>
      <c r="LD698" s="47"/>
      <c r="LE698" s="47"/>
      <c r="LF698" s="47"/>
      <c r="LG698" s="47"/>
      <c r="LH698" s="47"/>
      <c r="LI698" s="47"/>
      <c r="LJ698" s="47"/>
      <c r="LK698" s="47"/>
      <c r="LL698" s="47"/>
      <c r="LM698" s="47"/>
      <c r="LN698" s="47"/>
      <c r="LO698" s="47"/>
      <c r="LP698" s="47"/>
      <c r="LQ698" s="47"/>
      <c r="LR698" s="47"/>
      <c r="LS698" s="47"/>
      <c r="LT698" s="47"/>
      <c r="LU698" s="47"/>
      <c r="LV698" s="47"/>
      <c r="LW698" s="47"/>
      <c r="LX698" s="47"/>
      <c r="LY698" s="47"/>
      <c r="LZ698" s="47"/>
      <c r="MA698" s="47"/>
      <c r="MB698" s="47"/>
      <c r="MC698" s="47"/>
      <c r="MD698" s="47"/>
      <c r="ME698" s="47"/>
      <c r="MF698" s="47"/>
      <c r="MG698" s="47"/>
      <c r="MH698" s="47"/>
      <c r="MI698" s="47"/>
      <c r="MJ698" s="47"/>
      <c r="MK698" s="47"/>
      <c r="ML698" s="47"/>
      <c r="MM698" s="47"/>
      <c r="MN698" s="47"/>
      <c r="MO698" s="47"/>
      <c r="MP698" s="47"/>
      <c r="MQ698" s="47"/>
      <c r="MR698" s="47"/>
      <c r="MS698" s="47"/>
      <c r="MT698" s="47"/>
      <c r="MU698" s="47"/>
      <c r="MV698" s="47"/>
      <c r="MW698" s="47"/>
      <c r="MX698" s="47"/>
      <c r="MY698" s="47"/>
      <c r="MZ698" s="47"/>
      <c r="NA698" s="47"/>
    </row>
    <row r="699" spans="138:365" x14ac:dyDescent="0.25"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  <c r="JP699" s="47"/>
      <c r="JQ699" s="47"/>
      <c r="JR699" s="47"/>
      <c r="JS699" s="47"/>
      <c r="JT699" s="47"/>
      <c r="JU699" s="47"/>
      <c r="JV699" s="47"/>
      <c r="JW699" s="47"/>
      <c r="JX699" s="47"/>
      <c r="JY699" s="47"/>
      <c r="JZ699" s="47"/>
      <c r="KA699" s="47"/>
      <c r="KB699" s="47"/>
      <c r="KC699" s="47"/>
      <c r="KD699" s="47"/>
      <c r="KE699" s="47"/>
      <c r="KF699" s="47"/>
      <c r="KG699" s="47"/>
      <c r="KH699" s="47"/>
      <c r="KI699" s="47"/>
      <c r="KJ699" s="47"/>
      <c r="KK699" s="47"/>
      <c r="KL699" s="47"/>
      <c r="KM699" s="47"/>
      <c r="KN699" s="47"/>
      <c r="KO699" s="47"/>
      <c r="KP699" s="47"/>
      <c r="KQ699" s="47"/>
      <c r="KR699" s="47"/>
      <c r="KS699" s="47"/>
      <c r="KT699" s="47"/>
      <c r="KU699" s="47"/>
      <c r="KV699" s="47"/>
      <c r="KW699" s="47"/>
      <c r="KX699" s="47"/>
      <c r="KY699" s="47"/>
      <c r="KZ699" s="47"/>
      <c r="LA699" s="47"/>
      <c r="LB699" s="47"/>
      <c r="LC699" s="47"/>
      <c r="LD699" s="47"/>
      <c r="LE699" s="47"/>
      <c r="LF699" s="47"/>
      <c r="LG699" s="47"/>
      <c r="LH699" s="47"/>
      <c r="LI699" s="47"/>
      <c r="LJ699" s="47"/>
      <c r="LK699" s="47"/>
      <c r="LL699" s="47"/>
      <c r="LM699" s="47"/>
      <c r="LN699" s="47"/>
      <c r="LO699" s="47"/>
      <c r="LP699" s="47"/>
      <c r="LQ699" s="47"/>
      <c r="LR699" s="47"/>
      <c r="LS699" s="47"/>
      <c r="LT699" s="47"/>
      <c r="LU699" s="47"/>
      <c r="LV699" s="47"/>
      <c r="LW699" s="47"/>
      <c r="LX699" s="47"/>
      <c r="LY699" s="47"/>
      <c r="LZ699" s="47"/>
      <c r="MA699" s="47"/>
      <c r="MB699" s="47"/>
      <c r="MC699" s="47"/>
      <c r="MD699" s="47"/>
      <c r="ME699" s="47"/>
      <c r="MF699" s="47"/>
      <c r="MG699" s="47"/>
      <c r="MH699" s="47"/>
      <c r="MI699" s="47"/>
      <c r="MJ699" s="47"/>
      <c r="MK699" s="47"/>
      <c r="ML699" s="47"/>
      <c r="MM699" s="47"/>
      <c r="MN699" s="47"/>
      <c r="MO699" s="47"/>
      <c r="MP699" s="47"/>
      <c r="MQ699" s="47"/>
      <c r="MR699" s="47"/>
      <c r="MS699" s="47"/>
      <c r="MT699" s="47"/>
      <c r="MU699" s="47"/>
      <c r="MV699" s="47"/>
      <c r="MW699" s="47"/>
      <c r="MX699" s="47"/>
      <c r="MY699" s="47"/>
      <c r="MZ699" s="47"/>
      <c r="NA699" s="47"/>
    </row>
    <row r="700" spans="138:365" x14ac:dyDescent="0.25"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  <c r="JP700" s="47"/>
      <c r="JQ700" s="47"/>
      <c r="JR700" s="47"/>
      <c r="JS700" s="47"/>
      <c r="JT700" s="47"/>
      <c r="JU700" s="47"/>
      <c r="JV700" s="47"/>
      <c r="JW700" s="47"/>
      <c r="JX700" s="47"/>
      <c r="JY700" s="47"/>
      <c r="JZ700" s="47"/>
      <c r="KA700" s="47"/>
      <c r="KB700" s="47"/>
      <c r="KC700" s="47"/>
      <c r="KD700" s="47"/>
      <c r="KE700" s="47"/>
      <c r="KF700" s="47"/>
      <c r="KG700" s="47"/>
      <c r="KH700" s="47"/>
      <c r="KI700" s="47"/>
      <c r="KJ700" s="47"/>
      <c r="KK700" s="47"/>
      <c r="KL700" s="47"/>
      <c r="KM700" s="47"/>
      <c r="KN700" s="47"/>
      <c r="KO700" s="47"/>
      <c r="KP700" s="47"/>
      <c r="KQ700" s="47"/>
      <c r="KR700" s="47"/>
      <c r="KS700" s="47"/>
      <c r="KT700" s="47"/>
      <c r="KU700" s="47"/>
      <c r="KV700" s="47"/>
      <c r="KW700" s="47"/>
      <c r="KX700" s="47"/>
      <c r="KY700" s="47"/>
      <c r="KZ700" s="47"/>
      <c r="LA700" s="47"/>
      <c r="LB700" s="47"/>
      <c r="LC700" s="47"/>
      <c r="LD700" s="47"/>
      <c r="LE700" s="47"/>
      <c r="LF700" s="47"/>
      <c r="LG700" s="47"/>
      <c r="LH700" s="47"/>
      <c r="LI700" s="47"/>
      <c r="LJ700" s="47"/>
      <c r="LK700" s="47"/>
      <c r="LL700" s="47"/>
      <c r="LM700" s="47"/>
      <c r="LN700" s="47"/>
      <c r="LO700" s="47"/>
      <c r="LP700" s="47"/>
      <c r="LQ700" s="47"/>
      <c r="LR700" s="47"/>
      <c r="LS700" s="47"/>
      <c r="LT700" s="47"/>
      <c r="LU700" s="47"/>
      <c r="LV700" s="47"/>
      <c r="LW700" s="47"/>
      <c r="LX700" s="47"/>
      <c r="LY700" s="47"/>
      <c r="LZ700" s="47"/>
      <c r="MA700" s="47"/>
      <c r="MB700" s="47"/>
      <c r="MC700" s="47"/>
      <c r="MD700" s="47"/>
      <c r="ME700" s="47"/>
      <c r="MF700" s="47"/>
      <c r="MG700" s="47"/>
      <c r="MH700" s="47"/>
      <c r="MI700" s="47"/>
      <c r="MJ700" s="47"/>
      <c r="MK700" s="47"/>
      <c r="ML700" s="47"/>
      <c r="MM700" s="47"/>
      <c r="MN700" s="47"/>
      <c r="MO700" s="47"/>
      <c r="MP700" s="47"/>
      <c r="MQ700" s="47"/>
      <c r="MR700" s="47"/>
      <c r="MS700" s="47"/>
      <c r="MT700" s="47"/>
      <c r="MU700" s="47"/>
      <c r="MV700" s="47"/>
      <c r="MW700" s="47"/>
      <c r="MX700" s="47"/>
      <c r="MY700" s="47"/>
      <c r="MZ700" s="47"/>
      <c r="NA700" s="47"/>
    </row>
    <row r="701" spans="138:365" x14ac:dyDescent="0.25"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  <c r="JP701" s="47"/>
      <c r="JQ701" s="47"/>
      <c r="JR701" s="47"/>
      <c r="JS701" s="47"/>
      <c r="JT701" s="47"/>
      <c r="JU701" s="47"/>
      <c r="JV701" s="47"/>
      <c r="JW701" s="47"/>
      <c r="JX701" s="47"/>
      <c r="JY701" s="47"/>
      <c r="JZ701" s="47"/>
      <c r="KA701" s="47"/>
      <c r="KB701" s="47"/>
      <c r="KC701" s="47"/>
      <c r="KD701" s="47"/>
      <c r="KE701" s="47"/>
      <c r="KF701" s="47"/>
      <c r="KG701" s="47"/>
      <c r="KH701" s="47"/>
      <c r="KI701" s="47"/>
      <c r="KJ701" s="47"/>
      <c r="KK701" s="47"/>
      <c r="KL701" s="47"/>
      <c r="KM701" s="47"/>
      <c r="KN701" s="47"/>
      <c r="KO701" s="47"/>
      <c r="KP701" s="47"/>
      <c r="KQ701" s="47"/>
      <c r="KR701" s="47"/>
      <c r="KS701" s="47"/>
      <c r="KT701" s="47"/>
      <c r="KU701" s="47"/>
      <c r="KV701" s="47"/>
      <c r="KW701" s="47"/>
      <c r="KX701" s="47"/>
      <c r="KY701" s="47"/>
      <c r="KZ701" s="47"/>
      <c r="LA701" s="47"/>
      <c r="LB701" s="47"/>
      <c r="LC701" s="47"/>
      <c r="LD701" s="47"/>
      <c r="LE701" s="47"/>
      <c r="LF701" s="47"/>
      <c r="LG701" s="47"/>
      <c r="LH701" s="47"/>
      <c r="LI701" s="47"/>
      <c r="LJ701" s="47"/>
      <c r="LK701" s="47"/>
      <c r="LL701" s="47"/>
      <c r="LM701" s="47"/>
      <c r="LN701" s="47"/>
      <c r="LO701" s="47"/>
      <c r="LP701" s="47"/>
      <c r="LQ701" s="47"/>
      <c r="LR701" s="47"/>
      <c r="LS701" s="47"/>
      <c r="LT701" s="47"/>
      <c r="LU701" s="47"/>
      <c r="LV701" s="47"/>
      <c r="LW701" s="47"/>
      <c r="LX701" s="47"/>
      <c r="LY701" s="47"/>
      <c r="LZ701" s="47"/>
      <c r="MA701" s="47"/>
      <c r="MB701" s="47"/>
      <c r="MC701" s="47"/>
      <c r="MD701" s="47"/>
      <c r="ME701" s="47"/>
      <c r="MF701" s="47"/>
      <c r="MG701" s="47"/>
      <c r="MH701" s="47"/>
      <c r="MI701" s="47"/>
      <c r="MJ701" s="47"/>
      <c r="MK701" s="47"/>
      <c r="ML701" s="47"/>
      <c r="MM701" s="47"/>
      <c r="MN701" s="47"/>
      <c r="MO701" s="47"/>
      <c r="MP701" s="47"/>
      <c r="MQ701" s="47"/>
      <c r="MR701" s="47"/>
      <c r="MS701" s="47"/>
      <c r="MT701" s="47"/>
      <c r="MU701" s="47"/>
      <c r="MV701" s="47"/>
      <c r="MW701" s="47"/>
      <c r="MX701" s="47"/>
      <c r="MY701" s="47"/>
      <c r="MZ701" s="47"/>
      <c r="NA701" s="47"/>
    </row>
    <row r="702" spans="138:365" x14ac:dyDescent="0.25"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  <c r="JP702" s="47"/>
      <c r="JQ702" s="47"/>
      <c r="JR702" s="47"/>
      <c r="JS702" s="47"/>
      <c r="JT702" s="47"/>
      <c r="JU702" s="47"/>
      <c r="JV702" s="47"/>
      <c r="JW702" s="47"/>
      <c r="JX702" s="47"/>
      <c r="JY702" s="47"/>
      <c r="JZ702" s="47"/>
      <c r="KA702" s="47"/>
      <c r="KB702" s="47"/>
      <c r="KC702" s="47"/>
      <c r="KD702" s="47"/>
      <c r="KE702" s="47"/>
      <c r="KF702" s="47"/>
      <c r="KG702" s="47"/>
      <c r="KH702" s="47"/>
      <c r="KI702" s="47"/>
      <c r="KJ702" s="47"/>
      <c r="KK702" s="47"/>
      <c r="KL702" s="47"/>
      <c r="KM702" s="47"/>
      <c r="KN702" s="47"/>
      <c r="KO702" s="47"/>
      <c r="KP702" s="47"/>
      <c r="KQ702" s="47"/>
      <c r="KR702" s="47"/>
      <c r="KS702" s="47"/>
      <c r="KT702" s="47"/>
      <c r="KU702" s="47"/>
      <c r="KV702" s="47"/>
      <c r="KW702" s="47"/>
      <c r="KX702" s="47"/>
      <c r="KY702" s="47"/>
      <c r="KZ702" s="47"/>
      <c r="LA702" s="47"/>
      <c r="LB702" s="47"/>
      <c r="LC702" s="47"/>
      <c r="LD702" s="47"/>
      <c r="LE702" s="47"/>
      <c r="LF702" s="47"/>
      <c r="LG702" s="47"/>
      <c r="LH702" s="47"/>
      <c r="LI702" s="47"/>
      <c r="LJ702" s="47"/>
      <c r="LK702" s="47"/>
      <c r="LL702" s="47"/>
      <c r="LM702" s="47"/>
      <c r="LN702" s="47"/>
      <c r="LO702" s="47"/>
      <c r="LP702" s="47"/>
      <c r="LQ702" s="47"/>
      <c r="LR702" s="47"/>
      <c r="LS702" s="47"/>
      <c r="LT702" s="47"/>
      <c r="LU702" s="47"/>
      <c r="LV702" s="47"/>
      <c r="LW702" s="47"/>
      <c r="LX702" s="47"/>
      <c r="LY702" s="47"/>
      <c r="LZ702" s="47"/>
      <c r="MA702" s="47"/>
      <c r="MB702" s="47"/>
      <c r="MC702" s="47"/>
      <c r="MD702" s="47"/>
      <c r="ME702" s="47"/>
      <c r="MF702" s="47"/>
      <c r="MG702" s="47"/>
      <c r="MH702" s="47"/>
      <c r="MI702" s="47"/>
      <c r="MJ702" s="47"/>
      <c r="MK702" s="47"/>
      <c r="ML702" s="47"/>
      <c r="MM702" s="47"/>
      <c r="MN702" s="47"/>
      <c r="MO702" s="47"/>
      <c r="MP702" s="47"/>
      <c r="MQ702" s="47"/>
      <c r="MR702" s="47"/>
      <c r="MS702" s="47"/>
      <c r="MT702" s="47"/>
      <c r="MU702" s="47"/>
      <c r="MV702" s="47"/>
      <c r="MW702" s="47"/>
      <c r="MX702" s="47"/>
      <c r="MY702" s="47"/>
      <c r="MZ702" s="47"/>
      <c r="NA702" s="47"/>
    </row>
    <row r="703" spans="138:365" x14ac:dyDescent="0.25"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  <c r="JP703" s="47"/>
      <c r="JQ703" s="47"/>
      <c r="JR703" s="47"/>
      <c r="JS703" s="47"/>
      <c r="JT703" s="47"/>
      <c r="JU703" s="47"/>
      <c r="JV703" s="47"/>
      <c r="JW703" s="47"/>
      <c r="JX703" s="47"/>
      <c r="JY703" s="47"/>
      <c r="JZ703" s="47"/>
      <c r="KA703" s="47"/>
      <c r="KB703" s="47"/>
      <c r="KC703" s="47"/>
      <c r="KD703" s="47"/>
      <c r="KE703" s="47"/>
      <c r="KF703" s="47"/>
      <c r="KG703" s="47"/>
      <c r="KH703" s="47"/>
      <c r="KI703" s="47"/>
      <c r="KJ703" s="47"/>
      <c r="KK703" s="47"/>
      <c r="KL703" s="47"/>
      <c r="KM703" s="47"/>
      <c r="KN703" s="47"/>
      <c r="KO703" s="47"/>
      <c r="KP703" s="47"/>
      <c r="KQ703" s="47"/>
      <c r="KR703" s="47"/>
      <c r="KS703" s="47"/>
      <c r="KT703" s="47"/>
      <c r="KU703" s="47"/>
      <c r="KV703" s="47"/>
      <c r="KW703" s="47"/>
      <c r="KX703" s="47"/>
      <c r="KY703" s="47"/>
      <c r="KZ703" s="47"/>
      <c r="LA703" s="47"/>
      <c r="LB703" s="47"/>
      <c r="LC703" s="47"/>
      <c r="LD703" s="47"/>
      <c r="LE703" s="47"/>
      <c r="LF703" s="47"/>
      <c r="LG703" s="47"/>
      <c r="LH703" s="47"/>
      <c r="LI703" s="47"/>
      <c r="LJ703" s="47"/>
      <c r="LK703" s="47"/>
      <c r="LL703" s="47"/>
      <c r="LM703" s="47"/>
      <c r="LN703" s="47"/>
      <c r="LO703" s="47"/>
      <c r="LP703" s="47"/>
      <c r="LQ703" s="47"/>
      <c r="LR703" s="47"/>
      <c r="LS703" s="47"/>
      <c r="LT703" s="47"/>
      <c r="LU703" s="47"/>
      <c r="LV703" s="47"/>
      <c r="LW703" s="47"/>
      <c r="LX703" s="47"/>
      <c r="LY703" s="47"/>
      <c r="LZ703" s="47"/>
      <c r="MA703" s="47"/>
      <c r="MB703" s="47"/>
      <c r="MC703" s="47"/>
      <c r="MD703" s="47"/>
      <c r="ME703" s="47"/>
      <c r="MF703" s="47"/>
      <c r="MG703" s="47"/>
      <c r="MH703" s="47"/>
      <c r="MI703" s="47"/>
      <c r="MJ703" s="47"/>
      <c r="MK703" s="47"/>
      <c r="ML703" s="47"/>
      <c r="MM703" s="47"/>
      <c r="MN703" s="47"/>
      <c r="MO703" s="47"/>
      <c r="MP703" s="47"/>
      <c r="MQ703" s="47"/>
      <c r="MR703" s="47"/>
      <c r="MS703" s="47"/>
      <c r="MT703" s="47"/>
      <c r="MU703" s="47"/>
      <c r="MV703" s="47"/>
      <c r="MW703" s="47"/>
      <c r="MX703" s="47"/>
      <c r="MY703" s="47"/>
      <c r="MZ703" s="47"/>
      <c r="NA703" s="47"/>
    </row>
    <row r="704" spans="138:365" x14ac:dyDescent="0.25"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  <c r="JP704" s="47"/>
      <c r="JQ704" s="47"/>
      <c r="JR704" s="47"/>
      <c r="JS704" s="47"/>
      <c r="JT704" s="47"/>
      <c r="JU704" s="47"/>
      <c r="JV704" s="47"/>
      <c r="JW704" s="47"/>
      <c r="JX704" s="47"/>
      <c r="JY704" s="47"/>
      <c r="JZ704" s="47"/>
      <c r="KA704" s="47"/>
      <c r="KB704" s="47"/>
      <c r="KC704" s="47"/>
      <c r="KD704" s="47"/>
      <c r="KE704" s="47"/>
      <c r="KF704" s="47"/>
      <c r="KG704" s="47"/>
      <c r="KH704" s="47"/>
      <c r="KI704" s="47"/>
      <c r="KJ704" s="47"/>
      <c r="KK704" s="47"/>
      <c r="KL704" s="47"/>
      <c r="KM704" s="47"/>
      <c r="KN704" s="47"/>
      <c r="KO704" s="47"/>
      <c r="KP704" s="47"/>
      <c r="KQ704" s="47"/>
      <c r="KR704" s="47"/>
      <c r="KS704" s="47"/>
      <c r="KT704" s="47"/>
      <c r="KU704" s="47"/>
      <c r="KV704" s="47"/>
      <c r="KW704" s="47"/>
      <c r="KX704" s="47"/>
      <c r="KY704" s="47"/>
      <c r="KZ704" s="47"/>
      <c r="LA704" s="47"/>
      <c r="LB704" s="47"/>
      <c r="LC704" s="47"/>
      <c r="LD704" s="47"/>
      <c r="LE704" s="47"/>
      <c r="LF704" s="47"/>
      <c r="LG704" s="47"/>
      <c r="LH704" s="47"/>
      <c r="LI704" s="47"/>
      <c r="LJ704" s="47"/>
      <c r="LK704" s="47"/>
      <c r="LL704" s="47"/>
      <c r="LM704" s="47"/>
      <c r="LN704" s="47"/>
      <c r="LO704" s="47"/>
      <c r="LP704" s="47"/>
      <c r="LQ704" s="47"/>
      <c r="LR704" s="47"/>
      <c r="LS704" s="47"/>
      <c r="LT704" s="47"/>
      <c r="LU704" s="47"/>
      <c r="LV704" s="47"/>
      <c r="LW704" s="47"/>
      <c r="LX704" s="47"/>
      <c r="LY704" s="47"/>
      <c r="LZ704" s="47"/>
      <c r="MA704" s="47"/>
      <c r="MB704" s="47"/>
      <c r="MC704" s="47"/>
      <c r="MD704" s="47"/>
      <c r="ME704" s="47"/>
      <c r="MF704" s="47"/>
      <c r="MG704" s="47"/>
      <c r="MH704" s="47"/>
      <c r="MI704" s="47"/>
      <c r="MJ704" s="47"/>
      <c r="MK704" s="47"/>
      <c r="ML704" s="47"/>
      <c r="MM704" s="47"/>
      <c r="MN704" s="47"/>
      <c r="MO704" s="47"/>
      <c r="MP704" s="47"/>
      <c r="MQ704" s="47"/>
      <c r="MR704" s="47"/>
      <c r="MS704" s="47"/>
      <c r="MT704" s="47"/>
      <c r="MU704" s="47"/>
      <c r="MV704" s="47"/>
      <c r="MW704" s="47"/>
      <c r="MX704" s="47"/>
      <c r="MY704" s="47"/>
      <c r="MZ704" s="47"/>
      <c r="NA704" s="47"/>
    </row>
    <row r="705" spans="138:365" x14ac:dyDescent="0.25"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  <c r="JP705" s="47"/>
      <c r="JQ705" s="47"/>
      <c r="JR705" s="47"/>
      <c r="JS705" s="47"/>
      <c r="JT705" s="47"/>
      <c r="JU705" s="47"/>
      <c r="JV705" s="47"/>
      <c r="JW705" s="47"/>
      <c r="JX705" s="47"/>
      <c r="JY705" s="47"/>
      <c r="JZ705" s="47"/>
      <c r="KA705" s="47"/>
      <c r="KB705" s="47"/>
      <c r="KC705" s="47"/>
      <c r="KD705" s="47"/>
      <c r="KE705" s="47"/>
      <c r="KF705" s="47"/>
      <c r="KG705" s="47"/>
      <c r="KH705" s="47"/>
      <c r="KI705" s="47"/>
      <c r="KJ705" s="47"/>
      <c r="KK705" s="47"/>
      <c r="KL705" s="47"/>
      <c r="KM705" s="47"/>
      <c r="KN705" s="47"/>
      <c r="KO705" s="47"/>
      <c r="KP705" s="47"/>
      <c r="KQ705" s="47"/>
      <c r="KR705" s="47"/>
      <c r="KS705" s="47"/>
      <c r="KT705" s="47"/>
      <c r="KU705" s="47"/>
      <c r="KV705" s="47"/>
      <c r="KW705" s="47"/>
      <c r="KX705" s="47"/>
      <c r="KY705" s="47"/>
      <c r="KZ705" s="47"/>
      <c r="LA705" s="47"/>
      <c r="LB705" s="47"/>
      <c r="LC705" s="47"/>
      <c r="LD705" s="47"/>
      <c r="LE705" s="47"/>
      <c r="LF705" s="47"/>
      <c r="LG705" s="47"/>
      <c r="LH705" s="47"/>
      <c r="LI705" s="47"/>
      <c r="LJ705" s="47"/>
      <c r="LK705" s="47"/>
      <c r="LL705" s="47"/>
      <c r="LM705" s="47"/>
      <c r="LN705" s="47"/>
      <c r="LO705" s="47"/>
      <c r="LP705" s="47"/>
      <c r="LQ705" s="47"/>
      <c r="LR705" s="47"/>
      <c r="LS705" s="47"/>
      <c r="LT705" s="47"/>
      <c r="LU705" s="47"/>
      <c r="LV705" s="47"/>
      <c r="LW705" s="47"/>
      <c r="LX705" s="47"/>
      <c r="LY705" s="47"/>
      <c r="LZ705" s="47"/>
      <c r="MA705" s="47"/>
      <c r="MB705" s="47"/>
      <c r="MC705" s="47"/>
      <c r="MD705" s="47"/>
      <c r="ME705" s="47"/>
      <c r="MF705" s="47"/>
      <c r="MG705" s="47"/>
      <c r="MH705" s="47"/>
      <c r="MI705" s="47"/>
      <c r="MJ705" s="47"/>
      <c r="MK705" s="47"/>
      <c r="ML705" s="47"/>
      <c r="MM705" s="47"/>
      <c r="MN705" s="47"/>
      <c r="MO705" s="47"/>
      <c r="MP705" s="47"/>
      <c r="MQ705" s="47"/>
      <c r="MR705" s="47"/>
      <c r="MS705" s="47"/>
      <c r="MT705" s="47"/>
      <c r="MU705" s="47"/>
      <c r="MV705" s="47"/>
      <c r="MW705" s="47"/>
      <c r="MX705" s="47"/>
      <c r="MY705" s="47"/>
      <c r="MZ705" s="47"/>
      <c r="NA705" s="47"/>
    </row>
    <row r="706" spans="138:365" x14ac:dyDescent="0.25"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  <c r="JP706" s="47"/>
      <c r="JQ706" s="47"/>
      <c r="JR706" s="47"/>
      <c r="JS706" s="47"/>
      <c r="JT706" s="47"/>
      <c r="JU706" s="47"/>
      <c r="JV706" s="47"/>
      <c r="JW706" s="47"/>
      <c r="JX706" s="47"/>
      <c r="JY706" s="47"/>
      <c r="JZ706" s="47"/>
      <c r="KA706" s="47"/>
      <c r="KB706" s="47"/>
      <c r="KC706" s="47"/>
      <c r="KD706" s="47"/>
      <c r="KE706" s="47"/>
      <c r="KF706" s="47"/>
      <c r="KG706" s="47"/>
      <c r="KH706" s="47"/>
      <c r="KI706" s="47"/>
      <c r="KJ706" s="47"/>
      <c r="KK706" s="47"/>
      <c r="KL706" s="47"/>
      <c r="KM706" s="47"/>
      <c r="KN706" s="47"/>
      <c r="KO706" s="47"/>
      <c r="KP706" s="47"/>
      <c r="KQ706" s="47"/>
      <c r="KR706" s="47"/>
      <c r="KS706" s="47"/>
      <c r="KT706" s="47"/>
      <c r="KU706" s="47"/>
      <c r="KV706" s="47"/>
      <c r="KW706" s="47"/>
      <c r="KX706" s="47"/>
      <c r="KY706" s="47"/>
      <c r="KZ706" s="47"/>
      <c r="LA706" s="47"/>
      <c r="LB706" s="47"/>
      <c r="LC706" s="47"/>
      <c r="LD706" s="47"/>
      <c r="LE706" s="47"/>
      <c r="LF706" s="47"/>
      <c r="LG706" s="47"/>
      <c r="LH706" s="47"/>
      <c r="LI706" s="47"/>
      <c r="LJ706" s="47"/>
      <c r="LK706" s="47"/>
      <c r="LL706" s="47"/>
      <c r="LM706" s="47"/>
      <c r="LN706" s="47"/>
      <c r="LO706" s="47"/>
      <c r="LP706" s="47"/>
      <c r="LQ706" s="47"/>
      <c r="LR706" s="47"/>
      <c r="LS706" s="47"/>
      <c r="LT706" s="47"/>
      <c r="LU706" s="47"/>
      <c r="LV706" s="47"/>
      <c r="LW706" s="47"/>
      <c r="LX706" s="47"/>
      <c r="LY706" s="47"/>
      <c r="LZ706" s="47"/>
      <c r="MA706" s="47"/>
      <c r="MB706" s="47"/>
      <c r="MC706" s="47"/>
      <c r="MD706" s="47"/>
      <c r="ME706" s="47"/>
      <c r="MF706" s="47"/>
      <c r="MG706" s="47"/>
      <c r="MH706" s="47"/>
      <c r="MI706" s="47"/>
      <c r="MJ706" s="47"/>
      <c r="MK706" s="47"/>
      <c r="ML706" s="47"/>
      <c r="MM706" s="47"/>
      <c r="MN706" s="47"/>
      <c r="MO706" s="47"/>
      <c r="MP706" s="47"/>
      <c r="MQ706" s="47"/>
      <c r="MR706" s="47"/>
      <c r="MS706" s="47"/>
      <c r="MT706" s="47"/>
      <c r="MU706" s="47"/>
      <c r="MV706" s="47"/>
      <c r="MW706" s="47"/>
      <c r="MX706" s="47"/>
      <c r="MY706" s="47"/>
      <c r="MZ706" s="47"/>
      <c r="NA706" s="47"/>
    </row>
    <row r="707" spans="138:365" x14ac:dyDescent="0.25"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  <c r="JP707" s="47"/>
      <c r="JQ707" s="47"/>
      <c r="JR707" s="47"/>
      <c r="JS707" s="47"/>
      <c r="JT707" s="47"/>
      <c r="JU707" s="47"/>
      <c r="JV707" s="47"/>
      <c r="JW707" s="47"/>
      <c r="JX707" s="47"/>
      <c r="JY707" s="47"/>
      <c r="JZ707" s="47"/>
      <c r="KA707" s="47"/>
      <c r="KB707" s="47"/>
      <c r="KC707" s="47"/>
      <c r="KD707" s="47"/>
      <c r="KE707" s="47"/>
      <c r="KF707" s="47"/>
      <c r="KG707" s="47"/>
      <c r="KH707" s="47"/>
      <c r="KI707" s="47"/>
      <c r="KJ707" s="47"/>
      <c r="KK707" s="47"/>
      <c r="KL707" s="47"/>
      <c r="KM707" s="47"/>
      <c r="KN707" s="47"/>
      <c r="KO707" s="47"/>
      <c r="KP707" s="47"/>
      <c r="KQ707" s="47"/>
      <c r="KR707" s="47"/>
      <c r="KS707" s="47"/>
      <c r="KT707" s="47"/>
      <c r="KU707" s="47"/>
      <c r="KV707" s="47"/>
      <c r="KW707" s="47"/>
      <c r="KX707" s="47"/>
      <c r="KY707" s="47"/>
      <c r="KZ707" s="47"/>
      <c r="LA707" s="47"/>
      <c r="LB707" s="47"/>
      <c r="LC707" s="47"/>
      <c r="LD707" s="47"/>
      <c r="LE707" s="47"/>
      <c r="LF707" s="47"/>
      <c r="LG707" s="47"/>
      <c r="LH707" s="47"/>
      <c r="LI707" s="47"/>
      <c r="LJ707" s="47"/>
      <c r="LK707" s="47"/>
      <c r="LL707" s="47"/>
      <c r="LM707" s="47"/>
      <c r="LN707" s="47"/>
      <c r="LO707" s="47"/>
      <c r="LP707" s="47"/>
      <c r="LQ707" s="47"/>
      <c r="LR707" s="47"/>
      <c r="LS707" s="47"/>
      <c r="LT707" s="47"/>
      <c r="LU707" s="47"/>
      <c r="LV707" s="47"/>
      <c r="LW707" s="47"/>
      <c r="LX707" s="47"/>
      <c r="LY707" s="47"/>
      <c r="LZ707" s="47"/>
      <c r="MA707" s="47"/>
      <c r="MB707" s="47"/>
      <c r="MC707" s="47"/>
      <c r="MD707" s="47"/>
      <c r="ME707" s="47"/>
      <c r="MF707" s="47"/>
      <c r="MG707" s="47"/>
      <c r="MH707" s="47"/>
      <c r="MI707" s="47"/>
      <c r="MJ707" s="47"/>
      <c r="MK707" s="47"/>
      <c r="ML707" s="47"/>
      <c r="MM707" s="47"/>
      <c r="MN707" s="47"/>
      <c r="MO707" s="47"/>
      <c r="MP707" s="47"/>
      <c r="MQ707" s="47"/>
      <c r="MR707" s="47"/>
      <c r="MS707" s="47"/>
      <c r="MT707" s="47"/>
      <c r="MU707" s="47"/>
      <c r="MV707" s="47"/>
      <c r="MW707" s="47"/>
      <c r="MX707" s="47"/>
      <c r="MY707" s="47"/>
      <c r="MZ707" s="47"/>
      <c r="NA707" s="47"/>
    </row>
    <row r="708" spans="138:365" x14ac:dyDescent="0.25"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  <c r="JP708" s="47"/>
      <c r="JQ708" s="47"/>
      <c r="JR708" s="47"/>
      <c r="JS708" s="47"/>
      <c r="JT708" s="47"/>
      <c r="JU708" s="47"/>
      <c r="JV708" s="47"/>
      <c r="JW708" s="47"/>
      <c r="JX708" s="47"/>
      <c r="JY708" s="47"/>
      <c r="JZ708" s="47"/>
      <c r="KA708" s="47"/>
      <c r="KB708" s="47"/>
      <c r="KC708" s="47"/>
      <c r="KD708" s="47"/>
      <c r="KE708" s="47"/>
      <c r="KF708" s="47"/>
      <c r="KG708" s="47"/>
      <c r="KH708" s="47"/>
      <c r="KI708" s="47"/>
      <c r="KJ708" s="47"/>
      <c r="KK708" s="47"/>
      <c r="KL708" s="47"/>
      <c r="KM708" s="47"/>
      <c r="KN708" s="47"/>
      <c r="KO708" s="47"/>
      <c r="KP708" s="47"/>
      <c r="KQ708" s="47"/>
      <c r="KR708" s="47"/>
      <c r="KS708" s="47"/>
      <c r="KT708" s="47"/>
      <c r="KU708" s="47"/>
      <c r="KV708" s="47"/>
      <c r="KW708" s="47"/>
      <c r="KX708" s="47"/>
      <c r="KY708" s="47"/>
      <c r="KZ708" s="47"/>
      <c r="LA708" s="47"/>
      <c r="LB708" s="47"/>
      <c r="LC708" s="47"/>
      <c r="LD708" s="47"/>
      <c r="LE708" s="47"/>
      <c r="LF708" s="47"/>
      <c r="LG708" s="47"/>
      <c r="LH708" s="47"/>
      <c r="LI708" s="47"/>
      <c r="LJ708" s="47"/>
      <c r="LK708" s="47"/>
      <c r="LL708" s="47"/>
      <c r="LM708" s="47"/>
      <c r="LN708" s="47"/>
      <c r="LO708" s="47"/>
      <c r="LP708" s="47"/>
      <c r="LQ708" s="47"/>
      <c r="LR708" s="47"/>
      <c r="LS708" s="47"/>
      <c r="LT708" s="47"/>
      <c r="LU708" s="47"/>
      <c r="LV708" s="47"/>
      <c r="LW708" s="47"/>
      <c r="LX708" s="47"/>
      <c r="LY708" s="47"/>
      <c r="LZ708" s="47"/>
      <c r="MA708" s="47"/>
      <c r="MB708" s="47"/>
      <c r="MC708" s="47"/>
      <c r="MD708" s="47"/>
      <c r="ME708" s="47"/>
      <c r="MF708" s="47"/>
      <c r="MG708" s="47"/>
      <c r="MH708" s="47"/>
      <c r="MI708" s="47"/>
      <c r="MJ708" s="47"/>
      <c r="MK708" s="47"/>
      <c r="ML708" s="47"/>
      <c r="MM708" s="47"/>
      <c r="MN708" s="47"/>
      <c r="MO708" s="47"/>
      <c r="MP708" s="47"/>
      <c r="MQ708" s="47"/>
      <c r="MR708" s="47"/>
      <c r="MS708" s="47"/>
      <c r="MT708" s="47"/>
      <c r="MU708" s="47"/>
      <c r="MV708" s="47"/>
      <c r="MW708" s="47"/>
      <c r="MX708" s="47"/>
      <c r="MY708" s="47"/>
      <c r="MZ708" s="47"/>
      <c r="NA708" s="47"/>
    </row>
    <row r="709" spans="138:365" x14ac:dyDescent="0.25"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  <c r="JP709" s="47"/>
      <c r="JQ709" s="47"/>
      <c r="JR709" s="47"/>
      <c r="JS709" s="47"/>
      <c r="JT709" s="47"/>
      <c r="JU709" s="47"/>
      <c r="JV709" s="47"/>
      <c r="JW709" s="47"/>
      <c r="JX709" s="47"/>
      <c r="JY709" s="47"/>
      <c r="JZ709" s="47"/>
      <c r="KA709" s="47"/>
      <c r="KB709" s="47"/>
      <c r="KC709" s="47"/>
      <c r="KD709" s="47"/>
      <c r="KE709" s="47"/>
      <c r="KF709" s="47"/>
      <c r="KG709" s="47"/>
      <c r="KH709" s="47"/>
      <c r="KI709" s="47"/>
      <c r="KJ709" s="47"/>
      <c r="KK709" s="47"/>
      <c r="KL709" s="47"/>
      <c r="KM709" s="47"/>
      <c r="KN709" s="47"/>
      <c r="KO709" s="47"/>
      <c r="KP709" s="47"/>
      <c r="KQ709" s="47"/>
      <c r="KR709" s="47"/>
      <c r="KS709" s="47"/>
      <c r="KT709" s="47"/>
      <c r="KU709" s="47"/>
      <c r="KV709" s="47"/>
      <c r="KW709" s="47"/>
      <c r="KX709" s="47"/>
      <c r="KY709" s="47"/>
      <c r="KZ709" s="47"/>
      <c r="LA709" s="47"/>
      <c r="LB709" s="47"/>
      <c r="LC709" s="47"/>
      <c r="LD709" s="47"/>
      <c r="LE709" s="47"/>
      <c r="LF709" s="47"/>
      <c r="LG709" s="47"/>
      <c r="LH709" s="47"/>
      <c r="LI709" s="47"/>
      <c r="LJ709" s="47"/>
      <c r="LK709" s="47"/>
      <c r="LL709" s="47"/>
      <c r="LM709" s="47"/>
      <c r="LN709" s="47"/>
      <c r="LO709" s="47"/>
      <c r="LP709" s="47"/>
      <c r="LQ709" s="47"/>
      <c r="LR709" s="47"/>
      <c r="LS709" s="47"/>
      <c r="LT709" s="47"/>
      <c r="LU709" s="47"/>
      <c r="LV709" s="47"/>
      <c r="LW709" s="47"/>
      <c r="LX709" s="47"/>
      <c r="LY709" s="47"/>
      <c r="LZ709" s="47"/>
      <c r="MA709" s="47"/>
      <c r="MB709" s="47"/>
      <c r="MC709" s="47"/>
      <c r="MD709" s="47"/>
      <c r="ME709" s="47"/>
      <c r="MF709" s="47"/>
      <c r="MG709" s="47"/>
      <c r="MH709" s="47"/>
      <c r="MI709" s="47"/>
      <c r="MJ709" s="47"/>
      <c r="MK709" s="47"/>
      <c r="ML709" s="47"/>
      <c r="MM709" s="47"/>
      <c r="MN709" s="47"/>
      <c r="MO709" s="47"/>
      <c r="MP709" s="47"/>
      <c r="MQ709" s="47"/>
      <c r="MR709" s="47"/>
      <c r="MS709" s="47"/>
      <c r="MT709" s="47"/>
      <c r="MU709" s="47"/>
      <c r="MV709" s="47"/>
      <c r="MW709" s="47"/>
      <c r="MX709" s="47"/>
      <c r="MY709" s="47"/>
      <c r="MZ709" s="47"/>
      <c r="NA709" s="47"/>
    </row>
    <row r="710" spans="138:365" x14ac:dyDescent="0.25"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  <c r="JP710" s="47"/>
      <c r="JQ710" s="47"/>
      <c r="JR710" s="47"/>
      <c r="JS710" s="47"/>
      <c r="JT710" s="47"/>
      <c r="JU710" s="47"/>
      <c r="JV710" s="47"/>
      <c r="JW710" s="47"/>
      <c r="JX710" s="47"/>
      <c r="JY710" s="47"/>
      <c r="JZ710" s="47"/>
      <c r="KA710" s="47"/>
      <c r="KB710" s="47"/>
      <c r="KC710" s="47"/>
      <c r="KD710" s="47"/>
      <c r="KE710" s="47"/>
      <c r="KF710" s="47"/>
      <c r="KG710" s="47"/>
      <c r="KH710" s="47"/>
      <c r="KI710" s="47"/>
      <c r="KJ710" s="47"/>
      <c r="KK710" s="47"/>
      <c r="KL710" s="47"/>
      <c r="KM710" s="47"/>
      <c r="KN710" s="47"/>
      <c r="KO710" s="47"/>
      <c r="KP710" s="47"/>
      <c r="KQ710" s="47"/>
      <c r="KR710" s="47"/>
      <c r="KS710" s="47"/>
      <c r="KT710" s="47"/>
      <c r="KU710" s="47"/>
      <c r="KV710" s="47"/>
      <c r="KW710" s="47"/>
      <c r="KX710" s="47"/>
      <c r="KY710" s="47"/>
      <c r="KZ710" s="47"/>
      <c r="LA710" s="47"/>
      <c r="LB710" s="47"/>
      <c r="LC710" s="47"/>
      <c r="LD710" s="47"/>
      <c r="LE710" s="47"/>
      <c r="LF710" s="47"/>
      <c r="LG710" s="47"/>
      <c r="LH710" s="47"/>
      <c r="LI710" s="47"/>
      <c r="LJ710" s="47"/>
      <c r="LK710" s="47"/>
      <c r="LL710" s="47"/>
      <c r="LM710" s="47"/>
      <c r="LN710" s="47"/>
      <c r="LO710" s="47"/>
      <c r="LP710" s="47"/>
      <c r="LQ710" s="47"/>
      <c r="LR710" s="47"/>
      <c r="LS710" s="47"/>
      <c r="LT710" s="47"/>
      <c r="LU710" s="47"/>
      <c r="LV710" s="47"/>
      <c r="LW710" s="47"/>
      <c r="LX710" s="47"/>
      <c r="LY710" s="47"/>
      <c r="LZ710" s="47"/>
      <c r="MA710" s="47"/>
      <c r="MB710" s="47"/>
      <c r="MC710" s="47"/>
      <c r="MD710" s="47"/>
      <c r="ME710" s="47"/>
      <c r="MF710" s="47"/>
      <c r="MG710" s="47"/>
      <c r="MH710" s="47"/>
      <c r="MI710" s="47"/>
      <c r="MJ710" s="47"/>
      <c r="MK710" s="47"/>
      <c r="ML710" s="47"/>
      <c r="MM710" s="47"/>
      <c r="MN710" s="47"/>
      <c r="MO710" s="47"/>
      <c r="MP710" s="47"/>
      <c r="MQ710" s="47"/>
      <c r="MR710" s="47"/>
      <c r="MS710" s="47"/>
      <c r="MT710" s="47"/>
      <c r="MU710" s="47"/>
      <c r="MV710" s="47"/>
      <c r="MW710" s="47"/>
      <c r="MX710" s="47"/>
      <c r="MY710" s="47"/>
      <c r="MZ710" s="47"/>
      <c r="NA710" s="47"/>
    </row>
    <row r="711" spans="138:365" x14ac:dyDescent="0.25"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  <c r="JP711" s="47"/>
      <c r="JQ711" s="47"/>
      <c r="JR711" s="47"/>
      <c r="JS711" s="47"/>
      <c r="JT711" s="47"/>
      <c r="JU711" s="47"/>
      <c r="JV711" s="47"/>
      <c r="JW711" s="47"/>
      <c r="JX711" s="47"/>
      <c r="JY711" s="47"/>
      <c r="JZ711" s="47"/>
      <c r="KA711" s="47"/>
      <c r="KB711" s="47"/>
      <c r="KC711" s="47"/>
      <c r="KD711" s="47"/>
      <c r="KE711" s="47"/>
      <c r="KF711" s="47"/>
      <c r="KG711" s="47"/>
      <c r="KH711" s="47"/>
      <c r="KI711" s="47"/>
      <c r="KJ711" s="47"/>
      <c r="KK711" s="47"/>
      <c r="KL711" s="47"/>
      <c r="KM711" s="47"/>
      <c r="KN711" s="47"/>
      <c r="KO711" s="47"/>
      <c r="KP711" s="47"/>
      <c r="KQ711" s="47"/>
      <c r="KR711" s="47"/>
      <c r="KS711" s="47"/>
      <c r="KT711" s="47"/>
      <c r="KU711" s="47"/>
      <c r="KV711" s="47"/>
      <c r="KW711" s="47"/>
      <c r="KX711" s="47"/>
      <c r="KY711" s="47"/>
      <c r="KZ711" s="47"/>
      <c r="LA711" s="47"/>
      <c r="LB711" s="47"/>
      <c r="LC711" s="47"/>
      <c r="LD711" s="47"/>
      <c r="LE711" s="47"/>
      <c r="LF711" s="47"/>
      <c r="LG711" s="47"/>
      <c r="LH711" s="47"/>
      <c r="LI711" s="47"/>
      <c r="LJ711" s="47"/>
      <c r="LK711" s="47"/>
      <c r="LL711" s="47"/>
      <c r="LM711" s="47"/>
      <c r="LN711" s="47"/>
      <c r="LO711" s="47"/>
      <c r="LP711" s="47"/>
      <c r="LQ711" s="47"/>
      <c r="LR711" s="47"/>
      <c r="LS711" s="47"/>
      <c r="LT711" s="47"/>
      <c r="LU711" s="47"/>
      <c r="LV711" s="47"/>
      <c r="LW711" s="47"/>
      <c r="LX711" s="47"/>
      <c r="LY711" s="47"/>
      <c r="LZ711" s="47"/>
      <c r="MA711" s="47"/>
      <c r="MB711" s="47"/>
      <c r="MC711" s="47"/>
      <c r="MD711" s="47"/>
      <c r="ME711" s="47"/>
      <c r="MF711" s="47"/>
      <c r="MG711" s="47"/>
      <c r="MH711" s="47"/>
      <c r="MI711" s="47"/>
      <c r="MJ711" s="47"/>
      <c r="MK711" s="47"/>
      <c r="ML711" s="47"/>
      <c r="MM711" s="47"/>
      <c r="MN711" s="47"/>
      <c r="MO711" s="47"/>
      <c r="MP711" s="47"/>
      <c r="MQ711" s="47"/>
      <c r="MR711" s="47"/>
      <c r="MS711" s="47"/>
      <c r="MT711" s="47"/>
      <c r="MU711" s="47"/>
      <c r="MV711" s="47"/>
      <c r="MW711" s="47"/>
      <c r="MX711" s="47"/>
      <c r="MY711" s="47"/>
      <c r="MZ711" s="47"/>
      <c r="NA711" s="47"/>
    </row>
    <row r="712" spans="138:365" x14ac:dyDescent="0.25"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  <c r="JP712" s="47"/>
      <c r="JQ712" s="47"/>
      <c r="JR712" s="47"/>
      <c r="JS712" s="47"/>
      <c r="JT712" s="47"/>
      <c r="JU712" s="47"/>
      <c r="JV712" s="47"/>
      <c r="JW712" s="47"/>
      <c r="JX712" s="47"/>
      <c r="JY712" s="47"/>
      <c r="JZ712" s="47"/>
      <c r="KA712" s="47"/>
      <c r="KB712" s="47"/>
      <c r="KC712" s="47"/>
      <c r="KD712" s="47"/>
      <c r="KE712" s="47"/>
      <c r="KF712" s="47"/>
      <c r="KG712" s="47"/>
      <c r="KH712" s="47"/>
      <c r="KI712" s="47"/>
      <c r="KJ712" s="47"/>
      <c r="KK712" s="47"/>
      <c r="KL712" s="47"/>
      <c r="KM712" s="47"/>
      <c r="KN712" s="47"/>
      <c r="KO712" s="47"/>
      <c r="KP712" s="47"/>
      <c r="KQ712" s="47"/>
      <c r="KR712" s="47"/>
      <c r="KS712" s="47"/>
      <c r="KT712" s="47"/>
      <c r="KU712" s="47"/>
      <c r="KV712" s="47"/>
      <c r="KW712" s="47"/>
      <c r="KX712" s="47"/>
      <c r="KY712" s="47"/>
      <c r="KZ712" s="47"/>
      <c r="LA712" s="47"/>
      <c r="LB712" s="47"/>
      <c r="LC712" s="47"/>
      <c r="LD712" s="47"/>
      <c r="LE712" s="47"/>
      <c r="LF712" s="47"/>
      <c r="LG712" s="47"/>
      <c r="LH712" s="47"/>
      <c r="LI712" s="47"/>
      <c r="LJ712" s="47"/>
      <c r="LK712" s="47"/>
      <c r="LL712" s="47"/>
      <c r="LM712" s="47"/>
      <c r="LN712" s="47"/>
      <c r="LO712" s="47"/>
      <c r="LP712" s="47"/>
      <c r="LQ712" s="47"/>
      <c r="LR712" s="47"/>
      <c r="LS712" s="47"/>
      <c r="LT712" s="47"/>
      <c r="LU712" s="47"/>
      <c r="LV712" s="47"/>
      <c r="LW712" s="47"/>
      <c r="LX712" s="47"/>
      <c r="LY712" s="47"/>
      <c r="LZ712" s="47"/>
      <c r="MA712" s="47"/>
      <c r="MB712" s="47"/>
      <c r="MC712" s="47"/>
      <c r="MD712" s="47"/>
      <c r="ME712" s="47"/>
      <c r="MF712" s="47"/>
      <c r="MG712" s="47"/>
      <c r="MH712" s="47"/>
      <c r="MI712" s="47"/>
      <c r="MJ712" s="47"/>
      <c r="MK712" s="47"/>
      <c r="ML712" s="47"/>
      <c r="MM712" s="47"/>
      <c r="MN712" s="47"/>
      <c r="MO712" s="47"/>
      <c r="MP712" s="47"/>
      <c r="MQ712" s="47"/>
      <c r="MR712" s="47"/>
      <c r="MS712" s="47"/>
      <c r="MT712" s="47"/>
      <c r="MU712" s="47"/>
      <c r="MV712" s="47"/>
      <c r="MW712" s="47"/>
      <c r="MX712" s="47"/>
      <c r="MY712" s="47"/>
      <c r="MZ712" s="47"/>
      <c r="NA712" s="47"/>
    </row>
    <row r="713" spans="138:365" x14ac:dyDescent="0.25"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  <c r="JP713" s="47"/>
      <c r="JQ713" s="47"/>
      <c r="JR713" s="47"/>
      <c r="JS713" s="47"/>
      <c r="JT713" s="47"/>
      <c r="JU713" s="47"/>
      <c r="JV713" s="47"/>
      <c r="JW713" s="47"/>
      <c r="JX713" s="47"/>
      <c r="JY713" s="47"/>
      <c r="JZ713" s="47"/>
      <c r="KA713" s="47"/>
      <c r="KB713" s="47"/>
      <c r="KC713" s="47"/>
      <c r="KD713" s="47"/>
      <c r="KE713" s="47"/>
      <c r="KF713" s="47"/>
      <c r="KG713" s="47"/>
      <c r="KH713" s="47"/>
      <c r="KI713" s="47"/>
      <c r="KJ713" s="47"/>
      <c r="KK713" s="47"/>
      <c r="KL713" s="47"/>
      <c r="KM713" s="47"/>
      <c r="KN713" s="47"/>
      <c r="KO713" s="47"/>
      <c r="KP713" s="47"/>
      <c r="KQ713" s="47"/>
      <c r="KR713" s="47"/>
      <c r="KS713" s="47"/>
      <c r="KT713" s="47"/>
      <c r="KU713" s="47"/>
      <c r="KV713" s="47"/>
      <c r="KW713" s="47"/>
      <c r="KX713" s="47"/>
      <c r="KY713" s="47"/>
      <c r="KZ713" s="47"/>
      <c r="LA713" s="47"/>
      <c r="LB713" s="47"/>
      <c r="LC713" s="47"/>
      <c r="LD713" s="47"/>
      <c r="LE713" s="47"/>
      <c r="LF713" s="47"/>
      <c r="LG713" s="47"/>
      <c r="LH713" s="47"/>
      <c r="LI713" s="47"/>
      <c r="LJ713" s="47"/>
      <c r="LK713" s="47"/>
      <c r="LL713" s="47"/>
      <c r="LM713" s="47"/>
      <c r="LN713" s="47"/>
      <c r="LO713" s="47"/>
      <c r="LP713" s="47"/>
      <c r="LQ713" s="47"/>
      <c r="LR713" s="47"/>
      <c r="LS713" s="47"/>
      <c r="LT713" s="47"/>
      <c r="LU713" s="47"/>
      <c r="LV713" s="47"/>
      <c r="LW713" s="47"/>
      <c r="LX713" s="47"/>
      <c r="LY713" s="47"/>
      <c r="LZ713" s="47"/>
      <c r="MA713" s="47"/>
      <c r="MB713" s="47"/>
      <c r="MC713" s="47"/>
      <c r="MD713" s="47"/>
      <c r="ME713" s="47"/>
      <c r="MF713" s="47"/>
      <c r="MG713" s="47"/>
      <c r="MH713" s="47"/>
      <c r="MI713" s="47"/>
      <c r="MJ713" s="47"/>
      <c r="MK713" s="47"/>
      <c r="ML713" s="47"/>
      <c r="MM713" s="47"/>
      <c r="MN713" s="47"/>
      <c r="MO713" s="47"/>
      <c r="MP713" s="47"/>
      <c r="MQ713" s="47"/>
      <c r="MR713" s="47"/>
      <c r="MS713" s="47"/>
      <c r="MT713" s="47"/>
      <c r="MU713" s="47"/>
      <c r="MV713" s="47"/>
      <c r="MW713" s="47"/>
      <c r="MX713" s="47"/>
      <c r="MY713" s="47"/>
      <c r="MZ713" s="47"/>
      <c r="NA713" s="47"/>
    </row>
    <row r="714" spans="138:365" x14ac:dyDescent="0.25"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  <c r="JP714" s="47"/>
      <c r="JQ714" s="47"/>
      <c r="JR714" s="47"/>
      <c r="JS714" s="47"/>
      <c r="JT714" s="47"/>
      <c r="JU714" s="47"/>
      <c r="JV714" s="47"/>
      <c r="JW714" s="47"/>
      <c r="JX714" s="47"/>
      <c r="JY714" s="47"/>
      <c r="JZ714" s="47"/>
      <c r="KA714" s="47"/>
      <c r="KB714" s="47"/>
      <c r="KC714" s="47"/>
      <c r="KD714" s="47"/>
      <c r="KE714" s="47"/>
      <c r="KF714" s="47"/>
      <c r="KG714" s="47"/>
      <c r="KH714" s="47"/>
      <c r="KI714" s="47"/>
      <c r="KJ714" s="47"/>
      <c r="KK714" s="47"/>
      <c r="KL714" s="47"/>
      <c r="KM714" s="47"/>
      <c r="KN714" s="47"/>
      <c r="KO714" s="47"/>
      <c r="KP714" s="47"/>
      <c r="KQ714" s="47"/>
      <c r="KR714" s="47"/>
      <c r="KS714" s="47"/>
      <c r="KT714" s="47"/>
      <c r="KU714" s="47"/>
      <c r="KV714" s="47"/>
      <c r="KW714" s="47"/>
      <c r="KX714" s="47"/>
      <c r="KY714" s="47"/>
      <c r="KZ714" s="47"/>
      <c r="LA714" s="47"/>
      <c r="LB714" s="47"/>
      <c r="LC714" s="47"/>
      <c r="LD714" s="47"/>
      <c r="LE714" s="47"/>
      <c r="LF714" s="47"/>
      <c r="LG714" s="47"/>
      <c r="LH714" s="47"/>
      <c r="LI714" s="47"/>
      <c r="LJ714" s="47"/>
      <c r="LK714" s="47"/>
      <c r="LL714" s="47"/>
      <c r="LM714" s="47"/>
      <c r="LN714" s="47"/>
      <c r="LO714" s="47"/>
      <c r="LP714" s="47"/>
      <c r="LQ714" s="47"/>
      <c r="LR714" s="47"/>
      <c r="LS714" s="47"/>
      <c r="LT714" s="47"/>
      <c r="LU714" s="47"/>
      <c r="LV714" s="47"/>
      <c r="LW714" s="47"/>
      <c r="LX714" s="47"/>
      <c r="LY714" s="47"/>
      <c r="LZ714" s="47"/>
      <c r="MA714" s="47"/>
      <c r="MB714" s="47"/>
      <c r="MC714" s="47"/>
      <c r="MD714" s="47"/>
      <c r="ME714" s="47"/>
      <c r="MF714" s="47"/>
      <c r="MG714" s="47"/>
      <c r="MH714" s="47"/>
      <c r="MI714" s="47"/>
      <c r="MJ714" s="47"/>
      <c r="MK714" s="47"/>
      <c r="ML714" s="47"/>
      <c r="MM714" s="47"/>
      <c r="MN714" s="47"/>
      <c r="MO714" s="47"/>
      <c r="MP714" s="47"/>
      <c r="MQ714" s="47"/>
      <c r="MR714" s="47"/>
      <c r="MS714" s="47"/>
      <c r="MT714" s="47"/>
      <c r="MU714" s="47"/>
      <c r="MV714" s="47"/>
      <c r="MW714" s="47"/>
      <c r="MX714" s="47"/>
      <c r="MY714" s="47"/>
      <c r="MZ714" s="47"/>
      <c r="NA714" s="47"/>
    </row>
    <row r="715" spans="138:365" x14ac:dyDescent="0.25"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  <c r="JP715" s="47"/>
      <c r="JQ715" s="47"/>
      <c r="JR715" s="47"/>
      <c r="JS715" s="47"/>
      <c r="JT715" s="47"/>
      <c r="JU715" s="47"/>
      <c r="JV715" s="47"/>
      <c r="JW715" s="47"/>
      <c r="JX715" s="47"/>
      <c r="JY715" s="47"/>
      <c r="JZ715" s="47"/>
      <c r="KA715" s="47"/>
      <c r="KB715" s="47"/>
      <c r="KC715" s="47"/>
      <c r="KD715" s="47"/>
      <c r="KE715" s="47"/>
      <c r="KF715" s="47"/>
      <c r="KG715" s="47"/>
      <c r="KH715" s="47"/>
      <c r="KI715" s="47"/>
      <c r="KJ715" s="47"/>
      <c r="KK715" s="47"/>
      <c r="KL715" s="47"/>
      <c r="KM715" s="47"/>
      <c r="KN715" s="47"/>
      <c r="KO715" s="47"/>
      <c r="KP715" s="47"/>
      <c r="KQ715" s="47"/>
      <c r="KR715" s="47"/>
      <c r="KS715" s="47"/>
      <c r="KT715" s="47"/>
      <c r="KU715" s="47"/>
      <c r="KV715" s="47"/>
      <c r="KW715" s="47"/>
      <c r="KX715" s="47"/>
      <c r="KY715" s="47"/>
      <c r="KZ715" s="47"/>
      <c r="LA715" s="47"/>
      <c r="LB715" s="47"/>
      <c r="LC715" s="47"/>
      <c r="LD715" s="47"/>
      <c r="LE715" s="47"/>
      <c r="LF715" s="47"/>
      <c r="LG715" s="47"/>
      <c r="LH715" s="47"/>
      <c r="LI715" s="47"/>
      <c r="LJ715" s="47"/>
      <c r="LK715" s="47"/>
      <c r="LL715" s="47"/>
      <c r="LM715" s="47"/>
      <c r="LN715" s="47"/>
      <c r="LO715" s="47"/>
      <c r="LP715" s="47"/>
      <c r="LQ715" s="47"/>
      <c r="LR715" s="47"/>
      <c r="LS715" s="47"/>
      <c r="LT715" s="47"/>
      <c r="LU715" s="47"/>
      <c r="LV715" s="47"/>
      <c r="LW715" s="47"/>
      <c r="LX715" s="47"/>
      <c r="LY715" s="47"/>
      <c r="LZ715" s="47"/>
      <c r="MA715" s="47"/>
      <c r="MB715" s="47"/>
      <c r="MC715" s="47"/>
      <c r="MD715" s="47"/>
      <c r="ME715" s="47"/>
      <c r="MF715" s="47"/>
      <c r="MG715" s="47"/>
      <c r="MH715" s="47"/>
      <c r="MI715" s="47"/>
      <c r="MJ715" s="47"/>
      <c r="MK715" s="47"/>
      <c r="ML715" s="47"/>
      <c r="MM715" s="47"/>
      <c r="MN715" s="47"/>
      <c r="MO715" s="47"/>
      <c r="MP715" s="47"/>
      <c r="MQ715" s="47"/>
      <c r="MR715" s="47"/>
      <c r="MS715" s="47"/>
      <c r="MT715" s="47"/>
      <c r="MU715" s="47"/>
      <c r="MV715" s="47"/>
      <c r="MW715" s="47"/>
      <c r="MX715" s="47"/>
      <c r="MY715" s="47"/>
      <c r="MZ715" s="47"/>
      <c r="NA715" s="47"/>
    </row>
    <row r="716" spans="138:365" x14ac:dyDescent="0.25"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  <c r="JP716" s="47"/>
      <c r="JQ716" s="47"/>
      <c r="JR716" s="47"/>
      <c r="JS716" s="47"/>
      <c r="JT716" s="47"/>
      <c r="JU716" s="47"/>
      <c r="JV716" s="47"/>
      <c r="JW716" s="47"/>
      <c r="JX716" s="47"/>
      <c r="JY716" s="47"/>
      <c r="JZ716" s="47"/>
      <c r="KA716" s="47"/>
      <c r="KB716" s="47"/>
      <c r="KC716" s="47"/>
      <c r="KD716" s="47"/>
      <c r="KE716" s="47"/>
      <c r="KF716" s="47"/>
      <c r="KG716" s="47"/>
      <c r="KH716" s="47"/>
      <c r="KI716" s="47"/>
      <c r="KJ716" s="47"/>
      <c r="KK716" s="47"/>
      <c r="KL716" s="47"/>
      <c r="KM716" s="47"/>
      <c r="KN716" s="47"/>
      <c r="KO716" s="47"/>
      <c r="KP716" s="47"/>
      <c r="KQ716" s="47"/>
      <c r="KR716" s="47"/>
      <c r="KS716" s="47"/>
      <c r="KT716" s="47"/>
      <c r="KU716" s="47"/>
      <c r="KV716" s="47"/>
      <c r="KW716" s="47"/>
      <c r="KX716" s="47"/>
      <c r="KY716" s="47"/>
      <c r="KZ716" s="47"/>
      <c r="LA716" s="47"/>
      <c r="LB716" s="47"/>
      <c r="LC716" s="47"/>
      <c r="LD716" s="47"/>
      <c r="LE716" s="47"/>
      <c r="LF716" s="47"/>
      <c r="LG716" s="47"/>
      <c r="LH716" s="47"/>
      <c r="LI716" s="47"/>
      <c r="LJ716" s="47"/>
      <c r="LK716" s="47"/>
      <c r="LL716" s="47"/>
      <c r="LM716" s="47"/>
      <c r="LN716" s="47"/>
      <c r="LO716" s="47"/>
      <c r="LP716" s="47"/>
      <c r="LQ716" s="47"/>
      <c r="LR716" s="47"/>
      <c r="LS716" s="47"/>
      <c r="LT716" s="47"/>
      <c r="LU716" s="47"/>
      <c r="LV716" s="47"/>
      <c r="LW716" s="47"/>
      <c r="LX716" s="47"/>
      <c r="LY716" s="47"/>
      <c r="LZ716" s="47"/>
      <c r="MA716" s="47"/>
      <c r="MB716" s="47"/>
      <c r="MC716" s="47"/>
      <c r="MD716" s="47"/>
      <c r="ME716" s="47"/>
      <c r="MF716" s="47"/>
      <c r="MG716" s="47"/>
      <c r="MH716" s="47"/>
      <c r="MI716" s="47"/>
      <c r="MJ716" s="47"/>
      <c r="MK716" s="47"/>
      <c r="ML716" s="47"/>
      <c r="MM716" s="47"/>
      <c r="MN716" s="47"/>
      <c r="MO716" s="47"/>
      <c r="MP716" s="47"/>
      <c r="MQ716" s="47"/>
      <c r="MR716" s="47"/>
      <c r="MS716" s="47"/>
      <c r="MT716" s="47"/>
      <c r="MU716" s="47"/>
      <c r="MV716" s="47"/>
      <c r="MW716" s="47"/>
      <c r="MX716" s="47"/>
      <c r="MY716" s="47"/>
      <c r="MZ716" s="47"/>
      <c r="NA716" s="47"/>
    </row>
    <row r="717" spans="138:365" x14ac:dyDescent="0.25"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  <c r="JP717" s="47"/>
      <c r="JQ717" s="47"/>
      <c r="JR717" s="47"/>
      <c r="JS717" s="47"/>
      <c r="JT717" s="47"/>
      <c r="JU717" s="47"/>
      <c r="JV717" s="47"/>
      <c r="JW717" s="47"/>
      <c r="JX717" s="47"/>
      <c r="JY717" s="47"/>
      <c r="JZ717" s="47"/>
      <c r="KA717" s="47"/>
      <c r="KB717" s="47"/>
      <c r="KC717" s="47"/>
      <c r="KD717" s="47"/>
      <c r="KE717" s="47"/>
      <c r="KF717" s="47"/>
      <c r="KG717" s="47"/>
      <c r="KH717" s="47"/>
      <c r="KI717" s="47"/>
      <c r="KJ717" s="47"/>
      <c r="KK717" s="47"/>
      <c r="KL717" s="47"/>
      <c r="KM717" s="47"/>
      <c r="KN717" s="47"/>
      <c r="KO717" s="47"/>
      <c r="KP717" s="47"/>
      <c r="KQ717" s="47"/>
      <c r="KR717" s="47"/>
      <c r="KS717" s="47"/>
      <c r="KT717" s="47"/>
      <c r="KU717" s="47"/>
      <c r="KV717" s="47"/>
      <c r="KW717" s="47"/>
      <c r="KX717" s="47"/>
      <c r="KY717" s="47"/>
      <c r="KZ717" s="47"/>
      <c r="LA717" s="47"/>
      <c r="LB717" s="47"/>
      <c r="LC717" s="47"/>
      <c r="LD717" s="47"/>
      <c r="LE717" s="47"/>
      <c r="LF717" s="47"/>
      <c r="LG717" s="47"/>
      <c r="LH717" s="47"/>
      <c r="LI717" s="47"/>
      <c r="LJ717" s="47"/>
      <c r="LK717" s="47"/>
      <c r="LL717" s="47"/>
      <c r="LM717" s="47"/>
      <c r="LN717" s="47"/>
      <c r="LO717" s="47"/>
      <c r="LP717" s="47"/>
      <c r="LQ717" s="47"/>
      <c r="LR717" s="47"/>
      <c r="LS717" s="47"/>
      <c r="LT717" s="47"/>
      <c r="LU717" s="47"/>
      <c r="LV717" s="47"/>
      <c r="LW717" s="47"/>
      <c r="LX717" s="47"/>
      <c r="LY717" s="47"/>
      <c r="LZ717" s="47"/>
      <c r="MA717" s="47"/>
      <c r="MB717" s="47"/>
      <c r="MC717" s="47"/>
      <c r="MD717" s="47"/>
      <c r="ME717" s="47"/>
      <c r="MF717" s="47"/>
      <c r="MG717" s="47"/>
      <c r="MH717" s="47"/>
      <c r="MI717" s="47"/>
      <c r="MJ717" s="47"/>
      <c r="MK717" s="47"/>
      <c r="ML717" s="47"/>
      <c r="MM717" s="47"/>
      <c r="MN717" s="47"/>
      <c r="MO717" s="47"/>
      <c r="MP717" s="47"/>
      <c r="MQ717" s="47"/>
      <c r="MR717" s="47"/>
      <c r="MS717" s="47"/>
      <c r="MT717" s="47"/>
      <c r="MU717" s="47"/>
      <c r="MV717" s="47"/>
      <c r="MW717" s="47"/>
      <c r="MX717" s="47"/>
      <c r="MY717" s="47"/>
      <c r="MZ717" s="47"/>
      <c r="NA717" s="47"/>
    </row>
    <row r="718" spans="138:365" x14ac:dyDescent="0.25"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  <c r="JP718" s="47"/>
      <c r="JQ718" s="47"/>
      <c r="JR718" s="47"/>
      <c r="JS718" s="47"/>
      <c r="JT718" s="47"/>
      <c r="JU718" s="47"/>
      <c r="JV718" s="47"/>
      <c r="JW718" s="47"/>
      <c r="JX718" s="47"/>
      <c r="JY718" s="47"/>
      <c r="JZ718" s="47"/>
      <c r="KA718" s="47"/>
      <c r="KB718" s="47"/>
      <c r="KC718" s="47"/>
      <c r="KD718" s="47"/>
      <c r="KE718" s="47"/>
      <c r="KF718" s="47"/>
      <c r="KG718" s="47"/>
      <c r="KH718" s="47"/>
      <c r="KI718" s="47"/>
      <c r="KJ718" s="47"/>
      <c r="KK718" s="47"/>
      <c r="KL718" s="47"/>
      <c r="KM718" s="47"/>
      <c r="KN718" s="47"/>
      <c r="KO718" s="47"/>
      <c r="KP718" s="47"/>
      <c r="KQ718" s="47"/>
      <c r="KR718" s="47"/>
      <c r="KS718" s="47"/>
      <c r="KT718" s="47"/>
      <c r="KU718" s="47"/>
      <c r="KV718" s="47"/>
      <c r="KW718" s="47"/>
      <c r="KX718" s="47"/>
      <c r="KY718" s="47"/>
      <c r="KZ718" s="47"/>
      <c r="LA718" s="47"/>
      <c r="LB718" s="47"/>
      <c r="LC718" s="47"/>
      <c r="LD718" s="47"/>
      <c r="LE718" s="47"/>
      <c r="LF718" s="47"/>
      <c r="LG718" s="47"/>
      <c r="LH718" s="47"/>
      <c r="LI718" s="47"/>
      <c r="LJ718" s="47"/>
      <c r="LK718" s="47"/>
      <c r="LL718" s="47"/>
      <c r="LM718" s="47"/>
      <c r="LN718" s="47"/>
      <c r="LO718" s="47"/>
      <c r="LP718" s="47"/>
      <c r="LQ718" s="47"/>
      <c r="LR718" s="47"/>
      <c r="LS718" s="47"/>
      <c r="LT718" s="47"/>
      <c r="LU718" s="47"/>
      <c r="LV718" s="47"/>
      <c r="LW718" s="47"/>
      <c r="LX718" s="47"/>
      <c r="LY718" s="47"/>
      <c r="LZ718" s="47"/>
      <c r="MA718" s="47"/>
      <c r="MB718" s="47"/>
      <c r="MC718" s="47"/>
      <c r="MD718" s="47"/>
      <c r="ME718" s="47"/>
      <c r="MF718" s="47"/>
      <c r="MG718" s="47"/>
      <c r="MH718" s="47"/>
      <c r="MI718" s="47"/>
      <c r="MJ718" s="47"/>
      <c r="MK718" s="47"/>
      <c r="ML718" s="47"/>
      <c r="MM718" s="47"/>
      <c r="MN718" s="47"/>
      <c r="MO718" s="47"/>
      <c r="MP718" s="47"/>
      <c r="MQ718" s="47"/>
      <c r="MR718" s="47"/>
      <c r="MS718" s="47"/>
      <c r="MT718" s="47"/>
      <c r="MU718" s="47"/>
      <c r="MV718" s="47"/>
      <c r="MW718" s="47"/>
      <c r="MX718" s="47"/>
      <c r="MY718" s="47"/>
      <c r="MZ718" s="47"/>
      <c r="NA718" s="47"/>
    </row>
    <row r="719" spans="138:365" x14ac:dyDescent="0.25"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  <c r="JP719" s="47"/>
      <c r="JQ719" s="47"/>
      <c r="JR719" s="47"/>
      <c r="JS719" s="47"/>
      <c r="JT719" s="47"/>
      <c r="JU719" s="47"/>
      <c r="JV719" s="47"/>
      <c r="JW719" s="47"/>
      <c r="JX719" s="47"/>
      <c r="JY719" s="47"/>
      <c r="JZ719" s="47"/>
      <c r="KA719" s="47"/>
      <c r="KB719" s="47"/>
      <c r="KC719" s="47"/>
      <c r="KD719" s="47"/>
      <c r="KE719" s="47"/>
      <c r="KF719" s="47"/>
      <c r="KG719" s="47"/>
      <c r="KH719" s="47"/>
      <c r="KI719" s="47"/>
      <c r="KJ719" s="47"/>
      <c r="KK719" s="47"/>
      <c r="KL719" s="47"/>
      <c r="KM719" s="47"/>
      <c r="KN719" s="47"/>
      <c r="KO719" s="47"/>
      <c r="KP719" s="47"/>
      <c r="KQ719" s="47"/>
      <c r="KR719" s="47"/>
      <c r="KS719" s="47"/>
      <c r="KT719" s="47"/>
      <c r="KU719" s="47"/>
      <c r="KV719" s="47"/>
      <c r="KW719" s="47"/>
      <c r="KX719" s="47"/>
      <c r="KY719" s="47"/>
      <c r="KZ719" s="47"/>
      <c r="LA719" s="47"/>
      <c r="LB719" s="47"/>
      <c r="LC719" s="47"/>
      <c r="LD719" s="47"/>
      <c r="LE719" s="47"/>
      <c r="LF719" s="47"/>
      <c r="LG719" s="47"/>
      <c r="LH719" s="47"/>
      <c r="LI719" s="47"/>
      <c r="LJ719" s="47"/>
      <c r="LK719" s="47"/>
      <c r="LL719" s="47"/>
      <c r="LM719" s="47"/>
      <c r="LN719" s="47"/>
      <c r="LO719" s="47"/>
      <c r="LP719" s="47"/>
      <c r="LQ719" s="47"/>
      <c r="LR719" s="47"/>
      <c r="LS719" s="47"/>
      <c r="LT719" s="47"/>
      <c r="LU719" s="47"/>
      <c r="LV719" s="47"/>
      <c r="LW719" s="47"/>
      <c r="LX719" s="47"/>
      <c r="LY719" s="47"/>
      <c r="LZ719" s="47"/>
      <c r="MA719" s="47"/>
      <c r="MB719" s="47"/>
      <c r="MC719" s="47"/>
      <c r="MD719" s="47"/>
      <c r="ME719" s="47"/>
      <c r="MF719" s="47"/>
      <c r="MG719" s="47"/>
      <c r="MH719" s="47"/>
      <c r="MI719" s="47"/>
      <c r="MJ719" s="47"/>
      <c r="MK719" s="47"/>
      <c r="ML719" s="47"/>
      <c r="MM719" s="47"/>
      <c r="MN719" s="47"/>
      <c r="MO719" s="47"/>
      <c r="MP719" s="47"/>
      <c r="MQ719" s="47"/>
      <c r="MR719" s="47"/>
      <c r="MS719" s="47"/>
      <c r="MT719" s="47"/>
      <c r="MU719" s="47"/>
      <c r="MV719" s="47"/>
      <c r="MW719" s="47"/>
      <c r="MX719" s="47"/>
      <c r="MY719" s="47"/>
      <c r="MZ719" s="47"/>
      <c r="NA719" s="47"/>
    </row>
    <row r="720" spans="138:365" x14ac:dyDescent="0.25"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  <c r="JP720" s="47"/>
      <c r="JQ720" s="47"/>
      <c r="JR720" s="47"/>
      <c r="JS720" s="47"/>
      <c r="JT720" s="47"/>
      <c r="JU720" s="47"/>
      <c r="JV720" s="47"/>
      <c r="JW720" s="47"/>
      <c r="JX720" s="47"/>
      <c r="JY720" s="47"/>
      <c r="JZ720" s="47"/>
      <c r="KA720" s="47"/>
      <c r="KB720" s="47"/>
      <c r="KC720" s="47"/>
      <c r="KD720" s="47"/>
      <c r="KE720" s="47"/>
      <c r="KF720" s="47"/>
      <c r="KG720" s="47"/>
      <c r="KH720" s="47"/>
      <c r="KI720" s="47"/>
      <c r="KJ720" s="47"/>
      <c r="KK720" s="47"/>
      <c r="KL720" s="47"/>
      <c r="KM720" s="47"/>
      <c r="KN720" s="47"/>
      <c r="KO720" s="47"/>
      <c r="KP720" s="47"/>
      <c r="KQ720" s="47"/>
      <c r="KR720" s="47"/>
      <c r="KS720" s="47"/>
      <c r="KT720" s="47"/>
      <c r="KU720" s="47"/>
      <c r="KV720" s="47"/>
      <c r="KW720" s="47"/>
      <c r="KX720" s="47"/>
      <c r="KY720" s="47"/>
      <c r="KZ720" s="47"/>
      <c r="LA720" s="47"/>
      <c r="LB720" s="47"/>
      <c r="LC720" s="47"/>
      <c r="LD720" s="47"/>
      <c r="LE720" s="47"/>
      <c r="LF720" s="47"/>
      <c r="LG720" s="47"/>
      <c r="LH720" s="47"/>
      <c r="LI720" s="47"/>
      <c r="LJ720" s="47"/>
      <c r="LK720" s="47"/>
      <c r="LL720" s="47"/>
      <c r="LM720" s="47"/>
      <c r="LN720" s="47"/>
      <c r="LO720" s="47"/>
      <c r="LP720" s="47"/>
      <c r="LQ720" s="47"/>
      <c r="LR720" s="47"/>
      <c r="LS720" s="47"/>
      <c r="LT720" s="47"/>
      <c r="LU720" s="47"/>
      <c r="LV720" s="47"/>
      <c r="LW720" s="47"/>
      <c r="LX720" s="47"/>
      <c r="LY720" s="47"/>
      <c r="LZ720" s="47"/>
      <c r="MA720" s="47"/>
      <c r="MB720" s="47"/>
      <c r="MC720" s="47"/>
      <c r="MD720" s="47"/>
      <c r="ME720" s="47"/>
      <c r="MF720" s="47"/>
      <c r="MG720" s="47"/>
      <c r="MH720" s="47"/>
      <c r="MI720" s="47"/>
      <c r="MJ720" s="47"/>
      <c r="MK720" s="47"/>
      <c r="ML720" s="47"/>
      <c r="MM720" s="47"/>
      <c r="MN720" s="47"/>
      <c r="MO720" s="47"/>
      <c r="MP720" s="47"/>
      <c r="MQ720" s="47"/>
      <c r="MR720" s="47"/>
      <c r="MS720" s="47"/>
      <c r="MT720" s="47"/>
      <c r="MU720" s="47"/>
      <c r="MV720" s="47"/>
      <c r="MW720" s="47"/>
      <c r="MX720" s="47"/>
      <c r="MY720" s="47"/>
      <c r="MZ720" s="47"/>
      <c r="NA720" s="47"/>
    </row>
    <row r="721" spans="138:365" x14ac:dyDescent="0.25"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  <c r="JP721" s="47"/>
      <c r="JQ721" s="47"/>
      <c r="JR721" s="47"/>
      <c r="JS721" s="47"/>
      <c r="JT721" s="47"/>
      <c r="JU721" s="47"/>
      <c r="JV721" s="47"/>
      <c r="JW721" s="47"/>
      <c r="JX721" s="47"/>
      <c r="JY721" s="47"/>
      <c r="JZ721" s="47"/>
      <c r="KA721" s="47"/>
      <c r="KB721" s="47"/>
      <c r="KC721" s="47"/>
      <c r="KD721" s="47"/>
      <c r="KE721" s="47"/>
      <c r="KF721" s="47"/>
      <c r="KG721" s="47"/>
      <c r="KH721" s="47"/>
      <c r="KI721" s="47"/>
      <c r="KJ721" s="47"/>
      <c r="KK721" s="47"/>
      <c r="KL721" s="47"/>
      <c r="KM721" s="47"/>
      <c r="KN721" s="47"/>
      <c r="KO721" s="47"/>
      <c r="KP721" s="47"/>
      <c r="KQ721" s="47"/>
      <c r="KR721" s="47"/>
      <c r="KS721" s="47"/>
      <c r="KT721" s="47"/>
      <c r="KU721" s="47"/>
      <c r="KV721" s="47"/>
      <c r="KW721" s="47"/>
      <c r="KX721" s="47"/>
      <c r="KY721" s="47"/>
      <c r="KZ721" s="47"/>
      <c r="LA721" s="47"/>
      <c r="LB721" s="47"/>
      <c r="LC721" s="47"/>
      <c r="LD721" s="47"/>
      <c r="LE721" s="47"/>
      <c r="LF721" s="47"/>
      <c r="LG721" s="47"/>
      <c r="LH721" s="47"/>
      <c r="LI721" s="47"/>
      <c r="LJ721" s="47"/>
      <c r="LK721" s="47"/>
      <c r="LL721" s="47"/>
      <c r="LM721" s="47"/>
      <c r="LN721" s="47"/>
      <c r="LO721" s="47"/>
      <c r="LP721" s="47"/>
      <c r="LQ721" s="47"/>
      <c r="LR721" s="47"/>
      <c r="LS721" s="47"/>
      <c r="LT721" s="47"/>
      <c r="LU721" s="47"/>
      <c r="LV721" s="47"/>
      <c r="LW721" s="47"/>
      <c r="LX721" s="47"/>
      <c r="LY721" s="47"/>
      <c r="LZ721" s="47"/>
      <c r="MA721" s="47"/>
      <c r="MB721" s="47"/>
      <c r="MC721" s="47"/>
      <c r="MD721" s="47"/>
      <c r="ME721" s="47"/>
      <c r="MF721" s="47"/>
      <c r="MG721" s="47"/>
      <c r="MH721" s="47"/>
      <c r="MI721" s="47"/>
      <c r="MJ721" s="47"/>
      <c r="MK721" s="47"/>
      <c r="ML721" s="47"/>
      <c r="MM721" s="47"/>
      <c r="MN721" s="47"/>
      <c r="MO721" s="47"/>
      <c r="MP721" s="47"/>
      <c r="MQ721" s="47"/>
      <c r="MR721" s="47"/>
      <c r="MS721" s="47"/>
      <c r="MT721" s="47"/>
      <c r="MU721" s="47"/>
      <c r="MV721" s="47"/>
      <c r="MW721" s="47"/>
      <c r="MX721" s="47"/>
      <c r="MY721" s="47"/>
      <c r="MZ721" s="47"/>
      <c r="NA721" s="47"/>
    </row>
    <row r="722" spans="138:365" x14ac:dyDescent="0.25"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  <c r="JP722" s="47"/>
      <c r="JQ722" s="47"/>
      <c r="JR722" s="47"/>
      <c r="JS722" s="47"/>
      <c r="JT722" s="47"/>
      <c r="JU722" s="47"/>
      <c r="JV722" s="47"/>
      <c r="JW722" s="47"/>
      <c r="JX722" s="47"/>
      <c r="JY722" s="47"/>
      <c r="JZ722" s="47"/>
      <c r="KA722" s="47"/>
      <c r="KB722" s="47"/>
      <c r="KC722" s="47"/>
      <c r="KD722" s="47"/>
      <c r="KE722" s="47"/>
      <c r="KF722" s="47"/>
      <c r="KG722" s="47"/>
      <c r="KH722" s="47"/>
      <c r="KI722" s="47"/>
      <c r="KJ722" s="47"/>
      <c r="KK722" s="47"/>
      <c r="KL722" s="47"/>
      <c r="KM722" s="47"/>
      <c r="KN722" s="47"/>
      <c r="KO722" s="47"/>
      <c r="KP722" s="47"/>
      <c r="KQ722" s="47"/>
      <c r="KR722" s="47"/>
      <c r="KS722" s="47"/>
      <c r="KT722" s="47"/>
      <c r="KU722" s="47"/>
      <c r="KV722" s="47"/>
      <c r="KW722" s="47"/>
      <c r="KX722" s="47"/>
      <c r="KY722" s="47"/>
      <c r="KZ722" s="47"/>
      <c r="LA722" s="47"/>
      <c r="LB722" s="47"/>
      <c r="LC722" s="47"/>
      <c r="LD722" s="47"/>
      <c r="LE722" s="47"/>
      <c r="LF722" s="47"/>
      <c r="LG722" s="47"/>
      <c r="LH722" s="47"/>
      <c r="LI722" s="47"/>
      <c r="LJ722" s="47"/>
      <c r="LK722" s="47"/>
      <c r="LL722" s="47"/>
      <c r="LM722" s="47"/>
      <c r="LN722" s="47"/>
      <c r="LO722" s="47"/>
      <c r="LP722" s="47"/>
      <c r="LQ722" s="47"/>
      <c r="LR722" s="47"/>
      <c r="LS722" s="47"/>
      <c r="LT722" s="47"/>
      <c r="LU722" s="47"/>
      <c r="LV722" s="47"/>
      <c r="LW722" s="47"/>
      <c r="LX722" s="47"/>
      <c r="LY722" s="47"/>
      <c r="LZ722" s="47"/>
      <c r="MA722" s="47"/>
      <c r="MB722" s="47"/>
      <c r="MC722" s="47"/>
      <c r="MD722" s="47"/>
      <c r="ME722" s="47"/>
      <c r="MF722" s="47"/>
      <c r="MG722" s="47"/>
      <c r="MH722" s="47"/>
      <c r="MI722" s="47"/>
      <c r="MJ722" s="47"/>
      <c r="MK722" s="47"/>
      <c r="ML722" s="47"/>
      <c r="MM722" s="47"/>
      <c r="MN722" s="47"/>
      <c r="MO722" s="47"/>
      <c r="MP722" s="47"/>
      <c r="MQ722" s="47"/>
      <c r="MR722" s="47"/>
      <c r="MS722" s="47"/>
      <c r="MT722" s="47"/>
      <c r="MU722" s="47"/>
      <c r="MV722" s="47"/>
      <c r="MW722" s="47"/>
      <c r="MX722" s="47"/>
      <c r="MY722" s="47"/>
      <c r="MZ722" s="47"/>
      <c r="NA722" s="47"/>
    </row>
    <row r="723" spans="138:365" x14ac:dyDescent="0.25"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  <c r="JP723" s="47"/>
      <c r="JQ723" s="47"/>
      <c r="JR723" s="47"/>
      <c r="JS723" s="47"/>
      <c r="JT723" s="47"/>
      <c r="JU723" s="47"/>
      <c r="JV723" s="47"/>
      <c r="JW723" s="47"/>
      <c r="JX723" s="47"/>
      <c r="JY723" s="47"/>
      <c r="JZ723" s="47"/>
      <c r="KA723" s="47"/>
      <c r="KB723" s="47"/>
      <c r="KC723" s="47"/>
      <c r="KD723" s="47"/>
      <c r="KE723" s="47"/>
      <c r="KF723" s="47"/>
      <c r="KG723" s="47"/>
      <c r="KH723" s="47"/>
      <c r="KI723" s="47"/>
      <c r="KJ723" s="47"/>
      <c r="KK723" s="47"/>
      <c r="KL723" s="47"/>
      <c r="KM723" s="47"/>
      <c r="KN723" s="47"/>
      <c r="KO723" s="47"/>
      <c r="KP723" s="47"/>
      <c r="KQ723" s="47"/>
      <c r="KR723" s="47"/>
      <c r="KS723" s="47"/>
      <c r="KT723" s="47"/>
      <c r="KU723" s="47"/>
      <c r="KV723" s="47"/>
      <c r="KW723" s="47"/>
      <c r="KX723" s="47"/>
      <c r="KY723" s="47"/>
      <c r="KZ723" s="47"/>
      <c r="LA723" s="47"/>
      <c r="LB723" s="47"/>
      <c r="LC723" s="47"/>
      <c r="LD723" s="47"/>
      <c r="LE723" s="47"/>
      <c r="LF723" s="47"/>
      <c r="LG723" s="47"/>
      <c r="LH723" s="47"/>
      <c r="LI723" s="47"/>
      <c r="LJ723" s="47"/>
      <c r="LK723" s="47"/>
      <c r="LL723" s="47"/>
      <c r="LM723" s="47"/>
      <c r="LN723" s="47"/>
      <c r="LO723" s="47"/>
      <c r="LP723" s="47"/>
      <c r="LQ723" s="47"/>
      <c r="LR723" s="47"/>
      <c r="LS723" s="47"/>
      <c r="LT723" s="47"/>
      <c r="LU723" s="47"/>
      <c r="LV723" s="47"/>
      <c r="LW723" s="47"/>
      <c r="LX723" s="47"/>
      <c r="LY723" s="47"/>
      <c r="LZ723" s="47"/>
      <c r="MA723" s="47"/>
      <c r="MB723" s="47"/>
      <c r="MC723" s="47"/>
      <c r="MD723" s="47"/>
      <c r="ME723" s="47"/>
      <c r="MF723" s="47"/>
      <c r="MG723" s="47"/>
      <c r="MH723" s="47"/>
      <c r="MI723" s="47"/>
      <c r="MJ723" s="47"/>
      <c r="MK723" s="47"/>
      <c r="ML723" s="47"/>
      <c r="MM723" s="47"/>
      <c r="MN723" s="47"/>
      <c r="MO723" s="47"/>
      <c r="MP723" s="47"/>
      <c r="MQ723" s="47"/>
      <c r="MR723" s="47"/>
      <c r="MS723" s="47"/>
      <c r="MT723" s="47"/>
      <c r="MU723" s="47"/>
      <c r="MV723" s="47"/>
      <c r="MW723" s="47"/>
      <c r="MX723" s="47"/>
      <c r="MY723" s="47"/>
      <c r="MZ723" s="47"/>
      <c r="NA723" s="47"/>
    </row>
    <row r="724" spans="138:365" x14ac:dyDescent="0.25"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  <c r="JP724" s="47"/>
      <c r="JQ724" s="47"/>
      <c r="JR724" s="47"/>
      <c r="JS724" s="47"/>
      <c r="JT724" s="47"/>
      <c r="JU724" s="47"/>
      <c r="JV724" s="47"/>
      <c r="JW724" s="47"/>
      <c r="JX724" s="47"/>
      <c r="JY724" s="47"/>
      <c r="JZ724" s="47"/>
      <c r="KA724" s="47"/>
      <c r="KB724" s="47"/>
      <c r="KC724" s="47"/>
      <c r="KD724" s="47"/>
      <c r="KE724" s="47"/>
      <c r="KF724" s="47"/>
      <c r="KG724" s="47"/>
      <c r="KH724" s="47"/>
      <c r="KI724" s="47"/>
      <c r="KJ724" s="47"/>
      <c r="KK724" s="47"/>
      <c r="KL724" s="47"/>
      <c r="KM724" s="47"/>
      <c r="KN724" s="47"/>
      <c r="KO724" s="47"/>
      <c r="KP724" s="47"/>
      <c r="KQ724" s="47"/>
      <c r="KR724" s="47"/>
      <c r="KS724" s="47"/>
      <c r="KT724" s="47"/>
      <c r="KU724" s="47"/>
      <c r="KV724" s="47"/>
      <c r="KW724" s="47"/>
      <c r="KX724" s="47"/>
      <c r="KY724" s="47"/>
      <c r="KZ724" s="47"/>
      <c r="LA724" s="47"/>
      <c r="LB724" s="47"/>
      <c r="LC724" s="47"/>
      <c r="LD724" s="47"/>
      <c r="LE724" s="47"/>
      <c r="LF724" s="47"/>
      <c r="LG724" s="47"/>
      <c r="LH724" s="47"/>
      <c r="LI724" s="47"/>
      <c r="LJ724" s="47"/>
      <c r="LK724" s="47"/>
      <c r="LL724" s="47"/>
      <c r="LM724" s="47"/>
      <c r="LN724" s="47"/>
      <c r="LO724" s="47"/>
      <c r="LP724" s="47"/>
      <c r="LQ724" s="47"/>
      <c r="LR724" s="47"/>
      <c r="LS724" s="47"/>
      <c r="LT724" s="47"/>
      <c r="LU724" s="47"/>
      <c r="LV724" s="47"/>
      <c r="LW724" s="47"/>
      <c r="LX724" s="47"/>
      <c r="LY724" s="47"/>
      <c r="LZ724" s="47"/>
      <c r="MA724" s="47"/>
      <c r="MB724" s="47"/>
      <c r="MC724" s="47"/>
      <c r="MD724" s="47"/>
      <c r="ME724" s="47"/>
      <c r="MF724" s="47"/>
      <c r="MG724" s="47"/>
      <c r="MH724" s="47"/>
      <c r="MI724" s="47"/>
      <c r="MJ724" s="47"/>
      <c r="MK724" s="47"/>
      <c r="ML724" s="47"/>
      <c r="MM724" s="47"/>
      <c r="MN724" s="47"/>
      <c r="MO724" s="47"/>
      <c r="MP724" s="47"/>
      <c r="MQ724" s="47"/>
      <c r="MR724" s="47"/>
      <c r="MS724" s="47"/>
      <c r="MT724" s="47"/>
      <c r="MU724" s="47"/>
      <c r="MV724" s="47"/>
      <c r="MW724" s="47"/>
      <c r="MX724" s="47"/>
      <c r="MY724" s="47"/>
      <c r="MZ724" s="47"/>
      <c r="NA724" s="47"/>
    </row>
    <row r="725" spans="138:365" x14ac:dyDescent="0.25"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  <c r="JP725" s="47"/>
      <c r="JQ725" s="47"/>
      <c r="JR725" s="47"/>
      <c r="JS725" s="47"/>
      <c r="JT725" s="47"/>
      <c r="JU725" s="47"/>
      <c r="JV725" s="47"/>
      <c r="JW725" s="47"/>
      <c r="JX725" s="47"/>
      <c r="JY725" s="47"/>
      <c r="JZ725" s="47"/>
      <c r="KA725" s="47"/>
      <c r="KB725" s="47"/>
      <c r="KC725" s="47"/>
      <c r="KD725" s="47"/>
      <c r="KE725" s="47"/>
      <c r="KF725" s="47"/>
      <c r="KG725" s="47"/>
      <c r="KH725" s="47"/>
      <c r="KI725" s="47"/>
      <c r="KJ725" s="47"/>
      <c r="KK725" s="47"/>
      <c r="KL725" s="47"/>
      <c r="KM725" s="47"/>
      <c r="KN725" s="47"/>
      <c r="KO725" s="47"/>
      <c r="KP725" s="47"/>
      <c r="KQ725" s="47"/>
      <c r="KR725" s="47"/>
      <c r="KS725" s="47"/>
      <c r="KT725" s="47"/>
      <c r="KU725" s="47"/>
      <c r="KV725" s="47"/>
      <c r="KW725" s="47"/>
      <c r="KX725" s="47"/>
      <c r="KY725" s="47"/>
      <c r="KZ725" s="47"/>
      <c r="LA725" s="47"/>
      <c r="LB725" s="47"/>
      <c r="LC725" s="47"/>
      <c r="LD725" s="47"/>
      <c r="LE725" s="47"/>
      <c r="LF725" s="47"/>
      <c r="LG725" s="47"/>
      <c r="LH725" s="47"/>
      <c r="LI725" s="47"/>
      <c r="LJ725" s="47"/>
      <c r="LK725" s="47"/>
      <c r="LL725" s="47"/>
      <c r="LM725" s="47"/>
      <c r="LN725" s="47"/>
      <c r="LO725" s="47"/>
      <c r="LP725" s="47"/>
      <c r="LQ725" s="47"/>
      <c r="LR725" s="47"/>
      <c r="LS725" s="47"/>
      <c r="LT725" s="47"/>
      <c r="LU725" s="47"/>
      <c r="LV725" s="47"/>
      <c r="LW725" s="47"/>
      <c r="LX725" s="47"/>
      <c r="LY725" s="47"/>
      <c r="LZ725" s="47"/>
      <c r="MA725" s="47"/>
      <c r="MB725" s="47"/>
      <c r="MC725" s="47"/>
      <c r="MD725" s="47"/>
      <c r="ME725" s="47"/>
      <c r="MF725" s="47"/>
      <c r="MG725" s="47"/>
      <c r="MH725" s="47"/>
      <c r="MI725" s="47"/>
      <c r="MJ725" s="47"/>
      <c r="MK725" s="47"/>
      <c r="ML725" s="47"/>
      <c r="MM725" s="47"/>
      <c r="MN725" s="47"/>
      <c r="MO725" s="47"/>
      <c r="MP725" s="47"/>
      <c r="MQ725" s="47"/>
      <c r="MR725" s="47"/>
      <c r="MS725" s="47"/>
      <c r="MT725" s="47"/>
      <c r="MU725" s="47"/>
      <c r="MV725" s="47"/>
      <c r="MW725" s="47"/>
      <c r="MX725" s="47"/>
      <c r="MY725" s="47"/>
      <c r="MZ725" s="47"/>
      <c r="NA725" s="47"/>
    </row>
    <row r="726" spans="138:365" x14ac:dyDescent="0.25"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  <c r="JP726" s="47"/>
      <c r="JQ726" s="47"/>
      <c r="JR726" s="47"/>
      <c r="JS726" s="47"/>
      <c r="JT726" s="47"/>
      <c r="JU726" s="47"/>
      <c r="JV726" s="47"/>
      <c r="JW726" s="47"/>
      <c r="JX726" s="47"/>
      <c r="JY726" s="47"/>
      <c r="JZ726" s="47"/>
      <c r="KA726" s="47"/>
      <c r="KB726" s="47"/>
      <c r="KC726" s="47"/>
      <c r="KD726" s="47"/>
      <c r="KE726" s="47"/>
      <c r="KF726" s="47"/>
      <c r="KG726" s="47"/>
      <c r="KH726" s="47"/>
      <c r="KI726" s="47"/>
      <c r="KJ726" s="47"/>
      <c r="KK726" s="47"/>
      <c r="KL726" s="47"/>
      <c r="KM726" s="47"/>
      <c r="KN726" s="47"/>
      <c r="KO726" s="47"/>
      <c r="KP726" s="47"/>
      <c r="KQ726" s="47"/>
      <c r="KR726" s="47"/>
      <c r="KS726" s="47"/>
      <c r="KT726" s="47"/>
      <c r="KU726" s="47"/>
      <c r="KV726" s="47"/>
      <c r="KW726" s="47"/>
      <c r="KX726" s="47"/>
      <c r="KY726" s="47"/>
      <c r="KZ726" s="47"/>
      <c r="LA726" s="47"/>
      <c r="LB726" s="47"/>
      <c r="LC726" s="47"/>
      <c r="LD726" s="47"/>
      <c r="LE726" s="47"/>
      <c r="LF726" s="47"/>
      <c r="LG726" s="47"/>
      <c r="LH726" s="47"/>
      <c r="LI726" s="47"/>
      <c r="LJ726" s="47"/>
      <c r="LK726" s="47"/>
      <c r="LL726" s="47"/>
      <c r="LM726" s="47"/>
      <c r="LN726" s="47"/>
      <c r="LO726" s="47"/>
      <c r="LP726" s="47"/>
      <c r="LQ726" s="47"/>
      <c r="LR726" s="47"/>
      <c r="LS726" s="47"/>
      <c r="LT726" s="47"/>
      <c r="LU726" s="47"/>
      <c r="LV726" s="47"/>
      <c r="LW726" s="47"/>
      <c r="LX726" s="47"/>
      <c r="LY726" s="47"/>
      <c r="LZ726" s="47"/>
      <c r="MA726" s="47"/>
      <c r="MB726" s="47"/>
      <c r="MC726" s="47"/>
      <c r="MD726" s="47"/>
      <c r="ME726" s="47"/>
      <c r="MF726" s="47"/>
      <c r="MG726" s="47"/>
      <c r="MH726" s="47"/>
      <c r="MI726" s="47"/>
      <c r="MJ726" s="47"/>
      <c r="MK726" s="47"/>
      <c r="ML726" s="47"/>
      <c r="MM726" s="47"/>
      <c r="MN726" s="47"/>
      <c r="MO726" s="47"/>
      <c r="MP726" s="47"/>
      <c r="MQ726" s="47"/>
      <c r="MR726" s="47"/>
      <c r="MS726" s="47"/>
      <c r="MT726" s="47"/>
      <c r="MU726" s="47"/>
      <c r="MV726" s="47"/>
      <c r="MW726" s="47"/>
      <c r="MX726" s="47"/>
      <c r="MY726" s="47"/>
      <c r="MZ726" s="47"/>
      <c r="NA726" s="47"/>
    </row>
    <row r="727" spans="138:365" x14ac:dyDescent="0.25"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  <c r="JP727" s="47"/>
      <c r="JQ727" s="47"/>
      <c r="JR727" s="47"/>
      <c r="JS727" s="47"/>
      <c r="JT727" s="47"/>
      <c r="JU727" s="47"/>
      <c r="JV727" s="47"/>
      <c r="JW727" s="47"/>
      <c r="JX727" s="47"/>
      <c r="JY727" s="47"/>
      <c r="JZ727" s="47"/>
      <c r="KA727" s="47"/>
      <c r="KB727" s="47"/>
      <c r="KC727" s="47"/>
      <c r="KD727" s="47"/>
      <c r="KE727" s="47"/>
      <c r="KF727" s="47"/>
      <c r="KG727" s="47"/>
      <c r="KH727" s="47"/>
      <c r="KI727" s="47"/>
      <c r="KJ727" s="47"/>
      <c r="KK727" s="47"/>
      <c r="KL727" s="47"/>
      <c r="KM727" s="47"/>
      <c r="KN727" s="47"/>
      <c r="KO727" s="47"/>
      <c r="KP727" s="47"/>
      <c r="KQ727" s="47"/>
      <c r="KR727" s="47"/>
      <c r="KS727" s="47"/>
      <c r="KT727" s="47"/>
      <c r="KU727" s="47"/>
      <c r="KV727" s="47"/>
      <c r="KW727" s="47"/>
      <c r="KX727" s="47"/>
      <c r="KY727" s="47"/>
      <c r="KZ727" s="47"/>
      <c r="LA727" s="47"/>
      <c r="LB727" s="47"/>
      <c r="LC727" s="47"/>
      <c r="LD727" s="47"/>
      <c r="LE727" s="47"/>
      <c r="LF727" s="47"/>
      <c r="LG727" s="47"/>
      <c r="LH727" s="47"/>
      <c r="LI727" s="47"/>
      <c r="LJ727" s="47"/>
      <c r="LK727" s="47"/>
      <c r="LL727" s="47"/>
      <c r="LM727" s="47"/>
      <c r="LN727" s="47"/>
      <c r="LO727" s="47"/>
      <c r="LP727" s="47"/>
      <c r="LQ727" s="47"/>
      <c r="LR727" s="47"/>
      <c r="LS727" s="47"/>
      <c r="LT727" s="47"/>
      <c r="LU727" s="47"/>
      <c r="LV727" s="47"/>
      <c r="LW727" s="47"/>
      <c r="LX727" s="47"/>
      <c r="LY727" s="47"/>
      <c r="LZ727" s="47"/>
      <c r="MA727" s="47"/>
      <c r="MB727" s="47"/>
      <c r="MC727" s="47"/>
      <c r="MD727" s="47"/>
      <c r="ME727" s="47"/>
      <c r="MF727" s="47"/>
      <c r="MG727" s="47"/>
      <c r="MH727" s="47"/>
      <c r="MI727" s="47"/>
      <c r="MJ727" s="47"/>
      <c r="MK727" s="47"/>
      <c r="ML727" s="47"/>
      <c r="MM727" s="47"/>
      <c r="MN727" s="47"/>
      <c r="MO727" s="47"/>
      <c r="MP727" s="47"/>
      <c r="MQ727" s="47"/>
      <c r="MR727" s="47"/>
      <c r="MS727" s="47"/>
      <c r="MT727" s="47"/>
      <c r="MU727" s="47"/>
      <c r="MV727" s="47"/>
      <c r="MW727" s="47"/>
      <c r="MX727" s="47"/>
      <c r="MY727" s="47"/>
      <c r="MZ727" s="47"/>
      <c r="NA727" s="47"/>
    </row>
    <row r="728" spans="138:365" x14ac:dyDescent="0.25"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  <c r="JP728" s="47"/>
      <c r="JQ728" s="47"/>
      <c r="JR728" s="47"/>
      <c r="JS728" s="47"/>
      <c r="JT728" s="47"/>
      <c r="JU728" s="47"/>
      <c r="JV728" s="47"/>
      <c r="JW728" s="47"/>
      <c r="JX728" s="47"/>
      <c r="JY728" s="47"/>
      <c r="JZ728" s="47"/>
      <c r="KA728" s="47"/>
      <c r="KB728" s="47"/>
      <c r="KC728" s="47"/>
      <c r="KD728" s="47"/>
      <c r="KE728" s="47"/>
      <c r="KF728" s="47"/>
      <c r="KG728" s="47"/>
      <c r="KH728" s="47"/>
      <c r="KI728" s="47"/>
      <c r="KJ728" s="47"/>
      <c r="KK728" s="47"/>
      <c r="KL728" s="47"/>
      <c r="KM728" s="47"/>
      <c r="KN728" s="47"/>
      <c r="KO728" s="47"/>
      <c r="KP728" s="47"/>
      <c r="KQ728" s="47"/>
      <c r="KR728" s="47"/>
      <c r="KS728" s="47"/>
      <c r="KT728" s="47"/>
      <c r="KU728" s="47"/>
      <c r="KV728" s="47"/>
      <c r="KW728" s="47"/>
      <c r="KX728" s="47"/>
      <c r="KY728" s="47"/>
      <c r="KZ728" s="47"/>
      <c r="LA728" s="47"/>
      <c r="LB728" s="47"/>
      <c r="LC728" s="47"/>
      <c r="LD728" s="47"/>
      <c r="LE728" s="47"/>
      <c r="LF728" s="47"/>
      <c r="LG728" s="47"/>
      <c r="LH728" s="47"/>
      <c r="LI728" s="47"/>
      <c r="LJ728" s="47"/>
      <c r="LK728" s="47"/>
      <c r="LL728" s="47"/>
      <c r="LM728" s="47"/>
      <c r="LN728" s="47"/>
      <c r="LO728" s="47"/>
      <c r="LP728" s="47"/>
      <c r="LQ728" s="47"/>
      <c r="LR728" s="47"/>
      <c r="LS728" s="47"/>
      <c r="LT728" s="47"/>
      <c r="LU728" s="47"/>
      <c r="LV728" s="47"/>
      <c r="LW728" s="47"/>
      <c r="LX728" s="47"/>
      <c r="LY728" s="47"/>
      <c r="LZ728" s="47"/>
      <c r="MA728" s="47"/>
      <c r="MB728" s="47"/>
      <c r="MC728" s="47"/>
      <c r="MD728" s="47"/>
      <c r="ME728" s="47"/>
      <c r="MF728" s="47"/>
      <c r="MG728" s="47"/>
      <c r="MH728" s="47"/>
      <c r="MI728" s="47"/>
      <c r="MJ728" s="47"/>
      <c r="MK728" s="47"/>
      <c r="ML728" s="47"/>
      <c r="MM728" s="47"/>
      <c r="MN728" s="47"/>
      <c r="MO728" s="47"/>
      <c r="MP728" s="47"/>
      <c r="MQ728" s="47"/>
      <c r="MR728" s="47"/>
      <c r="MS728" s="47"/>
      <c r="MT728" s="47"/>
      <c r="MU728" s="47"/>
      <c r="MV728" s="47"/>
      <c r="MW728" s="47"/>
      <c r="MX728" s="47"/>
      <c r="MY728" s="47"/>
      <c r="MZ728" s="47"/>
      <c r="NA728" s="47"/>
    </row>
    <row r="729" spans="138:365" x14ac:dyDescent="0.25"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  <c r="JP729" s="47"/>
      <c r="JQ729" s="47"/>
      <c r="JR729" s="47"/>
      <c r="JS729" s="47"/>
      <c r="JT729" s="47"/>
      <c r="JU729" s="47"/>
      <c r="JV729" s="47"/>
      <c r="JW729" s="47"/>
      <c r="JX729" s="47"/>
      <c r="JY729" s="47"/>
      <c r="JZ729" s="47"/>
      <c r="KA729" s="47"/>
      <c r="KB729" s="47"/>
      <c r="KC729" s="47"/>
      <c r="KD729" s="47"/>
      <c r="KE729" s="47"/>
      <c r="KF729" s="47"/>
      <c r="KG729" s="47"/>
      <c r="KH729" s="47"/>
      <c r="KI729" s="47"/>
      <c r="KJ729" s="47"/>
      <c r="KK729" s="47"/>
      <c r="KL729" s="47"/>
      <c r="KM729" s="47"/>
      <c r="KN729" s="47"/>
      <c r="KO729" s="47"/>
      <c r="KP729" s="47"/>
      <c r="KQ729" s="47"/>
      <c r="KR729" s="47"/>
      <c r="KS729" s="47"/>
      <c r="KT729" s="47"/>
      <c r="KU729" s="47"/>
      <c r="KV729" s="47"/>
      <c r="KW729" s="47"/>
      <c r="KX729" s="47"/>
      <c r="KY729" s="47"/>
      <c r="KZ729" s="47"/>
      <c r="LA729" s="47"/>
      <c r="LB729" s="47"/>
      <c r="LC729" s="47"/>
      <c r="LD729" s="47"/>
      <c r="LE729" s="47"/>
      <c r="LF729" s="47"/>
      <c r="LG729" s="47"/>
      <c r="LH729" s="47"/>
      <c r="LI729" s="47"/>
      <c r="LJ729" s="47"/>
      <c r="LK729" s="47"/>
      <c r="LL729" s="47"/>
      <c r="LM729" s="47"/>
      <c r="LN729" s="47"/>
      <c r="LO729" s="47"/>
      <c r="LP729" s="47"/>
      <c r="LQ729" s="47"/>
      <c r="LR729" s="47"/>
      <c r="LS729" s="47"/>
      <c r="LT729" s="47"/>
      <c r="LU729" s="47"/>
      <c r="LV729" s="47"/>
      <c r="LW729" s="47"/>
      <c r="LX729" s="47"/>
      <c r="LY729" s="47"/>
      <c r="LZ729" s="47"/>
      <c r="MA729" s="47"/>
      <c r="MB729" s="47"/>
      <c r="MC729" s="47"/>
      <c r="MD729" s="47"/>
      <c r="ME729" s="47"/>
      <c r="MF729" s="47"/>
      <c r="MG729" s="47"/>
      <c r="MH729" s="47"/>
      <c r="MI729" s="47"/>
      <c r="MJ729" s="47"/>
      <c r="MK729" s="47"/>
      <c r="ML729" s="47"/>
      <c r="MM729" s="47"/>
      <c r="MN729" s="47"/>
      <c r="MO729" s="47"/>
      <c r="MP729" s="47"/>
      <c r="MQ729" s="47"/>
      <c r="MR729" s="47"/>
      <c r="MS729" s="47"/>
      <c r="MT729" s="47"/>
      <c r="MU729" s="47"/>
      <c r="MV729" s="47"/>
      <c r="MW729" s="47"/>
      <c r="MX729" s="47"/>
      <c r="MY729" s="47"/>
      <c r="MZ729" s="47"/>
      <c r="NA729" s="47"/>
    </row>
    <row r="730" spans="138:365" x14ac:dyDescent="0.25"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  <c r="JP730" s="47"/>
      <c r="JQ730" s="47"/>
      <c r="JR730" s="47"/>
      <c r="JS730" s="47"/>
      <c r="JT730" s="47"/>
      <c r="JU730" s="47"/>
      <c r="JV730" s="47"/>
      <c r="JW730" s="47"/>
      <c r="JX730" s="47"/>
      <c r="JY730" s="47"/>
      <c r="JZ730" s="47"/>
      <c r="KA730" s="47"/>
      <c r="KB730" s="47"/>
      <c r="KC730" s="47"/>
      <c r="KD730" s="47"/>
      <c r="KE730" s="47"/>
      <c r="KF730" s="47"/>
      <c r="KG730" s="47"/>
      <c r="KH730" s="47"/>
      <c r="KI730" s="47"/>
      <c r="KJ730" s="47"/>
      <c r="KK730" s="47"/>
      <c r="KL730" s="47"/>
      <c r="KM730" s="47"/>
      <c r="KN730" s="47"/>
      <c r="KO730" s="47"/>
      <c r="KP730" s="47"/>
      <c r="KQ730" s="47"/>
      <c r="KR730" s="47"/>
      <c r="KS730" s="47"/>
      <c r="KT730" s="47"/>
      <c r="KU730" s="47"/>
      <c r="KV730" s="47"/>
      <c r="KW730" s="47"/>
      <c r="KX730" s="47"/>
      <c r="KY730" s="47"/>
      <c r="KZ730" s="47"/>
      <c r="LA730" s="47"/>
      <c r="LB730" s="47"/>
      <c r="LC730" s="47"/>
      <c r="LD730" s="47"/>
      <c r="LE730" s="47"/>
      <c r="LF730" s="47"/>
      <c r="LG730" s="47"/>
      <c r="LH730" s="47"/>
      <c r="LI730" s="47"/>
      <c r="LJ730" s="47"/>
      <c r="LK730" s="47"/>
      <c r="LL730" s="47"/>
      <c r="LM730" s="47"/>
      <c r="LN730" s="47"/>
      <c r="LO730" s="47"/>
      <c r="LP730" s="47"/>
      <c r="LQ730" s="47"/>
      <c r="LR730" s="47"/>
      <c r="LS730" s="47"/>
      <c r="LT730" s="47"/>
      <c r="LU730" s="47"/>
      <c r="LV730" s="47"/>
      <c r="LW730" s="47"/>
      <c r="LX730" s="47"/>
      <c r="LY730" s="47"/>
      <c r="LZ730" s="47"/>
      <c r="MA730" s="47"/>
      <c r="MB730" s="47"/>
      <c r="MC730" s="47"/>
      <c r="MD730" s="47"/>
      <c r="ME730" s="47"/>
      <c r="MF730" s="47"/>
      <c r="MG730" s="47"/>
      <c r="MH730" s="47"/>
      <c r="MI730" s="47"/>
      <c r="MJ730" s="47"/>
      <c r="MK730" s="47"/>
      <c r="ML730" s="47"/>
      <c r="MM730" s="47"/>
      <c r="MN730" s="47"/>
      <c r="MO730" s="47"/>
      <c r="MP730" s="47"/>
      <c r="MQ730" s="47"/>
      <c r="MR730" s="47"/>
      <c r="MS730" s="47"/>
      <c r="MT730" s="47"/>
      <c r="MU730" s="47"/>
      <c r="MV730" s="47"/>
      <c r="MW730" s="47"/>
      <c r="MX730" s="47"/>
      <c r="MY730" s="47"/>
      <c r="MZ730" s="47"/>
      <c r="NA730" s="47"/>
    </row>
    <row r="731" spans="138:365" x14ac:dyDescent="0.25"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  <c r="JP731" s="47"/>
      <c r="JQ731" s="47"/>
      <c r="JR731" s="47"/>
      <c r="JS731" s="47"/>
      <c r="JT731" s="47"/>
      <c r="JU731" s="47"/>
      <c r="JV731" s="47"/>
      <c r="JW731" s="47"/>
      <c r="JX731" s="47"/>
      <c r="JY731" s="47"/>
      <c r="JZ731" s="47"/>
      <c r="KA731" s="47"/>
      <c r="KB731" s="47"/>
      <c r="KC731" s="47"/>
      <c r="KD731" s="47"/>
      <c r="KE731" s="47"/>
      <c r="KF731" s="47"/>
      <c r="KG731" s="47"/>
      <c r="KH731" s="47"/>
      <c r="KI731" s="47"/>
      <c r="KJ731" s="47"/>
      <c r="KK731" s="47"/>
      <c r="KL731" s="47"/>
      <c r="KM731" s="47"/>
      <c r="KN731" s="47"/>
      <c r="KO731" s="47"/>
      <c r="KP731" s="47"/>
      <c r="KQ731" s="47"/>
      <c r="KR731" s="47"/>
      <c r="KS731" s="47"/>
      <c r="KT731" s="47"/>
      <c r="KU731" s="47"/>
      <c r="KV731" s="47"/>
      <c r="KW731" s="47"/>
      <c r="KX731" s="47"/>
      <c r="KY731" s="47"/>
      <c r="KZ731" s="47"/>
      <c r="LA731" s="47"/>
      <c r="LB731" s="47"/>
      <c r="LC731" s="47"/>
      <c r="LD731" s="47"/>
      <c r="LE731" s="47"/>
      <c r="LF731" s="47"/>
      <c r="LG731" s="47"/>
      <c r="LH731" s="47"/>
      <c r="LI731" s="47"/>
      <c r="LJ731" s="47"/>
      <c r="LK731" s="47"/>
      <c r="LL731" s="47"/>
      <c r="LM731" s="47"/>
      <c r="LN731" s="47"/>
      <c r="LO731" s="47"/>
      <c r="LP731" s="47"/>
      <c r="LQ731" s="47"/>
      <c r="LR731" s="47"/>
      <c r="LS731" s="47"/>
      <c r="LT731" s="47"/>
      <c r="LU731" s="47"/>
      <c r="LV731" s="47"/>
      <c r="LW731" s="47"/>
      <c r="LX731" s="47"/>
      <c r="LY731" s="47"/>
      <c r="LZ731" s="47"/>
      <c r="MA731" s="47"/>
      <c r="MB731" s="47"/>
      <c r="MC731" s="47"/>
      <c r="MD731" s="47"/>
      <c r="ME731" s="47"/>
      <c r="MF731" s="47"/>
      <c r="MG731" s="47"/>
      <c r="MH731" s="47"/>
      <c r="MI731" s="47"/>
      <c r="MJ731" s="47"/>
      <c r="MK731" s="47"/>
      <c r="ML731" s="47"/>
      <c r="MM731" s="47"/>
      <c r="MN731" s="47"/>
      <c r="MO731" s="47"/>
      <c r="MP731" s="47"/>
      <c r="MQ731" s="47"/>
      <c r="MR731" s="47"/>
      <c r="MS731" s="47"/>
      <c r="MT731" s="47"/>
      <c r="MU731" s="47"/>
      <c r="MV731" s="47"/>
      <c r="MW731" s="47"/>
      <c r="MX731" s="47"/>
      <c r="MY731" s="47"/>
      <c r="MZ731" s="47"/>
      <c r="NA731" s="47"/>
    </row>
    <row r="732" spans="138:365" x14ac:dyDescent="0.25"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  <c r="JP732" s="47"/>
      <c r="JQ732" s="47"/>
      <c r="JR732" s="47"/>
      <c r="JS732" s="47"/>
      <c r="JT732" s="47"/>
      <c r="JU732" s="47"/>
      <c r="JV732" s="47"/>
      <c r="JW732" s="47"/>
      <c r="JX732" s="47"/>
      <c r="JY732" s="47"/>
      <c r="JZ732" s="47"/>
      <c r="KA732" s="47"/>
      <c r="KB732" s="47"/>
      <c r="KC732" s="47"/>
      <c r="KD732" s="47"/>
      <c r="KE732" s="47"/>
      <c r="KF732" s="47"/>
      <c r="KG732" s="47"/>
      <c r="KH732" s="47"/>
      <c r="KI732" s="47"/>
      <c r="KJ732" s="47"/>
      <c r="KK732" s="47"/>
      <c r="KL732" s="47"/>
      <c r="KM732" s="47"/>
      <c r="KN732" s="47"/>
      <c r="KO732" s="47"/>
      <c r="KP732" s="47"/>
      <c r="KQ732" s="47"/>
      <c r="KR732" s="47"/>
      <c r="KS732" s="47"/>
      <c r="KT732" s="47"/>
      <c r="KU732" s="47"/>
      <c r="KV732" s="47"/>
      <c r="KW732" s="47"/>
      <c r="KX732" s="47"/>
      <c r="KY732" s="47"/>
      <c r="KZ732" s="47"/>
      <c r="LA732" s="47"/>
      <c r="LB732" s="47"/>
      <c r="LC732" s="47"/>
      <c r="LD732" s="47"/>
      <c r="LE732" s="47"/>
      <c r="LF732" s="47"/>
      <c r="LG732" s="47"/>
      <c r="LH732" s="47"/>
      <c r="LI732" s="47"/>
      <c r="LJ732" s="47"/>
      <c r="LK732" s="47"/>
      <c r="LL732" s="47"/>
      <c r="LM732" s="47"/>
      <c r="LN732" s="47"/>
      <c r="LO732" s="47"/>
      <c r="LP732" s="47"/>
      <c r="LQ732" s="47"/>
      <c r="LR732" s="47"/>
      <c r="LS732" s="47"/>
      <c r="LT732" s="47"/>
      <c r="LU732" s="47"/>
      <c r="LV732" s="47"/>
      <c r="LW732" s="47"/>
      <c r="LX732" s="47"/>
      <c r="LY732" s="47"/>
      <c r="LZ732" s="47"/>
      <c r="MA732" s="47"/>
      <c r="MB732" s="47"/>
      <c r="MC732" s="47"/>
      <c r="MD732" s="47"/>
      <c r="ME732" s="47"/>
      <c r="MF732" s="47"/>
      <c r="MG732" s="47"/>
      <c r="MH732" s="47"/>
      <c r="MI732" s="47"/>
      <c r="MJ732" s="47"/>
      <c r="MK732" s="47"/>
      <c r="ML732" s="47"/>
      <c r="MM732" s="47"/>
      <c r="MN732" s="47"/>
      <c r="MO732" s="47"/>
      <c r="MP732" s="47"/>
      <c r="MQ732" s="47"/>
      <c r="MR732" s="47"/>
      <c r="MS732" s="47"/>
      <c r="MT732" s="47"/>
      <c r="MU732" s="47"/>
      <c r="MV732" s="47"/>
      <c r="MW732" s="47"/>
      <c r="MX732" s="47"/>
      <c r="MY732" s="47"/>
      <c r="MZ732" s="47"/>
      <c r="NA732" s="47"/>
    </row>
    <row r="733" spans="138:365" x14ac:dyDescent="0.25"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  <c r="JP733" s="47"/>
      <c r="JQ733" s="47"/>
      <c r="JR733" s="47"/>
      <c r="JS733" s="47"/>
      <c r="JT733" s="47"/>
      <c r="JU733" s="47"/>
      <c r="JV733" s="47"/>
      <c r="JW733" s="47"/>
      <c r="JX733" s="47"/>
      <c r="JY733" s="47"/>
      <c r="JZ733" s="47"/>
      <c r="KA733" s="47"/>
      <c r="KB733" s="47"/>
      <c r="KC733" s="47"/>
      <c r="KD733" s="47"/>
      <c r="KE733" s="47"/>
      <c r="KF733" s="47"/>
      <c r="KG733" s="47"/>
      <c r="KH733" s="47"/>
      <c r="KI733" s="47"/>
      <c r="KJ733" s="47"/>
      <c r="KK733" s="47"/>
      <c r="KL733" s="47"/>
      <c r="KM733" s="47"/>
      <c r="KN733" s="47"/>
      <c r="KO733" s="47"/>
      <c r="KP733" s="47"/>
      <c r="KQ733" s="47"/>
      <c r="KR733" s="47"/>
      <c r="KS733" s="47"/>
      <c r="KT733" s="47"/>
      <c r="KU733" s="47"/>
      <c r="KV733" s="47"/>
      <c r="KW733" s="47"/>
      <c r="KX733" s="47"/>
      <c r="KY733" s="47"/>
      <c r="KZ733" s="47"/>
      <c r="LA733" s="47"/>
      <c r="LB733" s="47"/>
      <c r="LC733" s="47"/>
      <c r="LD733" s="47"/>
      <c r="LE733" s="47"/>
      <c r="LF733" s="47"/>
      <c r="LG733" s="47"/>
      <c r="LH733" s="47"/>
      <c r="LI733" s="47"/>
      <c r="LJ733" s="47"/>
      <c r="LK733" s="47"/>
      <c r="LL733" s="47"/>
      <c r="LM733" s="47"/>
      <c r="LN733" s="47"/>
      <c r="LO733" s="47"/>
      <c r="LP733" s="47"/>
      <c r="LQ733" s="47"/>
      <c r="LR733" s="47"/>
      <c r="LS733" s="47"/>
      <c r="LT733" s="47"/>
      <c r="LU733" s="47"/>
      <c r="LV733" s="47"/>
      <c r="LW733" s="47"/>
      <c r="LX733" s="47"/>
      <c r="LY733" s="47"/>
      <c r="LZ733" s="47"/>
      <c r="MA733" s="47"/>
      <c r="MB733" s="47"/>
      <c r="MC733" s="47"/>
      <c r="MD733" s="47"/>
      <c r="ME733" s="47"/>
      <c r="MF733" s="47"/>
      <c r="MG733" s="47"/>
      <c r="MH733" s="47"/>
      <c r="MI733" s="47"/>
      <c r="MJ733" s="47"/>
      <c r="MK733" s="47"/>
      <c r="ML733" s="47"/>
      <c r="MM733" s="47"/>
      <c r="MN733" s="47"/>
      <c r="MO733" s="47"/>
      <c r="MP733" s="47"/>
      <c r="MQ733" s="47"/>
      <c r="MR733" s="47"/>
      <c r="MS733" s="47"/>
      <c r="MT733" s="47"/>
      <c r="MU733" s="47"/>
      <c r="MV733" s="47"/>
      <c r="MW733" s="47"/>
      <c r="MX733" s="47"/>
      <c r="MY733" s="47"/>
      <c r="MZ733" s="47"/>
      <c r="NA733" s="47"/>
    </row>
    <row r="734" spans="138:365" x14ac:dyDescent="0.25"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  <c r="JP734" s="47"/>
      <c r="JQ734" s="47"/>
      <c r="JR734" s="47"/>
      <c r="JS734" s="47"/>
      <c r="JT734" s="47"/>
      <c r="JU734" s="47"/>
      <c r="JV734" s="47"/>
      <c r="JW734" s="47"/>
      <c r="JX734" s="47"/>
      <c r="JY734" s="47"/>
      <c r="JZ734" s="47"/>
      <c r="KA734" s="47"/>
      <c r="KB734" s="47"/>
      <c r="KC734" s="47"/>
      <c r="KD734" s="47"/>
      <c r="KE734" s="47"/>
      <c r="KF734" s="47"/>
      <c r="KG734" s="47"/>
      <c r="KH734" s="47"/>
      <c r="KI734" s="47"/>
      <c r="KJ734" s="47"/>
      <c r="KK734" s="47"/>
      <c r="KL734" s="47"/>
      <c r="KM734" s="47"/>
      <c r="KN734" s="47"/>
      <c r="KO734" s="47"/>
      <c r="KP734" s="47"/>
      <c r="KQ734" s="47"/>
      <c r="KR734" s="47"/>
      <c r="KS734" s="47"/>
      <c r="KT734" s="47"/>
      <c r="KU734" s="47"/>
      <c r="KV734" s="47"/>
      <c r="KW734" s="47"/>
      <c r="KX734" s="47"/>
      <c r="KY734" s="47"/>
      <c r="KZ734" s="47"/>
      <c r="LA734" s="47"/>
      <c r="LB734" s="47"/>
      <c r="LC734" s="47"/>
      <c r="LD734" s="47"/>
      <c r="LE734" s="47"/>
      <c r="LF734" s="47"/>
      <c r="LG734" s="47"/>
      <c r="LH734" s="47"/>
      <c r="LI734" s="47"/>
      <c r="LJ734" s="47"/>
      <c r="LK734" s="47"/>
      <c r="LL734" s="47"/>
      <c r="LM734" s="47"/>
      <c r="LN734" s="47"/>
      <c r="LO734" s="47"/>
      <c r="LP734" s="47"/>
      <c r="LQ734" s="47"/>
      <c r="LR734" s="47"/>
      <c r="LS734" s="47"/>
      <c r="LT734" s="47"/>
      <c r="LU734" s="47"/>
      <c r="LV734" s="47"/>
      <c r="LW734" s="47"/>
      <c r="LX734" s="47"/>
      <c r="LY734" s="47"/>
      <c r="LZ734" s="47"/>
      <c r="MA734" s="47"/>
      <c r="MB734" s="47"/>
      <c r="MC734" s="47"/>
      <c r="MD734" s="47"/>
      <c r="ME734" s="47"/>
      <c r="MF734" s="47"/>
      <c r="MG734" s="47"/>
      <c r="MH734" s="47"/>
      <c r="MI734" s="47"/>
      <c r="MJ734" s="47"/>
      <c r="MK734" s="47"/>
      <c r="ML734" s="47"/>
      <c r="MM734" s="47"/>
      <c r="MN734" s="47"/>
      <c r="MO734" s="47"/>
      <c r="MP734" s="47"/>
      <c r="MQ734" s="47"/>
      <c r="MR734" s="47"/>
      <c r="MS734" s="47"/>
      <c r="MT734" s="47"/>
      <c r="MU734" s="47"/>
      <c r="MV734" s="47"/>
      <c r="MW734" s="47"/>
      <c r="MX734" s="47"/>
      <c r="MY734" s="47"/>
      <c r="MZ734" s="47"/>
      <c r="NA734" s="47"/>
    </row>
    <row r="735" spans="138:365" x14ac:dyDescent="0.25"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  <c r="JP735" s="47"/>
      <c r="JQ735" s="47"/>
      <c r="JR735" s="47"/>
      <c r="JS735" s="47"/>
      <c r="JT735" s="47"/>
      <c r="JU735" s="47"/>
      <c r="JV735" s="47"/>
      <c r="JW735" s="47"/>
      <c r="JX735" s="47"/>
      <c r="JY735" s="47"/>
      <c r="JZ735" s="47"/>
      <c r="KA735" s="47"/>
      <c r="KB735" s="47"/>
      <c r="KC735" s="47"/>
      <c r="KD735" s="47"/>
      <c r="KE735" s="47"/>
      <c r="KF735" s="47"/>
      <c r="KG735" s="47"/>
      <c r="KH735" s="47"/>
      <c r="KI735" s="47"/>
      <c r="KJ735" s="47"/>
      <c r="KK735" s="47"/>
      <c r="KL735" s="47"/>
      <c r="KM735" s="47"/>
      <c r="KN735" s="47"/>
      <c r="KO735" s="47"/>
      <c r="KP735" s="47"/>
      <c r="KQ735" s="47"/>
      <c r="KR735" s="47"/>
      <c r="KS735" s="47"/>
      <c r="KT735" s="47"/>
      <c r="KU735" s="47"/>
      <c r="KV735" s="47"/>
      <c r="KW735" s="47"/>
      <c r="KX735" s="47"/>
      <c r="KY735" s="47"/>
      <c r="KZ735" s="47"/>
      <c r="LA735" s="47"/>
      <c r="LB735" s="47"/>
      <c r="LC735" s="47"/>
      <c r="LD735" s="47"/>
      <c r="LE735" s="47"/>
      <c r="LF735" s="47"/>
      <c r="LG735" s="47"/>
      <c r="LH735" s="47"/>
      <c r="LI735" s="47"/>
      <c r="LJ735" s="47"/>
      <c r="LK735" s="47"/>
      <c r="LL735" s="47"/>
      <c r="LM735" s="47"/>
      <c r="LN735" s="47"/>
      <c r="LO735" s="47"/>
      <c r="LP735" s="47"/>
      <c r="LQ735" s="47"/>
      <c r="LR735" s="47"/>
      <c r="LS735" s="47"/>
      <c r="LT735" s="47"/>
      <c r="LU735" s="47"/>
      <c r="LV735" s="47"/>
      <c r="LW735" s="47"/>
      <c r="LX735" s="47"/>
      <c r="LY735" s="47"/>
      <c r="LZ735" s="47"/>
      <c r="MA735" s="47"/>
      <c r="MB735" s="47"/>
      <c r="MC735" s="47"/>
      <c r="MD735" s="47"/>
      <c r="ME735" s="47"/>
      <c r="MF735" s="47"/>
      <c r="MG735" s="47"/>
      <c r="MH735" s="47"/>
      <c r="MI735" s="47"/>
      <c r="MJ735" s="47"/>
      <c r="MK735" s="47"/>
      <c r="ML735" s="47"/>
      <c r="MM735" s="47"/>
      <c r="MN735" s="47"/>
      <c r="MO735" s="47"/>
      <c r="MP735" s="47"/>
      <c r="MQ735" s="47"/>
      <c r="MR735" s="47"/>
      <c r="MS735" s="47"/>
      <c r="MT735" s="47"/>
      <c r="MU735" s="47"/>
      <c r="MV735" s="47"/>
      <c r="MW735" s="47"/>
      <c r="MX735" s="47"/>
      <c r="MY735" s="47"/>
      <c r="MZ735" s="47"/>
      <c r="NA735" s="47"/>
    </row>
    <row r="736" spans="138:365" x14ac:dyDescent="0.25"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  <c r="JP736" s="47"/>
      <c r="JQ736" s="47"/>
      <c r="JR736" s="47"/>
      <c r="JS736" s="47"/>
      <c r="JT736" s="47"/>
      <c r="JU736" s="47"/>
      <c r="JV736" s="47"/>
      <c r="JW736" s="47"/>
      <c r="JX736" s="47"/>
      <c r="JY736" s="47"/>
      <c r="JZ736" s="47"/>
      <c r="KA736" s="47"/>
      <c r="KB736" s="47"/>
      <c r="KC736" s="47"/>
      <c r="KD736" s="47"/>
      <c r="KE736" s="47"/>
      <c r="KF736" s="47"/>
      <c r="KG736" s="47"/>
      <c r="KH736" s="47"/>
      <c r="KI736" s="47"/>
      <c r="KJ736" s="47"/>
      <c r="KK736" s="47"/>
      <c r="KL736" s="47"/>
      <c r="KM736" s="47"/>
      <c r="KN736" s="47"/>
      <c r="KO736" s="47"/>
      <c r="KP736" s="47"/>
      <c r="KQ736" s="47"/>
      <c r="KR736" s="47"/>
      <c r="KS736" s="47"/>
      <c r="KT736" s="47"/>
      <c r="KU736" s="47"/>
      <c r="KV736" s="47"/>
      <c r="KW736" s="47"/>
      <c r="KX736" s="47"/>
      <c r="KY736" s="47"/>
      <c r="KZ736" s="47"/>
      <c r="LA736" s="47"/>
      <c r="LB736" s="47"/>
      <c r="LC736" s="47"/>
      <c r="LD736" s="47"/>
      <c r="LE736" s="47"/>
      <c r="LF736" s="47"/>
      <c r="LG736" s="47"/>
      <c r="LH736" s="47"/>
      <c r="LI736" s="47"/>
      <c r="LJ736" s="47"/>
      <c r="LK736" s="47"/>
      <c r="LL736" s="47"/>
      <c r="LM736" s="47"/>
      <c r="LN736" s="47"/>
      <c r="LO736" s="47"/>
      <c r="LP736" s="47"/>
      <c r="LQ736" s="47"/>
      <c r="LR736" s="47"/>
      <c r="LS736" s="47"/>
      <c r="LT736" s="47"/>
      <c r="LU736" s="47"/>
      <c r="LV736" s="47"/>
      <c r="LW736" s="47"/>
      <c r="LX736" s="47"/>
      <c r="LY736" s="47"/>
      <c r="LZ736" s="47"/>
      <c r="MA736" s="47"/>
      <c r="MB736" s="47"/>
      <c r="MC736" s="47"/>
      <c r="MD736" s="47"/>
      <c r="ME736" s="47"/>
      <c r="MF736" s="47"/>
      <c r="MG736" s="47"/>
      <c r="MH736" s="47"/>
      <c r="MI736" s="47"/>
      <c r="MJ736" s="47"/>
      <c r="MK736" s="47"/>
      <c r="ML736" s="47"/>
      <c r="MM736" s="47"/>
      <c r="MN736" s="47"/>
      <c r="MO736" s="47"/>
      <c r="MP736" s="47"/>
      <c r="MQ736" s="47"/>
      <c r="MR736" s="47"/>
      <c r="MS736" s="47"/>
      <c r="MT736" s="47"/>
      <c r="MU736" s="47"/>
      <c r="MV736" s="47"/>
      <c r="MW736" s="47"/>
      <c r="MX736" s="47"/>
      <c r="MY736" s="47"/>
      <c r="MZ736" s="47"/>
      <c r="NA736" s="47"/>
    </row>
    <row r="737" spans="138:365" x14ac:dyDescent="0.25"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  <c r="JP737" s="47"/>
      <c r="JQ737" s="47"/>
      <c r="JR737" s="47"/>
      <c r="JS737" s="47"/>
      <c r="JT737" s="47"/>
      <c r="JU737" s="47"/>
      <c r="JV737" s="47"/>
      <c r="JW737" s="47"/>
      <c r="JX737" s="47"/>
      <c r="JY737" s="47"/>
      <c r="JZ737" s="47"/>
      <c r="KA737" s="47"/>
      <c r="KB737" s="47"/>
      <c r="KC737" s="47"/>
      <c r="KD737" s="47"/>
      <c r="KE737" s="47"/>
      <c r="KF737" s="47"/>
      <c r="KG737" s="47"/>
      <c r="KH737" s="47"/>
      <c r="KI737" s="47"/>
      <c r="KJ737" s="47"/>
      <c r="KK737" s="47"/>
      <c r="KL737" s="47"/>
      <c r="KM737" s="47"/>
      <c r="KN737" s="47"/>
      <c r="KO737" s="47"/>
      <c r="KP737" s="47"/>
      <c r="KQ737" s="47"/>
      <c r="KR737" s="47"/>
      <c r="KS737" s="47"/>
      <c r="KT737" s="47"/>
      <c r="KU737" s="47"/>
      <c r="KV737" s="47"/>
      <c r="KW737" s="47"/>
      <c r="KX737" s="47"/>
      <c r="KY737" s="47"/>
      <c r="KZ737" s="47"/>
      <c r="LA737" s="47"/>
      <c r="LB737" s="47"/>
      <c r="LC737" s="47"/>
      <c r="LD737" s="47"/>
      <c r="LE737" s="47"/>
      <c r="LF737" s="47"/>
      <c r="LG737" s="47"/>
      <c r="LH737" s="47"/>
      <c r="LI737" s="47"/>
      <c r="LJ737" s="47"/>
      <c r="LK737" s="47"/>
      <c r="LL737" s="47"/>
      <c r="LM737" s="47"/>
      <c r="LN737" s="47"/>
      <c r="LO737" s="47"/>
      <c r="LP737" s="47"/>
      <c r="LQ737" s="47"/>
      <c r="LR737" s="47"/>
      <c r="LS737" s="47"/>
      <c r="LT737" s="47"/>
      <c r="LU737" s="47"/>
      <c r="LV737" s="47"/>
      <c r="LW737" s="47"/>
      <c r="LX737" s="47"/>
      <c r="LY737" s="47"/>
      <c r="LZ737" s="47"/>
      <c r="MA737" s="47"/>
      <c r="MB737" s="47"/>
      <c r="MC737" s="47"/>
      <c r="MD737" s="47"/>
      <c r="ME737" s="47"/>
      <c r="MF737" s="47"/>
      <c r="MG737" s="47"/>
      <c r="MH737" s="47"/>
      <c r="MI737" s="47"/>
      <c r="MJ737" s="47"/>
      <c r="MK737" s="47"/>
      <c r="ML737" s="47"/>
      <c r="MM737" s="47"/>
      <c r="MN737" s="47"/>
      <c r="MO737" s="47"/>
      <c r="MP737" s="47"/>
      <c r="MQ737" s="47"/>
      <c r="MR737" s="47"/>
      <c r="MS737" s="47"/>
      <c r="MT737" s="47"/>
      <c r="MU737" s="47"/>
      <c r="MV737" s="47"/>
      <c r="MW737" s="47"/>
      <c r="MX737" s="47"/>
      <c r="MY737" s="47"/>
      <c r="MZ737" s="47"/>
      <c r="NA737" s="47"/>
    </row>
    <row r="738" spans="138:365" x14ac:dyDescent="0.25"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  <c r="JP738" s="47"/>
      <c r="JQ738" s="47"/>
      <c r="JR738" s="47"/>
      <c r="JS738" s="47"/>
      <c r="JT738" s="47"/>
      <c r="JU738" s="47"/>
      <c r="JV738" s="47"/>
      <c r="JW738" s="47"/>
      <c r="JX738" s="47"/>
      <c r="JY738" s="47"/>
      <c r="JZ738" s="47"/>
      <c r="KA738" s="47"/>
      <c r="KB738" s="47"/>
      <c r="KC738" s="47"/>
      <c r="KD738" s="47"/>
      <c r="KE738" s="47"/>
      <c r="KF738" s="47"/>
      <c r="KG738" s="47"/>
      <c r="KH738" s="47"/>
      <c r="KI738" s="47"/>
      <c r="KJ738" s="47"/>
      <c r="KK738" s="47"/>
      <c r="KL738" s="47"/>
      <c r="KM738" s="47"/>
      <c r="KN738" s="47"/>
      <c r="KO738" s="47"/>
      <c r="KP738" s="47"/>
      <c r="KQ738" s="47"/>
      <c r="KR738" s="47"/>
      <c r="KS738" s="47"/>
      <c r="KT738" s="47"/>
      <c r="KU738" s="47"/>
      <c r="KV738" s="47"/>
      <c r="KW738" s="47"/>
      <c r="KX738" s="47"/>
      <c r="KY738" s="47"/>
      <c r="KZ738" s="47"/>
      <c r="LA738" s="47"/>
      <c r="LB738" s="47"/>
      <c r="LC738" s="47"/>
      <c r="LD738" s="47"/>
      <c r="LE738" s="47"/>
      <c r="LF738" s="47"/>
      <c r="LG738" s="47"/>
      <c r="LH738" s="47"/>
      <c r="LI738" s="47"/>
      <c r="LJ738" s="47"/>
      <c r="LK738" s="47"/>
      <c r="LL738" s="47"/>
      <c r="LM738" s="47"/>
      <c r="LN738" s="47"/>
      <c r="LO738" s="47"/>
      <c r="LP738" s="47"/>
      <c r="LQ738" s="47"/>
      <c r="LR738" s="47"/>
      <c r="LS738" s="47"/>
      <c r="LT738" s="47"/>
      <c r="LU738" s="47"/>
      <c r="LV738" s="47"/>
      <c r="LW738" s="47"/>
      <c r="LX738" s="47"/>
      <c r="LY738" s="47"/>
      <c r="LZ738" s="47"/>
      <c r="MA738" s="47"/>
      <c r="MB738" s="47"/>
      <c r="MC738" s="47"/>
      <c r="MD738" s="47"/>
      <c r="ME738" s="47"/>
      <c r="MF738" s="47"/>
      <c r="MG738" s="47"/>
      <c r="MH738" s="47"/>
      <c r="MI738" s="47"/>
      <c r="MJ738" s="47"/>
      <c r="MK738" s="47"/>
      <c r="ML738" s="47"/>
      <c r="MM738" s="47"/>
      <c r="MN738" s="47"/>
      <c r="MO738" s="47"/>
      <c r="MP738" s="47"/>
      <c r="MQ738" s="47"/>
      <c r="MR738" s="47"/>
      <c r="MS738" s="47"/>
      <c r="MT738" s="47"/>
      <c r="MU738" s="47"/>
      <c r="MV738" s="47"/>
      <c r="MW738" s="47"/>
      <c r="MX738" s="47"/>
      <c r="MY738" s="47"/>
      <c r="MZ738" s="47"/>
      <c r="NA738" s="47"/>
    </row>
    <row r="739" spans="138:365" x14ac:dyDescent="0.25"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  <c r="JP739" s="47"/>
      <c r="JQ739" s="47"/>
      <c r="JR739" s="47"/>
      <c r="JS739" s="47"/>
      <c r="JT739" s="47"/>
      <c r="JU739" s="47"/>
      <c r="JV739" s="47"/>
      <c r="JW739" s="47"/>
      <c r="JX739" s="47"/>
      <c r="JY739" s="47"/>
      <c r="JZ739" s="47"/>
      <c r="KA739" s="47"/>
      <c r="KB739" s="47"/>
      <c r="KC739" s="47"/>
      <c r="KD739" s="47"/>
      <c r="KE739" s="47"/>
      <c r="KF739" s="47"/>
      <c r="KG739" s="47"/>
      <c r="KH739" s="47"/>
      <c r="KI739" s="47"/>
      <c r="KJ739" s="47"/>
      <c r="KK739" s="47"/>
      <c r="KL739" s="47"/>
      <c r="KM739" s="47"/>
      <c r="KN739" s="47"/>
      <c r="KO739" s="47"/>
      <c r="KP739" s="47"/>
      <c r="KQ739" s="47"/>
      <c r="KR739" s="47"/>
      <c r="KS739" s="47"/>
      <c r="KT739" s="47"/>
      <c r="KU739" s="47"/>
      <c r="KV739" s="47"/>
      <c r="KW739" s="47"/>
      <c r="KX739" s="47"/>
      <c r="KY739" s="47"/>
      <c r="KZ739" s="47"/>
      <c r="LA739" s="47"/>
      <c r="LB739" s="47"/>
      <c r="LC739" s="47"/>
      <c r="LD739" s="47"/>
      <c r="LE739" s="47"/>
      <c r="LF739" s="47"/>
      <c r="LG739" s="47"/>
      <c r="LH739" s="47"/>
      <c r="LI739" s="47"/>
      <c r="LJ739" s="47"/>
      <c r="LK739" s="47"/>
      <c r="LL739" s="47"/>
      <c r="LM739" s="47"/>
      <c r="LN739" s="47"/>
      <c r="LO739" s="47"/>
      <c r="LP739" s="47"/>
      <c r="LQ739" s="47"/>
      <c r="LR739" s="47"/>
      <c r="LS739" s="47"/>
      <c r="LT739" s="47"/>
      <c r="LU739" s="47"/>
      <c r="LV739" s="47"/>
      <c r="LW739" s="47"/>
      <c r="LX739" s="47"/>
      <c r="LY739" s="47"/>
      <c r="LZ739" s="47"/>
      <c r="MA739" s="47"/>
      <c r="MB739" s="47"/>
      <c r="MC739" s="47"/>
      <c r="MD739" s="47"/>
      <c r="ME739" s="47"/>
      <c r="MF739" s="47"/>
      <c r="MG739" s="47"/>
      <c r="MH739" s="47"/>
      <c r="MI739" s="47"/>
      <c r="MJ739" s="47"/>
      <c r="MK739" s="47"/>
      <c r="ML739" s="47"/>
      <c r="MM739" s="47"/>
      <c r="MN739" s="47"/>
      <c r="MO739" s="47"/>
      <c r="MP739" s="47"/>
      <c r="MQ739" s="47"/>
      <c r="MR739" s="47"/>
      <c r="MS739" s="47"/>
      <c r="MT739" s="47"/>
      <c r="MU739" s="47"/>
      <c r="MV739" s="47"/>
      <c r="MW739" s="47"/>
      <c r="MX739" s="47"/>
      <c r="MY739" s="47"/>
      <c r="MZ739" s="47"/>
      <c r="NA739" s="47"/>
    </row>
    <row r="740" spans="138:365" x14ac:dyDescent="0.25"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  <c r="JP740" s="47"/>
      <c r="JQ740" s="47"/>
      <c r="JR740" s="47"/>
      <c r="JS740" s="47"/>
      <c r="JT740" s="47"/>
      <c r="JU740" s="47"/>
      <c r="JV740" s="47"/>
      <c r="JW740" s="47"/>
      <c r="JX740" s="47"/>
      <c r="JY740" s="47"/>
      <c r="JZ740" s="47"/>
      <c r="KA740" s="47"/>
      <c r="KB740" s="47"/>
      <c r="KC740" s="47"/>
      <c r="KD740" s="47"/>
      <c r="KE740" s="47"/>
      <c r="KF740" s="47"/>
      <c r="KG740" s="47"/>
      <c r="KH740" s="47"/>
      <c r="KI740" s="47"/>
      <c r="KJ740" s="47"/>
      <c r="KK740" s="47"/>
      <c r="KL740" s="47"/>
      <c r="KM740" s="47"/>
      <c r="KN740" s="47"/>
      <c r="KO740" s="47"/>
      <c r="KP740" s="47"/>
      <c r="KQ740" s="47"/>
      <c r="KR740" s="47"/>
      <c r="KS740" s="47"/>
      <c r="KT740" s="47"/>
      <c r="KU740" s="47"/>
      <c r="KV740" s="47"/>
      <c r="KW740" s="47"/>
      <c r="KX740" s="47"/>
      <c r="KY740" s="47"/>
      <c r="KZ740" s="47"/>
      <c r="LA740" s="47"/>
      <c r="LB740" s="47"/>
      <c r="LC740" s="47"/>
      <c r="LD740" s="47"/>
      <c r="LE740" s="47"/>
      <c r="LF740" s="47"/>
      <c r="LG740" s="47"/>
      <c r="LH740" s="47"/>
      <c r="LI740" s="47"/>
      <c r="LJ740" s="47"/>
      <c r="LK740" s="47"/>
      <c r="LL740" s="47"/>
      <c r="LM740" s="47"/>
      <c r="LN740" s="47"/>
      <c r="LO740" s="47"/>
      <c r="LP740" s="47"/>
      <c r="LQ740" s="47"/>
      <c r="LR740" s="47"/>
      <c r="LS740" s="47"/>
      <c r="LT740" s="47"/>
      <c r="LU740" s="47"/>
      <c r="LV740" s="47"/>
      <c r="LW740" s="47"/>
      <c r="LX740" s="47"/>
      <c r="LY740" s="47"/>
      <c r="LZ740" s="47"/>
      <c r="MA740" s="47"/>
      <c r="MB740" s="47"/>
      <c r="MC740" s="47"/>
      <c r="MD740" s="47"/>
      <c r="ME740" s="47"/>
      <c r="MF740" s="47"/>
      <c r="MG740" s="47"/>
      <c r="MH740" s="47"/>
      <c r="MI740" s="47"/>
      <c r="MJ740" s="47"/>
      <c r="MK740" s="47"/>
      <c r="ML740" s="47"/>
      <c r="MM740" s="47"/>
      <c r="MN740" s="47"/>
      <c r="MO740" s="47"/>
      <c r="MP740" s="47"/>
      <c r="MQ740" s="47"/>
      <c r="MR740" s="47"/>
      <c r="MS740" s="47"/>
      <c r="MT740" s="47"/>
      <c r="MU740" s="47"/>
      <c r="MV740" s="47"/>
      <c r="MW740" s="47"/>
      <c r="MX740" s="47"/>
      <c r="MY740" s="47"/>
      <c r="MZ740" s="47"/>
      <c r="NA740" s="47"/>
    </row>
    <row r="741" spans="138:365" x14ac:dyDescent="0.25"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  <c r="JP741" s="47"/>
      <c r="JQ741" s="47"/>
      <c r="JR741" s="47"/>
      <c r="JS741" s="47"/>
      <c r="JT741" s="47"/>
      <c r="JU741" s="47"/>
      <c r="JV741" s="47"/>
      <c r="JW741" s="47"/>
      <c r="JX741" s="47"/>
      <c r="JY741" s="47"/>
      <c r="JZ741" s="47"/>
      <c r="KA741" s="47"/>
      <c r="KB741" s="47"/>
      <c r="KC741" s="47"/>
      <c r="KD741" s="47"/>
      <c r="KE741" s="47"/>
      <c r="KF741" s="47"/>
      <c r="KG741" s="47"/>
      <c r="KH741" s="47"/>
      <c r="KI741" s="47"/>
      <c r="KJ741" s="47"/>
      <c r="KK741" s="47"/>
      <c r="KL741" s="47"/>
      <c r="KM741" s="47"/>
      <c r="KN741" s="47"/>
      <c r="KO741" s="47"/>
      <c r="KP741" s="47"/>
      <c r="KQ741" s="47"/>
      <c r="KR741" s="47"/>
      <c r="KS741" s="47"/>
      <c r="KT741" s="47"/>
      <c r="KU741" s="47"/>
      <c r="KV741" s="47"/>
      <c r="KW741" s="47"/>
      <c r="KX741" s="47"/>
      <c r="KY741" s="47"/>
      <c r="KZ741" s="47"/>
      <c r="LA741" s="47"/>
      <c r="LB741" s="47"/>
      <c r="LC741" s="47"/>
      <c r="LD741" s="47"/>
      <c r="LE741" s="47"/>
      <c r="LF741" s="47"/>
      <c r="LG741" s="47"/>
      <c r="LH741" s="47"/>
      <c r="LI741" s="47"/>
      <c r="LJ741" s="47"/>
      <c r="LK741" s="47"/>
      <c r="LL741" s="47"/>
      <c r="LM741" s="47"/>
      <c r="LN741" s="47"/>
      <c r="LO741" s="47"/>
      <c r="LP741" s="47"/>
      <c r="LQ741" s="47"/>
      <c r="LR741" s="47"/>
      <c r="LS741" s="47"/>
      <c r="LT741" s="47"/>
      <c r="LU741" s="47"/>
      <c r="LV741" s="47"/>
      <c r="LW741" s="47"/>
      <c r="LX741" s="47"/>
      <c r="LY741" s="47"/>
      <c r="LZ741" s="47"/>
      <c r="MA741" s="47"/>
      <c r="MB741" s="47"/>
      <c r="MC741" s="47"/>
      <c r="MD741" s="47"/>
      <c r="ME741" s="47"/>
      <c r="MF741" s="47"/>
      <c r="MG741" s="47"/>
      <c r="MH741" s="47"/>
      <c r="MI741" s="47"/>
      <c r="MJ741" s="47"/>
      <c r="MK741" s="47"/>
      <c r="ML741" s="47"/>
      <c r="MM741" s="47"/>
      <c r="MN741" s="47"/>
      <c r="MO741" s="47"/>
      <c r="MP741" s="47"/>
      <c r="MQ741" s="47"/>
      <c r="MR741" s="47"/>
      <c r="MS741" s="47"/>
      <c r="MT741" s="47"/>
      <c r="MU741" s="47"/>
      <c r="MV741" s="47"/>
      <c r="MW741" s="47"/>
      <c r="MX741" s="47"/>
      <c r="MY741" s="47"/>
      <c r="MZ741" s="47"/>
      <c r="NA741" s="47"/>
    </row>
    <row r="742" spans="138:365" x14ac:dyDescent="0.25"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  <c r="JP742" s="47"/>
      <c r="JQ742" s="47"/>
      <c r="JR742" s="47"/>
      <c r="JS742" s="47"/>
      <c r="JT742" s="47"/>
      <c r="JU742" s="47"/>
      <c r="JV742" s="47"/>
      <c r="JW742" s="47"/>
      <c r="JX742" s="47"/>
      <c r="JY742" s="47"/>
      <c r="JZ742" s="47"/>
      <c r="KA742" s="47"/>
      <c r="KB742" s="47"/>
      <c r="KC742" s="47"/>
      <c r="KD742" s="47"/>
      <c r="KE742" s="47"/>
      <c r="KF742" s="47"/>
      <c r="KG742" s="47"/>
      <c r="KH742" s="47"/>
      <c r="KI742" s="47"/>
      <c r="KJ742" s="47"/>
      <c r="KK742" s="47"/>
      <c r="KL742" s="47"/>
      <c r="KM742" s="47"/>
      <c r="KN742" s="47"/>
      <c r="KO742" s="47"/>
      <c r="KP742" s="47"/>
      <c r="KQ742" s="47"/>
      <c r="KR742" s="47"/>
      <c r="KS742" s="47"/>
      <c r="KT742" s="47"/>
      <c r="KU742" s="47"/>
      <c r="KV742" s="47"/>
      <c r="KW742" s="47"/>
      <c r="KX742" s="47"/>
      <c r="KY742" s="47"/>
      <c r="KZ742" s="47"/>
      <c r="LA742" s="47"/>
      <c r="LB742" s="47"/>
      <c r="LC742" s="47"/>
      <c r="LD742" s="47"/>
      <c r="LE742" s="47"/>
      <c r="LF742" s="47"/>
      <c r="LG742" s="47"/>
      <c r="LH742" s="47"/>
      <c r="LI742" s="47"/>
      <c r="LJ742" s="47"/>
      <c r="LK742" s="47"/>
      <c r="LL742" s="47"/>
      <c r="LM742" s="47"/>
      <c r="LN742" s="47"/>
      <c r="LO742" s="47"/>
      <c r="LP742" s="47"/>
      <c r="LQ742" s="47"/>
      <c r="LR742" s="47"/>
      <c r="LS742" s="47"/>
      <c r="LT742" s="47"/>
      <c r="LU742" s="47"/>
      <c r="LV742" s="47"/>
      <c r="LW742" s="47"/>
      <c r="LX742" s="47"/>
      <c r="LY742" s="47"/>
      <c r="LZ742" s="47"/>
      <c r="MA742" s="47"/>
      <c r="MB742" s="47"/>
      <c r="MC742" s="47"/>
      <c r="MD742" s="47"/>
      <c r="ME742" s="47"/>
      <c r="MF742" s="47"/>
      <c r="MG742" s="47"/>
      <c r="MH742" s="47"/>
      <c r="MI742" s="47"/>
      <c r="MJ742" s="47"/>
      <c r="MK742" s="47"/>
      <c r="ML742" s="47"/>
      <c r="MM742" s="47"/>
      <c r="MN742" s="47"/>
      <c r="MO742" s="47"/>
      <c r="MP742" s="47"/>
      <c r="MQ742" s="47"/>
      <c r="MR742" s="47"/>
      <c r="MS742" s="47"/>
      <c r="MT742" s="47"/>
      <c r="MU742" s="47"/>
      <c r="MV742" s="47"/>
      <c r="MW742" s="47"/>
      <c r="MX742" s="47"/>
      <c r="MY742" s="47"/>
      <c r="MZ742" s="47"/>
      <c r="NA742" s="47"/>
    </row>
    <row r="743" spans="138:365" x14ac:dyDescent="0.25"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  <c r="JP743" s="47"/>
      <c r="JQ743" s="47"/>
      <c r="JR743" s="47"/>
      <c r="JS743" s="47"/>
      <c r="JT743" s="47"/>
      <c r="JU743" s="47"/>
      <c r="JV743" s="47"/>
      <c r="JW743" s="47"/>
      <c r="JX743" s="47"/>
      <c r="JY743" s="47"/>
      <c r="JZ743" s="47"/>
      <c r="KA743" s="47"/>
      <c r="KB743" s="47"/>
      <c r="KC743" s="47"/>
      <c r="KD743" s="47"/>
      <c r="KE743" s="47"/>
      <c r="KF743" s="47"/>
      <c r="KG743" s="47"/>
      <c r="KH743" s="47"/>
      <c r="KI743" s="47"/>
      <c r="KJ743" s="47"/>
      <c r="KK743" s="47"/>
      <c r="KL743" s="47"/>
      <c r="KM743" s="47"/>
      <c r="KN743" s="47"/>
      <c r="KO743" s="47"/>
      <c r="KP743" s="47"/>
      <c r="KQ743" s="47"/>
      <c r="KR743" s="47"/>
      <c r="KS743" s="47"/>
      <c r="KT743" s="47"/>
      <c r="KU743" s="47"/>
      <c r="KV743" s="47"/>
      <c r="KW743" s="47"/>
      <c r="KX743" s="47"/>
      <c r="KY743" s="47"/>
      <c r="KZ743" s="47"/>
      <c r="LA743" s="47"/>
      <c r="LB743" s="47"/>
      <c r="LC743" s="47"/>
      <c r="LD743" s="47"/>
      <c r="LE743" s="47"/>
      <c r="LF743" s="47"/>
      <c r="LG743" s="47"/>
      <c r="LH743" s="47"/>
      <c r="LI743" s="47"/>
      <c r="LJ743" s="47"/>
      <c r="LK743" s="47"/>
      <c r="LL743" s="47"/>
      <c r="LM743" s="47"/>
      <c r="LN743" s="47"/>
      <c r="LO743" s="47"/>
      <c r="LP743" s="47"/>
      <c r="LQ743" s="47"/>
      <c r="LR743" s="47"/>
      <c r="LS743" s="47"/>
      <c r="LT743" s="47"/>
      <c r="LU743" s="47"/>
      <c r="LV743" s="47"/>
      <c r="LW743" s="47"/>
      <c r="LX743" s="47"/>
      <c r="LY743" s="47"/>
      <c r="LZ743" s="47"/>
      <c r="MA743" s="47"/>
      <c r="MB743" s="47"/>
      <c r="MC743" s="47"/>
      <c r="MD743" s="47"/>
      <c r="ME743" s="47"/>
      <c r="MF743" s="47"/>
      <c r="MG743" s="47"/>
      <c r="MH743" s="47"/>
      <c r="MI743" s="47"/>
      <c r="MJ743" s="47"/>
      <c r="MK743" s="47"/>
      <c r="ML743" s="47"/>
      <c r="MM743" s="47"/>
      <c r="MN743" s="47"/>
      <c r="MO743" s="47"/>
      <c r="MP743" s="47"/>
      <c r="MQ743" s="47"/>
      <c r="MR743" s="47"/>
      <c r="MS743" s="47"/>
      <c r="MT743" s="47"/>
      <c r="MU743" s="47"/>
      <c r="MV743" s="47"/>
      <c r="MW743" s="47"/>
      <c r="MX743" s="47"/>
      <c r="MY743" s="47"/>
      <c r="MZ743" s="47"/>
      <c r="NA743" s="47"/>
    </row>
    <row r="744" spans="138:365" x14ac:dyDescent="0.25"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  <c r="JP744" s="47"/>
      <c r="JQ744" s="47"/>
      <c r="JR744" s="47"/>
      <c r="JS744" s="47"/>
      <c r="JT744" s="47"/>
      <c r="JU744" s="47"/>
      <c r="JV744" s="47"/>
      <c r="JW744" s="47"/>
      <c r="JX744" s="47"/>
      <c r="JY744" s="47"/>
      <c r="JZ744" s="47"/>
      <c r="KA744" s="47"/>
      <c r="KB744" s="47"/>
      <c r="KC744" s="47"/>
      <c r="KD744" s="47"/>
      <c r="KE744" s="47"/>
      <c r="KF744" s="47"/>
      <c r="KG744" s="47"/>
      <c r="KH744" s="47"/>
      <c r="KI744" s="47"/>
      <c r="KJ744" s="47"/>
      <c r="KK744" s="47"/>
      <c r="KL744" s="47"/>
      <c r="KM744" s="47"/>
      <c r="KN744" s="47"/>
      <c r="KO744" s="47"/>
      <c r="KP744" s="47"/>
      <c r="KQ744" s="47"/>
      <c r="KR744" s="47"/>
      <c r="KS744" s="47"/>
      <c r="KT744" s="47"/>
      <c r="KU744" s="47"/>
      <c r="KV744" s="47"/>
      <c r="KW744" s="47"/>
      <c r="KX744" s="47"/>
      <c r="KY744" s="47"/>
      <c r="KZ744" s="47"/>
      <c r="LA744" s="47"/>
      <c r="LB744" s="47"/>
      <c r="LC744" s="47"/>
      <c r="LD744" s="47"/>
      <c r="LE744" s="47"/>
      <c r="LF744" s="47"/>
      <c r="LG744" s="47"/>
      <c r="LH744" s="47"/>
      <c r="LI744" s="47"/>
      <c r="LJ744" s="47"/>
      <c r="LK744" s="47"/>
      <c r="LL744" s="47"/>
      <c r="LM744" s="47"/>
      <c r="LN744" s="47"/>
      <c r="LO744" s="47"/>
      <c r="LP744" s="47"/>
      <c r="LQ744" s="47"/>
      <c r="LR744" s="47"/>
      <c r="LS744" s="47"/>
      <c r="LT744" s="47"/>
      <c r="LU744" s="47"/>
      <c r="LV744" s="47"/>
      <c r="LW744" s="47"/>
      <c r="LX744" s="47"/>
      <c r="LY744" s="47"/>
      <c r="LZ744" s="47"/>
      <c r="MA744" s="47"/>
      <c r="MB744" s="47"/>
      <c r="MC744" s="47"/>
      <c r="MD744" s="47"/>
      <c r="ME744" s="47"/>
      <c r="MF744" s="47"/>
      <c r="MG744" s="47"/>
      <c r="MH744" s="47"/>
      <c r="MI744" s="47"/>
      <c r="MJ744" s="47"/>
      <c r="MK744" s="47"/>
      <c r="ML744" s="47"/>
      <c r="MM744" s="47"/>
      <c r="MN744" s="47"/>
      <c r="MO744" s="47"/>
      <c r="MP744" s="47"/>
      <c r="MQ744" s="47"/>
      <c r="MR744" s="47"/>
      <c r="MS744" s="47"/>
      <c r="MT744" s="47"/>
      <c r="MU744" s="47"/>
      <c r="MV744" s="47"/>
      <c r="MW744" s="47"/>
      <c r="MX744" s="47"/>
      <c r="MY744" s="47"/>
      <c r="MZ744" s="47"/>
      <c r="NA744" s="47"/>
    </row>
    <row r="745" spans="138:365" x14ac:dyDescent="0.25"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  <c r="JP745" s="47"/>
      <c r="JQ745" s="47"/>
      <c r="JR745" s="47"/>
      <c r="JS745" s="47"/>
      <c r="JT745" s="47"/>
      <c r="JU745" s="47"/>
      <c r="JV745" s="47"/>
      <c r="JW745" s="47"/>
      <c r="JX745" s="47"/>
      <c r="JY745" s="47"/>
      <c r="JZ745" s="47"/>
      <c r="KA745" s="47"/>
      <c r="KB745" s="47"/>
      <c r="KC745" s="47"/>
      <c r="KD745" s="47"/>
      <c r="KE745" s="47"/>
      <c r="KF745" s="47"/>
      <c r="KG745" s="47"/>
      <c r="KH745" s="47"/>
      <c r="KI745" s="47"/>
      <c r="KJ745" s="47"/>
      <c r="KK745" s="47"/>
      <c r="KL745" s="47"/>
      <c r="KM745" s="47"/>
      <c r="KN745" s="47"/>
      <c r="KO745" s="47"/>
      <c r="KP745" s="47"/>
      <c r="KQ745" s="47"/>
      <c r="KR745" s="47"/>
      <c r="KS745" s="47"/>
      <c r="KT745" s="47"/>
      <c r="KU745" s="47"/>
      <c r="KV745" s="47"/>
      <c r="KW745" s="47"/>
      <c r="KX745" s="47"/>
      <c r="KY745" s="47"/>
      <c r="KZ745" s="47"/>
      <c r="LA745" s="47"/>
      <c r="LB745" s="47"/>
      <c r="LC745" s="47"/>
      <c r="LD745" s="47"/>
      <c r="LE745" s="47"/>
      <c r="LF745" s="47"/>
      <c r="LG745" s="47"/>
      <c r="LH745" s="47"/>
      <c r="LI745" s="47"/>
      <c r="LJ745" s="47"/>
      <c r="LK745" s="47"/>
      <c r="LL745" s="47"/>
      <c r="LM745" s="47"/>
      <c r="LN745" s="47"/>
      <c r="LO745" s="47"/>
      <c r="LP745" s="47"/>
      <c r="LQ745" s="47"/>
      <c r="LR745" s="47"/>
      <c r="LS745" s="47"/>
      <c r="LT745" s="47"/>
      <c r="LU745" s="47"/>
      <c r="LV745" s="47"/>
      <c r="LW745" s="47"/>
      <c r="LX745" s="47"/>
      <c r="LY745" s="47"/>
      <c r="LZ745" s="47"/>
      <c r="MA745" s="47"/>
      <c r="MB745" s="47"/>
      <c r="MC745" s="47"/>
      <c r="MD745" s="47"/>
      <c r="ME745" s="47"/>
      <c r="MF745" s="47"/>
      <c r="MG745" s="47"/>
      <c r="MH745" s="47"/>
      <c r="MI745" s="47"/>
      <c r="MJ745" s="47"/>
      <c r="MK745" s="47"/>
      <c r="ML745" s="47"/>
      <c r="MM745" s="47"/>
      <c r="MN745" s="47"/>
      <c r="MO745" s="47"/>
      <c r="MP745" s="47"/>
      <c r="MQ745" s="47"/>
      <c r="MR745" s="47"/>
      <c r="MS745" s="47"/>
      <c r="MT745" s="47"/>
      <c r="MU745" s="47"/>
      <c r="MV745" s="47"/>
      <c r="MW745" s="47"/>
      <c r="MX745" s="47"/>
      <c r="MY745" s="47"/>
      <c r="MZ745" s="47"/>
      <c r="NA745" s="47"/>
    </row>
    <row r="746" spans="138:365" x14ac:dyDescent="0.25"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  <c r="JP746" s="47"/>
      <c r="JQ746" s="47"/>
      <c r="JR746" s="47"/>
      <c r="JS746" s="47"/>
      <c r="JT746" s="47"/>
      <c r="JU746" s="47"/>
      <c r="JV746" s="47"/>
      <c r="JW746" s="47"/>
      <c r="JX746" s="47"/>
      <c r="JY746" s="47"/>
      <c r="JZ746" s="47"/>
      <c r="KA746" s="47"/>
      <c r="KB746" s="47"/>
      <c r="KC746" s="47"/>
      <c r="KD746" s="47"/>
      <c r="KE746" s="47"/>
      <c r="KF746" s="47"/>
      <c r="KG746" s="47"/>
      <c r="KH746" s="47"/>
      <c r="KI746" s="47"/>
      <c r="KJ746" s="47"/>
      <c r="KK746" s="47"/>
      <c r="KL746" s="47"/>
      <c r="KM746" s="47"/>
      <c r="KN746" s="47"/>
      <c r="KO746" s="47"/>
      <c r="KP746" s="47"/>
      <c r="KQ746" s="47"/>
      <c r="KR746" s="47"/>
      <c r="KS746" s="47"/>
      <c r="KT746" s="47"/>
      <c r="KU746" s="47"/>
      <c r="KV746" s="47"/>
      <c r="KW746" s="47"/>
      <c r="KX746" s="47"/>
      <c r="KY746" s="47"/>
      <c r="KZ746" s="47"/>
      <c r="LA746" s="47"/>
      <c r="LB746" s="47"/>
      <c r="LC746" s="47"/>
      <c r="LD746" s="47"/>
      <c r="LE746" s="47"/>
      <c r="LF746" s="47"/>
      <c r="LG746" s="47"/>
      <c r="LH746" s="47"/>
      <c r="LI746" s="47"/>
      <c r="LJ746" s="47"/>
      <c r="LK746" s="47"/>
      <c r="LL746" s="47"/>
      <c r="LM746" s="47"/>
      <c r="LN746" s="47"/>
      <c r="LO746" s="47"/>
      <c r="LP746" s="47"/>
      <c r="LQ746" s="47"/>
      <c r="LR746" s="47"/>
      <c r="LS746" s="47"/>
      <c r="LT746" s="47"/>
      <c r="LU746" s="47"/>
      <c r="LV746" s="47"/>
      <c r="LW746" s="47"/>
      <c r="LX746" s="47"/>
      <c r="LY746" s="47"/>
      <c r="LZ746" s="47"/>
      <c r="MA746" s="47"/>
      <c r="MB746" s="47"/>
      <c r="MC746" s="47"/>
      <c r="MD746" s="47"/>
      <c r="ME746" s="47"/>
      <c r="MF746" s="47"/>
      <c r="MG746" s="47"/>
      <c r="MH746" s="47"/>
      <c r="MI746" s="47"/>
      <c r="MJ746" s="47"/>
      <c r="MK746" s="47"/>
      <c r="ML746" s="47"/>
      <c r="MM746" s="47"/>
      <c r="MN746" s="47"/>
      <c r="MO746" s="47"/>
      <c r="MP746" s="47"/>
      <c r="MQ746" s="47"/>
      <c r="MR746" s="47"/>
      <c r="MS746" s="47"/>
      <c r="MT746" s="47"/>
      <c r="MU746" s="47"/>
      <c r="MV746" s="47"/>
      <c r="MW746" s="47"/>
      <c r="MX746" s="47"/>
      <c r="MY746" s="47"/>
      <c r="MZ746" s="47"/>
      <c r="NA746" s="47"/>
    </row>
    <row r="747" spans="138:365" x14ac:dyDescent="0.25"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  <c r="JP747" s="47"/>
      <c r="JQ747" s="47"/>
      <c r="JR747" s="47"/>
      <c r="JS747" s="47"/>
      <c r="JT747" s="47"/>
      <c r="JU747" s="47"/>
      <c r="JV747" s="47"/>
      <c r="JW747" s="47"/>
      <c r="JX747" s="47"/>
      <c r="JY747" s="47"/>
      <c r="JZ747" s="47"/>
      <c r="KA747" s="47"/>
      <c r="KB747" s="47"/>
      <c r="KC747" s="47"/>
      <c r="KD747" s="47"/>
      <c r="KE747" s="47"/>
      <c r="KF747" s="47"/>
      <c r="KG747" s="47"/>
      <c r="KH747" s="47"/>
      <c r="KI747" s="47"/>
      <c r="KJ747" s="47"/>
      <c r="KK747" s="47"/>
      <c r="KL747" s="47"/>
      <c r="KM747" s="47"/>
      <c r="KN747" s="47"/>
      <c r="KO747" s="47"/>
      <c r="KP747" s="47"/>
      <c r="KQ747" s="47"/>
      <c r="KR747" s="47"/>
      <c r="KS747" s="47"/>
      <c r="KT747" s="47"/>
      <c r="KU747" s="47"/>
      <c r="KV747" s="47"/>
      <c r="KW747" s="47"/>
      <c r="KX747" s="47"/>
      <c r="KY747" s="47"/>
      <c r="KZ747" s="47"/>
      <c r="LA747" s="47"/>
      <c r="LB747" s="47"/>
      <c r="LC747" s="47"/>
      <c r="LD747" s="47"/>
      <c r="LE747" s="47"/>
      <c r="LF747" s="47"/>
      <c r="LG747" s="47"/>
      <c r="LH747" s="47"/>
      <c r="LI747" s="47"/>
      <c r="LJ747" s="47"/>
      <c r="LK747" s="47"/>
      <c r="LL747" s="47"/>
      <c r="LM747" s="47"/>
      <c r="LN747" s="47"/>
      <c r="LO747" s="47"/>
      <c r="LP747" s="47"/>
      <c r="LQ747" s="47"/>
      <c r="LR747" s="47"/>
      <c r="LS747" s="47"/>
      <c r="LT747" s="47"/>
      <c r="LU747" s="47"/>
      <c r="LV747" s="47"/>
      <c r="LW747" s="47"/>
      <c r="LX747" s="47"/>
      <c r="LY747" s="47"/>
      <c r="LZ747" s="47"/>
      <c r="MA747" s="47"/>
      <c r="MB747" s="47"/>
      <c r="MC747" s="47"/>
      <c r="MD747" s="47"/>
      <c r="ME747" s="47"/>
      <c r="MF747" s="47"/>
      <c r="MG747" s="47"/>
      <c r="MH747" s="47"/>
      <c r="MI747" s="47"/>
      <c r="MJ747" s="47"/>
      <c r="MK747" s="47"/>
      <c r="ML747" s="47"/>
      <c r="MM747" s="47"/>
      <c r="MN747" s="47"/>
      <c r="MO747" s="47"/>
      <c r="MP747" s="47"/>
      <c r="MQ747" s="47"/>
      <c r="MR747" s="47"/>
      <c r="MS747" s="47"/>
      <c r="MT747" s="47"/>
      <c r="MU747" s="47"/>
      <c r="MV747" s="47"/>
      <c r="MW747" s="47"/>
      <c r="MX747" s="47"/>
      <c r="MY747" s="47"/>
      <c r="MZ747" s="47"/>
      <c r="NA747" s="47"/>
    </row>
    <row r="748" spans="138:365" x14ac:dyDescent="0.25"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  <c r="JP748" s="47"/>
      <c r="JQ748" s="47"/>
      <c r="JR748" s="47"/>
      <c r="JS748" s="47"/>
      <c r="JT748" s="47"/>
      <c r="JU748" s="47"/>
      <c r="JV748" s="47"/>
      <c r="JW748" s="47"/>
      <c r="JX748" s="47"/>
      <c r="JY748" s="47"/>
      <c r="JZ748" s="47"/>
      <c r="KA748" s="47"/>
      <c r="KB748" s="47"/>
      <c r="KC748" s="47"/>
      <c r="KD748" s="47"/>
      <c r="KE748" s="47"/>
      <c r="KF748" s="47"/>
      <c r="KG748" s="47"/>
      <c r="KH748" s="47"/>
      <c r="KI748" s="47"/>
      <c r="KJ748" s="47"/>
      <c r="KK748" s="47"/>
      <c r="KL748" s="47"/>
      <c r="KM748" s="47"/>
      <c r="KN748" s="47"/>
      <c r="KO748" s="47"/>
      <c r="KP748" s="47"/>
      <c r="KQ748" s="47"/>
      <c r="KR748" s="47"/>
      <c r="KS748" s="47"/>
      <c r="KT748" s="47"/>
      <c r="KU748" s="47"/>
      <c r="KV748" s="47"/>
      <c r="KW748" s="47"/>
      <c r="KX748" s="47"/>
      <c r="KY748" s="47"/>
      <c r="KZ748" s="47"/>
      <c r="LA748" s="47"/>
      <c r="LB748" s="47"/>
      <c r="LC748" s="47"/>
      <c r="LD748" s="47"/>
      <c r="LE748" s="47"/>
      <c r="LF748" s="47"/>
      <c r="LG748" s="47"/>
      <c r="LH748" s="47"/>
      <c r="LI748" s="47"/>
      <c r="LJ748" s="47"/>
      <c r="LK748" s="47"/>
      <c r="LL748" s="47"/>
      <c r="LM748" s="47"/>
      <c r="LN748" s="47"/>
      <c r="LO748" s="47"/>
      <c r="LP748" s="47"/>
      <c r="LQ748" s="47"/>
      <c r="LR748" s="47"/>
      <c r="LS748" s="47"/>
      <c r="LT748" s="47"/>
      <c r="LU748" s="47"/>
      <c r="LV748" s="47"/>
      <c r="LW748" s="47"/>
      <c r="LX748" s="47"/>
      <c r="LY748" s="47"/>
      <c r="LZ748" s="47"/>
      <c r="MA748" s="47"/>
      <c r="MB748" s="47"/>
      <c r="MC748" s="47"/>
      <c r="MD748" s="47"/>
      <c r="ME748" s="47"/>
      <c r="MF748" s="47"/>
      <c r="MG748" s="47"/>
      <c r="MH748" s="47"/>
      <c r="MI748" s="47"/>
      <c r="MJ748" s="47"/>
      <c r="MK748" s="47"/>
      <c r="ML748" s="47"/>
      <c r="MM748" s="47"/>
      <c r="MN748" s="47"/>
      <c r="MO748" s="47"/>
      <c r="MP748" s="47"/>
      <c r="MQ748" s="47"/>
      <c r="MR748" s="47"/>
      <c r="MS748" s="47"/>
      <c r="MT748" s="47"/>
      <c r="MU748" s="47"/>
      <c r="MV748" s="47"/>
      <c r="MW748" s="47"/>
      <c r="MX748" s="47"/>
      <c r="MY748" s="47"/>
      <c r="MZ748" s="47"/>
      <c r="NA748" s="47"/>
    </row>
    <row r="749" spans="138:365" x14ac:dyDescent="0.25"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  <c r="JP749" s="47"/>
      <c r="JQ749" s="47"/>
      <c r="JR749" s="47"/>
      <c r="JS749" s="47"/>
      <c r="JT749" s="47"/>
      <c r="JU749" s="47"/>
      <c r="JV749" s="47"/>
      <c r="JW749" s="47"/>
      <c r="JX749" s="47"/>
      <c r="JY749" s="47"/>
      <c r="JZ749" s="47"/>
      <c r="KA749" s="47"/>
      <c r="KB749" s="47"/>
      <c r="KC749" s="47"/>
      <c r="KD749" s="47"/>
      <c r="KE749" s="47"/>
      <c r="KF749" s="47"/>
      <c r="KG749" s="47"/>
      <c r="KH749" s="47"/>
      <c r="KI749" s="47"/>
      <c r="KJ749" s="47"/>
      <c r="KK749" s="47"/>
      <c r="KL749" s="47"/>
      <c r="KM749" s="47"/>
      <c r="KN749" s="47"/>
      <c r="KO749" s="47"/>
      <c r="KP749" s="47"/>
      <c r="KQ749" s="47"/>
      <c r="KR749" s="47"/>
      <c r="KS749" s="47"/>
      <c r="KT749" s="47"/>
      <c r="KU749" s="47"/>
      <c r="KV749" s="47"/>
      <c r="KW749" s="47"/>
      <c r="KX749" s="47"/>
      <c r="KY749" s="47"/>
      <c r="KZ749" s="47"/>
      <c r="LA749" s="47"/>
      <c r="LB749" s="47"/>
      <c r="LC749" s="47"/>
      <c r="LD749" s="47"/>
      <c r="LE749" s="47"/>
      <c r="LF749" s="47"/>
      <c r="LG749" s="47"/>
      <c r="LH749" s="47"/>
      <c r="LI749" s="47"/>
      <c r="LJ749" s="47"/>
      <c r="LK749" s="47"/>
      <c r="LL749" s="47"/>
      <c r="LM749" s="47"/>
      <c r="LN749" s="47"/>
      <c r="LO749" s="47"/>
      <c r="LP749" s="47"/>
      <c r="LQ749" s="47"/>
      <c r="LR749" s="47"/>
      <c r="LS749" s="47"/>
      <c r="LT749" s="47"/>
      <c r="LU749" s="47"/>
      <c r="LV749" s="47"/>
      <c r="LW749" s="47"/>
      <c r="LX749" s="47"/>
      <c r="LY749" s="47"/>
      <c r="LZ749" s="47"/>
      <c r="MA749" s="47"/>
      <c r="MB749" s="47"/>
      <c r="MC749" s="47"/>
      <c r="MD749" s="47"/>
      <c r="ME749" s="47"/>
      <c r="MF749" s="47"/>
      <c r="MG749" s="47"/>
      <c r="MH749" s="47"/>
      <c r="MI749" s="47"/>
      <c r="MJ749" s="47"/>
      <c r="MK749" s="47"/>
      <c r="ML749" s="47"/>
      <c r="MM749" s="47"/>
      <c r="MN749" s="47"/>
      <c r="MO749" s="47"/>
      <c r="MP749" s="47"/>
      <c r="MQ749" s="47"/>
      <c r="MR749" s="47"/>
      <c r="MS749" s="47"/>
      <c r="MT749" s="47"/>
      <c r="MU749" s="47"/>
      <c r="MV749" s="47"/>
      <c r="MW749" s="47"/>
      <c r="MX749" s="47"/>
      <c r="MY749" s="47"/>
      <c r="MZ749" s="47"/>
      <c r="NA749" s="47"/>
    </row>
    <row r="750" spans="138:365" x14ac:dyDescent="0.25"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  <c r="JP750" s="47"/>
      <c r="JQ750" s="47"/>
      <c r="JR750" s="47"/>
      <c r="JS750" s="47"/>
      <c r="JT750" s="47"/>
      <c r="JU750" s="47"/>
      <c r="JV750" s="47"/>
      <c r="JW750" s="47"/>
      <c r="JX750" s="47"/>
      <c r="JY750" s="47"/>
      <c r="JZ750" s="47"/>
      <c r="KA750" s="47"/>
      <c r="KB750" s="47"/>
      <c r="KC750" s="47"/>
      <c r="KD750" s="47"/>
      <c r="KE750" s="47"/>
      <c r="KF750" s="47"/>
      <c r="KG750" s="47"/>
      <c r="KH750" s="47"/>
      <c r="KI750" s="47"/>
      <c r="KJ750" s="47"/>
      <c r="KK750" s="47"/>
      <c r="KL750" s="47"/>
      <c r="KM750" s="47"/>
      <c r="KN750" s="47"/>
      <c r="KO750" s="47"/>
      <c r="KP750" s="47"/>
      <c r="KQ750" s="47"/>
      <c r="KR750" s="47"/>
      <c r="KS750" s="47"/>
      <c r="KT750" s="47"/>
      <c r="KU750" s="47"/>
      <c r="KV750" s="47"/>
      <c r="KW750" s="47"/>
      <c r="KX750" s="47"/>
      <c r="KY750" s="47"/>
      <c r="KZ750" s="47"/>
      <c r="LA750" s="47"/>
      <c r="LB750" s="47"/>
      <c r="LC750" s="47"/>
      <c r="LD750" s="47"/>
      <c r="LE750" s="47"/>
      <c r="LF750" s="47"/>
      <c r="LG750" s="47"/>
      <c r="LH750" s="47"/>
      <c r="LI750" s="47"/>
      <c r="LJ750" s="47"/>
      <c r="LK750" s="47"/>
      <c r="LL750" s="47"/>
      <c r="LM750" s="47"/>
      <c r="LN750" s="47"/>
      <c r="LO750" s="47"/>
      <c r="LP750" s="47"/>
      <c r="LQ750" s="47"/>
      <c r="LR750" s="47"/>
      <c r="LS750" s="47"/>
      <c r="LT750" s="47"/>
      <c r="LU750" s="47"/>
      <c r="LV750" s="47"/>
      <c r="LW750" s="47"/>
      <c r="LX750" s="47"/>
      <c r="LY750" s="47"/>
      <c r="LZ750" s="47"/>
      <c r="MA750" s="47"/>
      <c r="MB750" s="47"/>
      <c r="MC750" s="47"/>
      <c r="MD750" s="47"/>
      <c r="ME750" s="47"/>
      <c r="MF750" s="47"/>
      <c r="MG750" s="47"/>
      <c r="MH750" s="47"/>
      <c r="MI750" s="47"/>
      <c r="MJ750" s="47"/>
      <c r="MK750" s="47"/>
      <c r="ML750" s="47"/>
      <c r="MM750" s="47"/>
      <c r="MN750" s="47"/>
      <c r="MO750" s="47"/>
      <c r="MP750" s="47"/>
      <c r="MQ750" s="47"/>
      <c r="MR750" s="47"/>
      <c r="MS750" s="47"/>
      <c r="MT750" s="47"/>
      <c r="MU750" s="47"/>
      <c r="MV750" s="47"/>
      <c r="MW750" s="47"/>
      <c r="MX750" s="47"/>
      <c r="MY750" s="47"/>
      <c r="MZ750" s="47"/>
      <c r="NA750" s="47"/>
    </row>
    <row r="751" spans="138:365" x14ac:dyDescent="0.25"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  <c r="JP751" s="47"/>
      <c r="JQ751" s="47"/>
      <c r="JR751" s="47"/>
      <c r="JS751" s="47"/>
      <c r="JT751" s="47"/>
      <c r="JU751" s="47"/>
      <c r="JV751" s="47"/>
      <c r="JW751" s="47"/>
      <c r="JX751" s="47"/>
      <c r="JY751" s="47"/>
      <c r="JZ751" s="47"/>
      <c r="KA751" s="47"/>
      <c r="KB751" s="47"/>
      <c r="KC751" s="47"/>
      <c r="KD751" s="47"/>
      <c r="KE751" s="47"/>
      <c r="KF751" s="47"/>
      <c r="KG751" s="47"/>
      <c r="KH751" s="47"/>
      <c r="KI751" s="47"/>
      <c r="KJ751" s="47"/>
      <c r="KK751" s="47"/>
      <c r="KL751" s="47"/>
      <c r="KM751" s="47"/>
      <c r="KN751" s="47"/>
      <c r="KO751" s="47"/>
      <c r="KP751" s="47"/>
      <c r="KQ751" s="47"/>
      <c r="KR751" s="47"/>
      <c r="KS751" s="47"/>
      <c r="KT751" s="47"/>
      <c r="KU751" s="47"/>
      <c r="KV751" s="47"/>
      <c r="KW751" s="47"/>
      <c r="KX751" s="47"/>
      <c r="KY751" s="47"/>
      <c r="KZ751" s="47"/>
      <c r="LA751" s="47"/>
      <c r="LB751" s="47"/>
      <c r="LC751" s="47"/>
      <c r="LD751" s="47"/>
      <c r="LE751" s="47"/>
      <c r="LF751" s="47"/>
      <c r="LG751" s="47"/>
      <c r="LH751" s="47"/>
      <c r="LI751" s="47"/>
      <c r="LJ751" s="47"/>
      <c r="LK751" s="47"/>
      <c r="LL751" s="47"/>
      <c r="LM751" s="47"/>
      <c r="LN751" s="47"/>
      <c r="LO751" s="47"/>
      <c r="LP751" s="47"/>
      <c r="LQ751" s="47"/>
      <c r="LR751" s="47"/>
      <c r="LS751" s="47"/>
      <c r="LT751" s="47"/>
      <c r="LU751" s="47"/>
      <c r="LV751" s="47"/>
      <c r="LW751" s="47"/>
      <c r="LX751" s="47"/>
      <c r="LY751" s="47"/>
      <c r="LZ751" s="47"/>
      <c r="MA751" s="47"/>
      <c r="MB751" s="47"/>
      <c r="MC751" s="47"/>
      <c r="MD751" s="47"/>
      <c r="ME751" s="47"/>
      <c r="MF751" s="47"/>
      <c r="MG751" s="47"/>
      <c r="MH751" s="47"/>
      <c r="MI751" s="47"/>
      <c r="MJ751" s="47"/>
      <c r="MK751" s="47"/>
      <c r="ML751" s="47"/>
      <c r="MM751" s="47"/>
      <c r="MN751" s="47"/>
      <c r="MO751" s="47"/>
      <c r="MP751" s="47"/>
      <c r="MQ751" s="47"/>
      <c r="MR751" s="47"/>
      <c r="MS751" s="47"/>
      <c r="MT751" s="47"/>
      <c r="MU751" s="47"/>
      <c r="MV751" s="47"/>
      <c r="MW751" s="47"/>
      <c r="MX751" s="47"/>
      <c r="MY751" s="47"/>
      <c r="MZ751" s="47"/>
      <c r="NA751" s="47"/>
    </row>
    <row r="752" spans="138:365" x14ac:dyDescent="0.25"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  <c r="JP752" s="47"/>
      <c r="JQ752" s="47"/>
      <c r="JR752" s="47"/>
      <c r="JS752" s="47"/>
      <c r="JT752" s="47"/>
      <c r="JU752" s="47"/>
      <c r="JV752" s="47"/>
      <c r="JW752" s="47"/>
      <c r="JX752" s="47"/>
      <c r="JY752" s="47"/>
      <c r="JZ752" s="47"/>
      <c r="KA752" s="47"/>
      <c r="KB752" s="47"/>
      <c r="KC752" s="47"/>
      <c r="KD752" s="47"/>
      <c r="KE752" s="47"/>
      <c r="KF752" s="47"/>
      <c r="KG752" s="47"/>
      <c r="KH752" s="47"/>
      <c r="KI752" s="47"/>
      <c r="KJ752" s="47"/>
      <c r="KK752" s="47"/>
      <c r="KL752" s="47"/>
      <c r="KM752" s="47"/>
      <c r="KN752" s="47"/>
      <c r="KO752" s="47"/>
      <c r="KP752" s="47"/>
      <c r="KQ752" s="47"/>
      <c r="KR752" s="47"/>
      <c r="KS752" s="47"/>
      <c r="KT752" s="47"/>
      <c r="KU752" s="47"/>
      <c r="KV752" s="47"/>
      <c r="KW752" s="47"/>
      <c r="KX752" s="47"/>
      <c r="KY752" s="47"/>
      <c r="KZ752" s="47"/>
      <c r="LA752" s="47"/>
      <c r="LB752" s="47"/>
      <c r="LC752" s="47"/>
      <c r="LD752" s="47"/>
      <c r="LE752" s="47"/>
      <c r="LF752" s="47"/>
      <c r="LG752" s="47"/>
      <c r="LH752" s="47"/>
      <c r="LI752" s="47"/>
      <c r="LJ752" s="47"/>
      <c r="LK752" s="47"/>
      <c r="LL752" s="47"/>
      <c r="LM752" s="47"/>
      <c r="LN752" s="47"/>
      <c r="LO752" s="47"/>
      <c r="LP752" s="47"/>
      <c r="LQ752" s="47"/>
      <c r="LR752" s="47"/>
      <c r="LS752" s="47"/>
      <c r="LT752" s="47"/>
      <c r="LU752" s="47"/>
      <c r="LV752" s="47"/>
      <c r="LW752" s="47"/>
      <c r="LX752" s="47"/>
      <c r="LY752" s="47"/>
      <c r="LZ752" s="47"/>
      <c r="MA752" s="47"/>
      <c r="MB752" s="47"/>
      <c r="MC752" s="47"/>
      <c r="MD752" s="47"/>
      <c r="ME752" s="47"/>
      <c r="MF752" s="47"/>
      <c r="MG752" s="47"/>
      <c r="MH752" s="47"/>
      <c r="MI752" s="47"/>
      <c r="MJ752" s="47"/>
      <c r="MK752" s="47"/>
      <c r="ML752" s="47"/>
      <c r="MM752" s="47"/>
      <c r="MN752" s="47"/>
      <c r="MO752" s="47"/>
      <c r="MP752" s="47"/>
      <c r="MQ752" s="47"/>
      <c r="MR752" s="47"/>
      <c r="MS752" s="47"/>
      <c r="MT752" s="47"/>
      <c r="MU752" s="47"/>
      <c r="MV752" s="47"/>
      <c r="MW752" s="47"/>
      <c r="MX752" s="47"/>
      <c r="MY752" s="47"/>
      <c r="MZ752" s="47"/>
      <c r="NA752" s="47"/>
    </row>
    <row r="753" spans="138:365" x14ac:dyDescent="0.25"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  <c r="JP753" s="47"/>
      <c r="JQ753" s="47"/>
      <c r="JR753" s="47"/>
      <c r="JS753" s="47"/>
      <c r="JT753" s="47"/>
      <c r="JU753" s="47"/>
      <c r="JV753" s="47"/>
      <c r="JW753" s="47"/>
      <c r="JX753" s="47"/>
      <c r="JY753" s="47"/>
      <c r="JZ753" s="47"/>
      <c r="KA753" s="47"/>
      <c r="KB753" s="47"/>
      <c r="KC753" s="47"/>
      <c r="KD753" s="47"/>
      <c r="KE753" s="47"/>
      <c r="KF753" s="47"/>
      <c r="KG753" s="47"/>
      <c r="KH753" s="47"/>
      <c r="KI753" s="47"/>
      <c r="KJ753" s="47"/>
      <c r="KK753" s="47"/>
      <c r="KL753" s="47"/>
      <c r="KM753" s="47"/>
      <c r="KN753" s="47"/>
      <c r="KO753" s="47"/>
      <c r="KP753" s="47"/>
      <c r="KQ753" s="47"/>
      <c r="KR753" s="47"/>
      <c r="KS753" s="47"/>
      <c r="KT753" s="47"/>
      <c r="KU753" s="47"/>
      <c r="KV753" s="47"/>
      <c r="KW753" s="47"/>
      <c r="KX753" s="47"/>
      <c r="KY753" s="47"/>
      <c r="KZ753" s="47"/>
      <c r="LA753" s="47"/>
      <c r="LB753" s="47"/>
      <c r="LC753" s="47"/>
      <c r="LD753" s="47"/>
      <c r="LE753" s="47"/>
      <c r="LF753" s="47"/>
      <c r="LG753" s="47"/>
      <c r="LH753" s="47"/>
      <c r="LI753" s="47"/>
      <c r="LJ753" s="47"/>
      <c r="LK753" s="47"/>
      <c r="LL753" s="47"/>
      <c r="LM753" s="47"/>
      <c r="LN753" s="47"/>
      <c r="LO753" s="47"/>
      <c r="LP753" s="47"/>
      <c r="LQ753" s="47"/>
      <c r="LR753" s="47"/>
      <c r="LS753" s="47"/>
      <c r="LT753" s="47"/>
      <c r="LU753" s="47"/>
      <c r="LV753" s="47"/>
      <c r="LW753" s="47"/>
      <c r="LX753" s="47"/>
      <c r="LY753" s="47"/>
      <c r="LZ753" s="47"/>
      <c r="MA753" s="47"/>
      <c r="MB753" s="47"/>
      <c r="MC753" s="47"/>
      <c r="MD753" s="47"/>
      <c r="ME753" s="47"/>
      <c r="MF753" s="47"/>
      <c r="MG753" s="47"/>
      <c r="MH753" s="47"/>
      <c r="MI753" s="47"/>
      <c r="MJ753" s="47"/>
      <c r="MK753" s="47"/>
      <c r="ML753" s="47"/>
      <c r="MM753" s="47"/>
      <c r="MN753" s="47"/>
      <c r="MO753" s="47"/>
      <c r="MP753" s="47"/>
      <c r="MQ753" s="47"/>
      <c r="MR753" s="47"/>
      <c r="MS753" s="47"/>
      <c r="MT753" s="47"/>
      <c r="MU753" s="47"/>
      <c r="MV753" s="47"/>
      <c r="MW753" s="47"/>
      <c r="MX753" s="47"/>
      <c r="MY753" s="47"/>
      <c r="MZ753" s="47"/>
      <c r="NA753" s="47"/>
    </row>
    <row r="754" spans="138:365" x14ac:dyDescent="0.25"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  <c r="JP754" s="47"/>
      <c r="JQ754" s="47"/>
      <c r="JR754" s="47"/>
      <c r="JS754" s="47"/>
      <c r="JT754" s="47"/>
      <c r="JU754" s="47"/>
      <c r="JV754" s="47"/>
      <c r="JW754" s="47"/>
      <c r="JX754" s="47"/>
      <c r="JY754" s="47"/>
      <c r="JZ754" s="47"/>
      <c r="KA754" s="47"/>
      <c r="KB754" s="47"/>
      <c r="KC754" s="47"/>
      <c r="KD754" s="47"/>
      <c r="KE754" s="47"/>
      <c r="KF754" s="47"/>
      <c r="KG754" s="47"/>
      <c r="KH754" s="47"/>
      <c r="KI754" s="47"/>
      <c r="KJ754" s="47"/>
      <c r="KK754" s="47"/>
      <c r="KL754" s="47"/>
      <c r="KM754" s="47"/>
      <c r="KN754" s="47"/>
      <c r="KO754" s="47"/>
      <c r="KP754" s="47"/>
      <c r="KQ754" s="47"/>
      <c r="KR754" s="47"/>
      <c r="KS754" s="47"/>
      <c r="KT754" s="47"/>
      <c r="KU754" s="47"/>
      <c r="KV754" s="47"/>
      <c r="KW754" s="47"/>
      <c r="KX754" s="47"/>
      <c r="KY754" s="47"/>
      <c r="KZ754" s="47"/>
      <c r="LA754" s="47"/>
      <c r="LB754" s="47"/>
      <c r="LC754" s="47"/>
      <c r="LD754" s="47"/>
      <c r="LE754" s="47"/>
      <c r="LF754" s="47"/>
      <c r="LG754" s="47"/>
      <c r="LH754" s="47"/>
      <c r="LI754" s="47"/>
      <c r="LJ754" s="47"/>
      <c r="LK754" s="47"/>
      <c r="LL754" s="47"/>
      <c r="LM754" s="47"/>
      <c r="LN754" s="47"/>
      <c r="LO754" s="47"/>
      <c r="LP754" s="47"/>
      <c r="LQ754" s="47"/>
      <c r="LR754" s="47"/>
      <c r="LS754" s="47"/>
      <c r="LT754" s="47"/>
      <c r="LU754" s="47"/>
      <c r="LV754" s="47"/>
      <c r="LW754" s="47"/>
      <c r="LX754" s="47"/>
      <c r="LY754" s="47"/>
      <c r="LZ754" s="47"/>
      <c r="MA754" s="47"/>
      <c r="MB754" s="47"/>
      <c r="MC754" s="47"/>
      <c r="MD754" s="47"/>
      <c r="ME754" s="47"/>
      <c r="MF754" s="47"/>
      <c r="MG754" s="47"/>
      <c r="MH754" s="47"/>
      <c r="MI754" s="47"/>
      <c r="MJ754" s="47"/>
      <c r="MK754" s="47"/>
      <c r="ML754" s="47"/>
      <c r="MM754" s="47"/>
      <c r="MN754" s="47"/>
      <c r="MO754" s="47"/>
      <c r="MP754" s="47"/>
      <c r="MQ754" s="47"/>
      <c r="MR754" s="47"/>
      <c r="MS754" s="47"/>
      <c r="MT754" s="47"/>
      <c r="MU754" s="47"/>
      <c r="MV754" s="47"/>
      <c r="MW754" s="47"/>
      <c r="MX754" s="47"/>
      <c r="MY754" s="47"/>
      <c r="MZ754" s="47"/>
      <c r="NA754" s="47"/>
    </row>
    <row r="755" spans="138:365" x14ac:dyDescent="0.25"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  <c r="JP755" s="47"/>
      <c r="JQ755" s="47"/>
      <c r="JR755" s="47"/>
      <c r="JS755" s="47"/>
      <c r="JT755" s="47"/>
      <c r="JU755" s="47"/>
      <c r="JV755" s="47"/>
      <c r="JW755" s="47"/>
      <c r="JX755" s="47"/>
      <c r="JY755" s="47"/>
      <c r="JZ755" s="47"/>
      <c r="KA755" s="47"/>
      <c r="KB755" s="47"/>
      <c r="KC755" s="47"/>
      <c r="KD755" s="47"/>
      <c r="KE755" s="47"/>
      <c r="KF755" s="47"/>
      <c r="KG755" s="47"/>
      <c r="KH755" s="47"/>
      <c r="KI755" s="47"/>
      <c r="KJ755" s="47"/>
      <c r="KK755" s="47"/>
      <c r="KL755" s="47"/>
      <c r="KM755" s="47"/>
      <c r="KN755" s="47"/>
      <c r="KO755" s="47"/>
      <c r="KP755" s="47"/>
      <c r="KQ755" s="47"/>
      <c r="KR755" s="47"/>
      <c r="KS755" s="47"/>
      <c r="KT755" s="47"/>
      <c r="KU755" s="47"/>
      <c r="KV755" s="47"/>
      <c r="KW755" s="47"/>
      <c r="KX755" s="47"/>
      <c r="KY755" s="47"/>
      <c r="KZ755" s="47"/>
      <c r="LA755" s="47"/>
      <c r="LB755" s="47"/>
      <c r="LC755" s="47"/>
      <c r="LD755" s="47"/>
      <c r="LE755" s="47"/>
      <c r="LF755" s="47"/>
      <c r="LG755" s="47"/>
      <c r="LH755" s="47"/>
      <c r="LI755" s="47"/>
      <c r="LJ755" s="47"/>
      <c r="LK755" s="47"/>
      <c r="LL755" s="47"/>
      <c r="LM755" s="47"/>
      <c r="LN755" s="47"/>
      <c r="LO755" s="47"/>
      <c r="LP755" s="47"/>
      <c r="LQ755" s="47"/>
      <c r="LR755" s="47"/>
      <c r="LS755" s="47"/>
      <c r="LT755" s="47"/>
      <c r="LU755" s="47"/>
      <c r="LV755" s="47"/>
      <c r="LW755" s="47"/>
      <c r="LX755" s="47"/>
      <c r="LY755" s="47"/>
      <c r="LZ755" s="47"/>
      <c r="MA755" s="47"/>
      <c r="MB755" s="47"/>
      <c r="MC755" s="47"/>
      <c r="MD755" s="47"/>
      <c r="ME755" s="47"/>
      <c r="MF755" s="47"/>
      <c r="MG755" s="47"/>
      <c r="MH755" s="47"/>
      <c r="MI755" s="47"/>
      <c r="MJ755" s="47"/>
      <c r="MK755" s="47"/>
      <c r="ML755" s="47"/>
      <c r="MM755" s="47"/>
      <c r="MN755" s="47"/>
      <c r="MO755" s="47"/>
      <c r="MP755" s="47"/>
      <c r="MQ755" s="47"/>
      <c r="MR755" s="47"/>
      <c r="MS755" s="47"/>
      <c r="MT755" s="47"/>
      <c r="MU755" s="47"/>
      <c r="MV755" s="47"/>
      <c r="MW755" s="47"/>
      <c r="MX755" s="47"/>
      <c r="MY755" s="47"/>
      <c r="MZ755" s="47"/>
      <c r="NA755" s="47"/>
    </row>
    <row r="756" spans="138:365" x14ac:dyDescent="0.25"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  <c r="JP756" s="47"/>
      <c r="JQ756" s="47"/>
      <c r="JR756" s="47"/>
      <c r="JS756" s="47"/>
      <c r="JT756" s="47"/>
      <c r="JU756" s="47"/>
      <c r="JV756" s="47"/>
      <c r="JW756" s="47"/>
      <c r="JX756" s="47"/>
      <c r="JY756" s="47"/>
      <c r="JZ756" s="47"/>
      <c r="KA756" s="47"/>
      <c r="KB756" s="47"/>
      <c r="KC756" s="47"/>
      <c r="KD756" s="47"/>
      <c r="KE756" s="47"/>
      <c r="KF756" s="47"/>
      <c r="KG756" s="47"/>
      <c r="KH756" s="47"/>
      <c r="KI756" s="47"/>
      <c r="KJ756" s="47"/>
      <c r="KK756" s="47"/>
      <c r="KL756" s="47"/>
      <c r="KM756" s="47"/>
      <c r="KN756" s="47"/>
      <c r="KO756" s="47"/>
      <c r="KP756" s="47"/>
      <c r="KQ756" s="47"/>
      <c r="KR756" s="47"/>
      <c r="KS756" s="47"/>
      <c r="KT756" s="47"/>
      <c r="KU756" s="47"/>
      <c r="KV756" s="47"/>
      <c r="KW756" s="47"/>
      <c r="KX756" s="47"/>
      <c r="KY756" s="47"/>
      <c r="KZ756" s="47"/>
      <c r="LA756" s="47"/>
      <c r="LB756" s="47"/>
      <c r="LC756" s="47"/>
      <c r="LD756" s="47"/>
      <c r="LE756" s="47"/>
      <c r="LF756" s="47"/>
      <c r="LG756" s="47"/>
      <c r="LH756" s="47"/>
      <c r="LI756" s="47"/>
      <c r="LJ756" s="47"/>
      <c r="LK756" s="47"/>
      <c r="LL756" s="47"/>
      <c r="LM756" s="47"/>
      <c r="LN756" s="47"/>
      <c r="LO756" s="47"/>
      <c r="LP756" s="47"/>
      <c r="LQ756" s="47"/>
      <c r="LR756" s="47"/>
      <c r="LS756" s="47"/>
      <c r="LT756" s="47"/>
      <c r="LU756" s="47"/>
      <c r="LV756" s="47"/>
      <c r="LW756" s="47"/>
      <c r="LX756" s="47"/>
      <c r="LY756" s="47"/>
      <c r="LZ756" s="47"/>
      <c r="MA756" s="47"/>
      <c r="MB756" s="47"/>
      <c r="MC756" s="47"/>
      <c r="MD756" s="47"/>
      <c r="ME756" s="47"/>
      <c r="MF756" s="47"/>
      <c r="MG756" s="47"/>
      <c r="MH756" s="47"/>
      <c r="MI756" s="47"/>
      <c r="MJ756" s="47"/>
      <c r="MK756" s="47"/>
      <c r="ML756" s="47"/>
      <c r="MM756" s="47"/>
      <c r="MN756" s="47"/>
      <c r="MO756" s="47"/>
      <c r="MP756" s="47"/>
      <c r="MQ756" s="47"/>
      <c r="MR756" s="47"/>
      <c r="MS756" s="47"/>
      <c r="MT756" s="47"/>
      <c r="MU756" s="47"/>
      <c r="MV756" s="47"/>
      <c r="MW756" s="47"/>
      <c r="MX756" s="47"/>
      <c r="MY756" s="47"/>
      <c r="MZ756" s="47"/>
      <c r="NA756" s="47"/>
    </row>
    <row r="757" spans="138:365" x14ac:dyDescent="0.25"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  <c r="JP757" s="47"/>
      <c r="JQ757" s="47"/>
      <c r="JR757" s="47"/>
      <c r="JS757" s="47"/>
      <c r="JT757" s="47"/>
      <c r="JU757" s="47"/>
      <c r="JV757" s="47"/>
      <c r="JW757" s="47"/>
      <c r="JX757" s="47"/>
      <c r="JY757" s="47"/>
      <c r="JZ757" s="47"/>
      <c r="KA757" s="47"/>
      <c r="KB757" s="47"/>
      <c r="KC757" s="47"/>
      <c r="KD757" s="47"/>
      <c r="KE757" s="47"/>
      <c r="KF757" s="47"/>
      <c r="KG757" s="47"/>
      <c r="KH757" s="47"/>
      <c r="KI757" s="47"/>
      <c r="KJ757" s="47"/>
      <c r="KK757" s="47"/>
      <c r="KL757" s="47"/>
      <c r="KM757" s="47"/>
      <c r="KN757" s="47"/>
      <c r="KO757" s="47"/>
      <c r="KP757" s="47"/>
      <c r="KQ757" s="47"/>
      <c r="KR757" s="47"/>
      <c r="KS757" s="47"/>
      <c r="KT757" s="47"/>
      <c r="KU757" s="47"/>
      <c r="KV757" s="47"/>
      <c r="KW757" s="47"/>
      <c r="KX757" s="47"/>
      <c r="KY757" s="47"/>
      <c r="KZ757" s="47"/>
      <c r="LA757" s="47"/>
      <c r="LB757" s="47"/>
      <c r="LC757" s="47"/>
      <c r="LD757" s="47"/>
      <c r="LE757" s="47"/>
      <c r="LF757" s="47"/>
      <c r="LG757" s="47"/>
      <c r="LH757" s="47"/>
      <c r="LI757" s="47"/>
      <c r="LJ757" s="47"/>
      <c r="LK757" s="47"/>
      <c r="LL757" s="47"/>
      <c r="LM757" s="47"/>
      <c r="LN757" s="47"/>
      <c r="LO757" s="47"/>
      <c r="LP757" s="47"/>
      <c r="LQ757" s="47"/>
      <c r="LR757" s="47"/>
      <c r="LS757" s="47"/>
      <c r="LT757" s="47"/>
      <c r="LU757" s="47"/>
      <c r="LV757" s="47"/>
      <c r="LW757" s="47"/>
      <c r="LX757" s="47"/>
      <c r="LY757" s="47"/>
      <c r="LZ757" s="47"/>
      <c r="MA757" s="47"/>
      <c r="MB757" s="47"/>
      <c r="MC757" s="47"/>
      <c r="MD757" s="47"/>
      <c r="ME757" s="47"/>
      <c r="MF757" s="47"/>
      <c r="MG757" s="47"/>
      <c r="MH757" s="47"/>
      <c r="MI757" s="47"/>
      <c r="MJ757" s="47"/>
      <c r="MK757" s="47"/>
      <c r="ML757" s="47"/>
      <c r="MM757" s="47"/>
      <c r="MN757" s="47"/>
      <c r="MO757" s="47"/>
      <c r="MP757" s="47"/>
      <c r="MQ757" s="47"/>
      <c r="MR757" s="47"/>
      <c r="MS757" s="47"/>
      <c r="MT757" s="47"/>
      <c r="MU757" s="47"/>
      <c r="MV757" s="47"/>
      <c r="MW757" s="47"/>
      <c r="MX757" s="47"/>
      <c r="MY757" s="47"/>
      <c r="MZ757" s="47"/>
      <c r="NA757" s="47"/>
    </row>
    <row r="758" spans="138:365" x14ac:dyDescent="0.25"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  <c r="JP758" s="47"/>
      <c r="JQ758" s="47"/>
      <c r="JR758" s="47"/>
      <c r="JS758" s="47"/>
      <c r="JT758" s="47"/>
      <c r="JU758" s="47"/>
      <c r="JV758" s="47"/>
      <c r="JW758" s="47"/>
      <c r="JX758" s="47"/>
      <c r="JY758" s="47"/>
      <c r="JZ758" s="47"/>
      <c r="KA758" s="47"/>
      <c r="KB758" s="47"/>
      <c r="KC758" s="47"/>
      <c r="KD758" s="47"/>
      <c r="KE758" s="47"/>
      <c r="KF758" s="47"/>
      <c r="KG758" s="47"/>
      <c r="KH758" s="47"/>
      <c r="KI758" s="47"/>
      <c r="KJ758" s="47"/>
      <c r="KK758" s="47"/>
      <c r="KL758" s="47"/>
      <c r="KM758" s="47"/>
      <c r="KN758" s="47"/>
      <c r="KO758" s="47"/>
      <c r="KP758" s="47"/>
      <c r="KQ758" s="47"/>
      <c r="KR758" s="47"/>
      <c r="KS758" s="47"/>
      <c r="KT758" s="47"/>
      <c r="KU758" s="47"/>
      <c r="KV758" s="47"/>
      <c r="KW758" s="47"/>
      <c r="KX758" s="47"/>
      <c r="KY758" s="47"/>
      <c r="KZ758" s="47"/>
      <c r="LA758" s="47"/>
      <c r="LB758" s="47"/>
      <c r="LC758" s="47"/>
      <c r="LD758" s="47"/>
      <c r="LE758" s="47"/>
      <c r="LF758" s="47"/>
      <c r="LG758" s="47"/>
      <c r="LH758" s="47"/>
      <c r="LI758" s="47"/>
      <c r="LJ758" s="47"/>
      <c r="LK758" s="47"/>
      <c r="LL758" s="47"/>
      <c r="LM758" s="47"/>
      <c r="LN758" s="47"/>
      <c r="LO758" s="47"/>
      <c r="LP758" s="47"/>
      <c r="LQ758" s="47"/>
      <c r="LR758" s="47"/>
      <c r="LS758" s="47"/>
      <c r="LT758" s="47"/>
      <c r="LU758" s="47"/>
      <c r="LV758" s="47"/>
      <c r="LW758" s="47"/>
      <c r="LX758" s="47"/>
      <c r="LY758" s="47"/>
      <c r="LZ758" s="47"/>
      <c r="MA758" s="47"/>
      <c r="MB758" s="47"/>
      <c r="MC758" s="47"/>
      <c r="MD758" s="47"/>
      <c r="ME758" s="47"/>
      <c r="MF758" s="47"/>
      <c r="MG758" s="47"/>
      <c r="MH758" s="47"/>
      <c r="MI758" s="47"/>
      <c r="MJ758" s="47"/>
      <c r="MK758" s="47"/>
      <c r="ML758" s="47"/>
      <c r="MM758" s="47"/>
      <c r="MN758" s="47"/>
      <c r="MO758" s="47"/>
      <c r="MP758" s="47"/>
      <c r="MQ758" s="47"/>
      <c r="MR758" s="47"/>
      <c r="MS758" s="47"/>
      <c r="MT758" s="47"/>
      <c r="MU758" s="47"/>
      <c r="MV758" s="47"/>
      <c r="MW758" s="47"/>
      <c r="MX758" s="47"/>
      <c r="MY758" s="47"/>
      <c r="MZ758" s="47"/>
      <c r="NA758" s="47"/>
    </row>
    <row r="759" spans="138:365" x14ac:dyDescent="0.25"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  <c r="JP759" s="47"/>
      <c r="JQ759" s="47"/>
      <c r="JR759" s="47"/>
      <c r="JS759" s="47"/>
      <c r="JT759" s="47"/>
      <c r="JU759" s="47"/>
      <c r="JV759" s="47"/>
      <c r="JW759" s="47"/>
      <c r="JX759" s="47"/>
      <c r="JY759" s="47"/>
      <c r="JZ759" s="47"/>
      <c r="KA759" s="47"/>
      <c r="KB759" s="47"/>
      <c r="KC759" s="47"/>
      <c r="KD759" s="47"/>
      <c r="KE759" s="47"/>
      <c r="KF759" s="47"/>
      <c r="KG759" s="47"/>
      <c r="KH759" s="47"/>
      <c r="KI759" s="47"/>
      <c r="KJ759" s="47"/>
      <c r="KK759" s="47"/>
      <c r="KL759" s="47"/>
      <c r="KM759" s="47"/>
      <c r="KN759" s="47"/>
      <c r="KO759" s="47"/>
      <c r="KP759" s="47"/>
      <c r="KQ759" s="47"/>
      <c r="KR759" s="47"/>
      <c r="KS759" s="47"/>
      <c r="KT759" s="47"/>
      <c r="KU759" s="47"/>
      <c r="KV759" s="47"/>
      <c r="KW759" s="47"/>
      <c r="KX759" s="47"/>
      <c r="KY759" s="47"/>
      <c r="KZ759" s="47"/>
      <c r="LA759" s="47"/>
      <c r="LB759" s="47"/>
      <c r="LC759" s="47"/>
      <c r="LD759" s="47"/>
      <c r="LE759" s="47"/>
      <c r="LF759" s="47"/>
      <c r="LG759" s="47"/>
      <c r="LH759" s="47"/>
      <c r="LI759" s="47"/>
      <c r="LJ759" s="47"/>
      <c r="LK759" s="47"/>
      <c r="LL759" s="47"/>
      <c r="LM759" s="47"/>
      <c r="LN759" s="47"/>
      <c r="LO759" s="47"/>
      <c r="LP759" s="47"/>
      <c r="LQ759" s="47"/>
      <c r="LR759" s="47"/>
      <c r="LS759" s="47"/>
      <c r="LT759" s="47"/>
      <c r="LU759" s="47"/>
      <c r="LV759" s="47"/>
      <c r="LW759" s="47"/>
      <c r="LX759" s="47"/>
      <c r="LY759" s="47"/>
      <c r="LZ759" s="47"/>
      <c r="MA759" s="47"/>
      <c r="MB759" s="47"/>
      <c r="MC759" s="47"/>
      <c r="MD759" s="47"/>
      <c r="ME759" s="47"/>
      <c r="MF759" s="47"/>
      <c r="MG759" s="47"/>
      <c r="MH759" s="47"/>
      <c r="MI759" s="47"/>
      <c r="MJ759" s="47"/>
      <c r="MK759" s="47"/>
      <c r="ML759" s="47"/>
      <c r="MM759" s="47"/>
      <c r="MN759" s="47"/>
      <c r="MO759" s="47"/>
      <c r="MP759" s="47"/>
      <c r="MQ759" s="47"/>
      <c r="MR759" s="47"/>
      <c r="MS759" s="47"/>
      <c r="MT759" s="47"/>
      <c r="MU759" s="47"/>
      <c r="MV759" s="47"/>
      <c r="MW759" s="47"/>
      <c r="MX759" s="47"/>
      <c r="MY759" s="47"/>
      <c r="MZ759" s="47"/>
      <c r="NA759" s="47"/>
    </row>
    <row r="760" spans="138:365" x14ac:dyDescent="0.25"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  <c r="JP760" s="47"/>
      <c r="JQ760" s="47"/>
      <c r="JR760" s="47"/>
      <c r="JS760" s="47"/>
      <c r="JT760" s="47"/>
      <c r="JU760" s="47"/>
      <c r="JV760" s="47"/>
      <c r="JW760" s="47"/>
      <c r="JX760" s="47"/>
      <c r="JY760" s="47"/>
      <c r="JZ760" s="47"/>
      <c r="KA760" s="47"/>
      <c r="KB760" s="47"/>
      <c r="KC760" s="47"/>
      <c r="KD760" s="47"/>
      <c r="KE760" s="47"/>
      <c r="KF760" s="47"/>
      <c r="KG760" s="47"/>
      <c r="KH760" s="47"/>
      <c r="KI760" s="47"/>
      <c r="KJ760" s="47"/>
      <c r="KK760" s="47"/>
      <c r="KL760" s="47"/>
      <c r="KM760" s="47"/>
      <c r="KN760" s="47"/>
      <c r="KO760" s="47"/>
      <c r="KP760" s="47"/>
      <c r="KQ760" s="47"/>
      <c r="KR760" s="47"/>
      <c r="KS760" s="47"/>
      <c r="KT760" s="47"/>
      <c r="KU760" s="47"/>
      <c r="KV760" s="47"/>
      <c r="KW760" s="47"/>
      <c r="KX760" s="47"/>
      <c r="KY760" s="47"/>
      <c r="KZ760" s="47"/>
      <c r="LA760" s="47"/>
      <c r="LB760" s="47"/>
      <c r="LC760" s="47"/>
      <c r="LD760" s="47"/>
      <c r="LE760" s="47"/>
      <c r="LF760" s="47"/>
      <c r="LG760" s="47"/>
      <c r="LH760" s="47"/>
      <c r="LI760" s="47"/>
      <c r="LJ760" s="47"/>
      <c r="LK760" s="47"/>
      <c r="LL760" s="47"/>
      <c r="LM760" s="47"/>
      <c r="LN760" s="47"/>
      <c r="LO760" s="47"/>
      <c r="LP760" s="47"/>
      <c r="LQ760" s="47"/>
      <c r="LR760" s="47"/>
      <c r="LS760" s="47"/>
      <c r="LT760" s="47"/>
      <c r="LU760" s="47"/>
      <c r="LV760" s="47"/>
      <c r="LW760" s="47"/>
      <c r="LX760" s="47"/>
      <c r="LY760" s="47"/>
      <c r="LZ760" s="47"/>
      <c r="MA760" s="47"/>
      <c r="MB760" s="47"/>
      <c r="MC760" s="47"/>
      <c r="MD760" s="47"/>
      <c r="ME760" s="47"/>
      <c r="MF760" s="47"/>
      <c r="MG760" s="47"/>
      <c r="MH760" s="47"/>
      <c r="MI760" s="47"/>
      <c r="MJ760" s="47"/>
      <c r="MK760" s="47"/>
      <c r="ML760" s="47"/>
      <c r="MM760" s="47"/>
      <c r="MN760" s="47"/>
      <c r="MO760" s="47"/>
      <c r="MP760" s="47"/>
      <c r="MQ760" s="47"/>
      <c r="MR760" s="47"/>
      <c r="MS760" s="47"/>
      <c r="MT760" s="47"/>
      <c r="MU760" s="47"/>
      <c r="MV760" s="47"/>
      <c r="MW760" s="47"/>
      <c r="MX760" s="47"/>
      <c r="MY760" s="47"/>
      <c r="MZ760" s="47"/>
      <c r="NA760" s="47"/>
    </row>
    <row r="761" spans="138:365" x14ac:dyDescent="0.25"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  <c r="JP761" s="47"/>
      <c r="JQ761" s="47"/>
      <c r="JR761" s="47"/>
      <c r="JS761" s="47"/>
      <c r="JT761" s="47"/>
      <c r="JU761" s="47"/>
      <c r="JV761" s="47"/>
      <c r="JW761" s="47"/>
      <c r="JX761" s="47"/>
      <c r="JY761" s="47"/>
      <c r="JZ761" s="47"/>
      <c r="KA761" s="47"/>
      <c r="KB761" s="47"/>
      <c r="KC761" s="47"/>
      <c r="KD761" s="47"/>
      <c r="KE761" s="47"/>
      <c r="KF761" s="47"/>
      <c r="KG761" s="47"/>
      <c r="KH761" s="47"/>
      <c r="KI761" s="47"/>
      <c r="KJ761" s="47"/>
      <c r="KK761" s="47"/>
      <c r="KL761" s="47"/>
      <c r="KM761" s="47"/>
      <c r="KN761" s="47"/>
      <c r="KO761" s="47"/>
      <c r="KP761" s="47"/>
      <c r="KQ761" s="47"/>
      <c r="KR761" s="47"/>
      <c r="KS761" s="47"/>
      <c r="KT761" s="47"/>
      <c r="KU761" s="47"/>
      <c r="KV761" s="47"/>
      <c r="KW761" s="47"/>
      <c r="KX761" s="47"/>
      <c r="KY761" s="47"/>
      <c r="KZ761" s="47"/>
      <c r="LA761" s="47"/>
      <c r="LB761" s="47"/>
      <c r="LC761" s="47"/>
      <c r="LD761" s="47"/>
      <c r="LE761" s="47"/>
      <c r="LF761" s="47"/>
      <c r="LG761" s="47"/>
      <c r="LH761" s="47"/>
      <c r="LI761" s="47"/>
      <c r="LJ761" s="47"/>
      <c r="LK761" s="47"/>
      <c r="LL761" s="47"/>
      <c r="LM761" s="47"/>
      <c r="LN761" s="47"/>
      <c r="LO761" s="47"/>
      <c r="LP761" s="47"/>
      <c r="LQ761" s="47"/>
      <c r="LR761" s="47"/>
      <c r="LS761" s="47"/>
      <c r="LT761" s="47"/>
      <c r="LU761" s="47"/>
      <c r="LV761" s="47"/>
      <c r="LW761" s="47"/>
      <c r="LX761" s="47"/>
      <c r="LY761" s="47"/>
      <c r="LZ761" s="47"/>
      <c r="MA761" s="47"/>
      <c r="MB761" s="47"/>
      <c r="MC761" s="47"/>
      <c r="MD761" s="47"/>
      <c r="ME761" s="47"/>
      <c r="MF761" s="47"/>
      <c r="MG761" s="47"/>
      <c r="MH761" s="47"/>
      <c r="MI761" s="47"/>
      <c r="MJ761" s="47"/>
      <c r="MK761" s="47"/>
      <c r="ML761" s="47"/>
      <c r="MM761" s="47"/>
      <c r="MN761" s="47"/>
      <c r="MO761" s="47"/>
      <c r="MP761" s="47"/>
      <c r="MQ761" s="47"/>
      <c r="MR761" s="47"/>
      <c r="MS761" s="47"/>
      <c r="MT761" s="47"/>
      <c r="MU761" s="47"/>
      <c r="MV761" s="47"/>
      <c r="MW761" s="47"/>
      <c r="MX761" s="47"/>
      <c r="MY761" s="47"/>
      <c r="MZ761" s="47"/>
      <c r="NA761" s="47"/>
    </row>
    <row r="762" spans="138:365" x14ac:dyDescent="0.25"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  <c r="JP762" s="47"/>
      <c r="JQ762" s="47"/>
      <c r="JR762" s="47"/>
      <c r="JS762" s="47"/>
      <c r="JT762" s="47"/>
      <c r="JU762" s="47"/>
      <c r="JV762" s="47"/>
      <c r="JW762" s="47"/>
      <c r="JX762" s="47"/>
      <c r="JY762" s="47"/>
      <c r="JZ762" s="47"/>
      <c r="KA762" s="47"/>
      <c r="KB762" s="47"/>
      <c r="KC762" s="47"/>
      <c r="KD762" s="47"/>
      <c r="KE762" s="47"/>
      <c r="KF762" s="47"/>
      <c r="KG762" s="47"/>
      <c r="KH762" s="47"/>
      <c r="KI762" s="47"/>
      <c r="KJ762" s="47"/>
      <c r="KK762" s="47"/>
      <c r="KL762" s="47"/>
      <c r="KM762" s="47"/>
      <c r="KN762" s="47"/>
      <c r="KO762" s="47"/>
      <c r="KP762" s="47"/>
      <c r="KQ762" s="47"/>
      <c r="KR762" s="47"/>
      <c r="KS762" s="47"/>
      <c r="KT762" s="47"/>
      <c r="KU762" s="47"/>
      <c r="KV762" s="47"/>
      <c r="KW762" s="47"/>
      <c r="KX762" s="47"/>
      <c r="KY762" s="47"/>
      <c r="KZ762" s="47"/>
      <c r="LA762" s="47"/>
      <c r="LB762" s="47"/>
      <c r="LC762" s="47"/>
      <c r="LD762" s="47"/>
      <c r="LE762" s="47"/>
      <c r="LF762" s="47"/>
      <c r="LG762" s="47"/>
      <c r="LH762" s="47"/>
      <c r="LI762" s="47"/>
      <c r="LJ762" s="47"/>
      <c r="LK762" s="47"/>
      <c r="LL762" s="47"/>
      <c r="LM762" s="47"/>
      <c r="LN762" s="47"/>
      <c r="LO762" s="47"/>
      <c r="LP762" s="47"/>
      <c r="LQ762" s="47"/>
      <c r="LR762" s="47"/>
      <c r="LS762" s="47"/>
      <c r="LT762" s="47"/>
      <c r="LU762" s="47"/>
      <c r="LV762" s="47"/>
      <c r="LW762" s="47"/>
      <c r="LX762" s="47"/>
      <c r="LY762" s="47"/>
      <c r="LZ762" s="47"/>
      <c r="MA762" s="47"/>
      <c r="MB762" s="47"/>
      <c r="MC762" s="47"/>
      <c r="MD762" s="47"/>
      <c r="ME762" s="47"/>
      <c r="MF762" s="47"/>
      <c r="MG762" s="47"/>
      <c r="MH762" s="47"/>
      <c r="MI762" s="47"/>
      <c r="MJ762" s="47"/>
      <c r="MK762" s="47"/>
      <c r="ML762" s="47"/>
      <c r="MM762" s="47"/>
      <c r="MN762" s="47"/>
      <c r="MO762" s="47"/>
      <c r="MP762" s="47"/>
      <c r="MQ762" s="47"/>
      <c r="MR762" s="47"/>
      <c r="MS762" s="47"/>
      <c r="MT762" s="47"/>
      <c r="MU762" s="47"/>
      <c r="MV762" s="47"/>
      <c r="MW762" s="47"/>
      <c r="MX762" s="47"/>
      <c r="MY762" s="47"/>
      <c r="MZ762" s="47"/>
      <c r="NA762" s="47"/>
    </row>
    <row r="763" spans="138:365" x14ac:dyDescent="0.25"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  <c r="JP763" s="47"/>
      <c r="JQ763" s="47"/>
      <c r="JR763" s="47"/>
      <c r="JS763" s="47"/>
      <c r="JT763" s="47"/>
      <c r="JU763" s="47"/>
      <c r="JV763" s="47"/>
      <c r="JW763" s="47"/>
      <c r="JX763" s="47"/>
      <c r="JY763" s="47"/>
      <c r="JZ763" s="47"/>
      <c r="KA763" s="47"/>
      <c r="KB763" s="47"/>
      <c r="KC763" s="47"/>
      <c r="KD763" s="47"/>
      <c r="KE763" s="47"/>
      <c r="KF763" s="47"/>
      <c r="KG763" s="47"/>
      <c r="KH763" s="47"/>
      <c r="KI763" s="47"/>
      <c r="KJ763" s="47"/>
      <c r="KK763" s="47"/>
      <c r="KL763" s="47"/>
      <c r="KM763" s="47"/>
      <c r="KN763" s="47"/>
      <c r="KO763" s="47"/>
      <c r="KP763" s="47"/>
      <c r="KQ763" s="47"/>
      <c r="KR763" s="47"/>
      <c r="KS763" s="47"/>
      <c r="KT763" s="47"/>
      <c r="KU763" s="47"/>
      <c r="KV763" s="47"/>
      <c r="KW763" s="47"/>
      <c r="KX763" s="47"/>
      <c r="KY763" s="47"/>
      <c r="KZ763" s="47"/>
      <c r="LA763" s="47"/>
      <c r="LB763" s="47"/>
      <c r="LC763" s="47"/>
      <c r="LD763" s="47"/>
      <c r="LE763" s="47"/>
      <c r="LF763" s="47"/>
      <c r="LG763" s="47"/>
      <c r="LH763" s="47"/>
      <c r="LI763" s="47"/>
      <c r="LJ763" s="47"/>
      <c r="LK763" s="47"/>
      <c r="LL763" s="47"/>
      <c r="LM763" s="47"/>
      <c r="LN763" s="47"/>
      <c r="LO763" s="47"/>
      <c r="LP763" s="47"/>
      <c r="LQ763" s="47"/>
      <c r="LR763" s="47"/>
      <c r="LS763" s="47"/>
      <c r="LT763" s="47"/>
      <c r="LU763" s="47"/>
      <c r="LV763" s="47"/>
      <c r="LW763" s="47"/>
      <c r="LX763" s="47"/>
      <c r="LY763" s="47"/>
      <c r="LZ763" s="47"/>
      <c r="MA763" s="47"/>
      <c r="MB763" s="47"/>
      <c r="MC763" s="47"/>
      <c r="MD763" s="47"/>
      <c r="ME763" s="47"/>
      <c r="MF763" s="47"/>
      <c r="MG763" s="47"/>
      <c r="MH763" s="47"/>
      <c r="MI763" s="47"/>
      <c r="MJ763" s="47"/>
      <c r="MK763" s="47"/>
      <c r="ML763" s="47"/>
      <c r="MM763" s="47"/>
      <c r="MN763" s="47"/>
      <c r="MO763" s="47"/>
      <c r="MP763" s="47"/>
      <c r="MQ763" s="47"/>
      <c r="MR763" s="47"/>
      <c r="MS763" s="47"/>
      <c r="MT763" s="47"/>
      <c r="MU763" s="47"/>
      <c r="MV763" s="47"/>
      <c r="MW763" s="47"/>
      <c r="MX763" s="47"/>
      <c r="MY763" s="47"/>
      <c r="MZ763" s="47"/>
      <c r="NA763" s="47"/>
    </row>
    <row r="764" spans="138:365" x14ac:dyDescent="0.25"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  <c r="JP764" s="47"/>
      <c r="JQ764" s="47"/>
      <c r="JR764" s="47"/>
      <c r="JS764" s="47"/>
      <c r="JT764" s="47"/>
      <c r="JU764" s="47"/>
      <c r="JV764" s="47"/>
      <c r="JW764" s="47"/>
      <c r="JX764" s="47"/>
      <c r="JY764" s="47"/>
      <c r="JZ764" s="47"/>
      <c r="KA764" s="47"/>
      <c r="KB764" s="47"/>
      <c r="KC764" s="47"/>
      <c r="KD764" s="47"/>
      <c r="KE764" s="47"/>
      <c r="KF764" s="47"/>
      <c r="KG764" s="47"/>
      <c r="KH764" s="47"/>
      <c r="KI764" s="47"/>
      <c r="KJ764" s="47"/>
      <c r="KK764" s="47"/>
      <c r="KL764" s="47"/>
      <c r="KM764" s="47"/>
      <c r="KN764" s="47"/>
      <c r="KO764" s="47"/>
      <c r="KP764" s="47"/>
      <c r="KQ764" s="47"/>
      <c r="KR764" s="47"/>
      <c r="KS764" s="47"/>
      <c r="KT764" s="47"/>
      <c r="KU764" s="47"/>
      <c r="KV764" s="47"/>
      <c r="KW764" s="47"/>
      <c r="KX764" s="47"/>
      <c r="KY764" s="47"/>
      <c r="KZ764" s="47"/>
      <c r="LA764" s="47"/>
      <c r="LB764" s="47"/>
      <c r="LC764" s="47"/>
      <c r="LD764" s="47"/>
      <c r="LE764" s="47"/>
      <c r="LF764" s="47"/>
      <c r="LG764" s="47"/>
      <c r="LH764" s="47"/>
      <c r="LI764" s="47"/>
      <c r="LJ764" s="47"/>
      <c r="LK764" s="47"/>
      <c r="LL764" s="47"/>
      <c r="LM764" s="47"/>
      <c r="LN764" s="47"/>
      <c r="LO764" s="47"/>
      <c r="LP764" s="47"/>
      <c r="LQ764" s="47"/>
      <c r="LR764" s="47"/>
      <c r="LS764" s="47"/>
      <c r="LT764" s="47"/>
      <c r="LU764" s="47"/>
      <c r="LV764" s="47"/>
      <c r="LW764" s="47"/>
      <c r="LX764" s="47"/>
      <c r="LY764" s="47"/>
      <c r="LZ764" s="47"/>
      <c r="MA764" s="47"/>
      <c r="MB764" s="47"/>
      <c r="MC764" s="47"/>
      <c r="MD764" s="47"/>
      <c r="ME764" s="47"/>
      <c r="MF764" s="47"/>
      <c r="MG764" s="47"/>
      <c r="MH764" s="47"/>
      <c r="MI764" s="47"/>
      <c r="MJ764" s="47"/>
      <c r="MK764" s="47"/>
      <c r="ML764" s="47"/>
      <c r="MM764" s="47"/>
      <c r="MN764" s="47"/>
      <c r="MO764" s="47"/>
      <c r="MP764" s="47"/>
      <c r="MQ764" s="47"/>
      <c r="MR764" s="47"/>
      <c r="MS764" s="47"/>
      <c r="MT764" s="47"/>
      <c r="MU764" s="47"/>
      <c r="MV764" s="47"/>
      <c r="MW764" s="47"/>
      <c r="MX764" s="47"/>
      <c r="MY764" s="47"/>
      <c r="MZ764" s="47"/>
      <c r="NA764" s="47"/>
    </row>
    <row r="765" spans="138:365" x14ac:dyDescent="0.25"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  <c r="JP765" s="47"/>
      <c r="JQ765" s="47"/>
      <c r="JR765" s="47"/>
      <c r="JS765" s="47"/>
      <c r="JT765" s="47"/>
      <c r="JU765" s="47"/>
      <c r="JV765" s="47"/>
      <c r="JW765" s="47"/>
      <c r="JX765" s="47"/>
      <c r="JY765" s="47"/>
      <c r="JZ765" s="47"/>
      <c r="KA765" s="47"/>
      <c r="KB765" s="47"/>
      <c r="KC765" s="47"/>
      <c r="KD765" s="47"/>
      <c r="KE765" s="47"/>
      <c r="KF765" s="47"/>
      <c r="KG765" s="47"/>
      <c r="KH765" s="47"/>
      <c r="KI765" s="47"/>
      <c r="KJ765" s="47"/>
      <c r="KK765" s="47"/>
      <c r="KL765" s="47"/>
      <c r="KM765" s="47"/>
      <c r="KN765" s="47"/>
      <c r="KO765" s="47"/>
      <c r="KP765" s="47"/>
      <c r="KQ765" s="47"/>
      <c r="KR765" s="47"/>
      <c r="KS765" s="47"/>
      <c r="KT765" s="47"/>
      <c r="KU765" s="47"/>
      <c r="KV765" s="47"/>
      <c r="KW765" s="47"/>
      <c r="KX765" s="47"/>
      <c r="KY765" s="47"/>
      <c r="KZ765" s="47"/>
      <c r="LA765" s="47"/>
      <c r="LB765" s="47"/>
      <c r="LC765" s="47"/>
      <c r="LD765" s="47"/>
      <c r="LE765" s="47"/>
      <c r="LF765" s="47"/>
      <c r="LG765" s="47"/>
      <c r="LH765" s="47"/>
      <c r="LI765" s="47"/>
      <c r="LJ765" s="47"/>
      <c r="LK765" s="47"/>
      <c r="LL765" s="47"/>
      <c r="LM765" s="47"/>
      <c r="LN765" s="47"/>
      <c r="LO765" s="47"/>
      <c r="LP765" s="47"/>
      <c r="LQ765" s="47"/>
      <c r="LR765" s="47"/>
      <c r="LS765" s="47"/>
      <c r="LT765" s="47"/>
      <c r="LU765" s="47"/>
      <c r="LV765" s="47"/>
      <c r="LW765" s="47"/>
      <c r="LX765" s="47"/>
      <c r="LY765" s="47"/>
      <c r="LZ765" s="47"/>
      <c r="MA765" s="47"/>
      <c r="MB765" s="47"/>
      <c r="MC765" s="47"/>
      <c r="MD765" s="47"/>
      <c r="ME765" s="47"/>
      <c r="MF765" s="47"/>
      <c r="MG765" s="47"/>
      <c r="MH765" s="47"/>
      <c r="MI765" s="47"/>
      <c r="MJ765" s="47"/>
      <c r="MK765" s="47"/>
      <c r="ML765" s="47"/>
      <c r="MM765" s="47"/>
      <c r="MN765" s="47"/>
      <c r="MO765" s="47"/>
      <c r="MP765" s="47"/>
      <c r="MQ765" s="47"/>
      <c r="MR765" s="47"/>
      <c r="MS765" s="47"/>
      <c r="MT765" s="47"/>
      <c r="MU765" s="47"/>
      <c r="MV765" s="47"/>
      <c r="MW765" s="47"/>
      <c r="MX765" s="47"/>
      <c r="MY765" s="47"/>
      <c r="MZ765" s="47"/>
      <c r="NA765" s="47"/>
    </row>
    <row r="766" spans="138:365" x14ac:dyDescent="0.25"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  <c r="JP766" s="47"/>
      <c r="JQ766" s="47"/>
      <c r="JR766" s="47"/>
      <c r="JS766" s="47"/>
      <c r="JT766" s="47"/>
      <c r="JU766" s="47"/>
      <c r="JV766" s="47"/>
      <c r="JW766" s="47"/>
      <c r="JX766" s="47"/>
      <c r="JY766" s="47"/>
      <c r="JZ766" s="47"/>
      <c r="KA766" s="47"/>
      <c r="KB766" s="47"/>
      <c r="KC766" s="47"/>
      <c r="KD766" s="47"/>
      <c r="KE766" s="47"/>
      <c r="KF766" s="47"/>
      <c r="KG766" s="47"/>
      <c r="KH766" s="47"/>
      <c r="KI766" s="47"/>
      <c r="KJ766" s="47"/>
      <c r="KK766" s="47"/>
      <c r="KL766" s="47"/>
      <c r="KM766" s="47"/>
      <c r="KN766" s="47"/>
      <c r="KO766" s="47"/>
      <c r="KP766" s="47"/>
      <c r="KQ766" s="47"/>
      <c r="KR766" s="47"/>
      <c r="KS766" s="47"/>
      <c r="KT766" s="47"/>
      <c r="KU766" s="47"/>
      <c r="KV766" s="47"/>
      <c r="KW766" s="47"/>
      <c r="KX766" s="47"/>
      <c r="KY766" s="47"/>
      <c r="KZ766" s="47"/>
      <c r="LA766" s="47"/>
      <c r="LB766" s="47"/>
      <c r="LC766" s="47"/>
      <c r="LD766" s="47"/>
      <c r="LE766" s="47"/>
      <c r="LF766" s="47"/>
      <c r="LG766" s="47"/>
      <c r="LH766" s="47"/>
      <c r="LI766" s="47"/>
      <c r="LJ766" s="47"/>
      <c r="LK766" s="47"/>
      <c r="LL766" s="47"/>
      <c r="LM766" s="47"/>
      <c r="LN766" s="47"/>
      <c r="LO766" s="47"/>
      <c r="LP766" s="47"/>
      <c r="LQ766" s="47"/>
      <c r="LR766" s="47"/>
      <c r="LS766" s="47"/>
      <c r="LT766" s="47"/>
      <c r="LU766" s="47"/>
      <c r="LV766" s="47"/>
      <c r="LW766" s="47"/>
      <c r="LX766" s="47"/>
      <c r="LY766" s="47"/>
      <c r="LZ766" s="47"/>
      <c r="MA766" s="47"/>
      <c r="MB766" s="47"/>
      <c r="MC766" s="47"/>
      <c r="MD766" s="47"/>
      <c r="ME766" s="47"/>
      <c r="MF766" s="47"/>
      <c r="MG766" s="47"/>
      <c r="MH766" s="47"/>
      <c r="MI766" s="47"/>
      <c r="MJ766" s="47"/>
      <c r="MK766" s="47"/>
      <c r="ML766" s="47"/>
      <c r="MM766" s="47"/>
      <c r="MN766" s="47"/>
      <c r="MO766" s="47"/>
      <c r="MP766" s="47"/>
      <c r="MQ766" s="47"/>
      <c r="MR766" s="47"/>
      <c r="MS766" s="47"/>
      <c r="MT766" s="47"/>
      <c r="MU766" s="47"/>
      <c r="MV766" s="47"/>
      <c r="MW766" s="47"/>
      <c r="MX766" s="47"/>
      <c r="MY766" s="47"/>
      <c r="MZ766" s="47"/>
      <c r="NA766" s="47"/>
    </row>
    <row r="767" spans="138:365" x14ac:dyDescent="0.25"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  <c r="JP767" s="47"/>
      <c r="JQ767" s="47"/>
      <c r="JR767" s="47"/>
      <c r="JS767" s="47"/>
      <c r="JT767" s="47"/>
      <c r="JU767" s="47"/>
      <c r="JV767" s="47"/>
      <c r="JW767" s="47"/>
      <c r="JX767" s="47"/>
      <c r="JY767" s="47"/>
      <c r="JZ767" s="47"/>
      <c r="KA767" s="47"/>
      <c r="KB767" s="47"/>
      <c r="KC767" s="47"/>
      <c r="KD767" s="47"/>
      <c r="KE767" s="47"/>
      <c r="KF767" s="47"/>
      <c r="KG767" s="47"/>
      <c r="KH767" s="47"/>
      <c r="KI767" s="47"/>
      <c r="KJ767" s="47"/>
      <c r="KK767" s="47"/>
      <c r="KL767" s="47"/>
      <c r="KM767" s="47"/>
      <c r="KN767" s="47"/>
      <c r="KO767" s="47"/>
      <c r="KP767" s="47"/>
      <c r="KQ767" s="47"/>
      <c r="KR767" s="47"/>
      <c r="KS767" s="47"/>
      <c r="KT767" s="47"/>
      <c r="KU767" s="47"/>
      <c r="KV767" s="47"/>
      <c r="KW767" s="47"/>
      <c r="KX767" s="47"/>
      <c r="KY767" s="47"/>
      <c r="KZ767" s="47"/>
      <c r="LA767" s="47"/>
      <c r="LB767" s="47"/>
      <c r="LC767" s="47"/>
      <c r="LD767" s="47"/>
      <c r="LE767" s="47"/>
      <c r="LF767" s="47"/>
      <c r="LG767" s="47"/>
      <c r="LH767" s="47"/>
      <c r="LI767" s="47"/>
      <c r="LJ767" s="47"/>
      <c r="LK767" s="47"/>
      <c r="LL767" s="47"/>
      <c r="LM767" s="47"/>
      <c r="LN767" s="47"/>
      <c r="LO767" s="47"/>
      <c r="LP767" s="47"/>
      <c r="LQ767" s="47"/>
      <c r="LR767" s="47"/>
      <c r="LS767" s="47"/>
      <c r="LT767" s="47"/>
      <c r="LU767" s="47"/>
      <c r="LV767" s="47"/>
      <c r="LW767" s="47"/>
      <c r="LX767" s="47"/>
      <c r="LY767" s="47"/>
      <c r="LZ767" s="47"/>
      <c r="MA767" s="47"/>
      <c r="MB767" s="47"/>
      <c r="MC767" s="47"/>
      <c r="MD767" s="47"/>
      <c r="ME767" s="47"/>
      <c r="MF767" s="47"/>
      <c r="MG767" s="47"/>
      <c r="MH767" s="47"/>
      <c r="MI767" s="47"/>
      <c r="MJ767" s="47"/>
      <c r="MK767" s="47"/>
      <c r="ML767" s="47"/>
      <c r="MM767" s="47"/>
      <c r="MN767" s="47"/>
      <c r="MO767" s="47"/>
      <c r="MP767" s="47"/>
      <c r="MQ767" s="47"/>
      <c r="MR767" s="47"/>
      <c r="MS767" s="47"/>
      <c r="MT767" s="47"/>
      <c r="MU767" s="47"/>
      <c r="MV767" s="47"/>
      <c r="MW767" s="47"/>
      <c r="MX767" s="47"/>
      <c r="MY767" s="47"/>
      <c r="MZ767" s="47"/>
      <c r="NA767" s="47"/>
    </row>
    <row r="768" spans="138:365" x14ac:dyDescent="0.25"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  <c r="JP768" s="47"/>
      <c r="JQ768" s="47"/>
      <c r="JR768" s="47"/>
      <c r="JS768" s="47"/>
      <c r="JT768" s="47"/>
      <c r="JU768" s="47"/>
      <c r="JV768" s="47"/>
      <c r="JW768" s="47"/>
      <c r="JX768" s="47"/>
      <c r="JY768" s="47"/>
      <c r="JZ768" s="47"/>
      <c r="KA768" s="47"/>
      <c r="KB768" s="47"/>
      <c r="KC768" s="47"/>
      <c r="KD768" s="47"/>
      <c r="KE768" s="47"/>
      <c r="KF768" s="47"/>
      <c r="KG768" s="47"/>
      <c r="KH768" s="47"/>
      <c r="KI768" s="47"/>
      <c r="KJ768" s="47"/>
      <c r="KK768" s="47"/>
      <c r="KL768" s="47"/>
      <c r="KM768" s="47"/>
      <c r="KN768" s="47"/>
      <c r="KO768" s="47"/>
      <c r="KP768" s="47"/>
      <c r="KQ768" s="47"/>
      <c r="KR768" s="47"/>
      <c r="KS768" s="47"/>
      <c r="KT768" s="47"/>
      <c r="KU768" s="47"/>
      <c r="KV768" s="47"/>
      <c r="KW768" s="47"/>
      <c r="KX768" s="47"/>
      <c r="KY768" s="47"/>
      <c r="KZ768" s="47"/>
      <c r="LA768" s="47"/>
      <c r="LB768" s="47"/>
      <c r="LC768" s="47"/>
      <c r="LD768" s="47"/>
      <c r="LE768" s="47"/>
      <c r="LF768" s="47"/>
      <c r="LG768" s="47"/>
      <c r="LH768" s="47"/>
      <c r="LI768" s="47"/>
      <c r="LJ768" s="47"/>
      <c r="LK768" s="47"/>
      <c r="LL768" s="47"/>
      <c r="LM768" s="47"/>
      <c r="LN768" s="47"/>
      <c r="LO768" s="47"/>
      <c r="LP768" s="47"/>
      <c r="LQ768" s="47"/>
      <c r="LR768" s="47"/>
      <c r="LS768" s="47"/>
      <c r="LT768" s="47"/>
      <c r="LU768" s="47"/>
      <c r="LV768" s="47"/>
      <c r="LW768" s="47"/>
      <c r="LX768" s="47"/>
      <c r="LY768" s="47"/>
      <c r="LZ768" s="47"/>
      <c r="MA768" s="47"/>
      <c r="MB768" s="47"/>
      <c r="MC768" s="47"/>
      <c r="MD768" s="47"/>
      <c r="ME768" s="47"/>
      <c r="MF768" s="47"/>
      <c r="MG768" s="47"/>
      <c r="MH768" s="47"/>
      <c r="MI768" s="47"/>
      <c r="MJ768" s="47"/>
      <c r="MK768" s="47"/>
      <c r="ML768" s="47"/>
      <c r="MM768" s="47"/>
      <c r="MN768" s="47"/>
      <c r="MO768" s="47"/>
      <c r="MP768" s="47"/>
      <c r="MQ768" s="47"/>
      <c r="MR768" s="47"/>
      <c r="MS768" s="47"/>
      <c r="MT768" s="47"/>
      <c r="MU768" s="47"/>
      <c r="MV768" s="47"/>
      <c r="MW768" s="47"/>
      <c r="MX768" s="47"/>
      <c r="MY768" s="47"/>
      <c r="MZ768" s="47"/>
      <c r="NA768" s="47"/>
    </row>
    <row r="769" spans="138:365" x14ac:dyDescent="0.25"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  <c r="JP769" s="47"/>
      <c r="JQ769" s="47"/>
      <c r="JR769" s="47"/>
      <c r="JS769" s="47"/>
      <c r="JT769" s="47"/>
      <c r="JU769" s="47"/>
      <c r="JV769" s="47"/>
      <c r="JW769" s="47"/>
      <c r="JX769" s="47"/>
      <c r="JY769" s="47"/>
      <c r="JZ769" s="47"/>
      <c r="KA769" s="47"/>
      <c r="KB769" s="47"/>
      <c r="KC769" s="47"/>
      <c r="KD769" s="47"/>
      <c r="KE769" s="47"/>
      <c r="KF769" s="47"/>
      <c r="KG769" s="47"/>
      <c r="KH769" s="47"/>
      <c r="KI769" s="47"/>
      <c r="KJ769" s="47"/>
      <c r="KK769" s="47"/>
      <c r="KL769" s="47"/>
      <c r="KM769" s="47"/>
      <c r="KN769" s="47"/>
      <c r="KO769" s="47"/>
      <c r="KP769" s="47"/>
      <c r="KQ769" s="47"/>
      <c r="KR769" s="47"/>
      <c r="KS769" s="47"/>
      <c r="KT769" s="47"/>
      <c r="KU769" s="47"/>
      <c r="KV769" s="47"/>
      <c r="KW769" s="47"/>
      <c r="KX769" s="47"/>
      <c r="KY769" s="47"/>
      <c r="KZ769" s="47"/>
      <c r="LA769" s="47"/>
      <c r="LB769" s="47"/>
      <c r="LC769" s="47"/>
      <c r="LD769" s="47"/>
      <c r="LE769" s="47"/>
      <c r="LF769" s="47"/>
      <c r="LG769" s="47"/>
      <c r="LH769" s="47"/>
      <c r="LI769" s="47"/>
      <c r="LJ769" s="47"/>
      <c r="LK769" s="47"/>
      <c r="LL769" s="47"/>
      <c r="LM769" s="47"/>
      <c r="LN769" s="47"/>
      <c r="LO769" s="47"/>
      <c r="LP769" s="47"/>
      <c r="LQ769" s="47"/>
      <c r="LR769" s="47"/>
      <c r="LS769" s="47"/>
      <c r="LT769" s="47"/>
      <c r="LU769" s="47"/>
      <c r="LV769" s="47"/>
      <c r="LW769" s="47"/>
      <c r="LX769" s="47"/>
      <c r="LY769" s="47"/>
      <c r="LZ769" s="47"/>
      <c r="MA769" s="47"/>
      <c r="MB769" s="47"/>
      <c r="MC769" s="47"/>
      <c r="MD769" s="47"/>
      <c r="ME769" s="47"/>
      <c r="MF769" s="47"/>
      <c r="MG769" s="47"/>
      <c r="MH769" s="47"/>
      <c r="MI769" s="47"/>
      <c r="MJ769" s="47"/>
      <c r="MK769" s="47"/>
      <c r="ML769" s="47"/>
      <c r="MM769" s="47"/>
      <c r="MN769" s="47"/>
      <c r="MO769" s="47"/>
      <c r="MP769" s="47"/>
      <c r="MQ769" s="47"/>
      <c r="MR769" s="47"/>
      <c r="MS769" s="47"/>
      <c r="MT769" s="47"/>
      <c r="MU769" s="47"/>
      <c r="MV769" s="47"/>
      <c r="MW769" s="47"/>
      <c r="MX769" s="47"/>
      <c r="MY769" s="47"/>
      <c r="MZ769" s="47"/>
      <c r="NA769" s="47"/>
    </row>
    <row r="770" spans="138:365" x14ac:dyDescent="0.25"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  <c r="JP770" s="47"/>
      <c r="JQ770" s="47"/>
      <c r="JR770" s="47"/>
      <c r="JS770" s="47"/>
      <c r="JT770" s="47"/>
      <c r="JU770" s="47"/>
      <c r="JV770" s="47"/>
      <c r="JW770" s="47"/>
      <c r="JX770" s="47"/>
      <c r="JY770" s="47"/>
      <c r="JZ770" s="47"/>
      <c r="KA770" s="47"/>
      <c r="KB770" s="47"/>
      <c r="KC770" s="47"/>
      <c r="KD770" s="47"/>
      <c r="KE770" s="47"/>
      <c r="KF770" s="47"/>
      <c r="KG770" s="47"/>
      <c r="KH770" s="47"/>
      <c r="KI770" s="47"/>
      <c r="KJ770" s="47"/>
      <c r="KK770" s="47"/>
      <c r="KL770" s="47"/>
      <c r="KM770" s="47"/>
      <c r="KN770" s="47"/>
      <c r="KO770" s="47"/>
      <c r="KP770" s="47"/>
      <c r="KQ770" s="47"/>
      <c r="KR770" s="47"/>
      <c r="KS770" s="47"/>
      <c r="KT770" s="47"/>
      <c r="KU770" s="47"/>
      <c r="KV770" s="47"/>
      <c r="KW770" s="47"/>
      <c r="KX770" s="47"/>
      <c r="KY770" s="47"/>
      <c r="KZ770" s="47"/>
      <c r="LA770" s="47"/>
      <c r="LB770" s="47"/>
      <c r="LC770" s="47"/>
      <c r="LD770" s="47"/>
      <c r="LE770" s="47"/>
      <c r="LF770" s="47"/>
      <c r="LG770" s="47"/>
      <c r="LH770" s="47"/>
      <c r="LI770" s="47"/>
      <c r="LJ770" s="47"/>
      <c r="LK770" s="47"/>
      <c r="LL770" s="47"/>
      <c r="LM770" s="47"/>
      <c r="LN770" s="47"/>
      <c r="LO770" s="47"/>
      <c r="LP770" s="47"/>
      <c r="LQ770" s="47"/>
      <c r="LR770" s="47"/>
      <c r="LS770" s="47"/>
      <c r="LT770" s="47"/>
      <c r="LU770" s="47"/>
      <c r="LV770" s="47"/>
      <c r="LW770" s="47"/>
      <c r="LX770" s="47"/>
      <c r="LY770" s="47"/>
      <c r="LZ770" s="47"/>
      <c r="MA770" s="47"/>
      <c r="MB770" s="47"/>
      <c r="MC770" s="47"/>
      <c r="MD770" s="47"/>
      <c r="ME770" s="47"/>
      <c r="MF770" s="47"/>
      <c r="MG770" s="47"/>
      <c r="MH770" s="47"/>
      <c r="MI770" s="47"/>
      <c r="MJ770" s="47"/>
      <c r="MK770" s="47"/>
      <c r="ML770" s="47"/>
      <c r="MM770" s="47"/>
      <c r="MN770" s="47"/>
      <c r="MO770" s="47"/>
      <c r="MP770" s="47"/>
      <c r="MQ770" s="47"/>
      <c r="MR770" s="47"/>
      <c r="MS770" s="47"/>
      <c r="MT770" s="47"/>
      <c r="MU770" s="47"/>
      <c r="MV770" s="47"/>
      <c r="MW770" s="47"/>
      <c r="MX770" s="47"/>
      <c r="MY770" s="47"/>
      <c r="MZ770" s="47"/>
      <c r="NA770" s="47"/>
    </row>
    <row r="771" spans="138:365" x14ac:dyDescent="0.25"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  <c r="JP771" s="47"/>
      <c r="JQ771" s="47"/>
      <c r="JR771" s="47"/>
      <c r="JS771" s="47"/>
      <c r="JT771" s="47"/>
      <c r="JU771" s="47"/>
      <c r="JV771" s="47"/>
      <c r="JW771" s="47"/>
      <c r="JX771" s="47"/>
      <c r="JY771" s="47"/>
      <c r="JZ771" s="47"/>
      <c r="KA771" s="47"/>
      <c r="KB771" s="47"/>
      <c r="KC771" s="47"/>
      <c r="KD771" s="47"/>
      <c r="KE771" s="47"/>
      <c r="KF771" s="47"/>
      <c r="KG771" s="47"/>
      <c r="KH771" s="47"/>
      <c r="KI771" s="47"/>
      <c r="KJ771" s="47"/>
      <c r="KK771" s="47"/>
      <c r="KL771" s="47"/>
      <c r="KM771" s="47"/>
      <c r="KN771" s="47"/>
      <c r="KO771" s="47"/>
      <c r="KP771" s="47"/>
      <c r="KQ771" s="47"/>
      <c r="KR771" s="47"/>
      <c r="KS771" s="47"/>
      <c r="KT771" s="47"/>
      <c r="KU771" s="47"/>
      <c r="KV771" s="47"/>
      <c r="KW771" s="47"/>
      <c r="KX771" s="47"/>
      <c r="KY771" s="47"/>
      <c r="KZ771" s="47"/>
      <c r="LA771" s="47"/>
      <c r="LB771" s="47"/>
      <c r="LC771" s="47"/>
      <c r="LD771" s="47"/>
      <c r="LE771" s="47"/>
      <c r="LF771" s="47"/>
      <c r="LG771" s="47"/>
      <c r="LH771" s="47"/>
      <c r="LI771" s="47"/>
      <c r="LJ771" s="47"/>
      <c r="LK771" s="47"/>
      <c r="LL771" s="47"/>
      <c r="LM771" s="47"/>
      <c r="LN771" s="47"/>
      <c r="LO771" s="47"/>
      <c r="LP771" s="47"/>
      <c r="LQ771" s="47"/>
      <c r="LR771" s="47"/>
      <c r="LS771" s="47"/>
      <c r="LT771" s="47"/>
      <c r="LU771" s="47"/>
      <c r="LV771" s="47"/>
      <c r="LW771" s="47"/>
      <c r="LX771" s="47"/>
      <c r="LY771" s="47"/>
      <c r="LZ771" s="47"/>
      <c r="MA771" s="47"/>
      <c r="MB771" s="47"/>
      <c r="MC771" s="47"/>
      <c r="MD771" s="47"/>
      <c r="ME771" s="47"/>
      <c r="MF771" s="47"/>
      <c r="MG771" s="47"/>
      <c r="MH771" s="47"/>
      <c r="MI771" s="47"/>
      <c r="MJ771" s="47"/>
      <c r="MK771" s="47"/>
      <c r="ML771" s="47"/>
      <c r="MM771" s="47"/>
      <c r="MN771" s="47"/>
      <c r="MO771" s="47"/>
      <c r="MP771" s="47"/>
      <c r="MQ771" s="47"/>
      <c r="MR771" s="47"/>
      <c r="MS771" s="47"/>
      <c r="MT771" s="47"/>
      <c r="MU771" s="47"/>
      <c r="MV771" s="47"/>
      <c r="MW771" s="47"/>
      <c r="MX771" s="47"/>
      <c r="MY771" s="47"/>
      <c r="MZ771" s="47"/>
      <c r="NA771" s="47"/>
    </row>
    <row r="772" spans="138:365" x14ac:dyDescent="0.25"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  <c r="JP772" s="47"/>
      <c r="JQ772" s="47"/>
      <c r="JR772" s="47"/>
      <c r="JS772" s="47"/>
      <c r="JT772" s="47"/>
      <c r="JU772" s="47"/>
      <c r="JV772" s="47"/>
      <c r="JW772" s="47"/>
      <c r="JX772" s="47"/>
      <c r="JY772" s="47"/>
      <c r="JZ772" s="47"/>
      <c r="KA772" s="47"/>
      <c r="KB772" s="47"/>
      <c r="KC772" s="47"/>
      <c r="KD772" s="47"/>
      <c r="KE772" s="47"/>
      <c r="KF772" s="47"/>
      <c r="KG772" s="47"/>
      <c r="KH772" s="47"/>
      <c r="KI772" s="47"/>
      <c r="KJ772" s="47"/>
      <c r="KK772" s="47"/>
      <c r="KL772" s="47"/>
      <c r="KM772" s="47"/>
      <c r="KN772" s="47"/>
      <c r="KO772" s="47"/>
      <c r="KP772" s="47"/>
      <c r="KQ772" s="47"/>
      <c r="KR772" s="47"/>
      <c r="KS772" s="47"/>
      <c r="KT772" s="47"/>
      <c r="KU772" s="47"/>
      <c r="KV772" s="47"/>
      <c r="KW772" s="47"/>
      <c r="KX772" s="47"/>
      <c r="KY772" s="47"/>
      <c r="KZ772" s="47"/>
      <c r="LA772" s="47"/>
      <c r="LB772" s="47"/>
      <c r="LC772" s="47"/>
      <c r="LD772" s="47"/>
      <c r="LE772" s="47"/>
      <c r="LF772" s="47"/>
      <c r="LG772" s="47"/>
      <c r="LH772" s="47"/>
      <c r="LI772" s="47"/>
      <c r="LJ772" s="47"/>
      <c r="LK772" s="47"/>
      <c r="LL772" s="47"/>
      <c r="LM772" s="47"/>
      <c r="LN772" s="47"/>
      <c r="LO772" s="47"/>
      <c r="LP772" s="47"/>
      <c r="LQ772" s="47"/>
      <c r="LR772" s="47"/>
      <c r="LS772" s="47"/>
      <c r="LT772" s="47"/>
      <c r="LU772" s="47"/>
      <c r="LV772" s="47"/>
      <c r="LW772" s="47"/>
      <c r="LX772" s="47"/>
      <c r="LY772" s="47"/>
      <c r="LZ772" s="47"/>
      <c r="MA772" s="47"/>
      <c r="MB772" s="47"/>
      <c r="MC772" s="47"/>
      <c r="MD772" s="47"/>
      <c r="ME772" s="47"/>
      <c r="MF772" s="47"/>
      <c r="MG772" s="47"/>
      <c r="MH772" s="47"/>
      <c r="MI772" s="47"/>
      <c r="MJ772" s="47"/>
      <c r="MK772" s="47"/>
      <c r="ML772" s="47"/>
      <c r="MM772" s="47"/>
      <c r="MN772" s="47"/>
      <c r="MO772" s="47"/>
      <c r="MP772" s="47"/>
      <c r="MQ772" s="47"/>
      <c r="MR772" s="47"/>
      <c r="MS772" s="47"/>
      <c r="MT772" s="47"/>
      <c r="MU772" s="47"/>
      <c r="MV772" s="47"/>
      <c r="MW772" s="47"/>
      <c r="MX772" s="47"/>
      <c r="MY772" s="47"/>
      <c r="MZ772" s="47"/>
      <c r="NA772" s="47"/>
    </row>
    <row r="773" spans="138:365" x14ac:dyDescent="0.25"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  <c r="JP773" s="47"/>
      <c r="JQ773" s="47"/>
      <c r="JR773" s="47"/>
      <c r="JS773" s="47"/>
      <c r="JT773" s="47"/>
      <c r="JU773" s="47"/>
      <c r="JV773" s="47"/>
      <c r="JW773" s="47"/>
      <c r="JX773" s="47"/>
      <c r="JY773" s="47"/>
      <c r="JZ773" s="47"/>
      <c r="KA773" s="47"/>
      <c r="KB773" s="47"/>
      <c r="KC773" s="47"/>
      <c r="KD773" s="47"/>
      <c r="KE773" s="47"/>
      <c r="KF773" s="47"/>
      <c r="KG773" s="47"/>
      <c r="KH773" s="47"/>
      <c r="KI773" s="47"/>
      <c r="KJ773" s="47"/>
      <c r="KK773" s="47"/>
      <c r="KL773" s="47"/>
      <c r="KM773" s="47"/>
      <c r="KN773" s="47"/>
      <c r="KO773" s="47"/>
      <c r="KP773" s="47"/>
      <c r="KQ773" s="47"/>
      <c r="KR773" s="47"/>
      <c r="KS773" s="47"/>
      <c r="KT773" s="47"/>
      <c r="KU773" s="47"/>
      <c r="KV773" s="47"/>
      <c r="KW773" s="47"/>
      <c r="KX773" s="47"/>
      <c r="KY773" s="47"/>
      <c r="KZ773" s="47"/>
      <c r="LA773" s="47"/>
      <c r="LB773" s="47"/>
      <c r="LC773" s="47"/>
      <c r="LD773" s="47"/>
      <c r="LE773" s="47"/>
      <c r="LF773" s="47"/>
      <c r="LG773" s="47"/>
      <c r="LH773" s="47"/>
      <c r="LI773" s="47"/>
      <c r="LJ773" s="47"/>
      <c r="LK773" s="47"/>
      <c r="LL773" s="47"/>
      <c r="LM773" s="47"/>
      <c r="LN773" s="47"/>
      <c r="LO773" s="47"/>
      <c r="LP773" s="47"/>
      <c r="LQ773" s="47"/>
      <c r="LR773" s="47"/>
      <c r="LS773" s="47"/>
      <c r="LT773" s="47"/>
      <c r="LU773" s="47"/>
      <c r="LV773" s="47"/>
      <c r="LW773" s="47"/>
      <c r="LX773" s="47"/>
      <c r="LY773" s="47"/>
      <c r="LZ773" s="47"/>
      <c r="MA773" s="47"/>
      <c r="MB773" s="47"/>
      <c r="MC773" s="47"/>
      <c r="MD773" s="47"/>
      <c r="ME773" s="47"/>
      <c r="MF773" s="47"/>
      <c r="MG773" s="47"/>
      <c r="MH773" s="47"/>
      <c r="MI773" s="47"/>
      <c r="MJ773" s="47"/>
      <c r="MK773" s="47"/>
      <c r="ML773" s="47"/>
      <c r="MM773" s="47"/>
      <c r="MN773" s="47"/>
      <c r="MO773" s="47"/>
      <c r="MP773" s="47"/>
      <c r="MQ773" s="47"/>
      <c r="MR773" s="47"/>
      <c r="MS773" s="47"/>
      <c r="MT773" s="47"/>
      <c r="MU773" s="47"/>
      <c r="MV773" s="47"/>
      <c r="MW773" s="47"/>
      <c r="MX773" s="47"/>
      <c r="MY773" s="47"/>
      <c r="MZ773" s="47"/>
      <c r="NA773" s="47"/>
    </row>
    <row r="774" spans="138:365" x14ac:dyDescent="0.25"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  <c r="JP774" s="47"/>
      <c r="JQ774" s="47"/>
      <c r="JR774" s="47"/>
      <c r="JS774" s="47"/>
      <c r="JT774" s="47"/>
      <c r="JU774" s="47"/>
      <c r="JV774" s="47"/>
      <c r="JW774" s="47"/>
      <c r="JX774" s="47"/>
      <c r="JY774" s="47"/>
      <c r="JZ774" s="47"/>
      <c r="KA774" s="47"/>
      <c r="KB774" s="47"/>
      <c r="KC774" s="47"/>
      <c r="KD774" s="47"/>
      <c r="KE774" s="47"/>
      <c r="KF774" s="47"/>
      <c r="KG774" s="47"/>
      <c r="KH774" s="47"/>
      <c r="KI774" s="47"/>
      <c r="KJ774" s="47"/>
      <c r="KK774" s="47"/>
      <c r="KL774" s="47"/>
      <c r="KM774" s="47"/>
      <c r="KN774" s="47"/>
      <c r="KO774" s="47"/>
      <c r="KP774" s="47"/>
      <c r="KQ774" s="47"/>
      <c r="KR774" s="47"/>
      <c r="KS774" s="47"/>
      <c r="KT774" s="47"/>
      <c r="KU774" s="47"/>
      <c r="KV774" s="47"/>
      <c r="KW774" s="47"/>
      <c r="KX774" s="47"/>
      <c r="KY774" s="47"/>
      <c r="KZ774" s="47"/>
      <c r="LA774" s="47"/>
      <c r="LB774" s="47"/>
      <c r="LC774" s="47"/>
      <c r="LD774" s="47"/>
      <c r="LE774" s="47"/>
      <c r="LF774" s="47"/>
      <c r="LG774" s="47"/>
      <c r="LH774" s="47"/>
      <c r="LI774" s="47"/>
      <c r="LJ774" s="47"/>
      <c r="LK774" s="47"/>
      <c r="LL774" s="47"/>
      <c r="LM774" s="47"/>
      <c r="LN774" s="47"/>
      <c r="LO774" s="47"/>
      <c r="LP774" s="47"/>
      <c r="LQ774" s="47"/>
      <c r="LR774" s="47"/>
      <c r="LS774" s="47"/>
      <c r="LT774" s="47"/>
      <c r="LU774" s="47"/>
      <c r="LV774" s="47"/>
      <c r="LW774" s="47"/>
      <c r="LX774" s="47"/>
      <c r="LY774" s="47"/>
      <c r="LZ774" s="47"/>
      <c r="MA774" s="47"/>
      <c r="MB774" s="47"/>
      <c r="MC774" s="47"/>
      <c r="MD774" s="47"/>
      <c r="ME774" s="47"/>
      <c r="MF774" s="47"/>
      <c r="MG774" s="47"/>
      <c r="MH774" s="47"/>
      <c r="MI774" s="47"/>
      <c r="MJ774" s="47"/>
      <c r="MK774" s="47"/>
      <c r="ML774" s="47"/>
      <c r="MM774" s="47"/>
      <c r="MN774" s="47"/>
      <c r="MO774" s="47"/>
      <c r="MP774" s="47"/>
      <c r="MQ774" s="47"/>
      <c r="MR774" s="47"/>
      <c r="MS774" s="47"/>
      <c r="MT774" s="47"/>
      <c r="MU774" s="47"/>
      <c r="MV774" s="47"/>
      <c r="MW774" s="47"/>
      <c r="MX774" s="47"/>
      <c r="MY774" s="47"/>
      <c r="MZ774" s="47"/>
      <c r="NA774" s="47"/>
    </row>
    <row r="775" spans="138:365" x14ac:dyDescent="0.25"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  <c r="JP775" s="47"/>
      <c r="JQ775" s="47"/>
      <c r="JR775" s="47"/>
      <c r="JS775" s="47"/>
      <c r="JT775" s="47"/>
      <c r="JU775" s="47"/>
      <c r="JV775" s="47"/>
      <c r="JW775" s="47"/>
      <c r="JX775" s="47"/>
      <c r="JY775" s="47"/>
      <c r="JZ775" s="47"/>
      <c r="KA775" s="47"/>
      <c r="KB775" s="47"/>
      <c r="KC775" s="47"/>
      <c r="KD775" s="47"/>
      <c r="KE775" s="47"/>
      <c r="KF775" s="47"/>
      <c r="KG775" s="47"/>
      <c r="KH775" s="47"/>
      <c r="KI775" s="47"/>
      <c r="KJ775" s="47"/>
      <c r="KK775" s="47"/>
      <c r="KL775" s="47"/>
      <c r="KM775" s="47"/>
      <c r="KN775" s="47"/>
      <c r="KO775" s="47"/>
      <c r="KP775" s="47"/>
      <c r="KQ775" s="47"/>
      <c r="KR775" s="47"/>
      <c r="KS775" s="47"/>
      <c r="KT775" s="47"/>
      <c r="KU775" s="47"/>
      <c r="KV775" s="47"/>
      <c r="KW775" s="47"/>
      <c r="KX775" s="47"/>
      <c r="KY775" s="47"/>
      <c r="KZ775" s="47"/>
      <c r="LA775" s="47"/>
      <c r="LB775" s="47"/>
      <c r="LC775" s="47"/>
      <c r="LD775" s="47"/>
      <c r="LE775" s="47"/>
      <c r="LF775" s="47"/>
      <c r="LG775" s="47"/>
      <c r="LH775" s="47"/>
      <c r="LI775" s="47"/>
      <c r="LJ775" s="47"/>
      <c r="LK775" s="47"/>
      <c r="LL775" s="47"/>
      <c r="LM775" s="47"/>
      <c r="LN775" s="47"/>
      <c r="LO775" s="47"/>
      <c r="LP775" s="47"/>
      <c r="LQ775" s="47"/>
      <c r="LR775" s="47"/>
      <c r="LS775" s="47"/>
      <c r="LT775" s="47"/>
      <c r="LU775" s="47"/>
      <c r="LV775" s="47"/>
      <c r="LW775" s="47"/>
      <c r="LX775" s="47"/>
      <c r="LY775" s="47"/>
      <c r="LZ775" s="47"/>
      <c r="MA775" s="47"/>
      <c r="MB775" s="47"/>
      <c r="MC775" s="47"/>
      <c r="MD775" s="47"/>
      <c r="ME775" s="47"/>
      <c r="MF775" s="47"/>
      <c r="MG775" s="47"/>
      <c r="MH775" s="47"/>
      <c r="MI775" s="47"/>
      <c r="MJ775" s="47"/>
      <c r="MK775" s="47"/>
      <c r="ML775" s="47"/>
      <c r="MM775" s="47"/>
      <c r="MN775" s="47"/>
      <c r="MO775" s="47"/>
      <c r="MP775" s="47"/>
      <c r="MQ775" s="47"/>
      <c r="MR775" s="47"/>
      <c r="MS775" s="47"/>
      <c r="MT775" s="47"/>
      <c r="MU775" s="47"/>
      <c r="MV775" s="47"/>
      <c r="MW775" s="47"/>
      <c r="MX775" s="47"/>
      <c r="MY775" s="47"/>
      <c r="MZ775" s="47"/>
      <c r="NA775" s="47"/>
    </row>
    <row r="776" spans="138:365" x14ac:dyDescent="0.25"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  <c r="JP776" s="47"/>
      <c r="JQ776" s="47"/>
      <c r="JR776" s="47"/>
      <c r="JS776" s="47"/>
      <c r="JT776" s="47"/>
      <c r="JU776" s="47"/>
      <c r="JV776" s="47"/>
      <c r="JW776" s="47"/>
      <c r="JX776" s="47"/>
      <c r="JY776" s="47"/>
      <c r="JZ776" s="47"/>
      <c r="KA776" s="47"/>
      <c r="KB776" s="47"/>
      <c r="KC776" s="47"/>
      <c r="KD776" s="47"/>
      <c r="KE776" s="47"/>
      <c r="KF776" s="47"/>
      <c r="KG776" s="47"/>
      <c r="KH776" s="47"/>
      <c r="KI776" s="47"/>
      <c r="KJ776" s="47"/>
      <c r="KK776" s="47"/>
      <c r="KL776" s="47"/>
      <c r="KM776" s="47"/>
      <c r="KN776" s="47"/>
      <c r="KO776" s="47"/>
      <c r="KP776" s="47"/>
      <c r="KQ776" s="47"/>
      <c r="KR776" s="47"/>
      <c r="KS776" s="47"/>
      <c r="KT776" s="47"/>
      <c r="KU776" s="47"/>
      <c r="KV776" s="47"/>
      <c r="KW776" s="47"/>
      <c r="KX776" s="47"/>
      <c r="KY776" s="47"/>
      <c r="KZ776" s="47"/>
      <c r="LA776" s="47"/>
      <c r="LB776" s="47"/>
      <c r="LC776" s="47"/>
      <c r="LD776" s="47"/>
      <c r="LE776" s="47"/>
      <c r="LF776" s="47"/>
      <c r="LG776" s="47"/>
      <c r="LH776" s="47"/>
      <c r="LI776" s="47"/>
      <c r="LJ776" s="47"/>
      <c r="LK776" s="47"/>
      <c r="LL776" s="47"/>
      <c r="LM776" s="47"/>
      <c r="LN776" s="47"/>
      <c r="LO776" s="47"/>
      <c r="LP776" s="47"/>
      <c r="LQ776" s="47"/>
      <c r="LR776" s="47"/>
      <c r="LS776" s="47"/>
      <c r="LT776" s="47"/>
      <c r="LU776" s="47"/>
      <c r="LV776" s="47"/>
      <c r="LW776" s="47"/>
      <c r="LX776" s="47"/>
      <c r="LY776" s="47"/>
      <c r="LZ776" s="47"/>
      <c r="MA776" s="47"/>
      <c r="MB776" s="47"/>
      <c r="MC776" s="47"/>
      <c r="MD776" s="47"/>
      <c r="ME776" s="47"/>
      <c r="MF776" s="47"/>
      <c r="MG776" s="47"/>
      <c r="MH776" s="47"/>
      <c r="MI776" s="47"/>
      <c r="MJ776" s="47"/>
      <c r="MK776" s="47"/>
      <c r="ML776" s="47"/>
      <c r="MM776" s="47"/>
      <c r="MN776" s="47"/>
      <c r="MO776" s="47"/>
      <c r="MP776" s="47"/>
      <c r="MQ776" s="47"/>
      <c r="MR776" s="47"/>
      <c r="MS776" s="47"/>
      <c r="MT776" s="47"/>
      <c r="MU776" s="47"/>
      <c r="MV776" s="47"/>
      <c r="MW776" s="47"/>
      <c r="MX776" s="47"/>
      <c r="MY776" s="47"/>
      <c r="MZ776" s="47"/>
      <c r="NA776" s="47"/>
    </row>
    <row r="777" spans="138:365" x14ac:dyDescent="0.25"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  <c r="JP777" s="47"/>
      <c r="JQ777" s="47"/>
      <c r="JR777" s="47"/>
      <c r="JS777" s="47"/>
      <c r="JT777" s="47"/>
      <c r="JU777" s="47"/>
      <c r="JV777" s="47"/>
      <c r="JW777" s="47"/>
      <c r="JX777" s="47"/>
      <c r="JY777" s="47"/>
      <c r="JZ777" s="47"/>
      <c r="KA777" s="47"/>
      <c r="KB777" s="47"/>
      <c r="KC777" s="47"/>
      <c r="KD777" s="47"/>
      <c r="KE777" s="47"/>
      <c r="KF777" s="47"/>
      <c r="KG777" s="47"/>
      <c r="KH777" s="47"/>
      <c r="KI777" s="47"/>
      <c r="KJ777" s="47"/>
      <c r="KK777" s="47"/>
      <c r="KL777" s="47"/>
      <c r="KM777" s="47"/>
      <c r="KN777" s="47"/>
      <c r="KO777" s="47"/>
      <c r="KP777" s="47"/>
      <c r="KQ777" s="47"/>
      <c r="KR777" s="47"/>
      <c r="KS777" s="47"/>
      <c r="KT777" s="47"/>
      <c r="KU777" s="47"/>
      <c r="KV777" s="47"/>
      <c r="KW777" s="47"/>
      <c r="KX777" s="47"/>
      <c r="KY777" s="47"/>
      <c r="KZ777" s="47"/>
      <c r="LA777" s="47"/>
      <c r="LB777" s="47"/>
      <c r="LC777" s="47"/>
      <c r="LD777" s="47"/>
      <c r="LE777" s="47"/>
      <c r="LF777" s="47"/>
      <c r="LG777" s="47"/>
      <c r="LH777" s="47"/>
      <c r="LI777" s="47"/>
      <c r="LJ777" s="47"/>
      <c r="LK777" s="47"/>
      <c r="LL777" s="47"/>
      <c r="LM777" s="47"/>
      <c r="LN777" s="47"/>
      <c r="LO777" s="47"/>
      <c r="LP777" s="47"/>
      <c r="LQ777" s="47"/>
      <c r="LR777" s="47"/>
      <c r="LS777" s="47"/>
      <c r="LT777" s="47"/>
      <c r="LU777" s="47"/>
      <c r="LV777" s="47"/>
      <c r="LW777" s="47"/>
      <c r="LX777" s="47"/>
      <c r="LY777" s="47"/>
      <c r="LZ777" s="47"/>
      <c r="MA777" s="47"/>
      <c r="MB777" s="47"/>
      <c r="MC777" s="47"/>
      <c r="MD777" s="47"/>
      <c r="ME777" s="47"/>
      <c r="MF777" s="47"/>
      <c r="MG777" s="47"/>
      <c r="MH777" s="47"/>
      <c r="MI777" s="47"/>
      <c r="MJ777" s="47"/>
      <c r="MK777" s="47"/>
      <c r="ML777" s="47"/>
      <c r="MM777" s="47"/>
      <c r="MN777" s="47"/>
      <c r="MO777" s="47"/>
      <c r="MP777" s="47"/>
      <c r="MQ777" s="47"/>
      <c r="MR777" s="47"/>
      <c r="MS777" s="47"/>
      <c r="MT777" s="47"/>
      <c r="MU777" s="47"/>
      <c r="MV777" s="47"/>
      <c r="MW777" s="47"/>
      <c r="MX777" s="47"/>
      <c r="MY777" s="47"/>
      <c r="MZ777" s="47"/>
      <c r="NA777" s="47"/>
    </row>
    <row r="778" spans="138:365" x14ac:dyDescent="0.25"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  <c r="JP778" s="47"/>
      <c r="JQ778" s="47"/>
      <c r="JR778" s="47"/>
      <c r="JS778" s="47"/>
      <c r="JT778" s="47"/>
      <c r="JU778" s="47"/>
      <c r="JV778" s="47"/>
      <c r="JW778" s="47"/>
      <c r="JX778" s="47"/>
      <c r="JY778" s="47"/>
      <c r="JZ778" s="47"/>
      <c r="KA778" s="47"/>
      <c r="KB778" s="47"/>
      <c r="KC778" s="47"/>
      <c r="KD778" s="47"/>
      <c r="KE778" s="47"/>
      <c r="KF778" s="47"/>
      <c r="KG778" s="47"/>
      <c r="KH778" s="47"/>
      <c r="KI778" s="47"/>
      <c r="KJ778" s="47"/>
      <c r="KK778" s="47"/>
      <c r="KL778" s="47"/>
      <c r="KM778" s="47"/>
      <c r="KN778" s="47"/>
      <c r="KO778" s="47"/>
      <c r="KP778" s="47"/>
      <c r="KQ778" s="47"/>
      <c r="KR778" s="47"/>
      <c r="KS778" s="47"/>
      <c r="KT778" s="47"/>
      <c r="KU778" s="47"/>
      <c r="KV778" s="47"/>
      <c r="KW778" s="47"/>
      <c r="KX778" s="47"/>
      <c r="KY778" s="47"/>
      <c r="KZ778" s="47"/>
      <c r="LA778" s="47"/>
      <c r="LB778" s="47"/>
      <c r="LC778" s="47"/>
      <c r="LD778" s="47"/>
      <c r="LE778" s="47"/>
      <c r="LF778" s="47"/>
      <c r="LG778" s="47"/>
      <c r="LH778" s="47"/>
      <c r="LI778" s="47"/>
      <c r="LJ778" s="47"/>
      <c r="LK778" s="47"/>
      <c r="LL778" s="47"/>
      <c r="LM778" s="47"/>
      <c r="LN778" s="47"/>
      <c r="LO778" s="47"/>
      <c r="LP778" s="47"/>
      <c r="LQ778" s="47"/>
      <c r="LR778" s="47"/>
      <c r="LS778" s="47"/>
      <c r="LT778" s="47"/>
      <c r="LU778" s="47"/>
      <c r="LV778" s="47"/>
      <c r="LW778" s="47"/>
      <c r="LX778" s="47"/>
      <c r="LY778" s="47"/>
      <c r="LZ778" s="47"/>
      <c r="MA778" s="47"/>
      <c r="MB778" s="47"/>
      <c r="MC778" s="47"/>
      <c r="MD778" s="47"/>
      <c r="ME778" s="47"/>
      <c r="MF778" s="47"/>
      <c r="MG778" s="47"/>
      <c r="MH778" s="47"/>
      <c r="MI778" s="47"/>
      <c r="MJ778" s="47"/>
      <c r="MK778" s="47"/>
      <c r="ML778" s="47"/>
      <c r="MM778" s="47"/>
      <c r="MN778" s="47"/>
      <c r="MO778" s="47"/>
      <c r="MP778" s="47"/>
      <c r="MQ778" s="47"/>
      <c r="MR778" s="47"/>
      <c r="MS778" s="47"/>
      <c r="MT778" s="47"/>
      <c r="MU778" s="47"/>
      <c r="MV778" s="47"/>
      <c r="MW778" s="47"/>
      <c r="MX778" s="47"/>
      <c r="MY778" s="47"/>
      <c r="MZ778" s="47"/>
      <c r="NA778" s="47"/>
    </row>
    <row r="779" spans="138:365" x14ac:dyDescent="0.25"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  <c r="JP779" s="47"/>
      <c r="JQ779" s="47"/>
      <c r="JR779" s="47"/>
      <c r="JS779" s="47"/>
      <c r="JT779" s="47"/>
      <c r="JU779" s="47"/>
      <c r="JV779" s="47"/>
      <c r="JW779" s="47"/>
      <c r="JX779" s="47"/>
      <c r="JY779" s="47"/>
      <c r="JZ779" s="47"/>
      <c r="KA779" s="47"/>
      <c r="KB779" s="47"/>
      <c r="KC779" s="47"/>
      <c r="KD779" s="47"/>
      <c r="KE779" s="47"/>
      <c r="KF779" s="47"/>
      <c r="KG779" s="47"/>
      <c r="KH779" s="47"/>
      <c r="KI779" s="47"/>
      <c r="KJ779" s="47"/>
      <c r="KK779" s="47"/>
      <c r="KL779" s="47"/>
      <c r="KM779" s="47"/>
      <c r="KN779" s="47"/>
      <c r="KO779" s="47"/>
      <c r="KP779" s="47"/>
      <c r="KQ779" s="47"/>
      <c r="KR779" s="47"/>
      <c r="KS779" s="47"/>
      <c r="KT779" s="47"/>
      <c r="KU779" s="47"/>
      <c r="KV779" s="47"/>
      <c r="KW779" s="47"/>
      <c r="KX779" s="47"/>
      <c r="KY779" s="47"/>
      <c r="KZ779" s="47"/>
      <c r="LA779" s="47"/>
      <c r="LB779" s="47"/>
      <c r="LC779" s="47"/>
      <c r="LD779" s="47"/>
      <c r="LE779" s="47"/>
      <c r="LF779" s="47"/>
      <c r="LG779" s="47"/>
      <c r="LH779" s="47"/>
      <c r="LI779" s="47"/>
      <c r="LJ779" s="47"/>
      <c r="LK779" s="47"/>
      <c r="LL779" s="47"/>
      <c r="LM779" s="47"/>
      <c r="LN779" s="47"/>
      <c r="LO779" s="47"/>
      <c r="LP779" s="47"/>
      <c r="LQ779" s="47"/>
      <c r="LR779" s="47"/>
      <c r="LS779" s="47"/>
      <c r="LT779" s="47"/>
      <c r="LU779" s="47"/>
      <c r="LV779" s="47"/>
      <c r="LW779" s="47"/>
      <c r="LX779" s="47"/>
      <c r="LY779" s="47"/>
      <c r="LZ779" s="47"/>
      <c r="MA779" s="47"/>
      <c r="MB779" s="47"/>
      <c r="MC779" s="47"/>
      <c r="MD779" s="47"/>
      <c r="ME779" s="47"/>
      <c r="MF779" s="47"/>
      <c r="MG779" s="47"/>
      <c r="MH779" s="47"/>
      <c r="MI779" s="47"/>
      <c r="MJ779" s="47"/>
      <c r="MK779" s="47"/>
      <c r="ML779" s="47"/>
      <c r="MM779" s="47"/>
      <c r="MN779" s="47"/>
      <c r="MO779" s="47"/>
      <c r="MP779" s="47"/>
      <c r="MQ779" s="47"/>
      <c r="MR779" s="47"/>
      <c r="MS779" s="47"/>
      <c r="MT779" s="47"/>
      <c r="MU779" s="47"/>
      <c r="MV779" s="47"/>
      <c r="MW779" s="47"/>
      <c r="MX779" s="47"/>
      <c r="MY779" s="47"/>
      <c r="MZ779" s="47"/>
      <c r="NA779" s="47"/>
    </row>
    <row r="780" spans="138:365" x14ac:dyDescent="0.25"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  <c r="JP780" s="47"/>
      <c r="JQ780" s="47"/>
      <c r="JR780" s="47"/>
      <c r="JS780" s="47"/>
      <c r="JT780" s="47"/>
      <c r="JU780" s="47"/>
      <c r="JV780" s="47"/>
      <c r="JW780" s="47"/>
      <c r="JX780" s="47"/>
      <c r="JY780" s="47"/>
      <c r="JZ780" s="47"/>
      <c r="KA780" s="47"/>
      <c r="KB780" s="47"/>
      <c r="KC780" s="47"/>
      <c r="KD780" s="47"/>
      <c r="KE780" s="47"/>
      <c r="KF780" s="47"/>
      <c r="KG780" s="47"/>
      <c r="KH780" s="47"/>
      <c r="KI780" s="47"/>
      <c r="KJ780" s="47"/>
      <c r="KK780" s="47"/>
      <c r="KL780" s="47"/>
      <c r="KM780" s="47"/>
      <c r="KN780" s="47"/>
      <c r="KO780" s="47"/>
      <c r="KP780" s="47"/>
      <c r="KQ780" s="47"/>
      <c r="KR780" s="47"/>
      <c r="KS780" s="47"/>
      <c r="KT780" s="47"/>
      <c r="KU780" s="47"/>
      <c r="KV780" s="47"/>
      <c r="KW780" s="47"/>
      <c r="KX780" s="47"/>
      <c r="KY780" s="47"/>
      <c r="KZ780" s="47"/>
      <c r="LA780" s="47"/>
      <c r="LB780" s="47"/>
      <c r="LC780" s="47"/>
      <c r="LD780" s="47"/>
      <c r="LE780" s="47"/>
      <c r="LF780" s="47"/>
      <c r="LG780" s="47"/>
      <c r="LH780" s="47"/>
      <c r="LI780" s="47"/>
      <c r="LJ780" s="47"/>
      <c r="LK780" s="47"/>
      <c r="LL780" s="47"/>
      <c r="LM780" s="47"/>
      <c r="LN780" s="47"/>
      <c r="LO780" s="47"/>
      <c r="LP780" s="47"/>
      <c r="LQ780" s="47"/>
      <c r="LR780" s="47"/>
      <c r="LS780" s="47"/>
      <c r="LT780" s="47"/>
      <c r="LU780" s="47"/>
      <c r="LV780" s="47"/>
      <c r="LW780" s="47"/>
      <c r="LX780" s="47"/>
      <c r="LY780" s="47"/>
      <c r="LZ780" s="47"/>
      <c r="MA780" s="47"/>
      <c r="MB780" s="47"/>
      <c r="MC780" s="47"/>
      <c r="MD780" s="47"/>
      <c r="ME780" s="47"/>
      <c r="MF780" s="47"/>
      <c r="MG780" s="47"/>
      <c r="MH780" s="47"/>
      <c r="MI780" s="47"/>
      <c r="MJ780" s="47"/>
      <c r="MK780" s="47"/>
      <c r="ML780" s="47"/>
      <c r="MM780" s="47"/>
      <c r="MN780" s="47"/>
      <c r="MO780" s="47"/>
      <c r="MP780" s="47"/>
      <c r="MQ780" s="47"/>
      <c r="MR780" s="47"/>
      <c r="MS780" s="47"/>
      <c r="MT780" s="47"/>
      <c r="MU780" s="47"/>
      <c r="MV780" s="47"/>
      <c r="MW780" s="47"/>
      <c r="MX780" s="47"/>
      <c r="MY780" s="47"/>
      <c r="MZ780" s="47"/>
      <c r="NA780" s="47"/>
    </row>
    <row r="781" spans="138:365" x14ac:dyDescent="0.25"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  <c r="JP781" s="47"/>
      <c r="JQ781" s="47"/>
      <c r="JR781" s="47"/>
      <c r="JS781" s="47"/>
      <c r="JT781" s="47"/>
      <c r="JU781" s="47"/>
      <c r="JV781" s="47"/>
      <c r="JW781" s="47"/>
      <c r="JX781" s="47"/>
      <c r="JY781" s="47"/>
      <c r="JZ781" s="47"/>
      <c r="KA781" s="47"/>
      <c r="KB781" s="47"/>
      <c r="KC781" s="47"/>
      <c r="KD781" s="47"/>
      <c r="KE781" s="47"/>
      <c r="KF781" s="47"/>
      <c r="KG781" s="47"/>
      <c r="KH781" s="47"/>
      <c r="KI781" s="47"/>
      <c r="KJ781" s="47"/>
      <c r="KK781" s="47"/>
      <c r="KL781" s="47"/>
      <c r="KM781" s="47"/>
      <c r="KN781" s="47"/>
      <c r="KO781" s="47"/>
      <c r="KP781" s="47"/>
      <c r="KQ781" s="47"/>
      <c r="KR781" s="47"/>
      <c r="KS781" s="47"/>
      <c r="KT781" s="47"/>
      <c r="KU781" s="47"/>
      <c r="KV781" s="47"/>
      <c r="KW781" s="47"/>
      <c r="KX781" s="47"/>
      <c r="KY781" s="47"/>
      <c r="KZ781" s="47"/>
      <c r="LA781" s="47"/>
      <c r="LB781" s="47"/>
      <c r="LC781" s="47"/>
      <c r="LD781" s="47"/>
      <c r="LE781" s="47"/>
      <c r="LF781" s="47"/>
      <c r="LG781" s="47"/>
      <c r="LH781" s="47"/>
      <c r="LI781" s="47"/>
      <c r="LJ781" s="47"/>
      <c r="LK781" s="47"/>
      <c r="LL781" s="47"/>
      <c r="LM781" s="47"/>
      <c r="LN781" s="47"/>
      <c r="LO781" s="47"/>
      <c r="LP781" s="47"/>
      <c r="LQ781" s="47"/>
      <c r="LR781" s="47"/>
      <c r="LS781" s="47"/>
      <c r="LT781" s="47"/>
      <c r="LU781" s="47"/>
      <c r="LV781" s="47"/>
      <c r="LW781" s="47"/>
      <c r="LX781" s="47"/>
      <c r="LY781" s="47"/>
      <c r="LZ781" s="47"/>
      <c r="MA781" s="47"/>
      <c r="MB781" s="47"/>
      <c r="MC781" s="47"/>
      <c r="MD781" s="47"/>
      <c r="ME781" s="47"/>
      <c r="MF781" s="47"/>
      <c r="MG781" s="47"/>
      <c r="MH781" s="47"/>
      <c r="MI781" s="47"/>
      <c r="MJ781" s="47"/>
      <c r="MK781" s="47"/>
      <c r="ML781" s="47"/>
      <c r="MM781" s="47"/>
      <c r="MN781" s="47"/>
      <c r="MO781" s="47"/>
      <c r="MP781" s="47"/>
      <c r="MQ781" s="47"/>
      <c r="MR781" s="47"/>
      <c r="MS781" s="47"/>
      <c r="MT781" s="47"/>
      <c r="MU781" s="47"/>
      <c r="MV781" s="47"/>
      <c r="MW781" s="47"/>
      <c r="MX781" s="47"/>
      <c r="MY781" s="47"/>
      <c r="MZ781" s="47"/>
      <c r="NA781" s="47"/>
    </row>
    <row r="782" spans="138:365" x14ac:dyDescent="0.25"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  <c r="JP782" s="47"/>
      <c r="JQ782" s="47"/>
      <c r="JR782" s="47"/>
      <c r="JS782" s="47"/>
      <c r="JT782" s="47"/>
      <c r="JU782" s="47"/>
      <c r="JV782" s="47"/>
      <c r="JW782" s="47"/>
      <c r="JX782" s="47"/>
      <c r="JY782" s="47"/>
      <c r="JZ782" s="47"/>
      <c r="KA782" s="47"/>
      <c r="KB782" s="47"/>
      <c r="KC782" s="47"/>
      <c r="KD782" s="47"/>
      <c r="KE782" s="47"/>
      <c r="KF782" s="47"/>
      <c r="KG782" s="47"/>
      <c r="KH782" s="47"/>
      <c r="KI782" s="47"/>
      <c r="KJ782" s="47"/>
      <c r="KK782" s="47"/>
      <c r="KL782" s="47"/>
      <c r="KM782" s="47"/>
      <c r="KN782" s="47"/>
      <c r="KO782" s="47"/>
      <c r="KP782" s="47"/>
      <c r="KQ782" s="47"/>
      <c r="KR782" s="47"/>
      <c r="KS782" s="47"/>
      <c r="KT782" s="47"/>
      <c r="KU782" s="47"/>
      <c r="KV782" s="47"/>
      <c r="KW782" s="47"/>
      <c r="KX782" s="47"/>
      <c r="KY782" s="47"/>
      <c r="KZ782" s="47"/>
      <c r="LA782" s="47"/>
      <c r="LB782" s="47"/>
      <c r="LC782" s="47"/>
      <c r="LD782" s="47"/>
      <c r="LE782" s="47"/>
      <c r="LF782" s="47"/>
      <c r="LG782" s="47"/>
      <c r="LH782" s="47"/>
      <c r="LI782" s="47"/>
      <c r="LJ782" s="47"/>
      <c r="LK782" s="47"/>
      <c r="LL782" s="47"/>
      <c r="LM782" s="47"/>
      <c r="LN782" s="47"/>
      <c r="LO782" s="47"/>
      <c r="LP782" s="47"/>
      <c r="LQ782" s="47"/>
      <c r="LR782" s="47"/>
      <c r="LS782" s="47"/>
      <c r="LT782" s="47"/>
      <c r="LU782" s="47"/>
      <c r="LV782" s="47"/>
      <c r="LW782" s="47"/>
      <c r="LX782" s="47"/>
      <c r="LY782" s="47"/>
      <c r="LZ782" s="47"/>
      <c r="MA782" s="47"/>
      <c r="MB782" s="47"/>
      <c r="MC782" s="47"/>
      <c r="MD782" s="47"/>
      <c r="ME782" s="47"/>
      <c r="MF782" s="47"/>
      <c r="MG782" s="47"/>
      <c r="MH782" s="47"/>
      <c r="MI782" s="47"/>
      <c r="MJ782" s="47"/>
      <c r="MK782" s="47"/>
      <c r="ML782" s="47"/>
      <c r="MM782" s="47"/>
      <c r="MN782" s="47"/>
      <c r="MO782" s="47"/>
      <c r="MP782" s="47"/>
      <c r="MQ782" s="47"/>
      <c r="MR782" s="47"/>
      <c r="MS782" s="47"/>
      <c r="MT782" s="47"/>
      <c r="MU782" s="47"/>
      <c r="MV782" s="47"/>
      <c r="MW782" s="47"/>
      <c r="MX782" s="47"/>
      <c r="MY782" s="47"/>
      <c r="MZ782" s="47"/>
      <c r="NA782" s="47"/>
    </row>
    <row r="783" spans="138:365" x14ac:dyDescent="0.25"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  <c r="JP783" s="47"/>
      <c r="JQ783" s="47"/>
      <c r="JR783" s="47"/>
      <c r="JS783" s="47"/>
      <c r="JT783" s="47"/>
      <c r="JU783" s="47"/>
      <c r="JV783" s="47"/>
      <c r="JW783" s="47"/>
      <c r="JX783" s="47"/>
      <c r="JY783" s="47"/>
      <c r="JZ783" s="47"/>
      <c r="KA783" s="47"/>
      <c r="KB783" s="47"/>
      <c r="KC783" s="47"/>
      <c r="KD783" s="47"/>
      <c r="KE783" s="47"/>
      <c r="KF783" s="47"/>
      <c r="KG783" s="47"/>
      <c r="KH783" s="47"/>
      <c r="KI783" s="47"/>
      <c r="KJ783" s="47"/>
      <c r="KK783" s="47"/>
      <c r="KL783" s="47"/>
      <c r="KM783" s="47"/>
      <c r="KN783" s="47"/>
      <c r="KO783" s="47"/>
      <c r="KP783" s="47"/>
      <c r="KQ783" s="47"/>
      <c r="KR783" s="47"/>
      <c r="KS783" s="47"/>
      <c r="KT783" s="47"/>
      <c r="KU783" s="47"/>
      <c r="KV783" s="47"/>
      <c r="KW783" s="47"/>
      <c r="KX783" s="47"/>
      <c r="KY783" s="47"/>
      <c r="KZ783" s="47"/>
      <c r="LA783" s="47"/>
      <c r="LB783" s="47"/>
      <c r="LC783" s="47"/>
      <c r="LD783" s="47"/>
      <c r="LE783" s="47"/>
      <c r="LF783" s="47"/>
      <c r="LG783" s="47"/>
      <c r="LH783" s="47"/>
      <c r="LI783" s="47"/>
      <c r="LJ783" s="47"/>
      <c r="LK783" s="47"/>
      <c r="LL783" s="47"/>
      <c r="LM783" s="47"/>
      <c r="LN783" s="47"/>
      <c r="LO783" s="47"/>
      <c r="LP783" s="47"/>
      <c r="LQ783" s="47"/>
      <c r="LR783" s="47"/>
      <c r="LS783" s="47"/>
      <c r="LT783" s="47"/>
      <c r="LU783" s="47"/>
      <c r="LV783" s="47"/>
      <c r="LW783" s="47"/>
      <c r="LX783" s="47"/>
      <c r="LY783" s="47"/>
      <c r="LZ783" s="47"/>
      <c r="MA783" s="47"/>
      <c r="MB783" s="47"/>
      <c r="MC783" s="47"/>
      <c r="MD783" s="47"/>
      <c r="ME783" s="47"/>
      <c r="MF783" s="47"/>
      <c r="MG783" s="47"/>
      <c r="MH783" s="47"/>
      <c r="MI783" s="47"/>
      <c r="MJ783" s="47"/>
      <c r="MK783" s="47"/>
      <c r="ML783" s="47"/>
      <c r="MM783" s="47"/>
      <c r="MN783" s="47"/>
      <c r="MO783" s="47"/>
      <c r="MP783" s="47"/>
      <c r="MQ783" s="47"/>
      <c r="MR783" s="47"/>
      <c r="MS783" s="47"/>
      <c r="MT783" s="47"/>
      <c r="MU783" s="47"/>
      <c r="MV783" s="47"/>
      <c r="MW783" s="47"/>
      <c r="MX783" s="47"/>
      <c r="MY783" s="47"/>
      <c r="MZ783" s="47"/>
      <c r="NA783" s="47"/>
    </row>
    <row r="784" spans="138:365" x14ac:dyDescent="0.25"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  <c r="JP784" s="47"/>
      <c r="JQ784" s="47"/>
      <c r="JR784" s="47"/>
      <c r="JS784" s="47"/>
      <c r="JT784" s="47"/>
      <c r="JU784" s="47"/>
      <c r="JV784" s="47"/>
      <c r="JW784" s="47"/>
      <c r="JX784" s="47"/>
      <c r="JY784" s="47"/>
      <c r="JZ784" s="47"/>
      <c r="KA784" s="47"/>
      <c r="KB784" s="47"/>
      <c r="KC784" s="47"/>
      <c r="KD784" s="47"/>
      <c r="KE784" s="47"/>
      <c r="KF784" s="47"/>
      <c r="KG784" s="47"/>
      <c r="KH784" s="47"/>
      <c r="KI784" s="47"/>
      <c r="KJ784" s="47"/>
      <c r="KK784" s="47"/>
      <c r="KL784" s="47"/>
      <c r="KM784" s="47"/>
      <c r="KN784" s="47"/>
      <c r="KO784" s="47"/>
      <c r="KP784" s="47"/>
      <c r="KQ784" s="47"/>
      <c r="KR784" s="47"/>
      <c r="KS784" s="47"/>
      <c r="KT784" s="47"/>
      <c r="KU784" s="47"/>
      <c r="KV784" s="47"/>
      <c r="KW784" s="47"/>
      <c r="KX784" s="47"/>
      <c r="KY784" s="47"/>
      <c r="KZ784" s="47"/>
      <c r="LA784" s="47"/>
      <c r="LB784" s="47"/>
      <c r="LC784" s="47"/>
      <c r="LD784" s="47"/>
      <c r="LE784" s="47"/>
      <c r="LF784" s="47"/>
      <c r="LG784" s="47"/>
      <c r="LH784" s="47"/>
      <c r="LI784" s="47"/>
      <c r="LJ784" s="47"/>
      <c r="LK784" s="47"/>
      <c r="LL784" s="47"/>
      <c r="LM784" s="47"/>
      <c r="LN784" s="47"/>
      <c r="LO784" s="47"/>
      <c r="LP784" s="47"/>
      <c r="LQ784" s="47"/>
      <c r="LR784" s="47"/>
      <c r="LS784" s="47"/>
      <c r="LT784" s="47"/>
      <c r="LU784" s="47"/>
      <c r="LV784" s="47"/>
      <c r="LW784" s="47"/>
      <c r="LX784" s="47"/>
      <c r="LY784" s="47"/>
      <c r="LZ784" s="47"/>
      <c r="MA784" s="47"/>
      <c r="MB784" s="47"/>
      <c r="MC784" s="47"/>
      <c r="MD784" s="47"/>
      <c r="ME784" s="47"/>
      <c r="MF784" s="47"/>
      <c r="MG784" s="47"/>
      <c r="MH784" s="47"/>
      <c r="MI784" s="47"/>
      <c r="MJ784" s="47"/>
      <c r="MK784" s="47"/>
      <c r="ML784" s="47"/>
      <c r="MM784" s="47"/>
      <c r="MN784" s="47"/>
      <c r="MO784" s="47"/>
      <c r="MP784" s="47"/>
      <c r="MQ784" s="47"/>
      <c r="MR784" s="47"/>
      <c r="MS784" s="47"/>
      <c r="MT784" s="47"/>
      <c r="MU784" s="47"/>
      <c r="MV784" s="47"/>
      <c r="MW784" s="47"/>
      <c r="MX784" s="47"/>
      <c r="MY784" s="47"/>
      <c r="MZ784" s="47"/>
      <c r="NA784" s="47"/>
    </row>
    <row r="785" spans="138:365" x14ac:dyDescent="0.25"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  <c r="JP785" s="47"/>
      <c r="JQ785" s="47"/>
      <c r="JR785" s="47"/>
      <c r="JS785" s="47"/>
      <c r="JT785" s="47"/>
      <c r="JU785" s="47"/>
      <c r="JV785" s="47"/>
      <c r="JW785" s="47"/>
      <c r="JX785" s="47"/>
      <c r="JY785" s="47"/>
      <c r="JZ785" s="47"/>
      <c r="KA785" s="47"/>
      <c r="KB785" s="47"/>
      <c r="KC785" s="47"/>
      <c r="KD785" s="47"/>
      <c r="KE785" s="47"/>
      <c r="KF785" s="47"/>
      <c r="KG785" s="47"/>
      <c r="KH785" s="47"/>
      <c r="KI785" s="47"/>
      <c r="KJ785" s="47"/>
      <c r="KK785" s="47"/>
      <c r="KL785" s="47"/>
      <c r="KM785" s="47"/>
      <c r="KN785" s="47"/>
      <c r="KO785" s="47"/>
      <c r="KP785" s="47"/>
      <c r="KQ785" s="47"/>
      <c r="KR785" s="47"/>
      <c r="KS785" s="47"/>
      <c r="KT785" s="47"/>
      <c r="KU785" s="47"/>
      <c r="KV785" s="47"/>
      <c r="KW785" s="47"/>
      <c r="KX785" s="47"/>
      <c r="KY785" s="47"/>
      <c r="KZ785" s="47"/>
      <c r="LA785" s="47"/>
      <c r="LB785" s="47"/>
      <c r="LC785" s="47"/>
      <c r="LD785" s="47"/>
      <c r="LE785" s="47"/>
      <c r="LF785" s="47"/>
      <c r="LG785" s="47"/>
      <c r="LH785" s="47"/>
      <c r="LI785" s="47"/>
      <c r="LJ785" s="47"/>
      <c r="LK785" s="47"/>
      <c r="LL785" s="47"/>
      <c r="LM785" s="47"/>
      <c r="LN785" s="47"/>
      <c r="LO785" s="47"/>
      <c r="LP785" s="47"/>
      <c r="LQ785" s="47"/>
      <c r="LR785" s="47"/>
      <c r="LS785" s="47"/>
      <c r="LT785" s="47"/>
      <c r="LU785" s="47"/>
      <c r="LV785" s="47"/>
      <c r="LW785" s="47"/>
      <c r="LX785" s="47"/>
      <c r="LY785" s="47"/>
      <c r="LZ785" s="47"/>
      <c r="MA785" s="47"/>
      <c r="MB785" s="47"/>
      <c r="MC785" s="47"/>
      <c r="MD785" s="47"/>
      <c r="ME785" s="47"/>
      <c r="MF785" s="47"/>
      <c r="MG785" s="47"/>
      <c r="MH785" s="47"/>
      <c r="MI785" s="47"/>
      <c r="MJ785" s="47"/>
      <c r="MK785" s="47"/>
      <c r="ML785" s="47"/>
      <c r="MM785" s="47"/>
      <c r="MN785" s="47"/>
      <c r="MO785" s="47"/>
      <c r="MP785" s="47"/>
      <c r="MQ785" s="47"/>
      <c r="MR785" s="47"/>
      <c r="MS785" s="47"/>
      <c r="MT785" s="47"/>
      <c r="MU785" s="47"/>
      <c r="MV785" s="47"/>
      <c r="MW785" s="47"/>
      <c r="MX785" s="47"/>
      <c r="MY785" s="47"/>
      <c r="MZ785" s="47"/>
      <c r="NA785" s="47"/>
    </row>
    <row r="786" spans="138:365" x14ac:dyDescent="0.25"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  <c r="JP786" s="47"/>
      <c r="JQ786" s="47"/>
      <c r="JR786" s="47"/>
      <c r="JS786" s="47"/>
      <c r="JT786" s="47"/>
      <c r="JU786" s="47"/>
      <c r="JV786" s="47"/>
      <c r="JW786" s="47"/>
      <c r="JX786" s="47"/>
      <c r="JY786" s="47"/>
      <c r="JZ786" s="47"/>
      <c r="KA786" s="47"/>
      <c r="KB786" s="47"/>
      <c r="KC786" s="47"/>
      <c r="KD786" s="47"/>
      <c r="KE786" s="47"/>
      <c r="KF786" s="47"/>
      <c r="KG786" s="47"/>
      <c r="KH786" s="47"/>
      <c r="KI786" s="47"/>
      <c r="KJ786" s="47"/>
      <c r="KK786" s="47"/>
      <c r="KL786" s="47"/>
      <c r="KM786" s="47"/>
      <c r="KN786" s="47"/>
      <c r="KO786" s="47"/>
      <c r="KP786" s="47"/>
      <c r="KQ786" s="47"/>
      <c r="KR786" s="47"/>
      <c r="KS786" s="47"/>
      <c r="KT786" s="47"/>
      <c r="KU786" s="47"/>
      <c r="KV786" s="47"/>
      <c r="KW786" s="47"/>
      <c r="KX786" s="47"/>
      <c r="KY786" s="47"/>
      <c r="KZ786" s="47"/>
      <c r="LA786" s="47"/>
      <c r="LB786" s="47"/>
      <c r="LC786" s="47"/>
      <c r="LD786" s="47"/>
      <c r="LE786" s="47"/>
      <c r="LF786" s="47"/>
      <c r="LG786" s="47"/>
      <c r="LH786" s="47"/>
      <c r="LI786" s="47"/>
      <c r="LJ786" s="47"/>
      <c r="LK786" s="47"/>
      <c r="LL786" s="47"/>
      <c r="LM786" s="47"/>
      <c r="LN786" s="47"/>
      <c r="LO786" s="47"/>
      <c r="LP786" s="47"/>
      <c r="LQ786" s="47"/>
      <c r="LR786" s="47"/>
      <c r="LS786" s="47"/>
      <c r="LT786" s="47"/>
      <c r="LU786" s="47"/>
      <c r="LV786" s="47"/>
      <c r="LW786" s="47"/>
      <c r="LX786" s="47"/>
      <c r="LY786" s="47"/>
      <c r="LZ786" s="47"/>
      <c r="MA786" s="47"/>
      <c r="MB786" s="47"/>
      <c r="MC786" s="47"/>
      <c r="MD786" s="47"/>
      <c r="ME786" s="47"/>
      <c r="MF786" s="47"/>
      <c r="MG786" s="47"/>
      <c r="MH786" s="47"/>
      <c r="MI786" s="47"/>
      <c r="MJ786" s="47"/>
      <c r="MK786" s="47"/>
      <c r="ML786" s="47"/>
      <c r="MM786" s="47"/>
      <c r="MN786" s="47"/>
      <c r="MO786" s="47"/>
      <c r="MP786" s="47"/>
      <c r="MQ786" s="47"/>
      <c r="MR786" s="47"/>
      <c r="MS786" s="47"/>
      <c r="MT786" s="47"/>
      <c r="MU786" s="47"/>
      <c r="MV786" s="47"/>
      <c r="MW786" s="47"/>
      <c r="MX786" s="47"/>
      <c r="MY786" s="47"/>
      <c r="MZ786" s="47"/>
      <c r="NA786" s="47"/>
    </row>
    <row r="787" spans="138:365" x14ac:dyDescent="0.25"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  <c r="JP787" s="47"/>
      <c r="JQ787" s="47"/>
      <c r="JR787" s="47"/>
      <c r="JS787" s="47"/>
      <c r="JT787" s="47"/>
      <c r="JU787" s="47"/>
      <c r="JV787" s="47"/>
      <c r="JW787" s="47"/>
      <c r="JX787" s="47"/>
      <c r="JY787" s="47"/>
      <c r="JZ787" s="47"/>
      <c r="KA787" s="47"/>
      <c r="KB787" s="47"/>
      <c r="KC787" s="47"/>
      <c r="KD787" s="47"/>
      <c r="KE787" s="47"/>
      <c r="KF787" s="47"/>
      <c r="KG787" s="47"/>
      <c r="KH787" s="47"/>
      <c r="KI787" s="47"/>
      <c r="KJ787" s="47"/>
      <c r="KK787" s="47"/>
      <c r="KL787" s="47"/>
      <c r="KM787" s="47"/>
      <c r="KN787" s="47"/>
      <c r="KO787" s="47"/>
      <c r="KP787" s="47"/>
      <c r="KQ787" s="47"/>
      <c r="KR787" s="47"/>
      <c r="KS787" s="47"/>
      <c r="KT787" s="47"/>
      <c r="KU787" s="47"/>
      <c r="KV787" s="47"/>
      <c r="KW787" s="47"/>
      <c r="KX787" s="47"/>
      <c r="KY787" s="47"/>
      <c r="KZ787" s="47"/>
      <c r="LA787" s="47"/>
      <c r="LB787" s="47"/>
      <c r="LC787" s="47"/>
      <c r="LD787" s="47"/>
      <c r="LE787" s="47"/>
      <c r="LF787" s="47"/>
      <c r="LG787" s="47"/>
      <c r="LH787" s="47"/>
      <c r="LI787" s="47"/>
      <c r="LJ787" s="47"/>
      <c r="LK787" s="47"/>
      <c r="LL787" s="47"/>
      <c r="LM787" s="47"/>
      <c r="LN787" s="47"/>
      <c r="LO787" s="47"/>
      <c r="LP787" s="47"/>
      <c r="LQ787" s="47"/>
      <c r="LR787" s="47"/>
      <c r="LS787" s="47"/>
      <c r="LT787" s="47"/>
      <c r="LU787" s="47"/>
      <c r="LV787" s="47"/>
      <c r="LW787" s="47"/>
      <c r="LX787" s="47"/>
      <c r="LY787" s="47"/>
      <c r="LZ787" s="47"/>
      <c r="MA787" s="47"/>
      <c r="MB787" s="47"/>
      <c r="MC787" s="47"/>
      <c r="MD787" s="47"/>
      <c r="ME787" s="47"/>
      <c r="MF787" s="47"/>
      <c r="MG787" s="47"/>
      <c r="MH787" s="47"/>
      <c r="MI787" s="47"/>
      <c r="MJ787" s="47"/>
      <c r="MK787" s="47"/>
      <c r="ML787" s="47"/>
      <c r="MM787" s="47"/>
      <c r="MN787" s="47"/>
      <c r="MO787" s="47"/>
      <c r="MP787" s="47"/>
      <c r="MQ787" s="47"/>
      <c r="MR787" s="47"/>
      <c r="MS787" s="47"/>
      <c r="MT787" s="47"/>
      <c r="MU787" s="47"/>
      <c r="MV787" s="47"/>
      <c r="MW787" s="47"/>
      <c r="MX787" s="47"/>
      <c r="MY787" s="47"/>
      <c r="MZ787" s="47"/>
      <c r="NA787" s="47"/>
    </row>
    <row r="788" spans="138:365" x14ac:dyDescent="0.25"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  <c r="JP788" s="47"/>
      <c r="JQ788" s="47"/>
      <c r="JR788" s="47"/>
      <c r="JS788" s="47"/>
      <c r="JT788" s="47"/>
      <c r="JU788" s="47"/>
      <c r="JV788" s="47"/>
      <c r="JW788" s="47"/>
      <c r="JX788" s="47"/>
      <c r="JY788" s="47"/>
      <c r="JZ788" s="47"/>
      <c r="KA788" s="47"/>
      <c r="KB788" s="47"/>
      <c r="KC788" s="47"/>
      <c r="KD788" s="47"/>
      <c r="KE788" s="47"/>
      <c r="KF788" s="47"/>
      <c r="KG788" s="47"/>
      <c r="KH788" s="47"/>
      <c r="KI788" s="47"/>
      <c r="KJ788" s="47"/>
      <c r="KK788" s="47"/>
      <c r="KL788" s="47"/>
      <c r="KM788" s="47"/>
      <c r="KN788" s="47"/>
      <c r="KO788" s="47"/>
      <c r="KP788" s="47"/>
      <c r="KQ788" s="47"/>
      <c r="KR788" s="47"/>
      <c r="KS788" s="47"/>
      <c r="KT788" s="47"/>
      <c r="KU788" s="47"/>
      <c r="KV788" s="47"/>
      <c r="KW788" s="47"/>
      <c r="KX788" s="47"/>
      <c r="KY788" s="47"/>
      <c r="KZ788" s="47"/>
      <c r="LA788" s="47"/>
      <c r="LB788" s="47"/>
      <c r="LC788" s="47"/>
      <c r="LD788" s="47"/>
      <c r="LE788" s="47"/>
      <c r="LF788" s="47"/>
      <c r="LG788" s="47"/>
      <c r="LH788" s="47"/>
      <c r="LI788" s="47"/>
      <c r="LJ788" s="47"/>
      <c r="LK788" s="47"/>
      <c r="LL788" s="47"/>
      <c r="LM788" s="47"/>
      <c r="LN788" s="47"/>
      <c r="LO788" s="47"/>
      <c r="LP788" s="47"/>
      <c r="LQ788" s="47"/>
      <c r="LR788" s="47"/>
      <c r="LS788" s="47"/>
      <c r="LT788" s="47"/>
      <c r="LU788" s="47"/>
      <c r="LV788" s="47"/>
      <c r="LW788" s="47"/>
      <c r="LX788" s="47"/>
      <c r="LY788" s="47"/>
      <c r="LZ788" s="47"/>
      <c r="MA788" s="47"/>
      <c r="MB788" s="47"/>
      <c r="MC788" s="47"/>
      <c r="MD788" s="47"/>
      <c r="ME788" s="47"/>
      <c r="MF788" s="47"/>
      <c r="MG788" s="47"/>
      <c r="MH788" s="47"/>
      <c r="MI788" s="47"/>
      <c r="MJ788" s="47"/>
      <c r="MK788" s="47"/>
      <c r="ML788" s="47"/>
      <c r="MM788" s="47"/>
      <c r="MN788" s="47"/>
      <c r="MO788" s="47"/>
      <c r="MP788" s="47"/>
      <c r="MQ788" s="47"/>
      <c r="MR788" s="47"/>
      <c r="MS788" s="47"/>
      <c r="MT788" s="47"/>
      <c r="MU788" s="47"/>
      <c r="MV788" s="47"/>
      <c r="MW788" s="47"/>
      <c r="MX788" s="47"/>
      <c r="MY788" s="47"/>
      <c r="MZ788" s="47"/>
      <c r="NA788" s="47"/>
    </row>
    <row r="789" spans="138:365" x14ac:dyDescent="0.25"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  <c r="JP789" s="47"/>
      <c r="JQ789" s="47"/>
      <c r="JR789" s="47"/>
      <c r="JS789" s="47"/>
      <c r="JT789" s="47"/>
      <c r="JU789" s="47"/>
      <c r="JV789" s="47"/>
      <c r="JW789" s="47"/>
      <c r="JX789" s="47"/>
      <c r="JY789" s="47"/>
      <c r="JZ789" s="47"/>
      <c r="KA789" s="47"/>
      <c r="KB789" s="47"/>
      <c r="KC789" s="47"/>
      <c r="KD789" s="47"/>
      <c r="KE789" s="47"/>
      <c r="KF789" s="47"/>
      <c r="KG789" s="47"/>
      <c r="KH789" s="47"/>
      <c r="KI789" s="47"/>
      <c r="KJ789" s="47"/>
      <c r="KK789" s="47"/>
      <c r="KL789" s="47"/>
      <c r="KM789" s="47"/>
      <c r="KN789" s="47"/>
      <c r="KO789" s="47"/>
      <c r="KP789" s="47"/>
      <c r="KQ789" s="47"/>
      <c r="KR789" s="47"/>
      <c r="KS789" s="47"/>
      <c r="KT789" s="47"/>
      <c r="KU789" s="47"/>
      <c r="KV789" s="47"/>
      <c r="KW789" s="47"/>
      <c r="KX789" s="47"/>
      <c r="KY789" s="47"/>
      <c r="KZ789" s="47"/>
      <c r="LA789" s="47"/>
      <c r="LB789" s="47"/>
      <c r="LC789" s="47"/>
      <c r="LD789" s="47"/>
      <c r="LE789" s="47"/>
      <c r="LF789" s="47"/>
      <c r="LG789" s="47"/>
      <c r="LH789" s="47"/>
      <c r="LI789" s="47"/>
      <c r="LJ789" s="47"/>
      <c r="LK789" s="47"/>
      <c r="LL789" s="47"/>
      <c r="LM789" s="47"/>
      <c r="LN789" s="47"/>
      <c r="LO789" s="47"/>
      <c r="LP789" s="47"/>
      <c r="LQ789" s="47"/>
      <c r="LR789" s="47"/>
      <c r="LS789" s="47"/>
      <c r="LT789" s="47"/>
      <c r="LU789" s="47"/>
      <c r="LV789" s="47"/>
      <c r="LW789" s="47"/>
      <c r="LX789" s="47"/>
      <c r="LY789" s="47"/>
      <c r="LZ789" s="47"/>
      <c r="MA789" s="47"/>
      <c r="MB789" s="47"/>
      <c r="MC789" s="47"/>
      <c r="MD789" s="47"/>
      <c r="ME789" s="47"/>
      <c r="MF789" s="47"/>
      <c r="MG789" s="47"/>
      <c r="MH789" s="47"/>
      <c r="MI789" s="47"/>
      <c r="MJ789" s="47"/>
      <c r="MK789" s="47"/>
      <c r="ML789" s="47"/>
      <c r="MM789" s="47"/>
      <c r="MN789" s="47"/>
      <c r="MO789" s="47"/>
      <c r="MP789" s="47"/>
      <c r="MQ789" s="47"/>
      <c r="MR789" s="47"/>
      <c r="MS789" s="47"/>
      <c r="MT789" s="47"/>
      <c r="MU789" s="47"/>
      <c r="MV789" s="47"/>
      <c r="MW789" s="47"/>
      <c r="MX789" s="47"/>
      <c r="MY789" s="47"/>
      <c r="MZ789" s="47"/>
      <c r="NA789" s="47"/>
    </row>
    <row r="790" spans="138:365" x14ac:dyDescent="0.25"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  <c r="JP790" s="47"/>
      <c r="JQ790" s="47"/>
      <c r="JR790" s="47"/>
      <c r="JS790" s="47"/>
      <c r="JT790" s="47"/>
      <c r="JU790" s="47"/>
      <c r="JV790" s="47"/>
      <c r="JW790" s="47"/>
      <c r="JX790" s="47"/>
      <c r="JY790" s="47"/>
      <c r="JZ790" s="47"/>
      <c r="KA790" s="47"/>
      <c r="KB790" s="47"/>
      <c r="KC790" s="47"/>
      <c r="KD790" s="47"/>
      <c r="KE790" s="47"/>
      <c r="KF790" s="47"/>
      <c r="KG790" s="47"/>
      <c r="KH790" s="47"/>
      <c r="KI790" s="47"/>
      <c r="KJ790" s="47"/>
      <c r="KK790" s="47"/>
      <c r="KL790" s="47"/>
      <c r="KM790" s="47"/>
      <c r="KN790" s="47"/>
      <c r="KO790" s="47"/>
      <c r="KP790" s="47"/>
      <c r="KQ790" s="47"/>
      <c r="KR790" s="47"/>
      <c r="KS790" s="47"/>
      <c r="KT790" s="47"/>
      <c r="KU790" s="47"/>
      <c r="KV790" s="47"/>
      <c r="KW790" s="47"/>
      <c r="KX790" s="47"/>
      <c r="KY790" s="47"/>
      <c r="KZ790" s="47"/>
      <c r="LA790" s="47"/>
      <c r="LB790" s="47"/>
      <c r="LC790" s="47"/>
      <c r="LD790" s="47"/>
      <c r="LE790" s="47"/>
      <c r="LF790" s="47"/>
      <c r="LG790" s="47"/>
      <c r="LH790" s="47"/>
      <c r="LI790" s="47"/>
      <c r="LJ790" s="47"/>
      <c r="LK790" s="47"/>
      <c r="LL790" s="47"/>
      <c r="LM790" s="47"/>
      <c r="LN790" s="47"/>
      <c r="LO790" s="47"/>
      <c r="LP790" s="47"/>
      <c r="LQ790" s="47"/>
      <c r="LR790" s="47"/>
      <c r="LS790" s="47"/>
      <c r="LT790" s="47"/>
      <c r="LU790" s="47"/>
      <c r="LV790" s="47"/>
      <c r="LW790" s="47"/>
      <c r="LX790" s="47"/>
      <c r="LY790" s="47"/>
      <c r="LZ790" s="47"/>
      <c r="MA790" s="47"/>
      <c r="MB790" s="47"/>
      <c r="MC790" s="47"/>
      <c r="MD790" s="47"/>
      <c r="ME790" s="47"/>
      <c r="MF790" s="47"/>
      <c r="MG790" s="47"/>
      <c r="MH790" s="47"/>
      <c r="MI790" s="47"/>
      <c r="MJ790" s="47"/>
      <c r="MK790" s="47"/>
      <c r="ML790" s="47"/>
      <c r="MM790" s="47"/>
      <c r="MN790" s="47"/>
      <c r="MO790" s="47"/>
      <c r="MP790" s="47"/>
      <c r="MQ790" s="47"/>
      <c r="MR790" s="47"/>
      <c r="MS790" s="47"/>
      <c r="MT790" s="47"/>
      <c r="MU790" s="47"/>
      <c r="MV790" s="47"/>
      <c r="MW790" s="47"/>
      <c r="MX790" s="47"/>
      <c r="MY790" s="47"/>
      <c r="MZ790" s="47"/>
      <c r="NA790" s="47"/>
    </row>
    <row r="791" spans="138:365" x14ac:dyDescent="0.25"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  <c r="JP791" s="47"/>
      <c r="JQ791" s="47"/>
      <c r="JR791" s="47"/>
      <c r="JS791" s="47"/>
      <c r="JT791" s="47"/>
      <c r="JU791" s="47"/>
      <c r="JV791" s="47"/>
      <c r="JW791" s="47"/>
      <c r="JX791" s="47"/>
      <c r="JY791" s="47"/>
      <c r="JZ791" s="47"/>
      <c r="KA791" s="47"/>
      <c r="KB791" s="47"/>
      <c r="KC791" s="47"/>
      <c r="KD791" s="47"/>
      <c r="KE791" s="47"/>
      <c r="KF791" s="47"/>
      <c r="KG791" s="47"/>
      <c r="KH791" s="47"/>
      <c r="KI791" s="47"/>
      <c r="KJ791" s="47"/>
      <c r="KK791" s="47"/>
      <c r="KL791" s="47"/>
      <c r="KM791" s="47"/>
      <c r="KN791" s="47"/>
      <c r="KO791" s="47"/>
      <c r="KP791" s="47"/>
      <c r="KQ791" s="47"/>
      <c r="KR791" s="47"/>
      <c r="KS791" s="47"/>
      <c r="KT791" s="47"/>
      <c r="KU791" s="47"/>
      <c r="KV791" s="47"/>
      <c r="KW791" s="47"/>
      <c r="KX791" s="47"/>
      <c r="KY791" s="47"/>
      <c r="KZ791" s="47"/>
      <c r="LA791" s="47"/>
      <c r="LB791" s="47"/>
      <c r="LC791" s="47"/>
      <c r="LD791" s="47"/>
      <c r="LE791" s="47"/>
      <c r="LF791" s="47"/>
      <c r="LG791" s="47"/>
      <c r="LH791" s="47"/>
      <c r="LI791" s="47"/>
      <c r="LJ791" s="47"/>
      <c r="LK791" s="47"/>
      <c r="LL791" s="47"/>
      <c r="LM791" s="47"/>
      <c r="LN791" s="47"/>
      <c r="LO791" s="47"/>
      <c r="LP791" s="47"/>
      <c r="LQ791" s="47"/>
      <c r="LR791" s="47"/>
      <c r="LS791" s="47"/>
      <c r="LT791" s="47"/>
      <c r="LU791" s="47"/>
      <c r="LV791" s="47"/>
      <c r="LW791" s="47"/>
      <c r="LX791" s="47"/>
      <c r="LY791" s="47"/>
      <c r="LZ791" s="47"/>
      <c r="MA791" s="47"/>
      <c r="MB791" s="47"/>
      <c r="MC791" s="47"/>
      <c r="MD791" s="47"/>
      <c r="ME791" s="47"/>
      <c r="MF791" s="47"/>
      <c r="MG791" s="47"/>
      <c r="MH791" s="47"/>
      <c r="MI791" s="47"/>
      <c r="MJ791" s="47"/>
      <c r="MK791" s="47"/>
      <c r="ML791" s="47"/>
      <c r="MM791" s="47"/>
      <c r="MN791" s="47"/>
      <c r="MO791" s="47"/>
      <c r="MP791" s="47"/>
      <c r="MQ791" s="47"/>
      <c r="MR791" s="47"/>
      <c r="MS791" s="47"/>
      <c r="MT791" s="47"/>
      <c r="MU791" s="47"/>
      <c r="MV791" s="47"/>
      <c r="MW791" s="47"/>
      <c r="MX791" s="47"/>
      <c r="MY791" s="47"/>
      <c r="MZ791" s="47"/>
      <c r="NA791" s="47"/>
    </row>
    <row r="792" spans="138:365" x14ac:dyDescent="0.25"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  <c r="JP792" s="47"/>
      <c r="JQ792" s="47"/>
      <c r="JR792" s="47"/>
      <c r="JS792" s="47"/>
      <c r="JT792" s="47"/>
      <c r="JU792" s="47"/>
      <c r="JV792" s="47"/>
      <c r="JW792" s="47"/>
      <c r="JX792" s="47"/>
      <c r="JY792" s="47"/>
      <c r="JZ792" s="47"/>
      <c r="KA792" s="47"/>
      <c r="KB792" s="47"/>
      <c r="KC792" s="47"/>
      <c r="KD792" s="47"/>
      <c r="KE792" s="47"/>
      <c r="KF792" s="47"/>
      <c r="KG792" s="47"/>
      <c r="KH792" s="47"/>
      <c r="KI792" s="47"/>
      <c r="KJ792" s="47"/>
      <c r="KK792" s="47"/>
      <c r="KL792" s="47"/>
      <c r="KM792" s="47"/>
      <c r="KN792" s="47"/>
      <c r="KO792" s="47"/>
      <c r="KP792" s="47"/>
      <c r="KQ792" s="47"/>
      <c r="KR792" s="47"/>
      <c r="KS792" s="47"/>
      <c r="KT792" s="47"/>
      <c r="KU792" s="47"/>
      <c r="KV792" s="47"/>
      <c r="KW792" s="47"/>
      <c r="KX792" s="47"/>
      <c r="KY792" s="47"/>
      <c r="KZ792" s="47"/>
      <c r="LA792" s="47"/>
      <c r="LB792" s="47"/>
      <c r="LC792" s="47"/>
      <c r="LD792" s="47"/>
      <c r="LE792" s="47"/>
      <c r="LF792" s="47"/>
      <c r="LG792" s="47"/>
      <c r="LH792" s="47"/>
      <c r="LI792" s="47"/>
      <c r="LJ792" s="47"/>
      <c r="LK792" s="47"/>
      <c r="LL792" s="47"/>
      <c r="LM792" s="47"/>
      <c r="LN792" s="47"/>
      <c r="LO792" s="47"/>
      <c r="LP792" s="47"/>
      <c r="LQ792" s="47"/>
      <c r="LR792" s="47"/>
      <c r="LS792" s="47"/>
      <c r="LT792" s="47"/>
      <c r="LU792" s="47"/>
      <c r="LV792" s="47"/>
      <c r="LW792" s="47"/>
      <c r="LX792" s="47"/>
      <c r="LY792" s="47"/>
      <c r="LZ792" s="47"/>
      <c r="MA792" s="47"/>
      <c r="MB792" s="47"/>
      <c r="MC792" s="47"/>
      <c r="MD792" s="47"/>
      <c r="ME792" s="47"/>
      <c r="MF792" s="47"/>
      <c r="MG792" s="47"/>
      <c r="MH792" s="47"/>
      <c r="MI792" s="47"/>
      <c r="MJ792" s="47"/>
      <c r="MK792" s="47"/>
      <c r="ML792" s="47"/>
      <c r="MM792" s="47"/>
      <c r="MN792" s="47"/>
      <c r="MO792" s="47"/>
      <c r="MP792" s="47"/>
      <c r="MQ792" s="47"/>
      <c r="MR792" s="47"/>
      <c r="MS792" s="47"/>
      <c r="MT792" s="47"/>
      <c r="MU792" s="47"/>
      <c r="MV792" s="47"/>
      <c r="MW792" s="47"/>
      <c r="MX792" s="47"/>
      <c r="MY792" s="47"/>
      <c r="MZ792" s="47"/>
      <c r="NA792" s="47"/>
    </row>
    <row r="793" spans="138:365" x14ac:dyDescent="0.25"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  <c r="JP793" s="47"/>
      <c r="JQ793" s="47"/>
      <c r="JR793" s="47"/>
      <c r="JS793" s="47"/>
      <c r="JT793" s="47"/>
      <c r="JU793" s="47"/>
      <c r="JV793" s="47"/>
      <c r="JW793" s="47"/>
      <c r="JX793" s="47"/>
      <c r="JY793" s="47"/>
      <c r="JZ793" s="47"/>
      <c r="KA793" s="47"/>
      <c r="KB793" s="47"/>
      <c r="KC793" s="47"/>
      <c r="KD793" s="47"/>
      <c r="KE793" s="47"/>
      <c r="KF793" s="47"/>
      <c r="KG793" s="47"/>
      <c r="KH793" s="47"/>
      <c r="KI793" s="47"/>
      <c r="KJ793" s="47"/>
      <c r="KK793" s="47"/>
      <c r="KL793" s="47"/>
      <c r="KM793" s="47"/>
      <c r="KN793" s="47"/>
      <c r="KO793" s="47"/>
      <c r="KP793" s="47"/>
      <c r="KQ793" s="47"/>
      <c r="KR793" s="47"/>
      <c r="KS793" s="47"/>
      <c r="KT793" s="47"/>
      <c r="KU793" s="47"/>
      <c r="KV793" s="47"/>
      <c r="KW793" s="47"/>
      <c r="KX793" s="47"/>
      <c r="KY793" s="47"/>
      <c r="KZ793" s="47"/>
      <c r="LA793" s="47"/>
      <c r="LB793" s="47"/>
      <c r="LC793" s="47"/>
      <c r="LD793" s="47"/>
      <c r="LE793" s="47"/>
      <c r="LF793" s="47"/>
      <c r="LG793" s="47"/>
      <c r="LH793" s="47"/>
      <c r="LI793" s="47"/>
      <c r="LJ793" s="47"/>
      <c r="LK793" s="47"/>
      <c r="LL793" s="47"/>
      <c r="LM793" s="47"/>
      <c r="LN793" s="47"/>
      <c r="LO793" s="47"/>
      <c r="LP793" s="47"/>
      <c r="LQ793" s="47"/>
      <c r="LR793" s="47"/>
      <c r="LS793" s="47"/>
      <c r="LT793" s="47"/>
      <c r="LU793" s="47"/>
      <c r="LV793" s="47"/>
      <c r="LW793" s="47"/>
      <c r="LX793" s="47"/>
      <c r="LY793" s="47"/>
      <c r="LZ793" s="47"/>
      <c r="MA793" s="47"/>
      <c r="MB793" s="47"/>
      <c r="MC793" s="47"/>
      <c r="MD793" s="47"/>
      <c r="ME793" s="47"/>
      <c r="MF793" s="47"/>
      <c r="MG793" s="47"/>
      <c r="MH793" s="47"/>
      <c r="MI793" s="47"/>
      <c r="MJ793" s="47"/>
      <c r="MK793" s="47"/>
      <c r="ML793" s="47"/>
      <c r="MM793" s="47"/>
      <c r="MN793" s="47"/>
      <c r="MO793" s="47"/>
      <c r="MP793" s="47"/>
      <c r="MQ793" s="47"/>
      <c r="MR793" s="47"/>
      <c r="MS793" s="47"/>
      <c r="MT793" s="47"/>
      <c r="MU793" s="47"/>
      <c r="MV793" s="47"/>
      <c r="MW793" s="47"/>
      <c r="MX793" s="47"/>
      <c r="MY793" s="47"/>
      <c r="MZ793" s="47"/>
      <c r="NA793" s="47"/>
    </row>
    <row r="794" spans="138:365" x14ac:dyDescent="0.25"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  <c r="JP794" s="47"/>
      <c r="JQ794" s="47"/>
      <c r="JR794" s="47"/>
      <c r="JS794" s="47"/>
      <c r="JT794" s="47"/>
      <c r="JU794" s="47"/>
      <c r="JV794" s="47"/>
      <c r="JW794" s="47"/>
      <c r="JX794" s="47"/>
      <c r="JY794" s="47"/>
      <c r="JZ794" s="47"/>
      <c r="KA794" s="47"/>
      <c r="KB794" s="47"/>
      <c r="KC794" s="47"/>
      <c r="KD794" s="47"/>
      <c r="KE794" s="47"/>
      <c r="KF794" s="47"/>
      <c r="KG794" s="47"/>
      <c r="KH794" s="47"/>
      <c r="KI794" s="47"/>
      <c r="KJ794" s="47"/>
      <c r="KK794" s="47"/>
      <c r="KL794" s="47"/>
      <c r="KM794" s="47"/>
      <c r="KN794" s="47"/>
      <c r="KO794" s="47"/>
      <c r="KP794" s="47"/>
      <c r="KQ794" s="47"/>
      <c r="KR794" s="47"/>
      <c r="KS794" s="47"/>
      <c r="KT794" s="47"/>
      <c r="KU794" s="47"/>
      <c r="KV794" s="47"/>
      <c r="KW794" s="47"/>
      <c r="KX794" s="47"/>
      <c r="KY794" s="47"/>
      <c r="KZ794" s="47"/>
      <c r="LA794" s="47"/>
      <c r="LB794" s="47"/>
      <c r="LC794" s="47"/>
      <c r="LD794" s="47"/>
      <c r="LE794" s="47"/>
      <c r="LF794" s="47"/>
      <c r="LG794" s="47"/>
      <c r="LH794" s="47"/>
      <c r="LI794" s="47"/>
      <c r="LJ794" s="47"/>
      <c r="LK794" s="47"/>
      <c r="LL794" s="47"/>
      <c r="LM794" s="47"/>
      <c r="LN794" s="47"/>
      <c r="LO794" s="47"/>
      <c r="LP794" s="47"/>
      <c r="LQ794" s="47"/>
      <c r="LR794" s="47"/>
      <c r="LS794" s="47"/>
      <c r="LT794" s="47"/>
      <c r="LU794" s="47"/>
      <c r="LV794" s="47"/>
      <c r="LW794" s="47"/>
      <c r="LX794" s="47"/>
      <c r="LY794" s="47"/>
      <c r="LZ794" s="47"/>
      <c r="MA794" s="47"/>
      <c r="MB794" s="47"/>
      <c r="MC794" s="47"/>
      <c r="MD794" s="47"/>
      <c r="ME794" s="47"/>
      <c r="MF794" s="47"/>
      <c r="MG794" s="47"/>
      <c r="MH794" s="47"/>
      <c r="MI794" s="47"/>
      <c r="MJ794" s="47"/>
      <c r="MK794" s="47"/>
      <c r="ML794" s="47"/>
      <c r="MM794" s="47"/>
      <c r="MN794" s="47"/>
      <c r="MO794" s="47"/>
      <c r="MP794" s="47"/>
      <c r="MQ794" s="47"/>
      <c r="MR794" s="47"/>
      <c r="MS794" s="47"/>
      <c r="MT794" s="47"/>
      <c r="MU794" s="47"/>
      <c r="MV794" s="47"/>
      <c r="MW794" s="47"/>
      <c r="MX794" s="47"/>
      <c r="MY794" s="47"/>
      <c r="MZ794" s="47"/>
      <c r="NA794" s="47"/>
    </row>
    <row r="795" spans="138:365" x14ac:dyDescent="0.25"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  <c r="JP795" s="47"/>
      <c r="JQ795" s="47"/>
      <c r="JR795" s="47"/>
      <c r="JS795" s="47"/>
      <c r="JT795" s="47"/>
      <c r="JU795" s="47"/>
      <c r="JV795" s="47"/>
      <c r="JW795" s="47"/>
      <c r="JX795" s="47"/>
      <c r="JY795" s="47"/>
      <c r="JZ795" s="47"/>
      <c r="KA795" s="47"/>
      <c r="KB795" s="47"/>
      <c r="KC795" s="47"/>
      <c r="KD795" s="47"/>
      <c r="KE795" s="47"/>
      <c r="KF795" s="47"/>
      <c r="KG795" s="47"/>
      <c r="KH795" s="47"/>
      <c r="KI795" s="47"/>
      <c r="KJ795" s="47"/>
      <c r="KK795" s="47"/>
      <c r="KL795" s="47"/>
      <c r="KM795" s="47"/>
      <c r="KN795" s="47"/>
      <c r="KO795" s="47"/>
      <c r="KP795" s="47"/>
      <c r="KQ795" s="47"/>
      <c r="KR795" s="47"/>
      <c r="KS795" s="47"/>
      <c r="KT795" s="47"/>
      <c r="KU795" s="47"/>
      <c r="KV795" s="47"/>
      <c r="KW795" s="47"/>
      <c r="KX795" s="47"/>
      <c r="KY795" s="47"/>
      <c r="KZ795" s="47"/>
      <c r="LA795" s="47"/>
      <c r="LB795" s="47"/>
      <c r="LC795" s="47"/>
      <c r="LD795" s="47"/>
      <c r="LE795" s="47"/>
      <c r="LF795" s="47"/>
      <c r="LG795" s="47"/>
      <c r="LH795" s="47"/>
      <c r="LI795" s="47"/>
      <c r="LJ795" s="47"/>
      <c r="LK795" s="47"/>
      <c r="LL795" s="47"/>
      <c r="LM795" s="47"/>
      <c r="LN795" s="47"/>
      <c r="LO795" s="47"/>
      <c r="LP795" s="47"/>
      <c r="LQ795" s="47"/>
      <c r="LR795" s="47"/>
      <c r="LS795" s="47"/>
      <c r="LT795" s="47"/>
      <c r="LU795" s="47"/>
      <c r="LV795" s="47"/>
      <c r="LW795" s="47"/>
      <c r="LX795" s="47"/>
      <c r="LY795" s="47"/>
      <c r="LZ795" s="47"/>
      <c r="MA795" s="47"/>
      <c r="MB795" s="47"/>
      <c r="MC795" s="47"/>
      <c r="MD795" s="47"/>
      <c r="ME795" s="47"/>
      <c r="MF795" s="47"/>
      <c r="MG795" s="47"/>
      <c r="MH795" s="47"/>
      <c r="MI795" s="47"/>
      <c r="MJ795" s="47"/>
      <c r="MK795" s="47"/>
      <c r="ML795" s="47"/>
      <c r="MM795" s="47"/>
      <c r="MN795" s="47"/>
      <c r="MO795" s="47"/>
      <c r="MP795" s="47"/>
      <c r="MQ795" s="47"/>
      <c r="MR795" s="47"/>
      <c r="MS795" s="47"/>
      <c r="MT795" s="47"/>
      <c r="MU795" s="47"/>
      <c r="MV795" s="47"/>
      <c r="MW795" s="47"/>
      <c r="MX795" s="47"/>
      <c r="MY795" s="47"/>
      <c r="MZ795" s="47"/>
      <c r="NA795" s="47"/>
    </row>
    <row r="796" spans="138:365" x14ac:dyDescent="0.25"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  <c r="JP796" s="47"/>
      <c r="JQ796" s="47"/>
      <c r="JR796" s="47"/>
      <c r="JS796" s="47"/>
      <c r="JT796" s="47"/>
      <c r="JU796" s="47"/>
      <c r="JV796" s="47"/>
      <c r="JW796" s="47"/>
      <c r="JX796" s="47"/>
      <c r="JY796" s="47"/>
      <c r="JZ796" s="47"/>
      <c r="KA796" s="47"/>
      <c r="KB796" s="47"/>
      <c r="KC796" s="47"/>
      <c r="KD796" s="47"/>
      <c r="KE796" s="47"/>
      <c r="KF796" s="47"/>
      <c r="KG796" s="47"/>
      <c r="KH796" s="47"/>
      <c r="KI796" s="47"/>
      <c r="KJ796" s="47"/>
      <c r="KK796" s="47"/>
      <c r="KL796" s="47"/>
      <c r="KM796" s="47"/>
      <c r="KN796" s="47"/>
      <c r="KO796" s="47"/>
      <c r="KP796" s="47"/>
      <c r="KQ796" s="47"/>
      <c r="KR796" s="47"/>
      <c r="KS796" s="47"/>
      <c r="KT796" s="47"/>
      <c r="KU796" s="47"/>
      <c r="KV796" s="47"/>
      <c r="KW796" s="47"/>
      <c r="KX796" s="47"/>
      <c r="KY796" s="47"/>
      <c r="KZ796" s="47"/>
      <c r="LA796" s="47"/>
      <c r="LB796" s="47"/>
      <c r="LC796" s="47"/>
      <c r="LD796" s="47"/>
      <c r="LE796" s="47"/>
      <c r="LF796" s="47"/>
      <c r="LG796" s="47"/>
      <c r="LH796" s="47"/>
      <c r="LI796" s="47"/>
      <c r="LJ796" s="47"/>
      <c r="LK796" s="47"/>
      <c r="LL796" s="47"/>
      <c r="LM796" s="47"/>
      <c r="LN796" s="47"/>
      <c r="LO796" s="47"/>
      <c r="LP796" s="47"/>
      <c r="LQ796" s="47"/>
      <c r="LR796" s="47"/>
      <c r="LS796" s="47"/>
      <c r="LT796" s="47"/>
      <c r="LU796" s="47"/>
      <c r="LV796" s="47"/>
      <c r="LW796" s="47"/>
      <c r="LX796" s="47"/>
      <c r="LY796" s="47"/>
      <c r="LZ796" s="47"/>
      <c r="MA796" s="47"/>
      <c r="MB796" s="47"/>
      <c r="MC796" s="47"/>
      <c r="MD796" s="47"/>
      <c r="ME796" s="47"/>
      <c r="MF796" s="47"/>
      <c r="MG796" s="47"/>
      <c r="MH796" s="47"/>
      <c r="MI796" s="47"/>
      <c r="MJ796" s="47"/>
      <c r="MK796" s="47"/>
      <c r="ML796" s="47"/>
      <c r="MM796" s="47"/>
      <c r="MN796" s="47"/>
      <c r="MO796" s="47"/>
      <c r="MP796" s="47"/>
      <c r="MQ796" s="47"/>
      <c r="MR796" s="47"/>
      <c r="MS796" s="47"/>
      <c r="MT796" s="47"/>
      <c r="MU796" s="47"/>
      <c r="MV796" s="47"/>
      <c r="MW796" s="47"/>
      <c r="MX796" s="47"/>
      <c r="MY796" s="47"/>
      <c r="MZ796" s="47"/>
      <c r="NA796" s="47"/>
    </row>
    <row r="797" spans="138:365" x14ac:dyDescent="0.25"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  <c r="JP797" s="47"/>
      <c r="JQ797" s="47"/>
      <c r="JR797" s="47"/>
      <c r="JS797" s="47"/>
      <c r="JT797" s="47"/>
      <c r="JU797" s="47"/>
      <c r="JV797" s="47"/>
      <c r="JW797" s="47"/>
      <c r="JX797" s="47"/>
      <c r="JY797" s="47"/>
      <c r="JZ797" s="47"/>
      <c r="KA797" s="47"/>
      <c r="KB797" s="47"/>
      <c r="KC797" s="47"/>
      <c r="KD797" s="47"/>
      <c r="KE797" s="47"/>
      <c r="KF797" s="47"/>
      <c r="KG797" s="47"/>
      <c r="KH797" s="47"/>
      <c r="KI797" s="47"/>
      <c r="KJ797" s="47"/>
      <c r="KK797" s="47"/>
      <c r="KL797" s="47"/>
      <c r="KM797" s="47"/>
      <c r="KN797" s="47"/>
      <c r="KO797" s="47"/>
      <c r="KP797" s="47"/>
      <c r="KQ797" s="47"/>
      <c r="KR797" s="47"/>
      <c r="KS797" s="47"/>
      <c r="KT797" s="47"/>
      <c r="KU797" s="47"/>
      <c r="KV797" s="47"/>
      <c r="KW797" s="47"/>
      <c r="KX797" s="47"/>
      <c r="KY797" s="47"/>
      <c r="KZ797" s="47"/>
      <c r="LA797" s="47"/>
      <c r="LB797" s="47"/>
      <c r="LC797" s="47"/>
      <c r="LD797" s="47"/>
      <c r="LE797" s="47"/>
      <c r="LF797" s="47"/>
      <c r="LG797" s="47"/>
      <c r="LH797" s="47"/>
      <c r="LI797" s="47"/>
      <c r="LJ797" s="47"/>
      <c r="LK797" s="47"/>
      <c r="LL797" s="47"/>
      <c r="LM797" s="47"/>
      <c r="LN797" s="47"/>
      <c r="LO797" s="47"/>
      <c r="LP797" s="47"/>
      <c r="LQ797" s="47"/>
      <c r="LR797" s="47"/>
      <c r="LS797" s="47"/>
      <c r="LT797" s="47"/>
      <c r="LU797" s="47"/>
      <c r="LV797" s="47"/>
      <c r="LW797" s="47"/>
      <c r="LX797" s="47"/>
      <c r="LY797" s="47"/>
      <c r="LZ797" s="47"/>
      <c r="MA797" s="47"/>
      <c r="MB797" s="47"/>
      <c r="MC797" s="47"/>
      <c r="MD797" s="47"/>
      <c r="ME797" s="47"/>
      <c r="MF797" s="47"/>
      <c r="MG797" s="47"/>
      <c r="MH797" s="47"/>
      <c r="MI797" s="47"/>
      <c r="MJ797" s="47"/>
      <c r="MK797" s="47"/>
      <c r="ML797" s="47"/>
      <c r="MM797" s="47"/>
      <c r="MN797" s="47"/>
      <c r="MO797" s="47"/>
      <c r="MP797" s="47"/>
      <c r="MQ797" s="47"/>
      <c r="MR797" s="47"/>
      <c r="MS797" s="47"/>
      <c r="MT797" s="47"/>
      <c r="MU797" s="47"/>
      <c r="MV797" s="47"/>
      <c r="MW797" s="47"/>
      <c r="MX797" s="47"/>
      <c r="MY797" s="47"/>
      <c r="MZ797" s="47"/>
      <c r="NA797" s="47"/>
    </row>
    <row r="798" spans="138:365" x14ac:dyDescent="0.25"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  <c r="JP798" s="47"/>
      <c r="JQ798" s="47"/>
      <c r="JR798" s="47"/>
      <c r="JS798" s="47"/>
      <c r="JT798" s="47"/>
      <c r="JU798" s="47"/>
      <c r="JV798" s="47"/>
      <c r="JW798" s="47"/>
      <c r="JX798" s="47"/>
      <c r="JY798" s="47"/>
      <c r="JZ798" s="47"/>
      <c r="KA798" s="47"/>
      <c r="KB798" s="47"/>
      <c r="KC798" s="47"/>
      <c r="KD798" s="47"/>
      <c r="KE798" s="47"/>
      <c r="KF798" s="47"/>
      <c r="KG798" s="47"/>
      <c r="KH798" s="47"/>
      <c r="KI798" s="47"/>
      <c r="KJ798" s="47"/>
      <c r="KK798" s="47"/>
      <c r="KL798" s="47"/>
      <c r="KM798" s="47"/>
      <c r="KN798" s="47"/>
      <c r="KO798" s="47"/>
      <c r="KP798" s="47"/>
      <c r="KQ798" s="47"/>
      <c r="KR798" s="47"/>
      <c r="KS798" s="47"/>
      <c r="KT798" s="47"/>
      <c r="KU798" s="47"/>
      <c r="KV798" s="47"/>
      <c r="KW798" s="47"/>
      <c r="KX798" s="47"/>
      <c r="KY798" s="47"/>
      <c r="KZ798" s="47"/>
      <c r="LA798" s="47"/>
      <c r="LB798" s="47"/>
      <c r="LC798" s="47"/>
      <c r="LD798" s="47"/>
      <c r="LE798" s="47"/>
      <c r="LF798" s="47"/>
      <c r="LG798" s="47"/>
      <c r="LH798" s="47"/>
      <c r="LI798" s="47"/>
      <c r="LJ798" s="47"/>
      <c r="LK798" s="47"/>
      <c r="LL798" s="47"/>
      <c r="LM798" s="47"/>
      <c r="LN798" s="47"/>
      <c r="LO798" s="47"/>
      <c r="LP798" s="47"/>
      <c r="LQ798" s="47"/>
      <c r="LR798" s="47"/>
      <c r="LS798" s="47"/>
      <c r="LT798" s="47"/>
      <c r="LU798" s="47"/>
      <c r="LV798" s="47"/>
      <c r="LW798" s="47"/>
      <c r="LX798" s="47"/>
      <c r="LY798" s="47"/>
      <c r="LZ798" s="47"/>
      <c r="MA798" s="47"/>
      <c r="MB798" s="47"/>
      <c r="MC798" s="47"/>
      <c r="MD798" s="47"/>
      <c r="ME798" s="47"/>
      <c r="MF798" s="47"/>
      <c r="MG798" s="47"/>
      <c r="MH798" s="47"/>
      <c r="MI798" s="47"/>
      <c r="MJ798" s="47"/>
      <c r="MK798" s="47"/>
      <c r="ML798" s="47"/>
      <c r="MM798" s="47"/>
      <c r="MN798" s="47"/>
      <c r="MO798" s="47"/>
      <c r="MP798" s="47"/>
      <c r="MQ798" s="47"/>
      <c r="MR798" s="47"/>
      <c r="MS798" s="47"/>
      <c r="MT798" s="47"/>
      <c r="MU798" s="47"/>
      <c r="MV798" s="47"/>
      <c r="MW798" s="47"/>
      <c r="MX798" s="47"/>
      <c r="MY798" s="47"/>
      <c r="MZ798" s="47"/>
      <c r="NA798" s="47"/>
    </row>
    <row r="799" spans="138:365" x14ac:dyDescent="0.25"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  <c r="JP799" s="47"/>
      <c r="JQ799" s="47"/>
      <c r="JR799" s="47"/>
      <c r="JS799" s="47"/>
      <c r="JT799" s="47"/>
      <c r="JU799" s="47"/>
      <c r="JV799" s="47"/>
      <c r="JW799" s="47"/>
      <c r="JX799" s="47"/>
      <c r="JY799" s="47"/>
      <c r="JZ799" s="47"/>
      <c r="KA799" s="47"/>
      <c r="KB799" s="47"/>
      <c r="KC799" s="47"/>
      <c r="KD799" s="47"/>
      <c r="KE799" s="47"/>
      <c r="KF799" s="47"/>
      <c r="KG799" s="47"/>
      <c r="KH799" s="47"/>
      <c r="KI799" s="47"/>
      <c r="KJ799" s="47"/>
      <c r="KK799" s="47"/>
      <c r="KL799" s="47"/>
      <c r="KM799" s="47"/>
      <c r="KN799" s="47"/>
      <c r="KO799" s="47"/>
      <c r="KP799" s="47"/>
      <c r="KQ799" s="47"/>
      <c r="KR799" s="47"/>
      <c r="KS799" s="47"/>
      <c r="KT799" s="47"/>
      <c r="KU799" s="47"/>
      <c r="KV799" s="47"/>
      <c r="KW799" s="47"/>
      <c r="KX799" s="47"/>
      <c r="KY799" s="47"/>
      <c r="KZ799" s="47"/>
      <c r="LA799" s="47"/>
      <c r="LB799" s="47"/>
      <c r="LC799" s="47"/>
      <c r="LD799" s="47"/>
      <c r="LE799" s="47"/>
      <c r="LF799" s="47"/>
      <c r="LG799" s="47"/>
      <c r="LH799" s="47"/>
      <c r="LI799" s="47"/>
      <c r="LJ799" s="47"/>
      <c r="LK799" s="47"/>
      <c r="LL799" s="47"/>
      <c r="LM799" s="47"/>
      <c r="LN799" s="47"/>
      <c r="LO799" s="47"/>
      <c r="LP799" s="47"/>
      <c r="LQ799" s="47"/>
      <c r="LR799" s="47"/>
      <c r="LS799" s="47"/>
      <c r="LT799" s="47"/>
      <c r="LU799" s="47"/>
      <c r="LV799" s="47"/>
      <c r="LW799" s="47"/>
      <c r="LX799" s="47"/>
      <c r="LY799" s="47"/>
      <c r="LZ799" s="47"/>
      <c r="MA799" s="47"/>
      <c r="MB799" s="47"/>
      <c r="MC799" s="47"/>
      <c r="MD799" s="47"/>
      <c r="ME799" s="47"/>
      <c r="MF799" s="47"/>
      <c r="MG799" s="47"/>
      <c r="MH799" s="47"/>
      <c r="MI799" s="47"/>
      <c r="MJ799" s="47"/>
      <c r="MK799" s="47"/>
      <c r="ML799" s="47"/>
      <c r="MM799" s="47"/>
      <c r="MN799" s="47"/>
      <c r="MO799" s="47"/>
      <c r="MP799" s="47"/>
      <c r="MQ799" s="47"/>
      <c r="MR799" s="47"/>
      <c r="MS799" s="47"/>
      <c r="MT799" s="47"/>
      <c r="MU799" s="47"/>
      <c r="MV799" s="47"/>
      <c r="MW799" s="47"/>
      <c r="MX799" s="47"/>
      <c r="MY799" s="47"/>
      <c r="MZ799" s="47"/>
      <c r="NA799" s="47"/>
    </row>
    <row r="800" spans="138:365" x14ac:dyDescent="0.25"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  <c r="JP800" s="47"/>
      <c r="JQ800" s="47"/>
      <c r="JR800" s="47"/>
      <c r="JS800" s="47"/>
      <c r="JT800" s="47"/>
      <c r="JU800" s="47"/>
      <c r="JV800" s="47"/>
      <c r="JW800" s="47"/>
      <c r="JX800" s="47"/>
      <c r="JY800" s="47"/>
      <c r="JZ800" s="47"/>
      <c r="KA800" s="47"/>
      <c r="KB800" s="47"/>
      <c r="KC800" s="47"/>
      <c r="KD800" s="47"/>
      <c r="KE800" s="47"/>
      <c r="KF800" s="47"/>
      <c r="KG800" s="47"/>
      <c r="KH800" s="47"/>
      <c r="KI800" s="47"/>
      <c r="KJ800" s="47"/>
      <c r="KK800" s="47"/>
      <c r="KL800" s="47"/>
      <c r="KM800" s="47"/>
      <c r="KN800" s="47"/>
      <c r="KO800" s="47"/>
      <c r="KP800" s="47"/>
      <c r="KQ800" s="47"/>
      <c r="KR800" s="47"/>
      <c r="KS800" s="47"/>
      <c r="KT800" s="47"/>
      <c r="KU800" s="47"/>
      <c r="KV800" s="47"/>
      <c r="KW800" s="47"/>
      <c r="KX800" s="47"/>
      <c r="KY800" s="47"/>
      <c r="KZ800" s="47"/>
      <c r="LA800" s="47"/>
      <c r="LB800" s="47"/>
      <c r="LC800" s="47"/>
      <c r="LD800" s="47"/>
      <c r="LE800" s="47"/>
      <c r="LF800" s="47"/>
      <c r="LG800" s="47"/>
      <c r="LH800" s="47"/>
      <c r="LI800" s="47"/>
      <c r="LJ800" s="47"/>
      <c r="LK800" s="47"/>
      <c r="LL800" s="47"/>
      <c r="LM800" s="47"/>
      <c r="LN800" s="47"/>
      <c r="LO800" s="47"/>
      <c r="LP800" s="47"/>
      <c r="LQ800" s="47"/>
      <c r="LR800" s="47"/>
      <c r="LS800" s="47"/>
      <c r="LT800" s="47"/>
      <c r="LU800" s="47"/>
      <c r="LV800" s="47"/>
      <c r="LW800" s="47"/>
      <c r="LX800" s="47"/>
      <c r="LY800" s="47"/>
      <c r="LZ800" s="47"/>
      <c r="MA800" s="47"/>
      <c r="MB800" s="47"/>
      <c r="MC800" s="47"/>
      <c r="MD800" s="47"/>
      <c r="ME800" s="47"/>
      <c r="MF800" s="47"/>
      <c r="MG800" s="47"/>
      <c r="MH800" s="47"/>
      <c r="MI800" s="47"/>
      <c r="MJ800" s="47"/>
      <c r="MK800" s="47"/>
      <c r="ML800" s="47"/>
      <c r="MM800" s="47"/>
      <c r="MN800" s="47"/>
      <c r="MO800" s="47"/>
      <c r="MP800" s="47"/>
      <c r="MQ800" s="47"/>
      <c r="MR800" s="47"/>
      <c r="MS800" s="47"/>
      <c r="MT800" s="47"/>
      <c r="MU800" s="47"/>
      <c r="MV800" s="47"/>
      <c r="MW800" s="47"/>
      <c r="MX800" s="47"/>
      <c r="MY800" s="47"/>
      <c r="MZ800" s="47"/>
      <c r="NA800" s="47"/>
    </row>
    <row r="801" spans="138:365" x14ac:dyDescent="0.25"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  <c r="JP801" s="47"/>
      <c r="JQ801" s="47"/>
      <c r="JR801" s="47"/>
      <c r="JS801" s="47"/>
      <c r="JT801" s="47"/>
      <c r="JU801" s="47"/>
      <c r="JV801" s="47"/>
      <c r="JW801" s="47"/>
      <c r="JX801" s="47"/>
      <c r="JY801" s="47"/>
      <c r="JZ801" s="47"/>
      <c r="KA801" s="47"/>
      <c r="KB801" s="47"/>
      <c r="KC801" s="47"/>
      <c r="KD801" s="47"/>
      <c r="KE801" s="47"/>
      <c r="KF801" s="47"/>
      <c r="KG801" s="47"/>
      <c r="KH801" s="47"/>
      <c r="KI801" s="47"/>
      <c r="KJ801" s="47"/>
      <c r="KK801" s="47"/>
      <c r="KL801" s="47"/>
      <c r="KM801" s="47"/>
      <c r="KN801" s="47"/>
      <c r="KO801" s="47"/>
      <c r="KP801" s="47"/>
      <c r="KQ801" s="47"/>
      <c r="KR801" s="47"/>
      <c r="KS801" s="47"/>
      <c r="KT801" s="47"/>
      <c r="KU801" s="47"/>
      <c r="KV801" s="47"/>
      <c r="KW801" s="47"/>
      <c r="KX801" s="47"/>
      <c r="KY801" s="47"/>
      <c r="KZ801" s="47"/>
      <c r="LA801" s="47"/>
      <c r="LB801" s="47"/>
      <c r="LC801" s="47"/>
      <c r="LD801" s="47"/>
      <c r="LE801" s="47"/>
      <c r="LF801" s="47"/>
      <c r="LG801" s="47"/>
      <c r="LH801" s="47"/>
      <c r="LI801" s="47"/>
      <c r="LJ801" s="47"/>
      <c r="LK801" s="47"/>
      <c r="LL801" s="47"/>
      <c r="LM801" s="47"/>
      <c r="LN801" s="47"/>
      <c r="LO801" s="47"/>
      <c r="LP801" s="47"/>
      <c r="LQ801" s="47"/>
      <c r="LR801" s="47"/>
      <c r="LS801" s="47"/>
      <c r="LT801" s="47"/>
      <c r="LU801" s="47"/>
      <c r="LV801" s="47"/>
      <c r="LW801" s="47"/>
      <c r="LX801" s="47"/>
      <c r="LY801" s="47"/>
      <c r="LZ801" s="47"/>
      <c r="MA801" s="47"/>
      <c r="MB801" s="47"/>
      <c r="MC801" s="47"/>
      <c r="MD801" s="47"/>
      <c r="ME801" s="47"/>
      <c r="MF801" s="47"/>
      <c r="MG801" s="47"/>
      <c r="MH801" s="47"/>
      <c r="MI801" s="47"/>
      <c r="MJ801" s="47"/>
      <c r="MK801" s="47"/>
      <c r="ML801" s="47"/>
      <c r="MM801" s="47"/>
      <c r="MN801" s="47"/>
      <c r="MO801" s="47"/>
      <c r="MP801" s="47"/>
      <c r="MQ801" s="47"/>
      <c r="MR801" s="47"/>
      <c r="MS801" s="47"/>
      <c r="MT801" s="47"/>
      <c r="MU801" s="47"/>
      <c r="MV801" s="47"/>
      <c r="MW801" s="47"/>
      <c r="MX801" s="47"/>
      <c r="MY801" s="47"/>
      <c r="MZ801" s="47"/>
      <c r="NA801" s="47"/>
    </row>
    <row r="802" spans="138:365" x14ac:dyDescent="0.25"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  <c r="JP802" s="47"/>
      <c r="JQ802" s="47"/>
      <c r="JR802" s="47"/>
      <c r="JS802" s="47"/>
      <c r="JT802" s="47"/>
      <c r="JU802" s="47"/>
      <c r="JV802" s="47"/>
      <c r="JW802" s="47"/>
      <c r="JX802" s="47"/>
      <c r="JY802" s="47"/>
      <c r="JZ802" s="47"/>
      <c r="KA802" s="47"/>
      <c r="KB802" s="47"/>
      <c r="KC802" s="47"/>
      <c r="KD802" s="47"/>
      <c r="KE802" s="47"/>
      <c r="KF802" s="47"/>
      <c r="KG802" s="47"/>
      <c r="KH802" s="47"/>
      <c r="KI802" s="47"/>
      <c r="KJ802" s="47"/>
      <c r="KK802" s="47"/>
      <c r="KL802" s="47"/>
      <c r="KM802" s="47"/>
      <c r="KN802" s="47"/>
      <c r="KO802" s="47"/>
      <c r="KP802" s="47"/>
      <c r="KQ802" s="47"/>
      <c r="KR802" s="47"/>
      <c r="KS802" s="47"/>
      <c r="KT802" s="47"/>
      <c r="KU802" s="47"/>
      <c r="KV802" s="47"/>
      <c r="KW802" s="47"/>
      <c r="KX802" s="47"/>
      <c r="KY802" s="47"/>
      <c r="KZ802" s="47"/>
      <c r="LA802" s="47"/>
      <c r="LB802" s="47"/>
      <c r="LC802" s="47"/>
      <c r="LD802" s="47"/>
      <c r="LE802" s="47"/>
      <c r="LF802" s="47"/>
      <c r="LG802" s="47"/>
      <c r="LH802" s="47"/>
      <c r="LI802" s="47"/>
      <c r="LJ802" s="47"/>
      <c r="LK802" s="47"/>
      <c r="LL802" s="47"/>
      <c r="LM802" s="47"/>
      <c r="LN802" s="47"/>
      <c r="LO802" s="47"/>
      <c r="LP802" s="47"/>
      <c r="LQ802" s="47"/>
      <c r="LR802" s="47"/>
      <c r="LS802" s="47"/>
      <c r="LT802" s="47"/>
      <c r="LU802" s="47"/>
      <c r="LV802" s="47"/>
      <c r="LW802" s="47"/>
      <c r="LX802" s="47"/>
      <c r="LY802" s="47"/>
      <c r="LZ802" s="47"/>
      <c r="MA802" s="47"/>
      <c r="MB802" s="47"/>
      <c r="MC802" s="47"/>
      <c r="MD802" s="47"/>
      <c r="ME802" s="47"/>
      <c r="MF802" s="47"/>
      <c r="MG802" s="47"/>
      <c r="MH802" s="47"/>
      <c r="MI802" s="47"/>
      <c r="MJ802" s="47"/>
      <c r="MK802" s="47"/>
      <c r="ML802" s="47"/>
      <c r="MM802" s="47"/>
      <c r="MN802" s="47"/>
      <c r="MO802" s="47"/>
      <c r="MP802" s="47"/>
      <c r="MQ802" s="47"/>
      <c r="MR802" s="47"/>
      <c r="MS802" s="47"/>
      <c r="MT802" s="47"/>
      <c r="MU802" s="47"/>
      <c r="MV802" s="47"/>
      <c r="MW802" s="47"/>
      <c r="MX802" s="47"/>
      <c r="MY802" s="47"/>
      <c r="MZ802" s="47"/>
      <c r="NA802" s="47"/>
    </row>
    <row r="803" spans="138:365" x14ac:dyDescent="0.25"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  <c r="JP803" s="47"/>
      <c r="JQ803" s="47"/>
      <c r="JR803" s="47"/>
      <c r="JS803" s="47"/>
      <c r="JT803" s="47"/>
      <c r="JU803" s="47"/>
      <c r="JV803" s="47"/>
      <c r="JW803" s="47"/>
      <c r="JX803" s="47"/>
      <c r="JY803" s="47"/>
      <c r="JZ803" s="47"/>
      <c r="KA803" s="47"/>
      <c r="KB803" s="47"/>
      <c r="KC803" s="47"/>
      <c r="KD803" s="47"/>
      <c r="KE803" s="47"/>
      <c r="KF803" s="47"/>
      <c r="KG803" s="47"/>
      <c r="KH803" s="47"/>
      <c r="KI803" s="47"/>
      <c r="KJ803" s="47"/>
      <c r="KK803" s="47"/>
      <c r="KL803" s="47"/>
      <c r="KM803" s="47"/>
      <c r="KN803" s="47"/>
      <c r="KO803" s="47"/>
      <c r="KP803" s="47"/>
      <c r="KQ803" s="47"/>
      <c r="KR803" s="47"/>
      <c r="KS803" s="47"/>
      <c r="KT803" s="47"/>
      <c r="KU803" s="47"/>
      <c r="KV803" s="47"/>
      <c r="KW803" s="47"/>
      <c r="KX803" s="47"/>
      <c r="KY803" s="47"/>
      <c r="KZ803" s="47"/>
      <c r="LA803" s="47"/>
      <c r="LB803" s="47"/>
      <c r="LC803" s="47"/>
      <c r="LD803" s="47"/>
      <c r="LE803" s="47"/>
      <c r="LF803" s="47"/>
      <c r="LG803" s="47"/>
      <c r="LH803" s="47"/>
      <c r="LI803" s="47"/>
      <c r="LJ803" s="47"/>
      <c r="LK803" s="47"/>
      <c r="LL803" s="47"/>
      <c r="LM803" s="47"/>
      <c r="LN803" s="47"/>
      <c r="LO803" s="47"/>
      <c r="LP803" s="47"/>
      <c r="LQ803" s="47"/>
      <c r="LR803" s="47"/>
      <c r="LS803" s="47"/>
      <c r="LT803" s="47"/>
      <c r="LU803" s="47"/>
      <c r="LV803" s="47"/>
      <c r="LW803" s="47"/>
      <c r="LX803" s="47"/>
      <c r="LY803" s="47"/>
      <c r="LZ803" s="47"/>
      <c r="MA803" s="47"/>
      <c r="MB803" s="47"/>
      <c r="MC803" s="47"/>
      <c r="MD803" s="47"/>
      <c r="ME803" s="47"/>
      <c r="MF803" s="47"/>
      <c r="MG803" s="47"/>
      <c r="MH803" s="47"/>
      <c r="MI803" s="47"/>
      <c r="MJ803" s="47"/>
      <c r="MK803" s="47"/>
      <c r="ML803" s="47"/>
      <c r="MM803" s="47"/>
      <c r="MN803" s="47"/>
      <c r="MO803" s="47"/>
      <c r="MP803" s="47"/>
      <c r="MQ803" s="47"/>
      <c r="MR803" s="47"/>
      <c r="MS803" s="47"/>
      <c r="MT803" s="47"/>
      <c r="MU803" s="47"/>
      <c r="MV803" s="47"/>
      <c r="MW803" s="47"/>
      <c r="MX803" s="47"/>
      <c r="MY803" s="47"/>
      <c r="MZ803" s="47"/>
      <c r="NA803" s="47"/>
    </row>
    <row r="804" spans="138:365" x14ac:dyDescent="0.25"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  <c r="JP804" s="47"/>
      <c r="JQ804" s="47"/>
      <c r="JR804" s="47"/>
      <c r="JS804" s="47"/>
      <c r="JT804" s="47"/>
      <c r="JU804" s="47"/>
      <c r="JV804" s="47"/>
      <c r="JW804" s="47"/>
      <c r="JX804" s="47"/>
      <c r="JY804" s="47"/>
      <c r="JZ804" s="47"/>
      <c r="KA804" s="47"/>
      <c r="KB804" s="47"/>
      <c r="KC804" s="47"/>
      <c r="KD804" s="47"/>
      <c r="KE804" s="47"/>
      <c r="KF804" s="47"/>
      <c r="KG804" s="47"/>
      <c r="KH804" s="47"/>
      <c r="KI804" s="47"/>
      <c r="KJ804" s="47"/>
      <c r="KK804" s="47"/>
      <c r="KL804" s="47"/>
      <c r="KM804" s="47"/>
      <c r="KN804" s="47"/>
      <c r="KO804" s="47"/>
      <c r="KP804" s="47"/>
      <c r="KQ804" s="47"/>
      <c r="KR804" s="47"/>
      <c r="KS804" s="47"/>
      <c r="KT804" s="47"/>
      <c r="KU804" s="47"/>
      <c r="KV804" s="47"/>
      <c r="KW804" s="47"/>
      <c r="KX804" s="47"/>
      <c r="KY804" s="47"/>
      <c r="KZ804" s="47"/>
      <c r="LA804" s="47"/>
      <c r="LB804" s="47"/>
      <c r="LC804" s="47"/>
      <c r="LD804" s="47"/>
      <c r="LE804" s="47"/>
      <c r="LF804" s="47"/>
      <c r="LG804" s="47"/>
      <c r="LH804" s="47"/>
      <c r="LI804" s="47"/>
      <c r="LJ804" s="47"/>
      <c r="LK804" s="47"/>
      <c r="LL804" s="47"/>
      <c r="LM804" s="47"/>
      <c r="LN804" s="47"/>
      <c r="LO804" s="47"/>
      <c r="LP804" s="47"/>
      <c r="LQ804" s="47"/>
      <c r="LR804" s="47"/>
      <c r="LS804" s="47"/>
      <c r="LT804" s="47"/>
      <c r="LU804" s="47"/>
      <c r="LV804" s="47"/>
      <c r="LW804" s="47"/>
      <c r="LX804" s="47"/>
      <c r="LY804" s="47"/>
      <c r="LZ804" s="47"/>
      <c r="MA804" s="47"/>
      <c r="MB804" s="47"/>
      <c r="MC804" s="47"/>
      <c r="MD804" s="47"/>
      <c r="ME804" s="47"/>
      <c r="MF804" s="47"/>
      <c r="MG804" s="47"/>
      <c r="MH804" s="47"/>
      <c r="MI804" s="47"/>
      <c r="MJ804" s="47"/>
      <c r="MK804" s="47"/>
      <c r="ML804" s="47"/>
      <c r="MM804" s="47"/>
      <c r="MN804" s="47"/>
      <c r="MO804" s="47"/>
      <c r="MP804" s="47"/>
      <c r="MQ804" s="47"/>
      <c r="MR804" s="47"/>
      <c r="MS804" s="47"/>
      <c r="MT804" s="47"/>
      <c r="MU804" s="47"/>
      <c r="MV804" s="47"/>
      <c r="MW804" s="47"/>
      <c r="MX804" s="47"/>
      <c r="MY804" s="47"/>
      <c r="MZ804" s="47"/>
      <c r="NA804" s="47"/>
    </row>
    <row r="805" spans="138:365" x14ac:dyDescent="0.25"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  <c r="JP805" s="47"/>
      <c r="JQ805" s="47"/>
      <c r="JR805" s="47"/>
      <c r="JS805" s="47"/>
      <c r="JT805" s="47"/>
      <c r="JU805" s="47"/>
      <c r="JV805" s="47"/>
      <c r="JW805" s="47"/>
      <c r="JX805" s="47"/>
      <c r="JY805" s="47"/>
      <c r="JZ805" s="47"/>
      <c r="KA805" s="47"/>
      <c r="KB805" s="47"/>
      <c r="KC805" s="47"/>
      <c r="KD805" s="47"/>
      <c r="KE805" s="47"/>
      <c r="KF805" s="47"/>
      <c r="KG805" s="47"/>
      <c r="KH805" s="47"/>
      <c r="KI805" s="47"/>
      <c r="KJ805" s="47"/>
      <c r="KK805" s="47"/>
      <c r="KL805" s="47"/>
      <c r="KM805" s="47"/>
      <c r="KN805" s="47"/>
      <c r="KO805" s="47"/>
      <c r="KP805" s="47"/>
      <c r="KQ805" s="47"/>
      <c r="KR805" s="47"/>
      <c r="KS805" s="47"/>
      <c r="KT805" s="47"/>
      <c r="KU805" s="47"/>
      <c r="KV805" s="47"/>
      <c r="KW805" s="47"/>
      <c r="KX805" s="47"/>
      <c r="KY805" s="47"/>
      <c r="KZ805" s="47"/>
      <c r="LA805" s="47"/>
      <c r="LB805" s="47"/>
      <c r="LC805" s="47"/>
      <c r="LD805" s="47"/>
      <c r="LE805" s="47"/>
      <c r="LF805" s="47"/>
      <c r="LG805" s="47"/>
      <c r="LH805" s="47"/>
      <c r="LI805" s="47"/>
      <c r="LJ805" s="47"/>
      <c r="LK805" s="47"/>
      <c r="LL805" s="47"/>
      <c r="LM805" s="47"/>
      <c r="LN805" s="47"/>
      <c r="LO805" s="47"/>
      <c r="LP805" s="47"/>
      <c r="LQ805" s="47"/>
      <c r="LR805" s="47"/>
      <c r="LS805" s="47"/>
      <c r="LT805" s="47"/>
      <c r="LU805" s="47"/>
      <c r="LV805" s="47"/>
      <c r="LW805" s="47"/>
      <c r="LX805" s="47"/>
      <c r="LY805" s="47"/>
      <c r="LZ805" s="47"/>
      <c r="MA805" s="47"/>
      <c r="MB805" s="47"/>
      <c r="MC805" s="47"/>
      <c r="MD805" s="47"/>
      <c r="ME805" s="47"/>
      <c r="MF805" s="47"/>
      <c r="MG805" s="47"/>
      <c r="MH805" s="47"/>
      <c r="MI805" s="47"/>
      <c r="MJ805" s="47"/>
      <c r="MK805" s="47"/>
      <c r="ML805" s="47"/>
      <c r="MM805" s="47"/>
      <c r="MN805" s="47"/>
      <c r="MO805" s="47"/>
      <c r="MP805" s="47"/>
      <c r="MQ805" s="47"/>
      <c r="MR805" s="47"/>
      <c r="MS805" s="47"/>
      <c r="MT805" s="47"/>
      <c r="MU805" s="47"/>
      <c r="MV805" s="47"/>
      <c r="MW805" s="47"/>
      <c r="MX805" s="47"/>
      <c r="MY805" s="47"/>
      <c r="MZ805" s="47"/>
      <c r="NA805" s="47"/>
    </row>
    <row r="806" spans="138:365" x14ac:dyDescent="0.25"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  <c r="JP806" s="47"/>
      <c r="JQ806" s="47"/>
      <c r="JR806" s="47"/>
      <c r="JS806" s="47"/>
      <c r="JT806" s="47"/>
      <c r="JU806" s="47"/>
      <c r="JV806" s="47"/>
      <c r="JW806" s="47"/>
      <c r="JX806" s="47"/>
      <c r="JY806" s="47"/>
      <c r="JZ806" s="47"/>
      <c r="KA806" s="47"/>
      <c r="KB806" s="47"/>
      <c r="KC806" s="47"/>
      <c r="KD806" s="47"/>
      <c r="KE806" s="47"/>
      <c r="KF806" s="47"/>
      <c r="KG806" s="47"/>
      <c r="KH806" s="47"/>
      <c r="KI806" s="47"/>
      <c r="KJ806" s="47"/>
      <c r="KK806" s="47"/>
      <c r="KL806" s="47"/>
      <c r="KM806" s="47"/>
      <c r="KN806" s="47"/>
      <c r="KO806" s="47"/>
      <c r="KP806" s="47"/>
      <c r="KQ806" s="47"/>
      <c r="KR806" s="47"/>
      <c r="KS806" s="47"/>
      <c r="KT806" s="47"/>
      <c r="KU806" s="47"/>
      <c r="KV806" s="47"/>
      <c r="KW806" s="47"/>
      <c r="KX806" s="47"/>
      <c r="KY806" s="47"/>
      <c r="KZ806" s="47"/>
      <c r="LA806" s="47"/>
      <c r="LB806" s="47"/>
      <c r="LC806" s="47"/>
      <c r="LD806" s="47"/>
      <c r="LE806" s="47"/>
      <c r="LF806" s="47"/>
      <c r="LG806" s="47"/>
      <c r="LH806" s="47"/>
      <c r="LI806" s="47"/>
      <c r="LJ806" s="47"/>
      <c r="LK806" s="47"/>
      <c r="LL806" s="47"/>
      <c r="LM806" s="47"/>
      <c r="LN806" s="47"/>
      <c r="LO806" s="47"/>
      <c r="LP806" s="47"/>
      <c r="LQ806" s="47"/>
      <c r="LR806" s="47"/>
      <c r="LS806" s="47"/>
      <c r="LT806" s="47"/>
      <c r="LU806" s="47"/>
      <c r="LV806" s="47"/>
      <c r="LW806" s="47"/>
      <c r="LX806" s="47"/>
      <c r="LY806" s="47"/>
      <c r="LZ806" s="47"/>
      <c r="MA806" s="47"/>
      <c r="MB806" s="47"/>
      <c r="MC806" s="47"/>
      <c r="MD806" s="47"/>
      <c r="ME806" s="47"/>
      <c r="MF806" s="47"/>
      <c r="MG806" s="47"/>
      <c r="MH806" s="47"/>
      <c r="MI806" s="47"/>
      <c r="MJ806" s="47"/>
      <c r="MK806" s="47"/>
      <c r="ML806" s="47"/>
      <c r="MM806" s="47"/>
      <c r="MN806" s="47"/>
      <c r="MO806" s="47"/>
      <c r="MP806" s="47"/>
      <c r="MQ806" s="47"/>
      <c r="MR806" s="47"/>
      <c r="MS806" s="47"/>
      <c r="MT806" s="47"/>
      <c r="MU806" s="47"/>
      <c r="MV806" s="47"/>
      <c r="MW806" s="47"/>
      <c r="MX806" s="47"/>
      <c r="MY806" s="47"/>
      <c r="MZ806" s="47"/>
      <c r="NA806" s="47"/>
    </row>
    <row r="807" spans="138:365" x14ac:dyDescent="0.25"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  <c r="JP807" s="47"/>
      <c r="JQ807" s="47"/>
      <c r="JR807" s="47"/>
      <c r="JS807" s="47"/>
      <c r="JT807" s="47"/>
      <c r="JU807" s="47"/>
      <c r="JV807" s="47"/>
      <c r="JW807" s="47"/>
      <c r="JX807" s="47"/>
      <c r="JY807" s="47"/>
      <c r="JZ807" s="47"/>
      <c r="KA807" s="47"/>
      <c r="KB807" s="47"/>
      <c r="KC807" s="47"/>
      <c r="KD807" s="47"/>
      <c r="KE807" s="47"/>
      <c r="KF807" s="47"/>
      <c r="KG807" s="47"/>
      <c r="KH807" s="47"/>
      <c r="KI807" s="47"/>
      <c r="KJ807" s="47"/>
      <c r="KK807" s="47"/>
      <c r="KL807" s="47"/>
      <c r="KM807" s="47"/>
      <c r="KN807" s="47"/>
      <c r="KO807" s="47"/>
      <c r="KP807" s="47"/>
      <c r="KQ807" s="47"/>
      <c r="KR807" s="47"/>
      <c r="KS807" s="47"/>
      <c r="KT807" s="47"/>
      <c r="KU807" s="47"/>
      <c r="KV807" s="47"/>
      <c r="KW807" s="47"/>
      <c r="KX807" s="47"/>
      <c r="KY807" s="47"/>
      <c r="KZ807" s="47"/>
      <c r="LA807" s="47"/>
      <c r="LB807" s="47"/>
      <c r="LC807" s="47"/>
      <c r="LD807" s="47"/>
      <c r="LE807" s="47"/>
      <c r="LF807" s="47"/>
      <c r="LG807" s="47"/>
      <c r="LH807" s="47"/>
      <c r="LI807" s="47"/>
      <c r="LJ807" s="47"/>
      <c r="LK807" s="47"/>
      <c r="LL807" s="47"/>
      <c r="LM807" s="47"/>
      <c r="LN807" s="47"/>
      <c r="LO807" s="47"/>
      <c r="LP807" s="47"/>
      <c r="LQ807" s="47"/>
      <c r="LR807" s="47"/>
      <c r="LS807" s="47"/>
      <c r="LT807" s="47"/>
      <c r="LU807" s="47"/>
      <c r="LV807" s="47"/>
      <c r="LW807" s="47"/>
      <c r="LX807" s="47"/>
      <c r="LY807" s="47"/>
      <c r="LZ807" s="47"/>
      <c r="MA807" s="47"/>
      <c r="MB807" s="47"/>
      <c r="MC807" s="47"/>
      <c r="MD807" s="47"/>
      <c r="ME807" s="47"/>
      <c r="MF807" s="47"/>
      <c r="MG807" s="47"/>
      <c r="MH807" s="47"/>
      <c r="MI807" s="47"/>
      <c r="MJ807" s="47"/>
      <c r="MK807" s="47"/>
      <c r="ML807" s="47"/>
      <c r="MM807" s="47"/>
      <c r="MN807" s="47"/>
      <c r="MO807" s="47"/>
      <c r="MP807" s="47"/>
      <c r="MQ807" s="47"/>
      <c r="MR807" s="47"/>
      <c r="MS807" s="47"/>
      <c r="MT807" s="47"/>
      <c r="MU807" s="47"/>
      <c r="MV807" s="47"/>
      <c r="MW807" s="47"/>
      <c r="MX807" s="47"/>
      <c r="MY807" s="47"/>
      <c r="MZ807" s="47"/>
      <c r="NA807" s="47"/>
    </row>
    <row r="808" spans="138:365" x14ac:dyDescent="0.25"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  <c r="JP808" s="47"/>
      <c r="JQ808" s="47"/>
      <c r="JR808" s="47"/>
      <c r="JS808" s="47"/>
      <c r="JT808" s="47"/>
      <c r="JU808" s="47"/>
      <c r="JV808" s="47"/>
      <c r="JW808" s="47"/>
      <c r="JX808" s="47"/>
      <c r="JY808" s="47"/>
      <c r="JZ808" s="47"/>
      <c r="KA808" s="47"/>
      <c r="KB808" s="47"/>
      <c r="KC808" s="47"/>
      <c r="KD808" s="47"/>
      <c r="KE808" s="47"/>
      <c r="KF808" s="47"/>
      <c r="KG808" s="47"/>
      <c r="KH808" s="47"/>
      <c r="KI808" s="47"/>
      <c r="KJ808" s="47"/>
      <c r="KK808" s="47"/>
      <c r="KL808" s="47"/>
      <c r="KM808" s="47"/>
      <c r="KN808" s="47"/>
      <c r="KO808" s="47"/>
      <c r="KP808" s="47"/>
      <c r="KQ808" s="47"/>
      <c r="KR808" s="47"/>
      <c r="KS808" s="47"/>
      <c r="KT808" s="47"/>
      <c r="KU808" s="47"/>
      <c r="KV808" s="47"/>
      <c r="KW808" s="47"/>
      <c r="KX808" s="47"/>
      <c r="KY808" s="47"/>
      <c r="KZ808" s="47"/>
      <c r="LA808" s="47"/>
      <c r="LB808" s="47"/>
      <c r="LC808" s="47"/>
      <c r="LD808" s="47"/>
      <c r="LE808" s="47"/>
      <c r="LF808" s="47"/>
      <c r="LG808" s="47"/>
      <c r="LH808" s="47"/>
      <c r="LI808" s="47"/>
      <c r="LJ808" s="47"/>
      <c r="LK808" s="47"/>
      <c r="LL808" s="47"/>
      <c r="LM808" s="47"/>
      <c r="LN808" s="47"/>
      <c r="LO808" s="47"/>
      <c r="LP808" s="47"/>
      <c r="LQ808" s="47"/>
      <c r="LR808" s="47"/>
      <c r="LS808" s="47"/>
      <c r="LT808" s="47"/>
      <c r="LU808" s="47"/>
      <c r="LV808" s="47"/>
      <c r="LW808" s="47"/>
      <c r="LX808" s="47"/>
      <c r="LY808" s="47"/>
      <c r="LZ808" s="47"/>
      <c r="MA808" s="47"/>
      <c r="MB808" s="47"/>
      <c r="MC808" s="47"/>
      <c r="MD808" s="47"/>
      <c r="ME808" s="47"/>
      <c r="MF808" s="47"/>
      <c r="MG808" s="47"/>
      <c r="MH808" s="47"/>
      <c r="MI808" s="47"/>
      <c r="MJ808" s="47"/>
      <c r="MK808" s="47"/>
      <c r="ML808" s="47"/>
      <c r="MM808" s="47"/>
      <c r="MN808" s="47"/>
      <c r="MO808" s="47"/>
      <c r="MP808" s="47"/>
      <c r="MQ808" s="47"/>
      <c r="MR808" s="47"/>
      <c r="MS808" s="47"/>
      <c r="MT808" s="47"/>
      <c r="MU808" s="47"/>
      <c r="MV808" s="47"/>
      <c r="MW808" s="47"/>
      <c r="MX808" s="47"/>
      <c r="MY808" s="47"/>
      <c r="MZ808" s="47"/>
      <c r="NA808" s="47"/>
    </row>
    <row r="809" spans="138:365" x14ac:dyDescent="0.25"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  <c r="JP809" s="47"/>
      <c r="JQ809" s="47"/>
      <c r="JR809" s="47"/>
      <c r="JS809" s="47"/>
      <c r="JT809" s="47"/>
      <c r="JU809" s="47"/>
      <c r="JV809" s="47"/>
      <c r="JW809" s="47"/>
      <c r="JX809" s="47"/>
      <c r="JY809" s="47"/>
      <c r="JZ809" s="47"/>
      <c r="KA809" s="47"/>
      <c r="KB809" s="47"/>
      <c r="KC809" s="47"/>
      <c r="KD809" s="47"/>
      <c r="KE809" s="47"/>
      <c r="KF809" s="47"/>
      <c r="KG809" s="47"/>
      <c r="KH809" s="47"/>
      <c r="KI809" s="47"/>
      <c r="KJ809" s="47"/>
      <c r="KK809" s="47"/>
      <c r="KL809" s="47"/>
      <c r="KM809" s="47"/>
      <c r="KN809" s="47"/>
      <c r="KO809" s="47"/>
      <c r="KP809" s="47"/>
      <c r="KQ809" s="47"/>
      <c r="KR809" s="47"/>
      <c r="KS809" s="47"/>
      <c r="KT809" s="47"/>
      <c r="KU809" s="47"/>
      <c r="KV809" s="47"/>
      <c r="KW809" s="47"/>
      <c r="KX809" s="47"/>
      <c r="KY809" s="47"/>
      <c r="KZ809" s="47"/>
      <c r="LA809" s="47"/>
      <c r="LB809" s="47"/>
      <c r="LC809" s="47"/>
      <c r="LD809" s="47"/>
      <c r="LE809" s="47"/>
      <c r="LF809" s="47"/>
      <c r="LG809" s="47"/>
      <c r="LH809" s="47"/>
      <c r="LI809" s="47"/>
      <c r="LJ809" s="47"/>
      <c r="LK809" s="47"/>
      <c r="LL809" s="47"/>
      <c r="LM809" s="47"/>
      <c r="LN809" s="47"/>
      <c r="LO809" s="47"/>
      <c r="LP809" s="47"/>
      <c r="LQ809" s="47"/>
      <c r="LR809" s="47"/>
      <c r="LS809" s="47"/>
      <c r="LT809" s="47"/>
      <c r="LU809" s="47"/>
      <c r="LV809" s="47"/>
      <c r="LW809" s="47"/>
      <c r="LX809" s="47"/>
      <c r="LY809" s="47"/>
      <c r="LZ809" s="47"/>
      <c r="MA809" s="47"/>
      <c r="MB809" s="47"/>
      <c r="MC809" s="47"/>
      <c r="MD809" s="47"/>
      <c r="ME809" s="47"/>
      <c r="MF809" s="47"/>
      <c r="MG809" s="47"/>
      <c r="MH809" s="47"/>
      <c r="MI809" s="47"/>
      <c r="MJ809" s="47"/>
      <c r="MK809" s="47"/>
      <c r="ML809" s="47"/>
      <c r="MM809" s="47"/>
      <c r="MN809" s="47"/>
      <c r="MO809" s="47"/>
      <c r="MP809" s="47"/>
      <c r="MQ809" s="47"/>
      <c r="MR809" s="47"/>
      <c r="MS809" s="47"/>
      <c r="MT809" s="47"/>
      <c r="MU809" s="47"/>
      <c r="MV809" s="47"/>
      <c r="MW809" s="47"/>
      <c r="MX809" s="47"/>
      <c r="MY809" s="47"/>
      <c r="MZ809" s="47"/>
      <c r="NA809" s="47"/>
    </row>
    <row r="810" spans="138:365" x14ac:dyDescent="0.25"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  <c r="JP810" s="47"/>
      <c r="JQ810" s="47"/>
      <c r="JR810" s="47"/>
      <c r="JS810" s="47"/>
      <c r="JT810" s="47"/>
      <c r="JU810" s="47"/>
      <c r="JV810" s="47"/>
      <c r="JW810" s="47"/>
      <c r="JX810" s="47"/>
      <c r="JY810" s="47"/>
      <c r="JZ810" s="47"/>
      <c r="KA810" s="47"/>
      <c r="KB810" s="47"/>
      <c r="KC810" s="47"/>
      <c r="KD810" s="47"/>
      <c r="KE810" s="47"/>
      <c r="KF810" s="47"/>
      <c r="KG810" s="47"/>
      <c r="KH810" s="47"/>
      <c r="KI810" s="47"/>
      <c r="KJ810" s="47"/>
      <c r="KK810" s="47"/>
      <c r="KL810" s="47"/>
      <c r="KM810" s="47"/>
      <c r="KN810" s="47"/>
      <c r="KO810" s="47"/>
      <c r="KP810" s="47"/>
      <c r="KQ810" s="47"/>
      <c r="KR810" s="47"/>
      <c r="KS810" s="47"/>
      <c r="KT810" s="47"/>
      <c r="KU810" s="47"/>
      <c r="KV810" s="47"/>
      <c r="KW810" s="47"/>
      <c r="KX810" s="47"/>
      <c r="KY810" s="47"/>
      <c r="KZ810" s="47"/>
      <c r="LA810" s="47"/>
      <c r="LB810" s="47"/>
      <c r="LC810" s="47"/>
      <c r="LD810" s="47"/>
      <c r="LE810" s="47"/>
      <c r="LF810" s="47"/>
      <c r="LG810" s="47"/>
      <c r="LH810" s="47"/>
      <c r="LI810" s="47"/>
      <c r="LJ810" s="47"/>
      <c r="LK810" s="47"/>
      <c r="LL810" s="47"/>
      <c r="LM810" s="47"/>
      <c r="LN810" s="47"/>
      <c r="LO810" s="47"/>
      <c r="LP810" s="47"/>
      <c r="LQ810" s="47"/>
      <c r="LR810" s="47"/>
      <c r="LS810" s="47"/>
      <c r="LT810" s="47"/>
      <c r="LU810" s="47"/>
      <c r="LV810" s="47"/>
      <c r="LW810" s="47"/>
      <c r="LX810" s="47"/>
      <c r="LY810" s="47"/>
      <c r="LZ810" s="47"/>
      <c r="MA810" s="47"/>
      <c r="MB810" s="47"/>
      <c r="MC810" s="47"/>
      <c r="MD810" s="47"/>
      <c r="ME810" s="47"/>
      <c r="MF810" s="47"/>
      <c r="MG810" s="47"/>
      <c r="MH810" s="47"/>
      <c r="MI810" s="47"/>
      <c r="MJ810" s="47"/>
      <c r="MK810" s="47"/>
      <c r="ML810" s="47"/>
      <c r="MM810" s="47"/>
      <c r="MN810" s="47"/>
      <c r="MO810" s="47"/>
      <c r="MP810" s="47"/>
      <c r="MQ810" s="47"/>
      <c r="MR810" s="47"/>
      <c r="MS810" s="47"/>
      <c r="MT810" s="47"/>
      <c r="MU810" s="47"/>
      <c r="MV810" s="47"/>
      <c r="MW810" s="47"/>
      <c r="MX810" s="47"/>
      <c r="MY810" s="47"/>
      <c r="MZ810" s="47"/>
      <c r="NA810" s="47"/>
    </row>
    <row r="811" spans="138:365" x14ac:dyDescent="0.25"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  <c r="JP811" s="47"/>
      <c r="JQ811" s="47"/>
      <c r="JR811" s="47"/>
      <c r="JS811" s="47"/>
      <c r="JT811" s="47"/>
      <c r="JU811" s="47"/>
      <c r="JV811" s="47"/>
      <c r="JW811" s="47"/>
      <c r="JX811" s="47"/>
      <c r="JY811" s="47"/>
      <c r="JZ811" s="47"/>
      <c r="KA811" s="47"/>
      <c r="KB811" s="47"/>
      <c r="KC811" s="47"/>
      <c r="KD811" s="47"/>
      <c r="KE811" s="47"/>
      <c r="KF811" s="47"/>
      <c r="KG811" s="47"/>
      <c r="KH811" s="47"/>
      <c r="KI811" s="47"/>
      <c r="KJ811" s="47"/>
      <c r="KK811" s="47"/>
      <c r="KL811" s="47"/>
      <c r="KM811" s="47"/>
      <c r="KN811" s="47"/>
      <c r="KO811" s="47"/>
      <c r="KP811" s="47"/>
      <c r="KQ811" s="47"/>
      <c r="KR811" s="47"/>
      <c r="KS811" s="47"/>
      <c r="KT811" s="47"/>
      <c r="KU811" s="47"/>
      <c r="KV811" s="47"/>
      <c r="KW811" s="47"/>
      <c r="KX811" s="47"/>
      <c r="KY811" s="47"/>
      <c r="KZ811" s="47"/>
      <c r="LA811" s="47"/>
      <c r="LB811" s="47"/>
      <c r="LC811" s="47"/>
      <c r="LD811" s="47"/>
      <c r="LE811" s="47"/>
      <c r="LF811" s="47"/>
      <c r="LG811" s="47"/>
      <c r="LH811" s="47"/>
      <c r="LI811" s="47"/>
      <c r="LJ811" s="47"/>
      <c r="LK811" s="47"/>
      <c r="LL811" s="47"/>
      <c r="LM811" s="47"/>
      <c r="LN811" s="47"/>
      <c r="LO811" s="47"/>
      <c r="LP811" s="47"/>
      <c r="LQ811" s="47"/>
      <c r="LR811" s="47"/>
      <c r="LS811" s="47"/>
      <c r="LT811" s="47"/>
      <c r="LU811" s="47"/>
      <c r="LV811" s="47"/>
      <c r="LW811" s="47"/>
      <c r="LX811" s="47"/>
      <c r="LY811" s="47"/>
      <c r="LZ811" s="47"/>
      <c r="MA811" s="47"/>
      <c r="MB811" s="47"/>
      <c r="MC811" s="47"/>
      <c r="MD811" s="47"/>
      <c r="ME811" s="47"/>
      <c r="MF811" s="47"/>
      <c r="MG811" s="47"/>
      <c r="MH811" s="47"/>
      <c r="MI811" s="47"/>
      <c r="MJ811" s="47"/>
      <c r="MK811" s="47"/>
      <c r="ML811" s="47"/>
      <c r="MM811" s="47"/>
      <c r="MN811" s="47"/>
      <c r="MO811" s="47"/>
      <c r="MP811" s="47"/>
      <c r="MQ811" s="47"/>
      <c r="MR811" s="47"/>
      <c r="MS811" s="47"/>
      <c r="MT811" s="47"/>
      <c r="MU811" s="47"/>
      <c r="MV811" s="47"/>
      <c r="MW811" s="47"/>
      <c r="MX811" s="47"/>
      <c r="MY811" s="47"/>
      <c r="MZ811" s="47"/>
      <c r="NA811" s="47"/>
    </row>
    <row r="812" spans="138:365" x14ac:dyDescent="0.25"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  <c r="JP812" s="47"/>
      <c r="JQ812" s="47"/>
      <c r="JR812" s="47"/>
      <c r="JS812" s="47"/>
      <c r="JT812" s="47"/>
      <c r="JU812" s="47"/>
      <c r="JV812" s="47"/>
      <c r="JW812" s="47"/>
      <c r="JX812" s="47"/>
      <c r="JY812" s="47"/>
      <c r="JZ812" s="47"/>
      <c r="KA812" s="47"/>
      <c r="KB812" s="47"/>
      <c r="KC812" s="47"/>
      <c r="KD812" s="47"/>
      <c r="KE812" s="47"/>
      <c r="KF812" s="47"/>
      <c r="KG812" s="47"/>
      <c r="KH812" s="47"/>
      <c r="KI812" s="47"/>
      <c r="KJ812" s="47"/>
      <c r="KK812" s="47"/>
      <c r="KL812" s="47"/>
      <c r="KM812" s="47"/>
      <c r="KN812" s="47"/>
      <c r="KO812" s="47"/>
      <c r="KP812" s="47"/>
      <c r="KQ812" s="47"/>
      <c r="KR812" s="47"/>
      <c r="KS812" s="47"/>
      <c r="KT812" s="47"/>
      <c r="KU812" s="47"/>
      <c r="KV812" s="47"/>
      <c r="KW812" s="47"/>
      <c r="KX812" s="47"/>
      <c r="KY812" s="47"/>
      <c r="KZ812" s="47"/>
      <c r="LA812" s="47"/>
      <c r="LB812" s="47"/>
      <c r="LC812" s="47"/>
      <c r="LD812" s="47"/>
      <c r="LE812" s="47"/>
      <c r="LF812" s="47"/>
      <c r="LG812" s="47"/>
      <c r="LH812" s="47"/>
      <c r="LI812" s="47"/>
      <c r="LJ812" s="47"/>
      <c r="LK812" s="47"/>
      <c r="LL812" s="47"/>
      <c r="LM812" s="47"/>
      <c r="LN812" s="47"/>
      <c r="LO812" s="47"/>
      <c r="LP812" s="47"/>
      <c r="LQ812" s="47"/>
      <c r="LR812" s="47"/>
      <c r="LS812" s="47"/>
      <c r="LT812" s="47"/>
      <c r="LU812" s="47"/>
      <c r="LV812" s="47"/>
      <c r="LW812" s="47"/>
      <c r="LX812" s="47"/>
      <c r="LY812" s="47"/>
      <c r="LZ812" s="47"/>
      <c r="MA812" s="47"/>
      <c r="MB812" s="47"/>
      <c r="MC812" s="47"/>
      <c r="MD812" s="47"/>
      <c r="ME812" s="47"/>
      <c r="MF812" s="47"/>
      <c r="MG812" s="47"/>
      <c r="MH812" s="47"/>
      <c r="MI812" s="47"/>
      <c r="MJ812" s="47"/>
      <c r="MK812" s="47"/>
      <c r="ML812" s="47"/>
      <c r="MM812" s="47"/>
      <c r="MN812" s="47"/>
      <c r="MO812" s="47"/>
      <c r="MP812" s="47"/>
      <c r="MQ812" s="47"/>
      <c r="MR812" s="47"/>
      <c r="MS812" s="47"/>
      <c r="MT812" s="47"/>
      <c r="MU812" s="47"/>
      <c r="MV812" s="47"/>
      <c r="MW812" s="47"/>
      <c r="MX812" s="47"/>
      <c r="MY812" s="47"/>
      <c r="MZ812" s="47"/>
      <c r="NA812" s="47"/>
    </row>
    <row r="813" spans="138:365" x14ac:dyDescent="0.25"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  <c r="JP813" s="47"/>
      <c r="JQ813" s="47"/>
      <c r="JR813" s="47"/>
      <c r="JS813" s="47"/>
      <c r="JT813" s="47"/>
      <c r="JU813" s="47"/>
      <c r="JV813" s="47"/>
      <c r="JW813" s="47"/>
      <c r="JX813" s="47"/>
      <c r="JY813" s="47"/>
      <c r="JZ813" s="47"/>
      <c r="KA813" s="47"/>
      <c r="KB813" s="47"/>
      <c r="KC813" s="47"/>
      <c r="KD813" s="47"/>
      <c r="KE813" s="47"/>
      <c r="KF813" s="47"/>
      <c r="KG813" s="47"/>
      <c r="KH813" s="47"/>
      <c r="KI813" s="47"/>
      <c r="KJ813" s="47"/>
      <c r="KK813" s="47"/>
      <c r="KL813" s="47"/>
      <c r="KM813" s="47"/>
      <c r="KN813" s="47"/>
      <c r="KO813" s="47"/>
      <c r="KP813" s="47"/>
      <c r="KQ813" s="47"/>
      <c r="KR813" s="47"/>
      <c r="KS813" s="47"/>
      <c r="KT813" s="47"/>
      <c r="KU813" s="47"/>
      <c r="KV813" s="47"/>
      <c r="KW813" s="47"/>
      <c r="KX813" s="47"/>
      <c r="KY813" s="47"/>
      <c r="KZ813" s="47"/>
      <c r="LA813" s="47"/>
      <c r="LB813" s="47"/>
      <c r="LC813" s="47"/>
      <c r="LD813" s="47"/>
      <c r="LE813" s="47"/>
      <c r="LF813" s="47"/>
      <c r="LG813" s="47"/>
      <c r="LH813" s="47"/>
      <c r="LI813" s="47"/>
      <c r="LJ813" s="47"/>
      <c r="LK813" s="47"/>
      <c r="LL813" s="47"/>
      <c r="LM813" s="47"/>
      <c r="LN813" s="47"/>
      <c r="LO813" s="47"/>
      <c r="LP813" s="47"/>
      <c r="LQ813" s="47"/>
      <c r="LR813" s="47"/>
      <c r="LS813" s="47"/>
      <c r="LT813" s="47"/>
      <c r="LU813" s="47"/>
      <c r="LV813" s="47"/>
      <c r="LW813" s="47"/>
      <c r="LX813" s="47"/>
      <c r="LY813" s="47"/>
      <c r="LZ813" s="47"/>
      <c r="MA813" s="47"/>
      <c r="MB813" s="47"/>
      <c r="MC813" s="47"/>
      <c r="MD813" s="47"/>
      <c r="ME813" s="47"/>
      <c r="MF813" s="47"/>
      <c r="MG813" s="47"/>
      <c r="MH813" s="47"/>
      <c r="MI813" s="47"/>
      <c r="MJ813" s="47"/>
      <c r="MK813" s="47"/>
      <c r="ML813" s="47"/>
      <c r="MM813" s="47"/>
      <c r="MN813" s="47"/>
      <c r="MO813" s="47"/>
      <c r="MP813" s="47"/>
      <c r="MQ813" s="47"/>
      <c r="MR813" s="47"/>
      <c r="MS813" s="47"/>
      <c r="MT813" s="47"/>
      <c r="MU813" s="47"/>
      <c r="MV813" s="47"/>
      <c r="MW813" s="47"/>
      <c r="MX813" s="47"/>
      <c r="MY813" s="47"/>
      <c r="MZ813" s="47"/>
      <c r="NA813" s="47"/>
    </row>
    <row r="814" spans="138:365" x14ac:dyDescent="0.25"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  <c r="JP814" s="47"/>
      <c r="JQ814" s="47"/>
      <c r="JR814" s="47"/>
      <c r="JS814" s="47"/>
      <c r="JT814" s="47"/>
      <c r="JU814" s="47"/>
      <c r="JV814" s="47"/>
      <c r="JW814" s="47"/>
      <c r="JX814" s="47"/>
      <c r="JY814" s="47"/>
      <c r="JZ814" s="47"/>
      <c r="KA814" s="47"/>
      <c r="KB814" s="47"/>
      <c r="KC814" s="47"/>
      <c r="KD814" s="47"/>
      <c r="KE814" s="47"/>
      <c r="KF814" s="47"/>
      <c r="KG814" s="47"/>
      <c r="KH814" s="47"/>
      <c r="KI814" s="47"/>
      <c r="KJ814" s="47"/>
      <c r="KK814" s="47"/>
      <c r="KL814" s="47"/>
      <c r="KM814" s="47"/>
      <c r="KN814" s="47"/>
      <c r="KO814" s="47"/>
      <c r="KP814" s="47"/>
      <c r="KQ814" s="47"/>
      <c r="KR814" s="47"/>
      <c r="KS814" s="47"/>
      <c r="KT814" s="47"/>
      <c r="KU814" s="47"/>
      <c r="KV814" s="47"/>
      <c r="KW814" s="47"/>
      <c r="KX814" s="47"/>
      <c r="KY814" s="47"/>
      <c r="KZ814" s="47"/>
      <c r="LA814" s="47"/>
      <c r="LB814" s="47"/>
      <c r="LC814" s="47"/>
      <c r="LD814" s="47"/>
      <c r="LE814" s="47"/>
      <c r="LF814" s="47"/>
      <c r="LG814" s="47"/>
      <c r="LH814" s="47"/>
      <c r="LI814" s="47"/>
      <c r="LJ814" s="47"/>
      <c r="LK814" s="47"/>
      <c r="LL814" s="47"/>
      <c r="LM814" s="47"/>
      <c r="LN814" s="47"/>
      <c r="LO814" s="47"/>
      <c r="LP814" s="47"/>
      <c r="LQ814" s="47"/>
      <c r="LR814" s="47"/>
      <c r="LS814" s="47"/>
      <c r="LT814" s="47"/>
      <c r="LU814" s="47"/>
      <c r="LV814" s="47"/>
      <c r="LW814" s="47"/>
      <c r="LX814" s="47"/>
      <c r="LY814" s="47"/>
      <c r="LZ814" s="47"/>
      <c r="MA814" s="47"/>
      <c r="MB814" s="47"/>
      <c r="MC814" s="47"/>
      <c r="MD814" s="47"/>
      <c r="ME814" s="47"/>
      <c r="MF814" s="47"/>
      <c r="MG814" s="47"/>
      <c r="MH814" s="47"/>
      <c r="MI814" s="47"/>
      <c r="MJ814" s="47"/>
      <c r="MK814" s="47"/>
      <c r="ML814" s="47"/>
      <c r="MM814" s="47"/>
      <c r="MN814" s="47"/>
      <c r="MO814" s="47"/>
      <c r="MP814" s="47"/>
      <c r="MQ814" s="47"/>
      <c r="MR814" s="47"/>
      <c r="MS814" s="47"/>
      <c r="MT814" s="47"/>
      <c r="MU814" s="47"/>
      <c r="MV814" s="47"/>
      <c r="MW814" s="47"/>
      <c r="MX814" s="47"/>
      <c r="MY814" s="47"/>
      <c r="MZ814" s="47"/>
      <c r="NA814" s="47"/>
    </row>
    <row r="815" spans="138:365" x14ac:dyDescent="0.25"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  <c r="JP815" s="47"/>
      <c r="JQ815" s="47"/>
      <c r="JR815" s="47"/>
      <c r="JS815" s="47"/>
      <c r="JT815" s="47"/>
      <c r="JU815" s="47"/>
      <c r="JV815" s="47"/>
      <c r="JW815" s="47"/>
      <c r="JX815" s="47"/>
      <c r="JY815" s="47"/>
      <c r="JZ815" s="47"/>
      <c r="KA815" s="47"/>
      <c r="KB815" s="47"/>
      <c r="KC815" s="47"/>
      <c r="KD815" s="47"/>
      <c r="KE815" s="47"/>
      <c r="KF815" s="47"/>
      <c r="KG815" s="47"/>
      <c r="KH815" s="47"/>
      <c r="KI815" s="47"/>
      <c r="KJ815" s="47"/>
      <c r="KK815" s="47"/>
      <c r="KL815" s="47"/>
      <c r="KM815" s="47"/>
      <c r="KN815" s="47"/>
      <c r="KO815" s="47"/>
      <c r="KP815" s="47"/>
      <c r="KQ815" s="47"/>
      <c r="KR815" s="47"/>
      <c r="KS815" s="47"/>
      <c r="KT815" s="47"/>
      <c r="KU815" s="47"/>
      <c r="KV815" s="47"/>
      <c r="KW815" s="47"/>
      <c r="KX815" s="47"/>
      <c r="KY815" s="47"/>
      <c r="KZ815" s="47"/>
      <c r="LA815" s="47"/>
      <c r="LB815" s="47"/>
      <c r="LC815" s="47"/>
      <c r="LD815" s="47"/>
      <c r="LE815" s="47"/>
      <c r="LF815" s="47"/>
      <c r="LG815" s="47"/>
      <c r="LH815" s="47"/>
      <c r="LI815" s="47"/>
      <c r="LJ815" s="47"/>
      <c r="LK815" s="47"/>
      <c r="LL815" s="47"/>
      <c r="LM815" s="47"/>
      <c r="LN815" s="47"/>
      <c r="LO815" s="47"/>
      <c r="LP815" s="47"/>
      <c r="LQ815" s="47"/>
      <c r="LR815" s="47"/>
      <c r="LS815" s="47"/>
      <c r="LT815" s="47"/>
      <c r="LU815" s="47"/>
      <c r="LV815" s="47"/>
      <c r="LW815" s="47"/>
      <c r="LX815" s="47"/>
      <c r="LY815" s="47"/>
      <c r="LZ815" s="47"/>
      <c r="MA815" s="47"/>
      <c r="MB815" s="47"/>
      <c r="MC815" s="47"/>
      <c r="MD815" s="47"/>
      <c r="ME815" s="47"/>
      <c r="MF815" s="47"/>
      <c r="MG815" s="47"/>
      <c r="MH815" s="47"/>
      <c r="MI815" s="47"/>
      <c r="MJ815" s="47"/>
      <c r="MK815" s="47"/>
      <c r="ML815" s="47"/>
      <c r="MM815" s="47"/>
      <c r="MN815" s="47"/>
      <c r="MO815" s="47"/>
      <c r="MP815" s="47"/>
      <c r="MQ815" s="47"/>
      <c r="MR815" s="47"/>
      <c r="MS815" s="47"/>
      <c r="MT815" s="47"/>
      <c r="MU815" s="47"/>
      <c r="MV815" s="47"/>
      <c r="MW815" s="47"/>
      <c r="MX815" s="47"/>
      <c r="MY815" s="47"/>
      <c r="MZ815" s="47"/>
      <c r="NA815" s="47"/>
    </row>
    <row r="816" spans="138:365" x14ac:dyDescent="0.25"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  <c r="JP816" s="47"/>
      <c r="JQ816" s="47"/>
      <c r="JR816" s="47"/>
      <c r="JS816" s="47"/>
      <c r="JT816" s="47"/>
      <c r="JU816" s="47"/>
      <c r="JV816" s="47"/>
      <c r="JW816" s="47"/>
      <c r="JX816" s="47"/>
      <c r="JY816" s="47"/>
      <c r="JZ816" s="47"/>
      <c r="KA816" s="47"/>
      <c r="KB816" s="47"/>
      <c r="KC816" s="47"/>
      <c r="KD816" s="47"/>
      <c r="KE816" s="47"/>
      <c r="KF816" s="47"/>
      <c r="KG816" s="47"/>
      <c r="KH816" s="47"/>
      <c r="KI816" s="47"/>
      <c r="KJ816" s="47"/>
      <c r="KK816" s="47"/>
      <c r="KL816" s="47"/>
      <c r="KM816" s="47"/>
      <c r="KN816" s="47"/>
      <c r="KO816" s="47"/>
      <c r="KP816" s="47"/>
      <c r="KQ816" s="47"/>
      <c r="KR816" s="47"/>
      <c r="KS816" s="47"/>
      <c r="KT816" s="47"/>
      <c r="KU816" s="47"/>
      <c r="KV816" s="47"/>
      <c r="KW816" s="47"/>
      <c r="KX816" s="47"/>
      <c r="KY816" s="47"/>
      <c r="KZ816" s="47"/>
      <c r="LA816" s="47"/>
      <c r="LB816" s="47"/>
      <c r="LC816" s="47"/>
      <c r="LD816" s="47"/>
      <c r="LE816" s="47"/>
      <c r="LF816" s="47"/>
      <c r="LG816" s="47"/>
      <c r="LH816" s="47"/>
      <c r="LI816" s="47"/>
      <c r="LJ816" s="47"/>
      <c r="LK816" s="47"/>
      <c r="LL816" s="47"/>
      <c r="LM816" s="47"/>
      <c r="LN816" s="47"/>
      <c r="LO816" s="47"/>
      <c r="LP816" s="47"/>
      <c r="LQ816" s="47"/>
      <c r="LR816" s="47"/>
      <c r="LS816" s="47"/>
      <c r="LT816" s="47"/>
      <c r="LU816" s="47"/>
      <c r="LV816" s="47"/>
      <c r="LW816" s="47"/>
      <c r="LX816" s="47"/>
      <c r="LY816" s="47"/>
      <c r="LZ816" s="47"/>
      <c r="MA816" s="47"/>
      <c r="MB816" s="47"/>
      <c r="MC816" s="47"/>
      <c r="MD816" s="47"/>
      <c r="ME816" s="47"/>
      <c r="MF816" s="47"/>
      <c r="MG816" s="47"/>
      <c r="MH816" s="47"/>
      <c r="MI816" s="47"/>
      <c r="MJ816" s="47"/>
      <c r="MK816" s="47"/>
      <c r="ML816" s="47"/>
      <c r="MM816" s="47"/>
      <c r="MN816" s="47"/>
      <c r="MO816" s="47"/>
      <c r="MP816" s="47"/>
      <c r="MQ816" s="47"/>
      <c r="MR816" s="47"/>
      <c r="MS816" s="47"/>
      <c r="MT816" s="47"/>
      <c r="MU816" s="47"/>
      <c r="MV816" s="47"/>
      <c r="MW816" s="47"/>
      <c r="MX816" s="47"/>
      <c r="MY816" s="47"/>
      <c r="MZ816" s="47"/>
      <c r="NA816" s="47"/>
    </row>
    <row r="817" spans="138:365" x14ac:dyDescent="0.25"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  <c r="JP817" s="47"/>
      <c r="JQ817" s="47"/>
      <c r="JR817" s="47"/>
      <c r="JS817" s="47"/>
      <c r="JT817" s="47"/>
      <c r="JU817" s="47"/>
      <c r="JV817" s="47"/>
      <c r="JW817" s="47"/>
      <c r="JX817" s="47"/>
      <c r="JY817" s="47"/>
      <c r="JZ817" s="47"/>
      <c r="KA817" s="47"/>
      <c r="KB817" s="47"/>
      <c r="KC817" s="47"/>
      <c r="KD817" s="47"/>
      <c r="KE817" s="47"/>
      <c r="KF817" s="47"/>
      <c r="KG817" s="47"/>
      <c r="KH817" s="47"/>
      <c r="KI817" s="47"/>
      <c r="KJ817" s="47"/>
      <c r="KK817" s="47"/>
      <c r="KL817" s="47"/>
      <c r="KM817" s="47"/>
      <c r="KN817" s="47"/>
      <c r="KO817" s="47"/>
      <c r="KP817" s="47"/>
      <c r="KQ817" s="47"/>
      <c r="KR817" s="47"/>
      <c r="KS817" s="47"/>
      <c r="KT817" s="47"/>
      <c r="KU817" s="47"/>
      <c r="KV817" s="47"/>
      <c r="KW817" s="47"/>
      <c r="KX817" s="47"/>
      <c r="KY817" s="47"/>
      <c r="KZ817" s="47"/>
      <c r="LA817" s="47"/>
      <c r="LB817" s="47"/>
      <c r="LC817" s="47"/>
      <c r="LD817" s="47"/>
      <c r="LE817" s="47"/>
      <c r="LF817" s="47"/>
      <c r="LG817" s="47"/>
      <c r="LH817" s="47"/>
      <c r="LI817" s="47"/>
      <c r="LJ817" s="47"/>
      <c r="LK817" s="47"/>
      <c r="LL817" s="47"/>
      <c r="LM817" s="47"/>
      <c r="LN817" s="47"/>
      <c r="LO817" s="47"/>
      <c r="LP817" s="47"/>
      <c r="LQ817" s="47"/>
      <c r="LR817" s="47"/>
      <c r="LS817" s="47"/>
      <c r="LT817" s="47"/>
      <c r="LU817" s="47"/>
      <c r="LV817" s="47"/>
      <c r="LW817" s="47"/>
      <c r="LX817" s="47"/>
      <c r="LY817" s="47"/>
      <c r="LZ817" s="47"/>
      <c r="MA817" s="47"/>
      <c r="MB817" s="47"/>
      <c r="MC817" s="47"/>
      <c r="MD817" s="47"/>
      <c r="ME817" s="47"/>
      <c r="MF817" s="47"/>
      <c r="MG817" s="47"/>
      <c r="MH817" s="47"/>
      <c r="MI817" s="47"/>
      <c r="MJ817" s="47"/>
      <c r="MK817" s="47"/>
      <c r="ML817" s="47"/>
      <c r="MM817" s="47"/>
      <c r="MN817" s="47"/>
      <c r="MO817" s="47"/>
      <c r="MP817" s="47"/>
      <c r="MQ817" s="47"/>
      <c r="MR817" s="47"/>
      <c r="MS817" s="47"/>
      <c r="MT817" s="47"/>
      <c r="MU817" s="47"/>
      <c r="MV817" s="47"/>
      <c r="MW817" s="47"/>
      <c r="MX817" s="47"/>
      <c r="MY817" s="47"/>
      <c r="MZ817" s="47"/>
      <c r="NA817" s="47"/>
    </row>
    <row r="818" spans="138:365" x14ac:dyDescent="0.25"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  <c r="JP818" s="47"/>
      <c r="JQ818" s="47"/>
      <c r="JR818" s="47"/>
      <c r="JS818" s="47"/>
      <c r="JT818" s="47"/>
      <c r="JU818" s="47"/>
      <c r="JV818" s="47"/>
      <c r="JW818" s="47"/>
      <c r="JX818" s="47"/>
      <c r="JY818" s="47"/>
      <c r="JZ818" s="47"/>
      <c r="KA818" s="47"/>
      <c r="KB818" s="47"/>
      <c r="KC818" s="47"/>
      <c r="KD818" s="47"/>
      <c r="KE818" s="47"/>
      <c r="KF818" s="47"/>
      <c r="KG818" s="47"/>
      <c r="KH818" s="47"/>
      <c r="KI818" s="47"/>
      <c r="KJ818" s="47"/>
      <c r="KK818" s="47"/>
      <c r="KL818" s="47"/>
      <c r="KM818" s="47"/>
      <c r="KN818" s="47"/>
      <c r="KO818" s="47"/>
      <c r="KP818" s="47"/>
      <c r="KQ818" s="47"/>
      <c r="KR818" s="47"/>
      <c r="KS818" s="47"/>
      <c r="KT818" s="47"/>
      <c r="KU818" s="47"/>
      <c r="KV818" s="47"/>
      <c r="KW818" s="47"/>
      <c r="KX818" s="47"/>
      <c r="KY818" s="47"/>
      <c r="KZ818" s="47"/>
      <c r="LA818" s="47"/>
      <c r="LB818" s="47"/>
      <c r="LC818" s="47"/>
      <c r="LD818" s="47"/>
      <c r="LE818" s="47"/>
      <c r="LF818" s="47"/>
      <c r="LG818" s="47"/>
      <c r="LH818" s="47"/>
      <c r="LI818" s="47"/>
      <c r="LJ818" s="47"/>
      <c r="LK818" s="47"/>
      <c r="LL818" s="47"/>
      <c r="LM818" s="47"/>
      <c r="LN818" s="47"/>
      <c r="LO818" s="47"/>
      <c r="LP818" s="47"/>
      <c r="LQ818" s="47"/>
      <c r="LR818" s="47"/>
      <c r="LS818" s="47"/>
      <c r="LT818" s="47"/>
      <c r="LU818" s="47"/>
      <c r="LV818" s="47"/>
      <c r="LW818" s="47"/>
      <c r="LX818" s="47"/>
      <c r="LY818" s="47"/>
      <c r="LZ818" s="47"/>
      <c r="MA818" s="47"/>
      <c r="MB818" s="47"/>
      <c r="MC818" s="47"/>
      <c r="MD818" s="47"/>
      <c r="ME818" s="47"/>
      <c r="MF818" s="47"/>
      <c r="MG818" s="47"/>
      <c r="MH818" s="47"/>
      <c r="MI818" s="47"/>
      <c r="MJ818" s="47"/>
      <c r="MK818" s="47"/>
      <c r="ML818" s="47"/>
      <c r="MM818" s="47"/>
      <c r="MN818" s="47"/>
      <c r="MO818" s="47"/>
      <c r="MP818" s="47"/>
      <c r="MQ818" s="47"/>
      <c r="MR818" s="47"/>
      <c r="MS818" s="47"/>
      <c r="MT818" s="47"/>
      <c r="MU818" s="47"/>
      <c r="MV818" s="47"/>
      <c r="MW818" s="47"/>
      <c r="MX818" s="47"/>
      <c r="MY818" s="47"/>
      <c r="MZ818" s="47"/>
      <c r="NA818" s="47"/>
    </row>
    <row r="819" spans="138:365" x14ac:dyDescent="0.25"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  <c r="JP819" s="47"/>
      <c r="JQ819" s="47"/>
      <c r="JR819" s="47"/>
      <c r="JS819" s="47"/>
      <c r="JT819" s="47"/>
      <c r="JU819" s="47"/>
      <c r="JV819" s="47"/>
      <c r="JW819" s="47"/>
      <c r="JX819" s="47"/>
      <c r="JY819" s="47"/>
      <c r="JZ819" s="47"/>
      <c r="KA819" s="47"/>
      <c r="KB819" s="47"/>
      <c r="KC819" s="47"/>
      <c r="KD819" s="47"/>
      <c r="KE819" s="47"/>
      <c r="KF819" s="47"/>
      <c r="KG819" s="47"/>
      <c r="KH819" s="47"/>
      <c r="KI819" s="47"/>
      <c r="KJ819" s="47"/>
      <c r="KK819" s="47"/>
      <c r="KL819" s="47"/>
      <c r="KM819" s="47"/>
      <c r="KN819" s="47"/>
      <c r="KO819" s="47"/>
      <c r="KP819" s="47"/>
      <c r="KQ819" s="47"/>
      <c r="KR819" s="47"/>
      <c r="KS819" s="47"/>
      <c r="KT819" s="47"/>
      <c r="KU819" s="47"/>
      <c r="KV819" s="47"/>
      <c r="KW819" s="47"/>
      <c r="KX819" s="47"/>
      <c r="KY819" s="47"/>
      <c r="KZ819" s="47"/>
      <c r="LA819" s="47"/>
      <c r="LB819" s="47"/>
      <c r="LC819" s="47"/>
      <c r="LD819" s="47"/>
      <c r="LE819" s="47"/>
      <c r="LF819" s="47"/>
      <c r="LG819" s="47"/>
      <c r="LH819" s="47"/>
      <c r="LI819" s="47"/>
      <c r="LJ819" s="47"/>
      <c r="LK819" s="47"/>
      <c r="LL819" s="47"/>
      <c r="LM819" s="47"/>
      <c r="LN819" s="47"/>
      <c r="LO819" s="47"/>
      <c r="LP819" s="47"/>
      <c r="LQ819" s="47"/>
      <c r="LR819" s="47"/>
      <c r="LS819" s="47"/>
      <c r="LT819" s="47"/>
      <c r="LU819" s="47"/>
      <c r="LV819" s="47"/>
      <c r="LW819" s="47"/>
      <c r="LX819" s="47"/>
      <c r="LY819" s="47"/>
      <c r="LZ819" s="47"/>
      <c r="MA819" s="47"/>
      <c r="MB819" s="47"/>
      <c r="MC819" s="47"/>
      <c r="MD819" s="47"/>
      <c r="ME819" s="47"/>
      <c r="MF819" s="47"/>
      <c r="MG819" s="47"/>
      <c r="MH819" s="47"/>
      <c r="MI819" s="47"/>
      <c r="MJ819" s="47"/>
      <c r="MK819" s="47"/>
      <c r="ML819" s="47"/>
      <c r="MM819" s="47"/>
      <c r="MN819" s="47"/>
      <c r="MO819" s="47"/>
      <c r="MP819" s="47"/>
      <c r="MQ819" s="47"/>
      <c r="MR819" s="47"/>
      <c r="MS819" s="47"/>
      <c r="MT819" s="47"/>
      <c r="MU819" s="47"/>
      <c r="MV819" s="47"/>
      <c r="MW819" s="47"/>
      <c r="MX819" s="47"/>
      <c r="MY819" s="47"/>
      <c r="MZ819" s="47"/>
      <c r="NA819" s="47"/>
    </row>
    <row r="820" spans="138:365" x14ac:dyDescent="0.25"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  <c r="JP820" s="47"/>
      <c r="JQ820" s="47"/>
      <c r="JR820" s="47"/>
      <c r="JS820" s="47"/>
      <c r="JT820" s="47"/>
      <c r="JU820" s="47"/>
      <c r="JV820" s="47"/>
      <c r="JW820" s="47"/>
      <c r="JX820" s="47"/>
      <c r="JY820" s="47"/>
      <c r="JZ820" s="47"/>
      <c r="KA820" s="47"/>
      <c r="KB820" s="47"/>
      <c r="KC820" s="47"/>
      <c r="KD820" s="47"/>
      <c r="KE820" s="47"/>
      <c r="KF820" s="47"/>
      <c r="KG820" s="47"/>
      <c r="KH820" s="47"/>
      <c r="KI820" s="47"/>
      <c r="KJ820" s="47"/>
      <c r="KK820" s="47"/>
      <c r="KL820" s="47"/>
      <c r="KM820" s="47"/>
      <c r="KN820" s="47"/>
      <c r="KO820" s="47"/>
      <c r="KP820" s="47"/>
      <c r="KQ820" s="47"/>
      <c r="KR820" s="47"/>
      <c r="KS820" s="47"/>
      <c r="KT820" s="47"/>
      <c r="KU820" s="47"/>
      <c r="KV820" s="47"/>
      <c r="KW820" s="47"/>
      <c r="KX820" s="47"/>
      <c r="KY820" s="47"/>
      <c r="KZ820" s="47"/>
      <c r="LA820" s="47"/>
      <c r="LB820" s="47"/>
      <c r="LC820" s="47"/>
      <c r="LD820" s="47"/>
      <c r="LE820" s="47"/>
      <c r="LF820" s="47"/>
      <c r="LG820" s="47"/>
      <c r="LH820" s="47"/>
      <c r="LI820" s="47"/>
      <c r="LJ820" s="47"/>
      <c r="LK820" s="47"/>
      <c r="LL820" s="47"/>
      <c r="LM820" s="47"/>
      <c r="LN820" s="47"/>
      <c r="LO820" s="47"/>
      <c r="LP820" s="47"/>
      <c r="LQ820" s="47"/>
      <c r="LR820" s="47"/>
      <c r="LS820" s="47"/>
      <c r="LT820" s="47"/>
      <c r="LU820" s="47"/>
      <c r="LV820" s="47"/>
      <c r="LW820" s="47"/>
      <c r="LX820" s="47"/>
      <c r="LY820" s="47"/>
      <c r="LZ820" s="47"/>
      <c r="MA820" s="47"/>
      <c r="MB820" s="47"/>
      <c r="MC820" s="47"/>
      <c r="MD820" s="47"/>
      <c r="ME820" s="47"/>
      <c r="MF820" s="47"/>
      <c r="MG820" s="47"/>
      <c r="MH820" s="47"/>
      <c r="MI820" s="47"/>
      <c r="MJ820" s="47"/>
      <c r="MK820" s="47"/>
      <c r="ML820" s="47"/>
      <c r="MM820" s="47"/>
      <c r="MN820" s="47"/>
      <c r="MO820" s="47"/>
      <c r="MP820" s="47"/>
      <c r="MQ820" s="47"/>
      <c r="MR820" s="47"/>
      <c r="MS820" s="47"/>
      <c r="MT820" s="47"/>
      <c r="MU820" s="47"/>
      <c r="MV820" s="47"/>
      <c r="MW820" s="47"/>
      <c r="MX820" s="47"/>
      <c r="MY820" s="47"/>
      <c r="MZ820" s="47"/>
      <c r="NA820" s="47"/>
    </row>
    <row r="821" spans="138:365" x14ac:dyDescent="0.25"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  <c r="JP821" s="47"/>
      <c r="JQ821" s="47"/>
      <c r="JR821" s="47"/>
      <c r="JS821" s="47"/>
      <c r="JT821" s="47"/>
      <c r="JU821" s="47"/>
      <c r="JV821" s="47"/>
      <c r="JW821" s="47"/>
      <c r="JX821" s="47"/>
      <c r="JY821" s="47"/>
      <c r="JZ821" s="47"/>
      <c r="KA821" s="47"/>
      <c r="KB821" s="47"/>
      <c r="KC821" s="47"/>
      <c r="KD821" s="47"/>
      <c r="KE821" s="47"/>
      <c r="KF821" s="47"/>
      <c r="KG821" s="47"/>
      <c r="KH821" s="47"/>
      <c r="KI821" s="47"/>
      <c r="KJ821" s="47"/>
      <c r="KK821" s="47"/>
      <c r="KL821" s="47"/>
      <c r="KM821" s="47"/>
      <c r="KN821" s="47"/>
      <c r="KO821" s="47"/>
      <c r="KP821" s="47"/>
      <c r="KQ821" s="47"/>
      <c r="KR821" s="47"/>
      <c r="KS821" s="47"/>
      <c r="KT821" s="47"/>
      <c r="KU821" s="47"/>
      <c r="KV821" s="47"/>
      <c r="KW821" s="47"/>
      <c r="KX821" s="47"/>
      <c r="KY821" s="47"/>
      <c r="KZ821" s="47"/>
      <c r="LA821" s="47"/>
      <c r="LB821" s="47"/>
      <c r="LC821" s="47"/>
      <c r="LD821" s="47"/>
      <c r="LE821" s="47"/>
      <c r="LF821" s="47"/>
      <c r="LG821" s="47"/>
      <c r="LH821" s="47"/>
      <c r="LI821" s="47"/>
      <c r="LJ821" s="47"/>
      <c r="LK821" s="47"/>
      <c r="LL821" s="47"/>
      <c r="LM821" s="47"/>
      <c r="LN821" s="47"/>
      <c r="LO821" s="47"/>
      <c r="LP821" s="47"/>
      <c r="LQ821" s="47"/>
      <c r="LR821" s="47"/>
      <c r="LS821" s="47"/>
      <c r="LT821" s="47"/>
      <c r="LU821" s="47"/>
      <c r="LV821" s="47"/>
      <c r="LW821" s="47"/>
      <c r="LX821" s="47"/>
      <c r="LY821" s="47"/>
      <c r="LZ821" s="47"/>
      <c r="MA821" s="47"/>
      <c r="MB821" s="47"/>
      <c r="MC821" s="47"/>
      <c r="MD821" s="47"/>
      <c r="ME821" s="47"/>
      <c r="MF821" s="47"/>
      <c r="MG821" s="47"/>
      <c r="MH821" s="47"/>
      <c r="MI821" s="47"/>
      <c r="MJ821" s="47"/>
      <c r="MK821" s="47"/>
      <c r="ML821" s="47"/>
      <c r="MM821" s="47"/>
      <c r="MN821" s="47"/>
      <c r="MO821" s="47"/>
      <c r="MP821" s="47"/>
      <c r="MQ821" s="47"/>
      <c r="MR821" s="47"/>
      <c r="MS821" s="47"/>
      <c r="MT821" s="47"/>
      <c r="MU821" s="47"/>
      <c r="MV821" s="47"/>
      <c r="MW821" s="47"/>
      <c r="MX821" s="47"/>
      <c r="MY821" s="47"/>
      <c r="MZ821" s="47"/>
      <c r="NA821" s="47"/>
    </row>
    <row r="822" spans="138:365" x14ac:dyDescent="0.25"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  <c r="JP822" s="47"/>
      <c r="JQ822" s="47"/>
      <c r="JR822" s="47"/>
      <c r="JS822" s="47"/>
      <c r="JT822" s="47"/>
      <c r="JU822" s="47"/>
      <c r="JV822" s="47"/>
      <c r="JW822" s="47"/>
      <c r="JX822" s="47"/>
      <c r="JY822" s="47"/>
      <c r="JZ822" s="47"/>
      <c r="KA822" s="47"/>
      <c r="KB822" s="47"/>
      <c r="KC822" s="47"/>
      <c r="KD822" s="47"/>
      <c r="KE822" s="47"/>
      <c r="KF822" s="47"/>
      <c r="KG822" s="47"/>
      <c r="KH822" s="47"/>
      <c r="KI822" s="47"/>
      <c r="KJ822" s="47"/>
      <c r="KK822" s="47"/>
      <c r="KL822" s="47"/>
      <c r="KM822" s="47"/>
      <c r="KN822" s="47"/>
      <c r="KO822" s="47"/>
      <c r="KP822" s="47"/>
      <c r="KQ822" s="47"/>
      <c r="KR822" s="47"/>
      <c r="KS822" s="47"/>
      <c r="KT822" s="47"/>
      <c r="KU822" s="47"/>
      <c r="KV822" s="47"/>
      <c r="KW822" s="47"/>
      <c r="KX822" s="47"/>
      <c r="KY822" s="47"/>
      <c r="KZ822" s="47"/>
      <c r="LA822" s="47"/>
      <c r="LB822" s="47"/>
      <c r="LC822" s="47"/>
      <c r="LD822" s="47"/>
      <c r="LE822" s="47"/>
      <c r="LF822" s="47"/>
      <c r="LG822" s="47"/>
      <c r="LH822" s="47"/>
      <c r="LI822" s="47"/>
      <c r="LJ822" s="47"/>
      <c r="LK822" s="47"/>
      <c r="LL822" s="47"/>
      <c r="LM822" s="47"/>
      <c r="LN822" s="47"/>
      <c r="LO822" s="47"/>
      <c r="LP822" s="47"/>
      <c r="LQ822" s="47"/>
      <c r="LR822" s="47"/>
      <c r="LS822" s="47"/>
      <c r="LT822" s="47"/>
      <c r="LU822" s="47"/>
      <c r="LV822" s="47"/>
      <c r="LW822" s="47"/>
      <c r="LX822" s="47"/>
      <c r="LY822" s="47"/>
      <c r="LZ822" s="47"/>
      <c r="MA822" s="47"/>
      <c r="MB822" s="47"/>
      <c r="MC822" s="47"/>
      <c r="MD822" s="47"/>
      <c r="ME822" s="47"/>
      <c r="MF822" s="47"/>
      <c r="MG822" s="47"/>
      <c r="MH822" s="47"/>
      <c r="MI822" s="47"/>
      <c r="MJ822" s="47"/>
      <c r="MK822" s="47"/>
      <c r="ML822" s="47"/>
      <c r="MM822" s="47"/>
      <c r="MN822" s="47"/>
      <c r="MO822" s="47"/>
      <c r="MP822" s="47"/>
      <c r="MQ822" s="47"/>
      <c r="MR822" s="47"/>
      <c r="MS822" s="47"/>
      <c r="MT822" s="47"/>
      <c r="MU822" s="47"/>
      <c r="MV822" s="47"/>
      <c r="MW822" s="47"/>
      <c r="MX822" s="47"/>
      <c r="MY822" s="47"/>
      <c r="MZ822" s="47"/>
      <c r="NA822" s="47"/>
    </row>
    <row r="823" spans="138:365" x14ac:dyDescent="0.25"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  <c r="JP823" s="47"/>
      <c r="JQ823" s="47"/>
      <c r="JR823" s="47"/>
      <c r="JS823" s="47"/>
      <c r="JT823" s="47"/>
      <c r="JU823" s="47"/>
      <c r="JV823" s="47"/>
      <c r="JW823" s="47"/>
      <c r="JX823" s="47"/>
      <c r="JY823" s="47"/>
      <c r="JZ823" s="47"/>
      <c r="KA823" s="47"/>
      <c r="KB823" s="47"/>
      <c r="KC823" s="47"/>
      <c r="KD823" s="47"/>
      <c r="KE823" s="47"/>
      <c r="KF823" s="47"/>
      <c r="KG823" s="47"/>
      <c r="KH823" s="47"/>
      <c r="KI823" s="47"/>
      <c r="KJ823" s="47"/>
      <c r="KK823" s="47"/>
      <c r="KL823" s="47"/>
      <c r="KM823" s="47"/>
      <c r="KN823" s="47"/>
      <c r="KO823" s="47"/>
      <c r="KP823" s="47"/>
      <c r="KQ823" s="47"/>
      <c r="KR823" s="47"/>
      <c r="KS823" s="47"/>
      <c r="KT823" s="47"/>
      <c r="KU823" s="47"/>
      <c r="KV823" s="47"/>
      <c r="KW823" s="47"/>
      <c r="KX823" s="47"/>
      <c r="KY823" s="47"/>
      <c r="KZ823" s="47"/>
      <c r="LA823" s="47"/>
      <c r="LB823" s="47"/>
      <c r="LC823" s="47"/>
      <c r="LD823" s="47"/>
      <c r="LE823" s="47"/>
      <c r="LF823" s="47"/>
      <c r="LG823" s="47"/>
      <c r="LH823" s="47"/>
      <c r="LI823" s="47"/>
      <c r="LJ823" s="47"/>
      <c r="LK823" s="47"/>
      <c r="LL823" s="47"/>
      <c r="LM823" s="47"/>
      <c r="LN823" s="47"/>
      <c r="LO823" s="47"/>
      <c r="LP823" s="47"/>
      <c r="LQ823" s="47"/>
      <c r="LR823" s="47"/>
      <c r="LS823" s="47"/>
      <c r="LT823" s="47"/>
      <c r="LU823" s="47"/>
      <c r="LV823" s="47"/>
      <c r="LW823" s="47"/>
      <c r="LX823" s="47"/>
      <c r="LY823" s="47"/>
      <c r="LZ823" s="47"/>
      <c r="MA823" s="47"/>
      <c r="MB823" s="47"/>
      <c r="MC823" s="47"/>
      <c r="MD823" s="47"/>
      <c r="ME823" s="47"/>
      <c r="MF823" s="47"/>
      <c r="MG823" s="47"/>
      <c r="MH823" s="47"/>
      <c r="MI823" s="47"/>
      <c r="MJ823" s="47"/>
      <c r="MK823" s="47"/>
      <c r="ML823" s="47"/>
      <c r="MM823" s="47"/>
      <c r="MN823" s="47"/>
      <c r="MO823" s="47"/>
      <c r="MP823" s="47"/>
      <c r="MQ823" s="47"/>
      <c r="MR823" s="47"/>
      <c r="MS823" s="47"/>
      <c r="MT823" s="47"/>
      <c r="MU823" s="47"/>
      <c r="MV823" s="47"/>
      <c r="MW823" s="47"/>
      <c r="MX823" s="47"/>
      <c r="MY823" s="47"/>
      <c r="MZ823" s="47"/>
      <c r="NA823" s="47"/>
    </row>
    <row r="824" spans="138:365" x14ac:dyDescent="0.25"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  <c r="JP824" s="47"/>
      <c r="JQ824" s="47"/>
      <c r="JR824" s="47"/>
      <c r="JS824" s="47"/>
      <c r="JT824" s="47"/>
      <c r="JU824" s="47"/>
      <c r="JV824" s="47"/>
      <c r="JW824" s="47"/>
      <c r="JX824" s="47"/>
      <c r="JY824" s="47"/>
      <c r="JZ824" s="47"/>
      <c r="KA824" s="47"/>
      <c r="KB824" s="47"/>
      <c r="KC824" s="47"/>
      <c r="KD824" s="47"/>
      <c r="KE824" s="47"/>
      <c r="KF824" s="47"/>
      <c r="KG824" s="47"/>
      <c r="KH824" s="47"/>
      <c r="KI824" s="47"/>
      <c r="KJ824" s="47"/>
      <c r="KK824" s="47"/>
      <c r="KL824" s="47"/>
      <c r="KM824" s="47"/>
      <c r="KN824" s="47"/>
      <c r="KO824" s="47"/>
      <c r="KP824" s="47"/>
      <c r="KQ824" s="47"/>
      <c r="KR824" s="47"/>
      <c r="KS824" s="47"/>
      <c r="KT824" s="47"/>
      <c r="KU824" s="47"/>
      <c r="KV824" s="47"/>
      <c r="KW824" s="47"/>
      <c r="KX824" s="47"/>
      <c r="KY824" s="47"/>
      <c r="KZ824" s="47"/>
      <c r="LA824" s="47"/>
      <c r="LB824" s="47"/>
      <c r="LC824" s="47"/>
      <c r="LD824" s="47"/>
      <c r="LE824" s="47"/>
      <c r="LF824" s="47"/>
      <c r="LG824" s="47"/>
      <c r="LH824" s="47"/>
      <c r="LI824" s="47"/>
      <c r="LJ824" s="47"/>
      <c r="LK824" s="47"/>
      <c r="LL824" s="47"/>
      <c r="LM824" s="47"/>
      <c r="LN824" s="47"/>
      <c r="LO824" s="47"/>
      <c r="LP824" s="47"/>
      <c r="LQ824" s="47"/>
      <c r="LR824" s="47"/>
      <c r="LS824" s="47"/>
      <c r="LT824" s="47"/>
      <c r="LU824" s="47"/>
      <c r="LV824" s="47"/>
      <c r="LW824" s="47"/>
      <c r="LX824" s="47"/>
      <c r="LY824" s="47"/>
      <c r="LZ824" s="47"/>
      <c r="MA824" s="47"/>
      <c r="MB824" s="47"/>
      <c r="MC824" s="47"/>
      <c r="MD824" s="47"/>
      <c r="ME824" s="47"/>
      <c r="MF824" s="47"/>
      <c r="MG824" s="47"/>
      <c r="MH824" s="47"/>
      <c r="MI824" s="47"/>
      <c r="MJ824" s="47"/>
      <c r="MK824" s="47"/>
      <c r="ML824" s="47"/>
      <c r="MM824" s="47"/>
      <c r="MN824" s="47"/>
      <c r="MO824" s="47"/>
      <c r="MP824" s="47"/>
      <c r="MQ824" s="47"/>
      <c r="MR824" s="47"/>
      <c r="MS824" s="47"/>
      <c r="MT824" s="47"/>
      <c r="MU824" s="47"/>
      <c r="MV824" s="47"/>
      <c r="MW824" s="47"/>
      <c r="MX824" s="47"/>
      <c r="MY824" s="47"/>
      <c r="MZ824" s="47"/>
      <c r="NA824" s="47"/>
    </row>
    <row r="825" spans="138:365" x14ac:dyDescent="0.25"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  <c r="JP825" s="47"/>
      <c r="JQ825" s="47"/>
      <c r="JR825" s="47"/>
      <c r="JS825" s="47"/>
      <c r="JT825" s="47"/>
      <c r="JU825" s="47"/>
      <c r="JV825" s="47"/>
      <c r="JW825" s="47"/>
      <c r="JX825" s="47"/>
      <c r="JY825" s="47"/>
      <c r="JZ825" s="47"/>
      <c r="KA825" s="47"/>
      <c r="KB825" s="47"/>
      <c r="KC825" s="47"/>
      <c r="KD825" s="47"/>
      <c r="KE825" s="47"/>
      <c r="KF825" s="47"/>
      <c r="KG825" s="47"/>
      <c r="KH825" s="47"/>
      <c r="KI825" s="47"/>
      <c r="KJ825" s="47"/>
      <c r="KK825" s="47"/>
      <c r="KL825" s="47"/>
      <c r="KM825" s="47"/>
      <c r="KN825" s="47"/>
      <c r="KO825" s="47"/>
      <c r="KP825" s="47"/>
      <c r="KQ825" s="47"/>
      <c r="KR825" s="47"/>
      <c r="KS825" s="47"/>
      <c r="KT825" s="47"/>
      <c r="KU825" s="47"/>
      <c r="KV825" s="47"/>
      <c r="KW825" s="47"/>
      <c r="KX825" s="47"/>
      <c r="KY825" s="47"/>
      <c r="KZ825" s="47"/>
      <c r="LA825" s="47"/>
      <c r="LB825" s="47"/>
      <c r="LC825" s="47"/>
      <c r="LD825" s="47"/>
      <c r="LE825" s="47"/>
      <c r="LF825" s="47"/>
      <c r="LG825" s="47"/>
      <c r="LH825" s="47"/>
      <c r="LI825" s="47"/>
      <c r="LJ825" s="47"/>
      <c r="LK825" s="47"/>
      <c r="LL825" s="47"/>
      <c r="LM825" s="47"/>
      <c r="LN825" s="47"/>
      <c r="LO825" s="47"/>
      <c r="LP825" s="47"/>
      <c r="LQ825" s="47"/>
      <c r="LR825" s="47"/>
      <c r="LS825" s="47"/>
      <c r="LT825" s="47"/>
      <c r="LU825" s="47"/>
      <c r="LV825" s="47"/>
      <c r="LW825" s="47"/>
      <c r="LX825" s="47"/>
      <c r="LY825" s="47"/>
      <c r="LZ825" s="47"/>
      <c r="MA825" s="47"/>
      <c r="MB825" s="47"/>
      <c r="MC825" s="47"/>
      <c r="MD825" s="47"/>
      <c r="ME825" s="47"/>
      <c r="MF825" s="47"/>
      <c r="MG825" s="47"/>
      <c r="MH825" s="47"/>
      <c r="MI825" s="47"/>
      <c r="MJ825" s="47"/>
      <c r="MK825" s="47"/>
      <c r="ML825" s="47"/>
      <c r="MM825" s="47"/>
      <c r="MN825" s="47"/>
      <c r="MO825" s="47"/>
      <c r="MP825" s="47"/>
      <c r="MQ825" s="47"/>
      <c r="MR825" s="47"/>
      <c r="MS825" s="47"/>
      <c r="MT825" s="47"/>
      <c r="MU825" s="47"/>
      <c r="MV825" s="47"/>
      <c r="MW825" s="47"/>
      <c r="MX825" s="47"/>
      <c r="MY825" s="47"/>
      <c r="MZ825" s="47"/>
      <c r="NA825" s="47"/>
    </row>
    <row r="826" spans="138:365" x14ac:dyDescent="0.25"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  <c r="JP826" s="47"/>
      <c r="JQ826" s="47"/>
      <c r="JR826" s="47"/>
      <c r="JS826" s="47"/>
      <c r="JT826" s="47"/>
      <c r="JU826" s="47"/>
      <c r="JV826" s="47"/>
      <c r="JW826" s="47"/>
      <c r="JX826" s="47"/>
      <c r="JY826" s="47"/>
      <c r="JZ826" s="47"/>
      <c r="KA826" s="47"/>
      <c r="KB826" s="47"/>
      <c r="KC826" s="47"/>
      <c r="KD826" s="47"/>
      <c r="KE826" s="47"/>
      <c r="KF826" s="47"/>
      <c r="KG826" s="47"/>
      <c r="KH826" s="47"/>
      <c r="KI826" s="47"/>
      <c r="KJ826" s="47"/>
      <c r="KK826" s="47"/>
      <c r="KL826" s="47"/>
      <c r="KM826" s="47"/>
      <c r="KN826" s="47"/>
      <c r="KO826" s="47"/>
      <c r="KP826" s="47"/>
      <c r="KQ826" s="47"/>
      <c r="KR826" s="47"/>
      <c r="KS826" s="47"/>
      <c r="KT826" s="47"/>
      <c r="KU826" s="47"/>
      <c r="KV826" s="47"/>
      <c r="KW826" s="47"/>
      <c r="KX826" s="47"/>
      <c r="KY826" s="47"/>
      <c r="KZ826" s="47"/>
      <c r="LA826" s="47"/>
      <c r="LB826" s="47"/>
      <c r="LC826" s="47"/>
      <c r="LD826" s="47"/>
      <c r="LE826" s="47"/>
      <c r="LF826" s="47"/>
      <c r="LG826" s="47"/>
      <c r="LH826" s="47"/>
      <c r="LI826" s="47"/>
      <c r="LJ826" s="47"/>
      <c r="LK826" s="47"/>
      <c r="LL826" s="47"/>
      <c r="LM826" s="47"/>
      <c r="LN826" s="47"/>
      <c r="LO826" s="47"/>
      <c r="LP826" s="47"/>
      <c r="LQ826" s="47"/>
      <c r="LR826" s="47"/>
      <c r="LS826" s="47"/>
      <c r="LT826" s="47"/>
      <c r="LU826" s="47"/>
      <c r="LV826" s="47"/>
      <c r="LW826" s="47"/>
      <c r="LX826" s="47"/>
      <c r="LY826" s="47"/>
      <c r="LZ826" s="47"/>
      <c r="MA826" s="47"/>
      <c r="MB826" s="47"/>
      <c r="MC826" s="47"/>
      <c r="MD826" s="47"/>
      <c r="ME826" s="47"/>
      <c r="MF826" s="47"/>
      <c r="MG826" s="47"/>
      <c r="MH826" s="47"/>
      <c r="MI826" s="47"/>
      <c r="MJ826" s="47"/>
      <c r="MK826" s="47"/>
      <c r="ML826" s="47"/>
      <c r="MM826" s="47"/>
      <c r="MN826" s="47"/>
      <c r="MO826" s="47"/>
      <c r="MP826" s="47"/>
      <c r="MQ826" s="47"/>
      <c r="MR826" s="47"/>
      <c r="MS826" s="47"/>
      <c r="MT826" s="47"/>
      <c r="MU826" s="47"/>
      <c r="MV826" s="47"/>
      <c r="MW826" s="47"/>
      <c r="MX826" s="47"/>
      <c r="MY826" s="47"/>
      <c r="MZ826" s="47"/>
      <c r="NA826" s="47"/>
    </row>
    <row r="827" spans="138:365" x14ac:dyDescent="0.25"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  <c r="JP827" s="47"/>
      <c r="JQ827" s="47"/>
      <c r="JR827" s="47"/>
      <c r="JS827" s="47"/>
      <c r="JT827" s="47"/>
      <c r="JU827" s="47"/>
      <c r="JV827" s="47"/>
      <c r="JW827" s="47"/>
      <c r="JX827" s="47"/>
      <c r="JY827" s="47"/>
      <c r="JZ827" s="47"/>
      <c r="KA827" s="47"/>
      <c r="KB827" s="47"/>
      <c r="KC827" s="47"/>
      <c r="KD827" s="47"/>
      <c r="KE827" s="47"/>
      <c r="KF827" s="47"/>
      <c r="KG827" s="47"/>
      <c r="KH827" s="47"/>
      <c r="KI827" s="47"/>
      <c r="KJ827" s="47"/>
      <c r="KK827" s="47"/>
      <c r="KL827" s="47"/>
      <c r="KM827" s="47"/>
      <c r="KN827" s="47"/>
      <c r="KO827" s="47"/>
      <c r="KP827" s="47"/>
      <c r="KQ827" s="47"/>
      <c r="KR827" s="47"/>
      <c r="KS827" s="47"/>
      <c r="KT827" s="47"/>
      <c r="KU827" s="47"/>
      <c r="KV827" s="47"/>
      <c r="KW827" s="47"/>
      <c r="KX827" s="47"/>
      <c r="KY827" s="47"/>
      <c r="KZ827" s="47"/>
      <c r="LA827" s="47"/>
      <c r="LB827" s="47"/>
      <c r="LC827" s="47"/>
      <c r="LD827" s="47"/>
      <c r="LE827" s="47"/>
      <c r="LF827" s="47"/>
      <c r="LG827" s="47"/>
      <c r="LH827" s="47"/>
      <c r="LI827" s="47"/>
      <c r="LJ827" s="47"/>
      <c r="LK827" s="47"/>
      <c r="LL827" s="47"/>
      <c r="LM827" s="47"/>
      <c r="LN827" s="47"/>
      <c r="LO827" s="47"/>
      <c r="LP827" s="47"/>
      <c r="LQ827" s="47"/>
      <c r="LR827" s="47"/>
      <c r="LS827" s="47"/>
      <c r="LT827" s="47"/>
      <c r="LU827" s="47"/>
      <c r="LV827" s="47"/>
      <c r="LW827" s="47"/>
      <c r="LX827" s="47"/>
      <c r="LY827" s="47"/>
      <c r="LZ827" s="47"/>
      <c r="MA827" s="47"/>
      <c r="MB827" s="47"/>
      <c r="MC827" s="47"/>
      <c r="MD827" s="47"/>
      <c r="ME827" s="47"/>
      <c r="MF827" s="47"/>
      <c r="MG827" s="47"/>
      <c r="MH827" s="47"/>
      <c r="MI827" s="47"/>
      <c r="MJ827" s="47"/>
      <c r="MK827" s="47"/>
      <c r="ML827" s="47"/>
      <c r="MM827" s="47"/>
      <c r="MN827" s="47"/>
      <c r="MO827" s="47"/>
      <c r="MP827" s="47"/>
      <c r="MQ827" s="47"/>
      <c r="MR827" s="47"/>
      <c r="MS827" s="47"/>
      <c r="MT827" s="47"/>
      <c r="MU827" s="47"/>
      <c r="MV827" s="47"/>
      <c r="MW827" s="47"/>
      <c r="MX827" s="47"/>
      <c r="MY827" s="47"/>
      <c r="MZ827" s="47"/>
      <c r="NA827" s="47"/>
    </row>
    <row r="828" spans="138:365" x14ac:dyDescent="0.25"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  <c r="JP828" s="47"/>
      <c r="JQ828" s="47"/>
      <c r="JR828" s="47"/>
      <c r="JS828" s="47"/>
      <c r="JT828" s="47"/>
      <c r="JU828" s="47"/>
      <c r="JV828" s="47"/>
      <c r="JW828" s="47"/>
      <c r="JX828" s="47"/>
      <c r="JY828" s="47"/>
      <c r="JZ828" s="47"/>
      <c r="KA828" s="47"/>
      <c r="KB828" s="47"/>
      <c r="KC828" s="47"/>
      <c r="KD828" s="47"/>
      <c r="KE828" s="47"/>
      <c r="KF828" s="47"/>
      <c r="KG828" s="47"/>
      <c r="KH828" s="47"/>
      <c r="KI828" s="47"/>
      <c r="KJ828" s="47"/>
      <c r="KK828" s="47"/>
      <c r="KL828" s="47"/>
      <c r="KM828" s="47"/>
      <c r="KN828" s="47"/>
      <c r="KO828" s="47"/>
      <c r="KP828" s="47"/>
      <c r="KQ828" s="47"/>
      <c r="KR828" s="47"/>
      <c r="KS828" s="47"/>
      <c r="KT828" s="47"/>
      <c r="KU828" s="47"/>
      <c r="KV828" s="47"/>
      <c r="KW828" s="47"/>
      <c r="KX828" s="47"/>
      <c r="KY828" s="47"/>
      <c r="KZ828" s="47"/>
      <c r="LA828" s="47"/>
      <c r="LB828" s="47"/>
      <c r="LC828" s="47"/>
      <c r="LD828" s="47"/>
      <c r="LE828" s="47"/>
      <c r="LF828" s="47"/>
      <c r="LG828" s="47"/>
      <c r="LH828" s="47"/>
      <c r="LI828" s="47"/>
      <c r="LJ828" s="47"/>
      <c r="LK828" s="47"/>
      <c r="LL828" s="47"/>
      <c r="LM828" s="47"/>
      <c r="LN828" s="47"/>
      <c r="LO828" s="47"/>
      <c r="LP828" s="47"/>
      <c r="LQ828" s="47"/>
      <c r="LR828" s="47"/>
      <c r="LS828" s="47"/>
      <c r="LT828" s="47"/>
      <c r="LU828" s="47"/>
      <c r="LV828" s="47"/>
      <c r="LW828" s="47"/>
      <c r="LX828" s="47"/>
      <c r="LY828" s="47"/>
      <c r="LZ828" s="47"/>
      <c r="MA828" s="47"/>
      <c r="MB828" s="47"/>
      <c r="MC828" s="47"/>
      <c r="MD828" s="47"/>
      <c r="ME828" s="47"/>
      <c r="MF828" s="47"/>
      <c r="MG828" s="47"/>
      <c r="MH828" s="47"/>
      <c r="MI828" s="47"/>
      <c r="MJ828" s="47"/>
      <c r="MK828" s="47"/>
      <c r="ML828" s="47"/>
      <c r="MM828" s="47"/>
      <c r="MN828" s="47"/>
      <c r="MO828" s="47"/>
      <c r="MP828" s="47"/>
      <c r="MQ828" s="47"/>
      <c r="MR828" s="47"/>
      <c r="MS828" s="47"/>
      <c r="MT828" s="47"/>
      <c r="MU828" s="47"/>
      <c r="MV828" s="47"/>
      <c r="MW828" s="47"/>
      <c r="MX828" s="47"/>
      <c r="MY828" s="47"/>
      <c r="MZ828" s="47"/>
      <c r="NA828" s="47"/>
    </row>
    <row r="829" spans="138:365" x14ac:dyDescent="0.25"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  <c r="JP829" s="47"/>
      <c r="JQ829" s="47"/>
      <c r="JR829" s="47"/>
      <c r="JS829" s="47"/>
      <c r="JT829" s="47"/>
      <c r="JU829" s="47"/>
      <c r="JV829" s="47"/>
      <c r="JW829" s="47"/>
      <c r="JX829" s="47"/>
      <c r="JY829" s="47"/>
      <c r="JZ829" s="47"/>
      <c r="KA829" s="47"/>
      <c r="KB829" s="47"/>
      <c r="KC829" s="47"/>
      <c r="KD829" s="47"/>
      <c r="KE829" s="47"/>
      <c r="KF829" s="47"/>
      <c r="KG829" s="47"/>
      <c r="KH829" s="47"/>
      <c r="KI829" s="47"/>
      <c r="KJ829" s="47"/>
      <c r="KK829" s="47"/>
      <c r="KL829" s="47"/>
      <c r="KM829" s="47"/>
      <c r="KN829" s="47"/>
      <c r="KO829" s="47"/>
      <c r="KP829" s="47"/>
      <c r="KQ829" s="47"/>
      <c r="KR829" s="47"/>
      <c r="KS829" s="47"/>
      <c r="KT829" s="47"/>
      <c r="KU829" s="47"/>
      <c r="KV829" s="47"/>
      <c r="KW829" s="47"/>
      <c r="KX829" s="47"/>
      <c r="KY829" s="47"/>
      <c r="KZ829" s="47"/>
      <c r="LA829" s="47"/>
      <c r="LB829" s="47"/>
      <c r="LC829" s="47"/>
      <c r="LD829" s="47"/>
      <c r="LE829" s="47"/>
      <c r="LF829" s="47"/>
      <c r="LG829" s="47"/>
      <c r="LH829" s="47"/>
      <c r="LI829" s="47"/>
      <c r="LJ829" s="47"/>
      <c r="LK829" s="47"/>
      <c r="LL829" s="47"/>
      <c r="LM829" s="47"/>
      <c r="LN829" s="47"/>
      <c r="LO829" s="47"/>
      <c r="LP829" s="47"/>
      <c r="LQ829" s="47"/>
      <c r="LR829" s="47"/>
      <c r="LS829" s="47"/>
      <c r="LT829" s="47"/>
      <c r="LU829" s="47"/>
      <c r="LV829" s="47"/>
      <c r="LW829" s="47"/>
      <c r="LX829" s="47"/>
      <c r="LY829" s="47"/>
      <c r="LZ829" s="47"/>
      <c r="MA829" s="47"/>
      <c r="MB829" s="47"/>
      <c r="MC829" s="47"/>
      <c r="MD829" s="47"/>
      <c r="ME829" s="47"/>
      <c r="MF829" s="47"/>
      <c r="MG829" s="47"/>
      <c r="MH829" s="47"/>
      <c r="MI829" s="47"/>
      <c r="MJ829" s="47"/>
      <c r="MK829" s="47"/>
      <c r="ML829" s="47"/>
      <c r="MM829" s="47"/>
      <c r="MN829" s="47"/>
      <c r="MO829" s="47"/>
      <c r="MP829" s="47"/>
      <c r="MQ829" s="47"/>
      <c r="MR829" s="47"/>
      <c r="MS829" s="47"/>
      <c r="MT829" s="47"/>
      <c r="MU829" s="47"/>
      <c r="MV829" s="47"/>
      <c r="MW829" s="47"/>
      <c r="MX829" s="47"/>
      <c r="MY829" s="47"/>
      <c r="MZ829" s="47"/>
      <c r="NA829" s="47"/>
    </row>
    <row r="830" spans="138:365" x14ac:dyDescent="0.25"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  <c r="JP830" s="47"/>
      <c r="JQ830" s="47"/>
      <c r="JR830" s="47"/>
      <c r="JS830" s="47"/>
      <c r="JT830" s="47"/>
      <c r="JU830" s="47"/>
      <c r="JV830" s="47"/>
      <c r="JW830" s="47"/>
      <c r="JX830" s="47"/>
      <c r="JY830" s="47"/>
      <c r="JZ830" s="47"/>
      <c r="KA830" s="47"/>
      <c r="KB830" s="47"/>
      <c r="KC830" s="47"/>
      <c r="KD830" s="47"/>
      <c r="KE830" s="47"/>
      <c r="KF830" s="47"/>
      <c r="KG830" s="47"/>
      <c r="KH830" s="47"/>
      <c r="KI830" s="47"/>
      <c r="KJ830" s="47"/>
      <c r="KK830" s="47"/>
      <c r="KL830" s="47"/>
      <c r="KM830" s="47"/>
      <c r="KN830" s="47"/>
      <c r="KO830" s="47"/>
      <c r="KP830" s="47"/>
      <c r="KQ830" s="47"/>
      <c r="KR830" s="47"/>
      <c r="KS830" s="47"/>
      <c r="KT830" s="47"/>
      <c r="KU830" s="47"/>
      <c r="KV830" s="47"/>
      <c r="KW830" s="47"/>
      <c r="KX830" s="47"/>
      <c r="KY830" s="47"/>
      <c r="KZ830" s="47"/>
      <c r="LA830" s="47"/>
      <c r="LB830" s="47"/>
      <c r="LC830" s="47"/>
      <c r="LD830" s="47"/>
      <c r="LE830" s="47"/>
      <c r="LF830" s="47"/>
      <c r="LG830" s="47"/>
      <c r="LH830" s="47"/>
      <c r="LI830" s="47"/>
      <c r="LJ830" s="47"/>
      <c r="LK830" s="47"/>
      <c r="LL830" s="47"/>
      <c r="LM830" s="47"/>
      <c r="LN830" s="47"/>
      <c r="LO830" s="47"/>
      <c r="LP830" s="47"/>
      <c r="LQ830" s="47"/>
      <c r="LR830" s="47"/>
      <c r="LS830" s="47"/>
      <c r="LT830" s="47"/>
      <c r="LU830" s="47"/>
      <c r="LV830" s="47"/>
      <c r="LW830" s="47"/>
      <c r="LX830" s="47"/>
      <c r="LY830" s="47"/>
      <c r="LZ830" s="47"/>
      <c r="MA830" s="47"/>
      <c r="MB830" s="47"/>
      <c r="MC830" s="47"/>
      <c r="MD830" s="47"/>
      <c r="ME830" s="47"/>
      <c r="MF830" s="47"/>
      <c r="MG830" s="47"/>
      <c r="MH830" s="47"/>
      <c r="MI830" s="47"/>
      <c r="MJ830" s="47"/>
      <c r="MK830" s="47"/>
      <c r="ML830" s="47"/>
      <c r="MM830" s="47"/>
      <c r="MN830" s="47"/>
      <c r="MO830" s="47"/>
      <c r="MP830" s="47"/>
      <c r="MQ830" s="47"/>
      <c r="MR830" s="47"/>
      <c r="MS830" s="47"/>
      <c r="MT830" s="47"/>
      <c r="MU830" s="47"/>
      <c r="MV830" s="47"/>
      <c r="MW830" s="47"/>
      <c r="MX830" s="47"/>
      <c r="MY830" s="47"/>
      <c r="MZ830" s="47"/>
      <c r="NA830" s="47"/>
    </row>
    <row r="831" spans="138:365" x14ac:dyDescent="0.25"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  <c r="JP831" s="47"/>
      <c r="JQ831" s="47"/>
      <c r="JR831" s="47"/>
      <c r="JS831" s="47"/>
      <c r="JT831" s="47"/>
      <c r="JU831" s="47"/>
      <c r="JV831" s="47"/>
      <c r="JW831" s="47"/>
      <c r="JX831" s="47"/>
      <c r="JY831" s="47"/>
      <c r="JZ831" s="47"/>
      <c r="KA831" s="47"/>
      <c r="KB831" s="47"/>
      <c r="KC831" s="47"/>
      <c r="KD831" s="47"/>
      <c r="KE831" s="47"/>
      <c r="KF831" s="47"/>
      <c r="KG831" s="47"/>
      <c r="KH831" s="47"/>
      <c r="KI831" s="47"/>
      <c r="KJ831" s="47"/>
      <c r="KK831" s="47"/>
      <c r="KL831" s="47"/>
      <c r="KM831" s="47"/>
      <c r="KN831" s="47"/>
      <c r="KO831" s="47"/>
      <c r="KP831" s="47"/>
      <c r="KQ831" s="47"/>
      <c r="KR831" s="47"/>
      <c r="KS831" s="47"/>
      <c r="KT831" s="47"/>
      <c r="KU831" s="47"/>
      <c r="KV831" s="47"/>
      <c r="KW831" s="47"/>
      <c r="KX831" s="47"/>
      <c r="KY831" s="47"/>
      <c r="KZ831" s="47"/>
      <c r="LA831" s="47"/>
      <c r="LB831" s="47"/>
      <c r="LC831" s="47"/>
      <c r="LD831" s="47"/>
      <c r="LE831" s="47"/>
      <c r="LF831" s="47"/>
      <c r="LG831" s="47"/>
      <c r="LH831" s="47"/>
      <c r="LI831" s="47"/>
      <c r="LJ831" s="47"/>
      <c r="LK831" s="47"/>
      <c r="LL831" s="47"/>
      <c r="LM831" s="47"/>
      <c r="LN831" s="47"/>
      <c r="LO831" s="47"/>
      <c r="LP831" s="47"/>
      <c r="LQ831" s="47"/>
      <c r="LR831" s="47"/>
      <c r="LS831" s="47"/>
      <c r="LT831" s="47"/>
      <c r="LU831" s="47"/>
      <c r="LV831" s="47"/>
      <c r="LW831" s="47"/>
      <c r="LX831" s="47"/>
      <c r="LY831" s="47"/>
      <c r="LZ831" s="47"/>
      <c r="MA831" s="47"/>
      <c r="MB831" s="47"/>
      <c r="MC831" s="47"/>
      <c r="MD831" s="47"/>
      <c r="ME831" s="47"/>
      <c r="MF831" s="47"/>
      <c r="MG831" s="47"/>
      <c r="MH831" s="47"/>
      <c r="MI831" s="47"/>
      <c r="MJ831" s="47"/>
      <c r="MK831" s="47"/>
      <c r="ML831" s="47"/>
      <c r="MM831" s="47"/>
      <c r="MN831" s="47"/>
      <c r="MO831" s="47"/>
      <c r="MP831" s="47"/>
      <c r="MQ831" s="47"/>
      <c r="MR831" s="47"/>
      <c r="MS831" s="47"/>
      <c r="MT831" s="47"/>
      <c r="MU831" s="47"/>
      <c r="MV831" s="47"/>
      <c r="MW831" s="47"/>
      <c r="MX831" s="47"/>
      <c r="MY831" s="47"/>
      <c r="MZ831" s="47"/>
      <c r="NA831" s="47"/>
    </row>
    <row r="832" spans="138:365" x14ac:dyDescent="0.25"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  <c r="JP832" s="47"/>
      <c r="JQ832" s="47"/>
      <c r="JR832" s="47"/>
      <c r="JS832" s="47"/>
      <c r="JT832" s="47"/>
      <c r="JU832" s="47"/>
      <c r="JV832" s="47"/>
      <c r="JW832" s="47"/>
      <c r="JX832" s="47"/>
      <c r="JY832" s="47"/>
      <c r="JZ832" s="47"/>
      <c r="KA832" s="47"/>
      <c r="KB832" s="47"/>
      <c r="KC832" s="47"/>
      <c r="KD832" s="47"/>
      <c r="KE832" s="47"/>
      <c r="KF832" s="47"/>
      <c r="KG832" s="47"/>
      <c r="KH832" s="47"/>
      <c r="KI832" s="47"/>
      <c r="KJ832" s="47"/>
      <c r="KK832" s="47"/>
      <c r="KL832" s="47"/>
      <c r="KM832" s="47"/>
      <c r="KN832" s="47"/>
      <c r="KO832" s="47"/>
      <c r="KP832" s="47"/>
      <c r="KQ832" s="47"/>
      <c r="KR832" s="47"/>
      <c r="KS832" s="47"/>
      <c r="KT832" s="47"/>
      <c r="KU832" s="47"/>
      <c r="KV832" s="47"/>
      <c r="KW832" s="47"/>
      <c r="KX832" s="47"/>
      <c r="KY832" s="47"/>
      <c r="KZ832" s="47"/>
      <c r="LA832" s="47"/>
      <c r="LB832" s="47"/>
      <c r="LC832" s="47"/>
      <c r="LD832" s="47"/>
      <c r="LE832" s="47"/>
      <c r="LF832" s="47"/>
      <c r="LG832" s="47"/>
      <c r="LH832" s="47"/>
      <c r="LI832" s="47"/>
      <c r="LJ832" s="47"/>
      <c r="LK832" s="47"/>
      <c r="LL832" s="47"/>
      <c r="LM832" s="47"/>
      <c r="LN832" s="47"/>
      <c r="LO832" s="47"/>
      <c r="LP832" s="47"/>
      <c r="LQ832" s="47"/>
      <c r="LR832" s="47"/>
      <c r="LS832" s="47"/>
      <c r="LT832" s="47"/>
      <c r="LU832" s="47"/>
      <c r="LV832" s="47"/>
      <c r="LW832" s="47"/>
      <c r="LX832" s="47"/>
      <c r="LY832" s="47"/>
      <c r="LZ832" s="47"/>
      <c r="MA832" s="47"/>
      <c r="MB832" s="47"/>
      <c r="MC832" s="47"/>
      <c r="MD832" s="47"/>
      <c r="ME832" s="47"/>
      <c r="MF832" s="47"/>
      <c r="MG832" s="47"/>
      <c r="MH832" s="47"/>
      <c r="MI832" s="47"/>
      <c r="MJ832" s="47"/>
      <c r="MK832" s="47"/>
      <c r="ML832" s="47"/>
      <c r="MM832" s="47"/>
      <c r="MN832" s="47"/>
      <c r="MO832" s="47"/>
      <c r="MP832" s="47"/>
      <c r="MQ832" s="47"/>
      <c r="MR832" s="47"/>
      <c r="MS832" s="47"/>
      <c r="MT832" s="47"/>
      <c r="MU832" s="47"/>
      <c r="MV832" s="47"/>
      <c r="MW832" s="47"/>
      <c r="MX832" s="47"/>
      <c r="MY832" s="47"/>
      <c r="MZ832" s="47"/>
      <c r="NA832" s="47"/>
    </row>
    <row r="833" spans="138:365" x14ac:dyDescent="0.25"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  <c r="JP833" s="47"/>
      <c r="JQ833" s="47"/>
      <c r="JR833" s="47"/>
      <c r="JS833" s="47"/>
      <c r="JT833" s="47"/>
      <c r="JU833" s="47"/>
      <c r="JV833" s="47"/>
      <c r="JW833" s="47"/>
      <c r="JX833" s="47"/>
      <c r="JY833" s="47"/>
      <c r="JZ833" s="47"/>
      <c r="KA833" s="47"/>
      <c r="KB833" s="47"/>
      <c r="KC833" s="47"/>
      <c r="KD833" s="47"/>
      <c r="KE833" s="47"/>
      <c r="KF833" s="47"/>
      <c r="KG833" s="47"/>
      <c r="KH833" s="47"/>
      <c r="KI833" s="47"/>
      <c r="KJ833" s="47"/>
      <c r="KK833" s="47"/>
      <c r="KL833" s="47"/>
      <c r="KM833" s="47"/>
      <c r="KN833" s="47"/>
      <c r="KO833" s="47"/>
      <c r="KP833" s="47"/>
      <c r="KQ833" s="47"/>
      <c r="KR833" s="47"/>
      <c r="KS833" s="47"/>
      <c r="KT833" s="47"/>
      <c r="KU833" s="47"/>
      <c r="KV833" s="47"/>
      <c r="KW833" s="47"/>
      <c r="KX833" s="47"/>
      <c r="KY833" s="47"/>
      <c r="KZ833" s="47"/>
      <c r="LA833" s="47"/>
      <c r="LB833" s="47"/>
      <c r="LC833" s="47"/>
      <c r="LD833" s="47"/>
      <c r="LE833" s="47"/>
      <c r="LF833" s="47"/>
      <c r="LG833" s="47"/>
      <c r="LH833" s="47"/>
      <c r="LI833" s="47"/>
      <c r="LJ833" s="47"/>
      <c r="LK833" s="47"/>
      <c r="LL833" s="47"/>
      <c r="LM833" s="47"/>
      <c r="LN833" s="47"/>
      <c r="LO833" s="47"/>
      <c r="LP833" s="47"/>
      <c r="LQ833" s="47"/>
      <c r="LR833" s="47"/>
      <c r="LS833" s="47"/>
      <c r="LT833" s="47"/>
      <c r="LU833" s="47"/>
      <c r="LV833" s="47"/>
      <c r="LW833" s="47"/>
      <c r="LX833" s="47"/>
      <c r="LY833" s="47"/>
      <c r="LZ833" s="47"/>
      <c r="MA833" s="47"/>
      <c r="MB833" s="47"/>
      <c r="MC833" s="47"/>
      <c r="MD833" s="47"/>
      <c r="ME833" s="47"/>
      <c r="MF833" s="47"/>
      <c r="MG833" s="47"/>
      <c r="MH833" s="47"/>
      <c r="MI833" s="47"/>
      <c r="MJ833" s="47"/>
      <c r="MK833" s="47"/>
      <c r="ML833" s="47"/>
      <c r="MM833" s="47"/>
      <c r="MN833" s="47"/>
      <c r="MO833" s="47"/>
      <c r="MP833" s="47"/>
      <c r="MQ833" s="47"/>
      <c r="MR833" s="47"/>
      <c r="MS833" s="47"/>
      <c r="MT833" s="47"/>
      <c r="MU833" s="47"/>
      <c r="MV833" s="47"/>
      <c r="MW833" s="47"/>
      <c r="MX833" s="47"/>
      <c r="MY833" s="47"/>
      <c r="MZ833" s="47"/>
      <c r="NA833" s="47"/>
    </row>
    <row r="834" spans="138:365" x14ac:dyDescent="0.25"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  <c r="JP834" s="47"/>
      <c r="JQ834" s="47"/>
      <c r="JR834" s="47"/>
      <c r="JS834" s="47"/>
      <c r="JT834" s="47"/>
      <c r="JU834" s="47"/>
      <c r="JV834" s="47"/>
      <c r="JW834" s="47"/>
      <c r="JX834" s="47"/>
      <c r="JY834" s="47"/>
      <c r="JZ834" s="47"/>
      <c r="KA834" s="47"/>
      <c r="KB834" s="47"/>
      <c r="KC834" s="47"/>
      <c r="KD834" s="47"/>
      <c r="KE834" s="47"/>
      <c r="KF834" s="47"/>
      <c r="KG834" s="47"/>
      <c r="KH834" s="47"/>
      <c r="KI834" s="47"/>
      <c r="KJ834" s="47"/>
      <c r="KK834" s="47"/>
      <c r="KL834" s="47"/>
      <c r="KM834" s="47"/>
      <c r="KN834" s="47"/>
      <c r="KO834" s="47"/>
      <c r="KP834" s="47"/>
      <c r="KQ834" s="47"/>
      <c r="KR834" s="47"/>
      <c r="KS834" s="47"/>
      <c r="KT834" s="47"/>
      <c r="KU834" s="47"/>
      <c r="KV834" s="47"/>
      <c r="KW834" s="47"/>
      <c r="KX834" s="47"/>
      <c r="KY834" s="47"/>
      <c r="KZ834" s="47"/>
      <c r="LA834" s="47"/>
      <c r="LB834" s="47"/>
      <c r="LC834" s="47"/>
      <c r="LD834" s="47"/>
      <c r="LE834" s="47"/>
      <c r="LF834" s="47"/>
      <c r="LG834" s="47"/>
      <c r="LH834" s="47"/>
      <c r="LI834" s="47"/>
      <c r="LJ834" s="47"/>
      <c r="LK834" s="47"/>
      <c r="LL834" s="47"/>
      <c r="LM834" s="47"/>
      <c r="LN834" s="47"/>
      <c r="LO834" s="47"/>
      <c r="LP834" s="47"/>
      <c r="LQ834" s="47"/>
      <c r="LR834" s="47"/>
      <c r="LS834" s="47"/>
      <c r="LT834" s="47"/>
      <c r="LU834" s="47"/>
      <c r="LV834" s="47"/>
      <c r="LW834" s="47"/>
      <c r="LX834" s="47"/>
      <c r="LY834" s="47"/>
      <c r="LZ834" s="47"/>
      <c r="MA834" s="47"/>
      <c r="MB834" s="47"/>
      <c r="MC834" s="47"/>
      <c r="MD834" s="47"/>
      <c r="ME834" s="47"/>
      <c r="MF834" s="47"/>
      <c r="MG834" s="47"/>
      <c r="MH834" s="47"/>
      <c r="MI834" s="47"/>
      <c r="MJ834" s="47"/>
      <c r="MK834" s="47"/>
      <c r="ML834" s="47"/>
      <c r="MM834" s="47"/>
      <c r="MN834" s="47"/>
      <c r="MO834" s="47"/>
      <c r="MP834" s="47"/>
      <c r="MQ834" s="47"/>
      <c r="MR834" s="47"/>
      <c r="MS834" s="47"/>
      <c r="MT834" s="47"/>
      <c r="MU834" s="47"/>
      <c r="MV834" s="47"/>
      <c r="MW834" s="47"/>
      <c r="MX834" s="47"/>
      <c r="MY834" s="47"/>
      <c r="MZ834" s="47"/>
      <c r="NA834" s="47"/>
    </row>
    <row r="835" spans="138:365" x14ac:dyDescent="0.25"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  <c r="JP835" s="47"/>
      <c r="JQ835" s="47"/>
      <c r="JR835" s="47"/>
      <c r="JS835" s="47"/>
      <c r="JT835" s="47"/>
      <c r="JU835" s="47"/>
      <c r="JV835" s="47"/>
      <c r="JW835" s="47"/>
      <c r="JX835" s="47"/>
      <c r="JY835" s="47"/>
      <c r="JZ835" s="47"/>
      <c r="KA835" s="47"/>
      <c r="KB835" s="47"/>
      <c r="KC835" s="47"/>
      <c r="KD835" s="47"/>
      <c r="KE835" s="47"/>
      <c r="KF835" s="47"/>
      <c r="KG835" s="47"/>
      <c r="KH835" s="47"/>
      <c r="KI835" s="47"/>
      <c r="KJ835" s="47"/>
      <c r="KK835" s="47"/>
      <c r="KL835" s="47"/>
      <c r="KM835" s="47"/>
      <c r="KN835" s="47"/>
      <c r="KO835" s="47"/>
      <c r="KP835" s="47"/>
      <c r="KQ835" s="47"/>
      <c r="KR835" s="47"/>
      <c r="KS835" s="47"/>
      <c r="KT835" s="47"/>
      <c r="KU835" s="47"/>
      <c r="KV835" s="47"/>
      <c r="KW835" s="47"/>
      <c r="KX835" s="47"/>
      <c r="KY835" s="47"/>
      <c r="KZ835" s="47"/>
      <c r="LA835" s="47"/>
      <c r="LB835" s="47"/>
      <c r="LC835" s="47"/>
      <c r="LD835" s="47"/>
      <c r="LE835" s="47"/>
      <c r="LF835" s="47"/>
      <c r="LG835" s="47"/>
      <c r="LH835" s="47"/>
      <c r="LI835" s="47"/>
      <c r="LJ835" s="47"/>
      <c r="LK835" s="47"/>
      <c r="LL835" s="47"/>
      <c r="LM835" s="47"/>
      <c r="LN835" s="47"/>
      <c r="LO835" s="47"/>
      <c r="LP835" s="47"/>
      <c r="LQ835" s="47"/>
      <c r="LR835" s="47"/>
      <c r="LS835" s="47"/>
      <c r="LT835" s="47"/>
      <c r="LU835" s="47"/>
      <c r="LV835" s="47"/>
      <c r="LW835" s="47"/>
      <c r="LX835" s="47"/>
      <c r="LY835" s="47"/>
      <c r="LZ835" s="47"/>
      <c r="MA835" s="47"/>
      <c r="MB835" s="47"/>
      <c r="MC835" s="47"/>
      <c r="MD835" s="47"/>
      <c r="ME835" s="47"/>
      <c r="MF835" s="47"/>
      <c r="MG835" s="47"/>
      <c r="MH835" s="47"/>
      <c r="MI835" s="47"/>
      <c r="MJ835" s="47"/>
      <c r="MK835" s="47"/>
      <c r="ML835" s="47"/>
      <c r="MM835" s="47"/>
      <c r="MN835" s="47"/>
      <c r="MO835" s="47"/>
      <c r="MP835" s="47"/>
      <c r="MQ835" s="47"/>
      <c r="MR835" s="47"/>
      <c r="MS835" s="47"/>
      <c r="MT835" s="47"/>
      <c r="MU835" s="47"/>
      <c r="MV835" s="47"/>
      <c r="MW835" s="47"/>
      <c r="MX835" s="47"/>
      <c r="MY835" s="47"/>
      <c r="MZ835" s="47"/>
      <c r="NA835" s="47"/>
    </row>
    <row r="836" spans="138:365" x14ac:dyDescent="0.25"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  <c r="JP836" s="47"/>
      <c r="JQ836" s="47"/>
      <c r="JR836" s="47"/>
      <c r="JS836" s="47"/>
      <c r="JT836" s="47"/>
      <c r="JU836" s="47"/>
      <c r="JV836" s="47"/>
      <c r="JW836" s="47"/>
      <c r="JX836" s="47"/>
      <c r="JY836" s="47"/>
      <c r="JZ836" s="47"/>
      <c r="KA836" s="47"/>
      <c r="KB836" s="47"/>
      <c r="KC836" s="47"/>
      <c r="KD836" s="47"/>
      <c r="KE836" s="47"/>
      <c r="KF836" s="47"/>
      <c r="KG836" s="47"/>
      <c r="KH836" s="47"/>
      <c r="KI836" s="47"/>
      <c r="KJ836" s="47"/>
      <c r="KK836" s="47"/>
      <c r="KL836" s="47"/>
      <c r="KM836" s="47"/>
      <c r="KN836" s="47"/>
      <c r="KO836" s="47"/>
      <c r="KP836" s="47"/>
      <c r="KQ836" s="47"/>
      <c r="KR836" s="47"/>
      <c r="KS836" s="47"/>
      <c r="KT836" s="47"/>
      <c r="KU836" s="47"/>
      <c r="KV836" s="47"/>
      <c r="KW836" s="47"/>
      <c r="KX836" s="47"/>
      <c r="KY836" s="47"/>
      <c r="KZ836" s="47"/>
      <c r="LA836" s="47"/>
      <c r="LB836" s="47"/>
      <c r="LC836" s="47"/>
      <c r="LD836" s="47"/>
      <c r="LE836" s="47"/>
      <c r="LF836" s="47"/>
      <c r="LG836" s="47"/>
      <c r="LH836" s="47"/>
      <c r="LI836" s="47"/>
      <c r="LJ836" s="47"/>
      <c r="LK836" s="47"/>
      <c r="LL836" s="47"/>
      <c r="LM836" s="47"/>
      <c r="LN836" s="47"/>
      <c r="LO836" s="47"/>
      <c r="LP836" s="47"/>
      <c r="LQ836" s="47"/>
      <c r="LR836" s="47"/>
      <c r="LS836" s="47"/>
      <c r="LT836" s="47"/>
      <c r="LU836" s="47"/>
      <c r="LV836" s="47"/>
      <c r="LW836" s="47"/>
      <c r="LX836" s="47"/>
      <c r="LY836" s="47"/>
      <c r="LZ836" s="47"/>
      <c r="MA836" s="47"/>
      <c r="MB836" s="47"/>
      <c r="MC836" s="47"/>
      <c r="MD836" s="47"/>
      <c r="ME836" s="47"/>
      <c r="MF836" s="47"/>
      <c r="MG836" s="47"/>
      <c r="MH836" s="47"/>
      <c r="MI836" s="47"/>
      <c r="MJ836" s="47"/>
      <c r="MK836" s="47"/>
      <c r="ML836" s="47"/>
      <c r="MM836" s="47"/>
      <c r="MN836" s="47"/>
      <c r="MO836" s="47"/>
      <c r="MP836" s="47"/>
      <c r="MQ836" s="47"/>
      <c r="MR836" s="47"/>
      <c r="MS836" s="47"/>
      <c r="MT836" s="47"/>
      <c r="MU836" s="47"/>
      <c r="MV836" s="47"/>
      <c r="MW836" s="47"/>
      <c r="MX836" s="47"/>
      <c r="MY836" s="47"/>
      <c r="MZ836" s="47"/>
      <c r="NA836" s="47"/>
    </row>
    <row r="837" spans="138:365" x14ac:dyDescent="0.25"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  <c r="JP837" s="47"/>
      <c r="JQ837" s="47"/>
      <c r="JR837" s="47"/>
      <c r="JS837" s="47"/>
      <c r="JT837" s="47"/>
      <c r="JU837" s="47"/>
      <c r="JV837" s="47"/>
      <c r="JW837" s="47"/>
      <c r="JX837" s="47"/>
      <c r="JY837" s="47"/>
      <c r="JZ837" s="47"/>
      <c r="KA837" s="47"/>
      <c r="KB837" s="47"/>
      <c r="KC837" s="47"/>
      <c r="KD837" s="47"/>
      <c r="KE837" s="47"/>
      <c r="KF837" s="47"/>
      <c r="KG837" s="47"/>
      <c r="KH837" s="47"/>
      <c r="KI837" s="47"/>
      <c r="KJ837" s="47"/>
      <c r="KK837" s="47"/>
      <c r="KL837" s="47"/>
      <c r="KM837" s="47"/>
      <c r="KN837" s="47"/>
      <c r="KO837" s="47"/>
      <c r="KP837" s="47"/>
      <c r="KQ837" s="47"/>
      <c r="KR837" s="47"/>
      <c r="KS837" s="47"/>
      <c r="KT837" s="47"/>
      <c r="KU837" s="47"/>
      <c r="KV837" s="47"/>
      <c r="KW837" s="47"/>
      <c r="KX837" s="47"/>
      <c r="KY837" s="47"/>
      <c r="KZ837" s="47"/>
      <c r="LA837" s="47"/>
      <c r="LB837" s="47"/>
      <c r="LC837" s="47"/>
      <c r="LD837" s="47"/>
      <c r="LE837" s="47"/>
      <c r="LF837" s="47"/>
      <c r="LG837" s="47"/>
      <c r="LH837" s="47"/>
      <c r="LI837" s="47"/>
      <c r="LJ837" s="47"/>
      <c r="LK837" s="47"/>
      <c r="LL837" s="47"/>
      <c r="LM837" s="47"/>
      <c r="LN837" s="47"/>
      <c r="LO837" s="47"/>
      <c r="LP837" s="47"/>
      <c r="LQ837" s="47"/>
      <c r="LR837" s="47"/>
      <c r="LS837" s="47"/>
      <c r="LT837" s="47"/>
      <c r="LU837" s="47"/>
      <c r="LV837" s="47"/>
      <c r="LW837" s="47"/>
      <c r="LX837" s="47"/>
      <c r="LY837" s="47"/>
      <c r="LZ837" s="47"/>
      <c r="MA837" s="47"/>
      <c r="MB837" s="47"/>
      <c r="MC837" s="47"/>
      <c r="MD837" s="47"/>
      <c r="ME837" s="47"/>
      <c r="MF837" s="47"/>
      <c r="MG837" s="47"/>
      <c r="MH837" s="47"/>
      <c r="MI837" s="47"/>
      <c r="MJ837" s="47"/>
      <c r="MK837" s="47"/>
      <c r="ML837" s="47"/>
      <c r="MM837" s="47"/>
      <c r="MN837" s="47"/>
      <c r="MO837" s="47"/>
      <c r="MP837" s="47"/>
      <c r="MQ837" s="47"/>
      <c r="MR837" s="47"/>
      <c r="MS837" s="47"/>
      <c r="MT837" s="47"/>
      <c r="MU837" s="47"/>
      <c r="MV837" s="47"/>
      <c r="MW837" s="47"/>
      <c r="MX837" s="47"/>
      <c r="MY837" s="47"/>
      <c r="MZ837" s="47"/>
      <c r="NA837" s="47"/>
    </row>
    <row r="838" spans="138:365" x14ac:dyDescent="0.25"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  <c r="JP838" s="47"/>
      <c r="JQ838" s="47"/>
      <c r="JR838" s="47"/>
      <c r="JS838" s="47"/>
      <c r="JT838" s="47"/>
      <c r="JU838" s="47"/>
      <c r="JV838" s="47"/>
      <c r="JW838" s="47"/>
      <c r="JX838" s="47"/>
      <c r="JY838" s="47"/>
      <c r="JZ838" s="47"/>
      <c r="KA838" s="47"/>
      <c r="KB838" s="47"/>
      <c r="KC838" s="47"/>
      <c r="KD838" s="47"/>
      <c r="KE838" s="47"/>
      <c r="KF838" s="47"/>
      <c r="KG838" s="47"/>
      <c r="KH838" s="47"/>
      <c r="KI838" s="47"/>
      <c r="KJ838" s="47"/>
      <c r="KK838" s="47"/>
      <c r="KL838" s="47"/>
      <c r="KM838" s="47"/>
      <c r="KN838" s="47"/>
      <c r="KO838" s="47"/>
      <c r="KP838" s="47"/>
      <c r="KQ838" s="47"/>
      <c r="KR838" s="47"/>
      <c r="KS838" s="47"/>
      <c r="KT838" s="47"/>
      <c r="KU838" s="47"/>
      <c r="KV838" s="47"/>
      <c r="KW838" s="47"/>
      <c r="KX838" s="47"/>
      <c r="KY838" s="47"/>
      <c r="KZ838" s="47"/>
      <c r="LA838" s="47"/>
      <c r="LB838" s="47"/>
      <c r="LC838" s="47"/>
      <c r="LD838" s="47"/>
      <c r="LE838" s="47"/>
      <c r="LF838" s="47"/>
      <c r="LG838" s="47"/>
      <c r="LH838" s="47"/>
      <c r="LI838" s="47"/>
      <c r="LJ838" s="47"/>
      <c r="LK838" s="47"/>
      <c r="LL838" s="47"/>
      <c r="LM838" s="47"/>
      <c r="LN838" s="47"/>
      <c r="LO838" s="47"/>
      <c r="LP838" s="47"/>
      <c r="LQ838" s="47"/>
      <c r="LR838" s="47"/>
      <c r="LS838" s="47"/>
      <c r="LT838" s="47"/>
      <c r="LU838" s="47"/>
      <c r="LV838" s="47"/>
      <c r="LW838" s="47"/>
      <c r="LX838" s="47"/>
      <c r="LY838" s="47"/>
      <c r="LZ838" s="47"/>
      <c r="MA838" s="47"/>
      <c r="MB838" s="47"/>
      <c r="MC838" s="47"/>
      <c r="MD838" s="47"/>
      <c r="ME838" s="47"/>
      <c r="MF838" s="47"/>
      <c r="MG838" s="47"/>
      <c r="MH838" s="47"/>
      <c r="MI838" s="47"/>
      <c r="MJ838" s="47"/>
      <c r="MK838" s="47"/>
      <c r="ML838" s="47"/>
      <c r="MM838" s="47"/>
      <c r="MN838" s="47"/>
      <c r="MO838" s="47"/>
      <c r="MP838" s="47"/>
      <c r="MQ838" s="47"/>
      <c r="MR838" s="47"/>
      <c r="MS838" s="47"/>
      <c r="MT838" s="47"/>
      <c r="MU838" s="47"/>
      <c r="MV838" s="47"/>
      <c r="MW838" s="47"/>
      <c r="MX838" s="47"/>
      <c r="MY838" s="47"/>
      <c r="MZ838" s="47"/>
      <c r="NA838" s="47"/>
    </row>
    <row r="839" spans="138:365" x14ac:dyDescent="0.25"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  <c r="JP839" s="47"/>
      <c r="JQ839" s="47"/>
      <c r="JR839" s="47"/>
      <c r="JS839" s="47"/>
      <c r="JT839" s="47"/>
      <c r="JU839" s="47"/>
      <c r="JV839" s="47"/>
      <c r="JW839" s="47"/>
      <c r="JX839" s="47"/>
      <c r="JY839" s="47"/>
      <c r="JZ839" s="47"/>
      <c r="KA839" s="47"/>
      <c r="KB839" s="47"/>
      <c r="KC839" s="47"/>
      <c r="KD839" s="47"/>
      <c r="KE839" s="47"/>
      <c r="KF839" s="47"/>
      <c r="KG839" s="47"/>
      <c r="KH839" s="47"/>
      <c r="KI839" s="47"/>
      <c r="KJ839" s="47"/>
      <c r="KK839" s="47"/>
      <c r="KL839" s="47"/>
      <c r="KM839" s="47"/>
      <c r="KN839" s="47"/>
      <c r="KO839" s="47"/>
      <c r="KP839" s="47"/>
      <c r="KQ839" s="47"/>
      <c r="KR839" s="47"/>
      <c r="KS839" s="47"/>
      <c r="KT839" s="47"/>
      <c r="KU839" s="47"/>
      <c r="KV839" s="47"/>
      <c r="KW839" s="47"/>
      <c r="KX839" s="47"/>
      <c r="KY839" s="47"/>
      <c r="KZ839" s="47"/>
      <c r="LA839" s="47"/>
      <c r="LB839" s="47"/>
      <c r="LC839" s="47"/>
      <c r="LD839" s="47"/>
      <c r="LE839" s="47"/>
      <c r="LF839" s="47"/>
      <c r="LG839" s="47"/>
      <c r="LH839" s="47"/>
      <c r="LI839" s="47"/>
      <c r="LJ839" s="47"/>
      <c r="LK839" s="47"/>
      <c r="LL839" s="47"/>
      <c r="LM839" s="47"/>
      <c r="LN839" s="47"/>
      <c r="LO839" s="47"/>
      <c r="LP839" s="47"/>
      <c r="LQ839" s="47"/>
      <c r="LR839" s="47"/>
      <c r="LS839" s="47"/>
      <c r="LT839" s="47"/>
      <c r="LU839" s="47"/>
      <c r="LV839" s="47"/>
      <c r="LW839" s="47"/>
      <c r="LX839" s="47"/>
      <c r="LY839" s="47"/>
      <c r="LZ839" s="47"/>
      <c r="MA839" s="47"/>
      <c r="MB839" s="47"/>
      <c r="MC839" s="47"/>
      <c r="MD839" s="47"/>
      <c r="ME839" s="47"/>
      <c r="MF839" s="47"/>
      <c r="MG839" s="47"/>
      <c r="MH839" s="47"/>
      <c r="MI839" s="47"/>
      <c r="MJ839" s="47"/>
      <c r="MK839" s="47"/>
      <c r="ML839" s="47"/>
      <c r="MM839" s="47"/>
      <c r="MN839" s="47"/>
      <c r="MO839" s="47"/>
      <c r="MP839" s="47"/>
      <c r="MQ839" s="47"/>
      <c r="MR839" s="47"/>
      <c r="MS839" s="47"/>
      <c r="MT839" s="47"/>
      <c r="MU839" s="47"/>
      <c r="MV839" s="47"/>
      <c r="MW839" s="47"/>
      <c r="MX839" s="47"/>
      <c r="MY839" s="47"/>
      <c r="MZ839" s="47"/>
      <c r="NA839" s="47"/>
    </row>
    <row r="840" spans="138:365" x14ac:dyDescent="0.25"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  <c r="JP840" s="47"/>
      <c r="JQ840" s="47"/>
      <c r="JR840" s="47"/>
      <c r="JS840" s="47"/>
      <c r="JT840" s="47"/>
      <c r="JU840" s="47"/>
      <c r="JV840" s="47"/>
      <c r="JW840" s="47"/>
      <c r="JX840" s="47"/>
      <c r="JY840" s="47"/>
      <c r="JZ840" s="47"/>
      <c r="KA840" s="47"/>
      <c r="KB840" s="47"/>
      <c r="KC840" s="47"/>
      <c r="KD840" s="47"/>
      <c r="KE840" s="47"/>
      <c r="KF840" s="47"/>
      <c r="KG840" s="47"/>
      <c r="KH840" s="47"/>
      <c r="KI840" s="47"/>
      <c r="KJ840" s="47"/>
      <c r="KK840" s="47"/>
      <c r="KL840" s="47"/>
      <c r="KM840" s="47"/>
      <c r="KN840" s="47"/>
      <c r="KO840" s="47"/>
      <c r="KP840" s="47"/>
      <c r="KQ840" s="47"/>
      <c r="KR840" s="47"/>
      <c r="KS840" s="47"/>
      <c r="KT840" s="47"/>
      <c r="KU840" s="47"/>
      <c r="KV840" s="47"/>
      <c r="KW840" s="47"/>
      <c r="KX840" s="47"/>
      <c r="KY840" s="47"/>
      <c r="KZ840" s="47"/>
      <c r="LA840" s="47"/>
      <c r="LB840" s="47"/>
      <c r="LC840" s="47"/>
      <c r="LD840" s="47"/>
      <c r="LE840" s="47"/>
      <c r="LF840" s="47"/>
      <c r="LG840" s="47"/>
      <c r="LH840" s="47"/>
      <c r="LI840" s="47"/>
      <c r="LJ840" s="47"/>
      <c r="LK840" s="47"/>
      <c r="LL840" s="47"/>
      <c r="LM840" s="47"/>
      <c r="LN840" s="47"/>
      <c r="LO840" s="47"/>
      <c r="LP840" s="47"/>
      <c r="LQ840" s="47"/>
      <c r="LR840" s="47"/>
      <c r="LS840" s="47"/>
      <c r="LT840" s="47"/>
      <c r="LU840" s="47"/>
      <c r="LV840" s="47"/>
      <c r="LW840" s="47"/>
      <c r="LX840" s="47"/>
      <c r="LY840" s="47"/>
      <c r="LZ840" s="47"/>
      <c r="MA840" s="47"/>
      <c r="MB840" s="47"/>
      <c r="MC840" s="47"/>
      <c r="MD840" s="47"/>
      <c r="ME840" s="47"/>
      <c r="MF840" s="47"/>
      <c r="MG840" s="47"/>
      <c r="MH840" s="47"/>
      <c r="MI840" s="47"/>
      <c r="MJ840" s="47"/>
      <c r="MK840" s="47"/>
      <c r="ML840" s="47"/>
      <c r="MM840" s="47"/>
      <c r="MN840" s="47"/>
      <c r="MO840" s="47"/>
      <c r="MP840" s="47"/>
      <c r="MQ840" s="47"/>
      <c r="MR840" s="47"/>
      <c r="MS840" s="47"/>
      <c r="MT840" s="47"/>
      <c r="MU840" s="47"/>
      <c r="MV840" s="47"/>
      <c r="MW840" s="47"/>
      <c r="MX840" s="47"/>
      <c r="MY840" s="47"/>
      <c r="MZ840" s="47"/>
      <c r="NA840" s="47"/>
    </row>
    <row r="841" spans="138:365" x14ac:dyDescent="0.25"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  <c r="JP841" s="47"/>
      <c r="JQ841" s="47"/>
      <c r="JR841" s="47"/>
      <c r="JS841" s="47"/>
      <c r="JT841" s="47"/>
      <c r="JU841" s="47"/>
      <c r="JV841" s="47"/>
      <c r="JW841" s="47"/>
      <c r="JX841" s="47"/>
      <c r="JY841" s="47"/>
      <c r="JZ841" s="47"/>
      <c r="KA841" s="47"/>
      <c r="KB841" s="47"/>
      <c r="KC841" s="47"/>
      <c r="KD841" s="47"/>
      <c r="KE841" s="47"/>
      <c r="KF841" s="47"/>
      <c r="KG841" s="47"/>
      <c r="KH841" s="47"/>
      <c r="KI841" s="47"/>
      <c r="KJ841" s="47"/>
      <c r="KK841" s="47"/>
      <c r="KL841" s="47"/>
      <c r="KM841" s="47"/>
      <c r="KN841" s="47"/>
      <c r="KO841" s="47"/>
      <c r="KP841" s="47"/>
      <c r="KQ841" s="47"/>
      <c r="KR841" s="47"/>
      <c r="KS841" s="47"/>
      <c r="KT841" s="47"/>
      <c r="KU841" s="47"/>
      <c r="KV841" s="47"/>
      <c r="KW841" s="47"/>
      <c r="KX841" s="47"/>
      <c r="KY841" s="47"/>
      <c r="KZ841" s="47"/>
      <c r="LA841" s="47"/>
      <c r="LB841" s="47"/>
      <c r="LC841" s="47"/>
      <c r="LD841" s="47"/>
      <c r="LE841" s="47"/>
      <c r="LF841" s="47"/>
      <c r="LG841" s="47"/>
      <c r="LH841" s="47"/>
      <c r="LI841" s="47"/>
      <c r="LJ841" s="47"/>
      <c r="LK841" s="47"/>
      <c r="LL841" s="47"/>
      <c r="LM841" s="47"/>
      <c r="LN841" s="47"/>
      <c r="LO841" s="47"/>
      <c r="LP841" s="47"/>
      <c r="LQ841" s="47"/>
      <c r="LR841" s="47"/>
      <c r="LS841" s="47"/>
      <c r="LT841" s="47"/>
      <c r="LU841" s="47"/>
      <c r="LV841" s="47"/>
      <c r="LW841" s="47"/>
      <c r="LX841" s="47"/>
      <c r="LY841" s="47"/>
      <c r="LZ841" s="47"/>
      <c r="MA841" s="47"/>
      <c r="MB841" s="47"/>
      <c r="MC841" s="47"/>
      <c r="MD841" s="47"/>
      <c r="ME841" s="47"/>
      <c r="MF841" s="47"/>
      <c r="MG841" s="47"/>
      <c r="MH841" s="47"/>
      <c r="MI841" s="47"/>
      <c r="MJ841" s="47"/>
      <c r="MK841" s="47"/>
      <c r="ML841" s="47"/>
      <c r="MM841" s="47"/>
      <c r="MN841" s="47"/>
      <c r="MO841" s="47"/>
      <c r="MP841" s="47"/>
      <c r="MQ841" s="47"/>
      <c r="MR841" s="47"/>
      <c r="MS841" s="47"/>
      <c r="MT841" s="47"/>
      <c r="MU841" s="47"/>
      <c r="MV841" s="47"/>
      <c r="MW841" s="47"/>
      <c r="MX841" s="47"/>
      <c r="MY841" s="47"/>
      <c r="MZ841" s="47"/>
      <c r="NA841" s="47"/>
    </row>
    <row r="842" spans="138:365" x14ac:dyDescent="0.25"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  <c r="JP842" s="47"/>
      <c r="JQ842" s="47"/>
      <c r="JR842" s="47"/>
      <c r="JS842" s="47"/>
      <c r="JT842" s="47"/>
      <c r="JU842" s="47"/>
      <c r="JV842" s="47"/>
      <c r="JW842" s="47"/>
      <c r="JX842" s="47"/>
      <c r="JY842" s="47"/>
      <c r="JZ842" s="47"/>
      <c r="KA842" s="47"/>
      <c r="KB842" s="47"/>
      <c r="KC842" s="47"/>
      <c r="KD842" s="47"/>
      <c r="KE842" s="47"/>
      <c r="KF842" s="47"/>
      <c r="KG842" s="47"/>
      <c r="KH842" s="47"/>
      <c r="KI842" s="47"/>
      <c r="KJ842" s="47"/>
      <c r="KK842" s="47"/>
      <c r="KL842" s="47"/>
      <c r="KM842" s="47"/>
      <c r="KN842" s="47"/>
      <c r="KO842" s="47"/>
      <c r="KP842" s="47"/>
      <c r="KQ842" s="47"/>
      <c r="KR842" s="47"/>
      <c r="KS842" s="47"/>
      <c r="KT842" s="47"/>
      <c r="KU842" s="47"/>
      <c r="KV842" s="47"/>
      <c r="KW842" s="47"/>
      <c r="KX842" s="47"/>
      <c r="KY842" s="47"/>
      <c r="KZ842" s="47"/>
      <c r="LA842" s="47"/>
      <c r="LB842" s="47"/>
      <c r="LC842" s="47"/>
      <c r="LD842" s="47"/>
      <c r="LE842" s="47"/>
      <c r="LF842" s="47"/>
      <c r="LG842" s="47"/>
      <c r="LH842" s="47"/>
      <c r="LI842" s="47"/>
      <c r="LJ842" s="47"/>
      <c r="LK842" s="47"/>
      <c r="LL842" s="47"/>
      <c r="LM842" s="47"/>
      <c r="LN842" s="47"/>
      <c r="LO842" s="47"/>
      <c r="LP842" s="47"/>
      <c r="LQ842" s="47"/>
      <c r="LR842" s="47"/>
      <c r="LS842" s="47"/>
      <c r="LT842" s="47"/>
      <c r="LU842" s="47"/>
      <c r="LV842" s="47"/>
      <c r="LW842" s="47"/>
      <c r="LX842" s="47"/>
      <c r="LY842" s="47"/>
      <c r="LZ842" s="47"/>
      <c r="MA842" s="47"/>
      <c r="MB842" s="47"/>
      <c r="MC842" s="47"/>
      <c r="MD842" s="47"/>
      <c r="ME842" s="47"/>
      <c r="MF842" s="47"/>
      <c r="MG842" s="47"/>
      <c r="MH842" s="47"/>
      <c r="MI842" s="47"/>
      <c r="MJ842" s="47"/>
      <c r="MK842" s="47"/>
      <c r="ML842" s="47"/>
      <c r="MM842" s="47"/>
      <c r="MN842" s="47"/>
      <c r="MO842" s="47"/>
      <c r="MP842" s="47"/>
      <c r="MQ842" s="47"/>
      <c r="MR842" s="47"/>
      <c r="MS842" s="47"/>
      <c r="MT842" s="47"/>
      <c r="MU842" s="47"/>
      <c r="MV842" s="47"/>
      <c r="MW842" s="47"/>
      <c r="MX842" s="47"/>
      <c r="MY842" s="47"/>
      <c r="MZ842" s="47"/>
      <c r="NA842" s="47"/>
    </row>
    <row r="843" spans="138:365" x14ac:dyDescent="0.25"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  <c r="JP843" s="47"/>
      <c r="JQ843" s="47"/>
      <c r="JR843" s="47"/>
      <c r="JS843" s="47"/>
      <c r="JT843" s="47"/>
      <c r="JU843" s="47"/>
      <c r="JV843" s="47"/>
      <c r="JW843" s="47"/>
      <c r="JX843" s="47"/>
      <c r="JY843" s="47"/>
      <c r="JZ843" s="47"/>
      <c r="KA843" s="47"/>
      <c r="KB843" s="47"/>
      <c r="KC843" s="47"/>
      <c r="KD843" s="47"/>
      <c r="KE843" s="47"/>
      <c r="KF843" s="47"/>
      <c r="KG843" s="47"/>
      <c r="KH843" s="47"/>
      <c r="KI843" s="47"/>
      <c r="KJ843" s="47"/>
      <c r="KK843" s="47"/>
      <c r="KL843" s="47"/>
      <c r="KM843" s="47"/>
      <c r="KN843" s="47"/>
      <c r="KO843" s="47"/>
      <c r="KP843" s="47"/>
      <c r="KQ843" s="47"/>
      <c r="KR843" s="47"/>
      <c r="KS843" s="47"/>
      <c r="KT843" s="47"/>
      <c r="KU843" s="47"/>
      <c r="KV843" s="47"/>
      <c r="KW843" s="47"/>
      <c r="KX843" s="47"/>
      <c r="KY843" s="47"/>
      <c r="KZ843" s="47"/>
      <c r="LA843" s="47"/>
      <c r="LB843" s="47"/>
      <c r="LC843" s="47"/>
      <c r="LD843" s="47"/>
      <c r="LE843" s="47"/>
      <c r="LF843" s="47"/>
      <c r="LG843" s="47"/>
      <c r="LH843" s="47"/>
      <c r="LI843" s="47"/>
      <c r="LJ843" s="47"/>
      <c r="LK843" s="47"/>
      <c r="LL843" s="47"/>
      <c r="LM843" s="47"/>
      <c r="LN843" s="47"/>
      <c r="LO843" s="47"/>
      <c r="LP843" s="47"/>
      <c r="LQ843" s="47"/>
      <c r="LR843" s="47"/>
      <c r="LS843" s="47"/>
      <c r="LT843" s="47"/>
      <c r="LU843" s="47"/>
      <c r="LV843" s="47"/>
      <c r="LW843" s="47"/>
      <c r="LX843" s="47"/>
      <c r="LY843" s="47"/>
      <c r="LZ843" s="47"/>
      <c r="MA843" s="47"/>
      <c r="MB843" s="47"/>
      <c r="MC843" s="47"/>
      <c r="MD843" s="47"/>
      <c r="ME843" s="47"/>
      <c r="MF843" s="47"/>
      <c r="MG843" s="47"/>
      <c r="MH843" s="47"/>
      <c r="MI843" s="47"/>
      <c r="MJ843" s="47"/>
      <c r="MK843" s="47"/>
      <c r="ML843" s="47"/>
      <c r="MM843" s="47"/>
      <c r="MN843" s="47"/>
      <c r="MO843" s="47"/>
      <c r="MP843" s="47"/>
      <c r="MQ843" s="47"/>
      <c r="MR843" s="47"/>
      <c r="MS843" s="47"/>
      <c r="MT843" s="47"/>
      <c r="MU843" s="47"/>
      <c r="MV843" s="47"/>
      <c r="MW843" s="47"/>
      <c r="MX843" s="47"/>
      <c r="MY843" s="47"/>
      <c r="MZ843" s="47"/>
      <c r="NA843" s="47"/>
    </row>
    <row r="844" spans="138:365" x14ac:dyDescent="0.25"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  <c r="JP844" s="47"/>
      <c r="JQ844" s="47"/>
      <c r="JR844" s="47"/>
      <c r="JS844" s="47"/>
      <c r="JT844" s="47"/>
      <c r="JU844" s="47"/>
      <c r="JV844" s="47"/>
      <c r="JW844" s="47"/>
      <c r="JX844" s="47"/>
      <c r="JY844" s="47"/>
      <c r="JZ844" s="47"/>
      <c r="KA844" s="47"/>
      <c r="KB844" s="47"/>
      <c r="KC844" s="47"/>
      <c r="KD844" s="47"/>
      <c r="KE844" s="47"/>
      <c r="KF844" s="47"/>
      <c r="KG844" s="47"/>
      <c r="KH844" s="47"/>
      <c r="KI844" s="47"/>
      <c r="KJ844" s="47"/>
      <c r="KK844" s="47"/>
      <c r="KL844" s="47"/>
      <c r="KM844" s="47"/>
      <c r="KN844" s="47"/>
      <c r="KO844" s="47"/>
      <c r="KP844" s="47"/>
      <c r="KQ844" s="47"/>
      <c r="KR844" s="47"/>
      <c r="KS844" s="47"/>
      <c r="KT844" s="47"/>
      <c r="KU844" s="47"/>
      <c r="KV844" s="47"/>
      <c r="KW844" s="47"/>
      <c r="KX844" s="47"/>
      <c r="KY844" s="47"/>
      <c r="KZ844" s="47"/>
      <c r="LA844" s="47"/>
      <c r="LB844" s="47"/>
      <c r="LC844" s="47"/>
      <c r="LD844" s="47"/>
      <c r="LE844" s="47"/>
      <c r="LF844" s="47"/>
      <c r="LG844" s="47"/>
      <c r="LH844" s="47"/>
      <c r="LI844" s="47"/>
      <c r="LJ844" s="47"/>
      <c r="LK844" s="47"/>
      <c r="LL844" s="47"/>
      <c r="LM844" s="47"/>
      <c r="LN844" s="47"/>
      <c r="LO844" s="47"/>
      <c r="LP844" s="47"/>
      <c r="LQ844" s="47"/>
      <c r="LR844" s="47"/>
      <c r="LS844" s="47"/>
      <c r="LT844" s="47"/>
      <c r="LU844" s="47"/>
      <c r="LV844" s="47"/>
      <c r="LW844" s="47"/>
      <c r="LX844" s="47"/>
      <c r="LY844" s="47"/>
      <c r="LZ844" s="47"/>
      <c r="MA844" s="47"/>
      <c r="MB844" s="47"/>
      <c r="MC844" s="47"/>
      <c r="MD844" s="47"/>
      <c r="ME844" s="47"/>
      <c r="MF844" s="47"/>
      <c r="MG844" s="47"/>
      <c r="MH844" s="47"/>
      <c r="MI844" s="47"/>
      <c r="MJ844" s="47"/>
      <c r="MK844" s="47"/>
      <c r="ML844" s="47"/>
      <c r="MM844" s="47"/>
      <c r="MN844" s="47"/>
      <c r="MO844" s="47"/>
      <c r="MP844" s="47"/>
      <c r="MQ844" s="47"/>
      <c r="MR844" s="47"/>
      <c r="MS844" s="47"/>
      <c r="MT844" s="47"/>
      <c r="MU844" s="47"/>
      <c r="MV844" s="47"/>
      <c r="MW844" s="47"/>
      <c r="MX844" s="47"/>
      <c r="MY844" s="47"/>
      <c r="MZ844" s="47"/>
      <c r="NA844" s="47"/>
    </row>
    <row r="845" spans="138:365" x14ac:dyDescent="0.25"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  <c r="JP845" s="47"/>
      <c r="JQ845" s="47"/>
      <c r="JR845" s="47"/>
      <c r="JS845" s="47"/>
      <c r="JT845" s="47"/>
      <c r="JU845" s="47"/>
      <c r="JV845" s="47"/>
      <c r="JW845" s="47"/>
      <c r="JX845" s="47"/>
      <c r="JY845" s="47"/>
      <c r="JZ845" s="47"/>
      <c r="KA845" s="47"/>
      <c r="KB845" s="47"/>
      <c r="KC845" s="47"/>
      <c r="KD845" s="47"/>
      <c r="KE845" s="47"/>
      <c r="KF845" s="47"/>
      <c r="KG845" s="47"/>
      <c r="KH845" s="47"/>
      <c r="KI845" s="47"/>
      <c r="KJ845" s="47"/>
      <c r="KK845" s="47"/>
      <c r="KL845" s="47"/>
      <c r="KM845" s="47"/>
      <c r="KN845" s="47"/>
      <c r="KO845" s="47"/>
      <c r="KP845" s="47"/>
      <c r="KQ845" s="47"/>
      <c r="KR845" s="47"/>
      <c r="KS845" s="47"/>
      <c r="KT845" s="47"/>
      <c r="KU845" s="47"/>
      <c r="KV845" s="47"/>
      <c r="KW845" s="47"/>
      <c r="KX845" s="47"/>
      <c r="KY845" s="47"/>
      <c r="KZ845" s="47"/>
      <c r="LA845" s="47"/>
      <c r="LB845" s="47"/>
      <c r="LC845" s="47"/>
      <c r="LD845" s="47"/>
      <c r="LE845" s="47"/>
      <c r="LF845" s="47"/>
      <c r="LG845" s="47"/>
      <c r="LH845" s="47"/>
      <c r="LI845" s="47"/>
      <c r="LJ845" s="47"/>
      <c r="LK845" s="47"/>
      <c r="LL845" s="47"/>
      <c r="LM845" s="47"/>
      <c r="LN845" s="47"/>
      <c r="LO845" s="47"/>
      <c r="LP845" s="47"/>
      <c r="LQ845" s="47"/>
      <c r="LR845" s="47"/>
      <c r="LS845" s="47"/>
      <c r="LT845" s="47"/>
      <c r="LU845" s="47"/>
      <c r="LV845" s="47"/>
      <c r="LW845" s="47"/>
      <c r="LX845" s="47"/>
      <c r="LY845" s="47"/>
      <c r="LZ845" s="47"/>
      <c r="MA845" s="47"/>
      <c r="MB845" s="47"/>
      <c r="MC845" s="47"/>
      <c r="MD845" s="47"/>
      <c r="ME845" s="47"/>
      <c r="MF845" s="47"/>
      <c r="MG845" s="47"/>
      <c r="MH845" s="47"/>
      <c r="MI845" s="47"/>
      <c r="MJ845" s="47"/>
      <c r="MK845" s="47"/>
      <c r="ML845" s="47"/>
      <c r="MM845" s="47"/>
      <c r="MN845" s="47"/>
      <c r="MO845" s="47"/>
      <c r="MP845" s="47"/>
      <c r="MQ845" s="47"/>
      <c r="MR845" s="47"/>
      <c r="MS845" s="47"/>
      <c r="MT845" s="47"/>
      <c r="MU845" s="47"/>
      <c r="MV845" s="47"/>
      <c r="MW845" s="47"/>
      <c r="MX845" s="47"/>
      <c r="MY845" s="47"/>
      <c r="MZ845" s="47"/>
      <c r="NA845" s="47"/>
    </row>
    <row r="846" spans="138:365" x14ac:dyDescent="0.25"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  <c r="JP846" s="47"/>
      <c r="JQ846" s="47"/>
      <c r="JR846" s="47"/>
      <c r="JS846" s="47"/>
      <c r="JT846" s="47"/>
      <c r="JU846" s="47"/>
      <c r="JV846" s="47"/>
      <c r="JW846" s="47"/>
      <c r="JX846" s="47"/>
      <c r="JY846" s="47"/>
      <c r="JZ846" s="47"/>
      <c r="KA846" s="47"/>
      <c r="KB846" s="47"/>
      <c r="KC846" s="47"/>
      <c r="KD846" s="47"/>
      <c r="KE846" s="47"/>
      <c r="KF846" s="47"/>
      <c r="KG846" s="47"/>
      <c r="KH846" s="47"/>
      <c r="KI846" s="47"/>
      <c r="KJ846" s="47"/>
      <c r="KK846" s="47"/>
      <c r="KL846" s="47"/>
      <c r="KM846" s="47"/>
      <c r="KN846" s="47"/>
      <c r="KO846" s="47"/>
      <c r="KP846" s="47"/>
      <c r="KQ846" s="47"/>
      <c r="KR846" s="47"/>
      <c r="KS846" s="47"/>
      <c r="KT846" s="47"/>
      <c r="KU846" s="47"/>
      <c r="KV846" s="47"/>
      <c r="KW846" s="47"/>
      <c r="KX846" s="47"/>
      <c r="KY846" s="47"/>
      <c r="KZ846" s="47"/>
      <c r="LA846" s="47"/>
      <c r="LB846" s="47"/>
      <c r="LC846" s="47"/>
      <c r="LD846" s="47"/>
      <c r="LE846" s="47"/>
      <c r="LF846" s="47"/>
      <c r="LG846" s="47"/>
      <c r="LH846" s="47"/>
      <c r="LI846" s="47"/>
      <c r="LJ846" s="47"/>
      <c r="LK846" s="47"/>
      <c r="LL846" s="47"/>
      <c r="LM846" s="47"/>
      <c r="LN846" s="47"/>
      <c r="LO846" s="47"/>
      <c r="LP846" s="47"/>
      <c r="LQ846" s="47"/>
      <c r="LR846" s="47"/>
      <c r="LS846" s="47"/>
      <c r="LT846" s="47"/>
      <c r="LU846" s="47"/>
      <c r="LV846" s="47"/>
      <c r="LW846" s="47"/>
      <c r="LX846" s="47"/>
      <c r="LY846" s="47"/>
      <c r="LZ846" s="47"/>
      <c r="MA846" s="47"/>
      <c r="MB846" s="47"/>
      <c r="MC846" s="47"/>
      <c r="MD846" s="47"/>
      <c r="ME846" s="47"/>
      <c r="MF846" s="47"/>
      <c r="MG846" s="47"/>
      <c r="MH846" s="47"/>
      <c r="MI846" s="47"/>
      <c r="MJ846" s="47"/>
      <c r="MK846" s="47"/>
      <c r="ML846" s="47"/>
      <c r="MM846" s="47"/>
      <c r="MN846" s="47"/>
      <c r="MO846" s="47"/>
      <c r="MP846" s="47"/>
      <c r="MQ846" s="47"/>
      <c r="MR846" s="47"/>
      <c r="MS846" s="47"/>
      <c r="MT846" s="47"/>
      <c r="MU846" s="47"/>
      <c r="MV846" s="47"/>
      <c r="MW846" s="47"/>
      <c r="MX846" s="47"/>
      <c r="MY846" s="47"/>
      <c r="MZ846" s="47"/>
      <c r="NA846" s="47"/>
    </row>
    <row r="847" spans="138:365" x14ac:dyDescent="0.25"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  <c r="JP847" s="47"/>
      <c r="JQ847" s="47"/>
      <c r="JR847" s="47"/>
      <c r="JS847" s="47"/>
      <c r="JT847" s="47"/>
      <c r="JU847" s="47"/>
      <c r="JV847" s="47"/>
      <c r="JW847" s="47"/>
      <c r="JX847" s="47"/>
      <c r="JY847" s="47"/>
      <c r="JZ847" s="47"/>
      <c r="KA847" s="47"/>
      <c r="KB847" s="47"/>
      <c r="KC847" s="47"/>
      <c r="KD847" s="47"/>
      <c r="KE847" s="47"/>
      <c r="KF847" s="47"/>
      <c r="KG847" s="47"/>
      <c r="KH847" s="47"/>
      <c r="KI847" s="47"/>
      <c r="KJ847" s="47"/>
      <c r="KK847" s="47"/>
      <c r="KL847" s="47"/>
      <c r="KM847" s="47"/>
      <c r="KN847" s="47"/>
      <c r="KO847" s="47"/>
      <c r="KP847" s="47"/>
      <c r="KQ847" s="47"/>
      <c r="KR847" s="47"/>
      <c r="KS847" s="47"/>
      <c r="KT847" s="47"/>
      <c r="KU847" s="47"/>
      <c r="KV847" s="47"/>
      <c r="KW847" s="47"/>
      <c r="KX847" s="47"/>
      <c r="KY847" s="47"/>
      <c r="KZ847" s="47"/>
      <c r="LA847" s="47"/>
      <c r="LB847" s="47"/>
      <c r="LC847" s="47"/>
      <c r="LD847" s="47"/>
      <c r="LE847" s="47"/>
      <c r="LF847" s="47"/>
      <c r="LG847" s="47"/>
      <c r="LH847" s="47"/>
      <c r="LI847" s="47"/>
      <c r="LJ847" s="47"/>
      <c r="LK847" s="47"/>
      <c r="LL847" s="47"/>
      <c r="LM847" s="47"/>
      <c r="LN847" s="47"/>
      <c r="LO847" s="47"/>
      <c r="LP847" s="47"/>
      <c r="LQ847" s="47"/>
      <c r="LR847" s="47"/>
      <c r="LS847" s="47"/>
      <c r="LT847" s="47"/>
      <c r="LU847" s="47"/>
      <c r="LV847" s="47"/>
      <c r="LW847" s="47"/>
      <c r="LX847" s="47"/>
      <c r="LY847" s="47"/>
      <c r="LZ847" s="47"/>
      <c r="MA847" s="47"/>
      <c r="MB847" s="47"/>
      <c r="MC847" s="47"/>
      <c r="MD847" s="47"/>
      <c r="ME847" s="47"/>
      <c r="MF847" s="47"/>
      <c r="MG847" s="47"/>
      <c r="MH847" s="47"/>
      <c r="MI847" s="47"/>
      <c r="MJ847" s="47"/>
      <c r="MK847" s="47"/>
      <c r="ML847" s="47"/>
      <c r="MM847" s="47"/>
      <c r="MN847" s="47"/>
      <c r="MO847" s="47"/>
      <c r="MP847" s="47"/>
      <c r="MQ847" s="47"/>
      <c r="MR847" s="47"/>
      <c r="MS847" s="47"/>
      <c r="MT847" s="47"/>
      <c r="MU847" s="47"/>
      <c r="MV847" s="47"/>
      <c r="MW847" s="47"/>
      <c r="MX847" s="47"/>
      <c r="MY847" s="47"/>
      <c r="MZ847" s="47"/>
      <c r="NA847" s="47"/>
    </row>
    <row r="848" spans="138:365" x14ac:dyDescent="0.25"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  <c r="JP848" s="47"/>
      <c r="JQ848" s="47"/>
      <c r="JR848" s="47"/>
      <c r="JS848" s="47"/>
      <c r="JT848" s="47"/>
      <c r="JU848" s="47"/>
      <c r="JV848" s="47"/>
      <c r="JW848" s="47"/>
      <c r="JX848" s="47"/>
      <c r="JY848" s="47"/>
      <c r="JZ848" s="47"/>
      <c r="KA848" s="47"/>
      <c r="KB848" s="47"/>
      <c r="KC848" s="47"/>
      <c r="KD848" s="47"/>
      <c r="KE848" s="47"/>
      <c r="KF848" s="47"/>
      <c r="KG848" s="47"/>
      <c r="KH848" s="47"/>
      <c r="KI848" s="47"/>
      <c r="KJ848" s="47"/>
      <c r="KK848" s="47"/>
      <c r="KL848" s="47"/>
      <c r="KM848" s="47"/>
      <c r="KN848" s="47"/>
      <c r="KO848" s="47"/>
      <c r="KP848" s="47"/>
      <c r="KQ848" s="47"/>
      <c r="KR848" s="47"/>
      <c r="KS848" s="47"/>
      <c r="KT848" s="47"/>
      <c r="KU848" s="47"/>
      <c r="KV848" s="47"/>
      <c r="KW848" s="47"/>
      <c r="KX848" s="47"/>
      <c r="KY848" s="47"/>
      <c r="KZ848" s="47"/>
      <c r="LA848" s="47"/>
      <c r="LB848" s="47"/>
      <c r="LC848" s="47"/>
      <c r="LD848" s="47"/>
      <c r="LE848" s="47"/>
      <c r="LF848" s="47"/>
      <c r="LG848" s="47"/>
      <c r="LH848" s="47"/>
      <c r="LI848" s="47"/>
      <c r="LJ848" s="47"/>
      <c r="LK848" s="47"/>
      <c r="LL848" s="47"/>
      <c r="LM848" s="47"/>
      <c r="LN848" s="47"/>
      <c r="LO848" s="47"/>
      <c r="LP848" s="47"/>
      <c r="LQ848" s="47"/>
      <c r="LR848" s="47"/>
      <c r="LS848" s="47"/>
      <c r="LT848" s="47"/>
      <c r="LU848" s="47"/>
      <c r="LV848" s="47"/>
      <c r="LW848" s="47"/>
      <c r="LX848" s="47"/>
      <c r="LY848" s="47"/>
      <c r="LZ848" s="47"/>
      <c r="MA848" s="47"/>
      <c r="MB848" s="47"/>
      <c r="MC848" s="47"/>
      <c r="MD848" s="47"/>
      <c r="ME848" s="47"/>
      <c r="MF848" s="47"/>
      <c r="MG848" s="47"/>
      <c r="MH848" s="47"/>
      <c r="MI848" s="47"/>
      <c r="MJ848" s="47"/>
      <c r="MK848" s="47"/>
      <c r="ML848" s="47"/>
      <c r="MM848" s="47"/>
      <c r="MN848" s="47"/>
      <c r="MO848" s="47"/>
      <c r="MP848" s="47"/>
      <c r="MQ848" s="47"/>
      <c r="MR848" s="47"/>
      <c r="MS848" s="47"/>
      <c r="MT848" s="47"/>
      <c r="MU848" s="47"/>
      <c r="MV848" s="47"/>
      <c r="MW848" s="47"/>
      <c r="MX848" s="47"/>
      <c r="MY848" s="47"/>
      <c r="MZ848" s="47"/>
      <c r="NA848" s="47"/>
    </row>
    <row r="849" spans="138:365" x14ac:dyDescent="0.25"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  <c r="JP849" s="47"/>
      <c r="JQ849" s="47"/>
      <c r="JR849" s="47"/>
      <c r="JS849" s="47"/>
      <c r="JT849" s="47"/>
      <c r="JU849" s="47"/>
      <c r="JV849" s="47"/>
      <c r="JW849" s="47"/>
      <c r="JX849" s="47"/>
      <c r="JY849" s="47"/>
      <c r="JZ849" s="47"/>
      <c r="KA849" s="47"/>
      <c r="KB849" s="47"/>
      <c r="KC849" s="47"/>
      <c r="KD849" s="47"/>
      <c r="KE849" s="47"/>
      <c r="KF849" s="47"/>
      <c r="KG849" s="47"/>
      <c r="KH849" s="47"/>
      <c r="KI849" s="47"/>
      <c r="KJ849" s="47"/>
      <c r="KK849" s="47"/>
      <c r="KL849" s="47"/>
      <c r="KM849" s="47"/>
      <c r="KN849" s="47"/>
      <c r="KO849" s="47"/>
      <c r="KP849" s="47"/>
      <c r="KQ849" s="47"/>
      <c r="KR849" s="47"/>
      <c r="KS849" s="47"/>
      <c r="KT849" s="47"/>
      <c r="KU849" s="47"/>
      <c r="KV849" s="47"/>
      <c r="KW849" s="47"/>
      <c r="KX849" s="47"/>
      <c r="KY849" s="47"/>
      <c r="KZ849" s="47"/>
      <c r="LA849" s="47"/>
      <c r="LB849" s="47"/>
      <c r="LC849" s="47"/>
      <c r="LD849" s="47"/>
      <c r="LE849" s="47"/>
      <c r="LF849" s="47"/>
      <c r="LG849" s="47"/>
      <c r="LH849" s="47"/>
      <c r="LI849" s="47"/>
      <c r="LJ849" s="47"/>
      <c r="LK849" s="47"/>
      <c r="LL849" s="47"/>
      <c r="LM849" s="47"/>
      <c r="LN849" s="47"/>
      <c r="LO849" s="47"/>
      <c r="LP849" s="47"/>
      <c r="LQ849" s="47"/>
      <c r="LR849" s="47"/>
      <c r="LS849" s="47"/>
      <c r="LT849" s="47"/>
      <c r="LU849" s="47"/>
      <c r="LV849" s="47"/>
      <c r="LW849" s="47"/>
      <c r="LX849" s="47"/>
      <c r="LY849" s="47"/>
      <c r="LZ849" s="47"/>
      <c r="MA849" s="47"/>
      <c r="MB849" s="47"/>
      <c r="MC849" s="47"/>
      <c r="MD849" s="47"/>
      <c r="ME849" s="47"/>
      <c r="MF849" s="47"/>
      <c r="MG849" s="47"/>
      <c r="MH849" s="47"/>
      <c r="MI849" s="47"/>
      <c r="MJ849" s="47"/>
      <c r="MK849" s="47"/>
      <c r="ML849" s="47"/>
      <c r="MM849" s="47"/>
      <c r="MN849" s="47"/>
      <c r="MO849" s="47"/>
      <c r="MP849" s="47"/>
      <c r="MQ849" s="47"/>
      <c r="MR849" s="47"/>
      <c r="MS849" s="47"/>
      <c r="MT849" s="47"/>
      <c r="MU849" s="47"/>
      <c r="MV849" s="47"/>
      <c r="MW849" s="47"/>
      <c r="MX849" s="47"/>
      <c r="MY849" s="47"/>
      <c r="MZ849" s="47"/>
      <c r="NA849" s="47"/>
    </row>
    <row r="850" spans="138:365" x14ac:dyDescent="0.25"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  <c r="JP850" s="47"/>
      <c r="JQ850" s="47"/>
      <c r="JR850" s="47"/>
      <c r="JS850" s="47"/>
      <c r="JT850" s="47"/>
      <c r="JU850" s="47"/>
      <c r="JV850" s="47"/>
      <c r="JW850" s="47"/>
      <c r="JX850" s="47"/>
      <c r="JY850" s="47"/>
      <c r="JZ850" s="47"/>
      <c r="KA850" s="47"/>
      <c r="KB850" s="47"/>
      <c r="KC850" s="47"/>
      <c r="KD850" s="47"/>
      <c r="KE850" s="47"/>
      <c r="KF850" s="47"/>
      <c r="KG850" s="47"/>
      <c r="KH850" s="47"/>
      <c r="KI850" s="47"/>
      <c r="KJ850" s="47"/>
      <c r="KK850" s="47"/>
      <c r="KL850" s="47"/>
      <c r="KM850" s="47"/>
      <c r="KN850" s="47"/>
      <c r="KO850" s="47"/>
      <c r="KP850" s="47"/>
      <c r="KQ850" s="47"/>
      <c r="KR850" s="47"/>
      <c r="KS850" s="47"/>
      <c r="KT850" s="47"/>
      <c r="KU850" s="47"/>
      <c r="KV850" s="47"/>
      <c r="KW850" s="47"/>
      <c r="KX850" s="47"/>
      <c r="KY850" s="47"/>
      <c r="KZ850" s="47"/>
      <c r="LA850" s="47"/>
      <c r="LB850" s="47"/>
      <c r="LC850" s="47"/>
      <c r="LD850" s="47"/>
      <c r="LE850" s="47"/>
      <c r="LF850" s="47"/>
      <c r="LG850" s="47"/>
      <c r="LH850" s="47"/>
      <c r="LI850" s="47"/>
      <c r="LJ850" s="47"/>
      <c r="LK850" s="47"/>
      <c r="LL850" s="47"/>
      <c r="LM850" s="47"/>
      <c r="LN850" s="47"/>
      <c r="LO850" s="47"/>
      <c r="LP850" s="47"/>
      <c r="LQ850" s="47"/>
      <c r="LR850" s="47"/>
      <c r="LS850" s="47"/>
      <c r="LT850" s="47"/>
      <c r="LU850" s="47"/>
      <c r="LV850" s="47"/>
      <c r="LW850" s="47"/>
      <c r="LX850" s="47"/>
      <c r="LY850" s="47"/>
      <c r="LZ850" s="47"/>
      <c r="MA850" s="47"/>
      <c r="MB850" s="47"/>
      <c r="MC850" s="47"/>
      <c r="MD850" s="47"/>
      <c r="ME850" s="47"/>
      <c r="MF850" s="47"/>
      <c r="MG850" s="47"/>
      <c r="MH850" s="47"/>
      <c r="MI850" s="47"/>
      <c r="MJ850" s="47"/>
      <c r="MK850" s="47"/>
      <c r="ML850" s="47"/>
      <c r="MM850" s="47"/>
      <c r="MN850" s="47"/>
      <c r="MO850" s="47"/>
      <c r="MP850" s="47"/>
      <c r="MQ850" s="47"/>
      <c r="MR850" s="47"/>
      <c r="MS850" s="47"/>
      <c r="MT850" s="47"/>
      <c r="MU850" s="47"/>
      <c r="MV850" s="47"/>
      <c r="MW850" s="47"/>
      <c r="MX850" s="47"/>
      <c r="MY850" s="47"/>
      <c r="MZ850" s="47"/>
      <c r="NA850" s="47"/>
    </row>
    <row r="851" spans="138:365" x14ac:dyDescent="0.25"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  <c r="JP851" s="47"/>
      <c r="JQ851" s="47"/>
      <c r="JR851" s="47"/>
      <c r="JS851" s="47"/>
      <c r="JT851" s="47"/>
      <c r="JU851" s="47"/>
      <c r="JV851" s="47"/>
      <c r="JW851" s="47"/>
      <c r="JX851" s="47"/>
      <c r="JY851" s="47"/>
      <c r="JZ851" s="47"/>
      <c r="KA851" s="47"/>
      <c r="KB851" s="47"/>
      <c r="KC851" s="47"/>
      <c r="KD851" s="47"/>
      <c r="KE851" s="47"/>
      <c r="KF851" s="47"/>
      <c r="KG851" s="47"/>
      <c r="KH851" s="47"/>
      <c r="KI851" s="47"/>
      <c r="KJ851" s="47"/>
      <c r="KK851" s="47"/>
      <c r="KL851" s="47"/>
      <c r="KM851" s="47"/>
      <c r="KN851" s="47"/>
      <c r="KO851" s="47"/>
      <c r="KP851" s="47"/>
      <c r="KQ851" s="47"/>
      <c r="KR851" s="47"/>
      <c r="KS851" s="47"/>
      <c r="KT851" s="47"/>
      <c r="KU851" s="47"/>
      <c r="KV851" s="47"/>
      <c r="KW851" s="47"/>
      <c r="KX851" s="47"/>
      <c r="KY851" s="47"/>
      <c r="KZ851" s="47"/>
      <c r="LA851" s="47"/>
      <c r="LB851" s="47"/>
      <c r="LC851" s="47"/>
      <c r="LD851" s="47"/>
      <c r="LE851" s="47"/>
      <c r="LF851" s="47"/>
      <c r="LG851" s="47"/>
      <c r="LH851" s="47"/>
      <c r="LI851" s="47"/>
      <c r="LJ851" s="47"/>
      <c r="LK851" s="47"/>
      <c r="LL851" s="47"/>
      <c r="LM851" s="47"/>
      <c r="LN851" s="47"/>
      <c r="LO851" s="47"/>
      <c r="LP851" s="47"/>
      <c r="LQ851" s="47"/>
      <c r="LR851" s="47"/>
      <c r="LS851" s="47"/>
      <c r="LT851" s="47"/>
      <c r="LU851" s="47"/>
      <c r="LV851" s="47"/>
      <c r="LW851" s="47"/>
      <c r="LX851" s="47"/>
      <c r="LY851" s="47"/>
      <c r="LZ851" s="47"/>
      <c r="MA851" s="47"/>
      <c r="MB851" s="47"/>
      <c r="MC851" s="47"/>
      <c r="MD851" s="47"/>
      <c r="ME851" s="47"/>
      <c r="MF851" s="47"/>
      <c r="MG851" s="47"/>
      <c r="MH851" s="47"/>
      <c r="MI851" s="47"/>
      <c r="MJ851" s="47"/>
      <c r="MK851" s="47"/>
      <c r="ML851" s="47"/>
      <c r="MM851" s="47"/>
      <c r="MN851" s="47"/>
      <c r="MO851" s="47"/>
      <c r="MP851" s="47"/>
      <c r="MQ851" s="47"/>
      <c r="MR851" s="47"/>
      <c r="MS851" s="47"/>
      <c r="MT851" s="47"/>
      <c r="MU851" s="47"/>
      <c r="MV851" s="47"/>
      <c r="MW851" s="47"/>
      <c r="MX851" s="47"/>
      <c r="MY851" s="47"/>
      <c r="MZ851" s="47"/>
      <c r="NA851" s="47"/>
    </row>
    <row r="852" spans="138:365" x14ac:dyDescent="0.25"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  <c r="JP852" s="47"/>
      <c r="JQ852" s="47"/>
      <c r="JR852" s="47"/>
      <c r="JS852" s="47"/>
      <c r="JT852" s="47"/>
      <c r="JU852" s="47"/>
      <c r="JV852" s="47"/>
      <c r="JW852" s="47"/>
      <c r="JX852" s="47"/>
      <c r="JY852" s="47"/>
      <c r="JZ852" s="47"/>
      <c r="KA852" s="47"/>
      <c r="KB852" s="47"/>
      <c r="KC852" s="47"/>
      <c r="KD852" s="47"/>
      <c r="KE852" s="47"/>
      <c r="KF852" s="47"/>
      <c r="KG852" s="47"/>
      <c r="KH852" s="47"/>
      <c r="KI852" s="47"/>
      <c r="KJ852" s="47"/>
      <c r="KK852" s="47"/>
      <c r="KL852" s="47"/>
      <c r="KM852" s="47"/>
      <c r="KN852" s="47"/>
      <c r="KO852" s="47"/>
      <c r="KP852" s="47"/>
      <c r="KQ852" s="47"/>
      <c r="KR852" s="47"/>
      <c r="KS852" s="47"/>
      <c r="KT852" s="47"/>
      <c r="KU852" s="47"/>
      <c r="KV852" s="47"/>
      <c r="KW852" s="47"/>
      <c r="KX852" s="47"/>
      <c r="KY852" s="47"/>
      <c r="KZ852" s="47"/>
      <c r="LA852" s="47"/>
      <c r="LB852" s="47"/>
      <c r="LC852" s="47"/>
      <c r="LD852" s="47"/>
      <c r="LE852" s="47"/>
      <c r="LF852" s="47"/>
      <c r="LG852" s="47"/>
      <c r="LH852" s="47"/>
      <c r="LI852" s="47"/>
      <c r="LJ852" s="47"/>
      <c r="LK852" s="47"/>
      <c r="LL852" s="47"/>
      <c r="LM852" s="47"/>
      <c r="LN852" s="47"/>
      <c r="LO852" s="47"/>
      <c r="LP852" s="47"/>
      <c r="LQ852" s="47"/>
      <c r="LR852" s="47"/>
      <c r="LS852" s="47"/>
      <c r="LT852" s="47"/>
      <c r="LU852" s="47"/>
      <c r="LV852" s="47"/>
      <c r="LW852" s="47"/>
      <c r="LX852" s="47"/>
      <c r="LY852" s="47"/>
      <c r="LZ852" s="47"/>
      <c r="MA852" s="47"/>
      <c r="MB852" s="47"/>
      <c r="MC852" s="47"/>
      <c r="MD852" s="47"/>
      <c r="ME852" s="47"/>
      <c r="MF852" s="47"/>
      <c r="MG852" s="47"/>
      <c r="MH852" s="47"/>
      <c r="MI852" s="47"/>
      <c r="MJ852" s="47"/>
      <c r="MK852" s="47"/>
      <c r="ML852" s="47"/>
      <c r="MM852" s="47"/>
      <c r="MN852" s="47"/>
      <c r="MO852" s="47"/>
      <c r="MP852" s="47"/>
      <c r="MQ852" s="47"/>
      <c r="MR852" s="47"/>
      <c r="MS852" s="47"/>
      <c r="MT852" s="47"/>
      <c r="MU852" s="47"/>
      <c r="MV852" s="47"/>
      <c r="MW852" s="47"/>
      <c r="MX852" s="47"/>
      <c r="MY852" s="47"/>
      <c r="MZ852" s="47"/>
      <c r="NA852" s="47"/>
    </row>
    <row r="853" spans="138:365" x14ac:dyDescent="0.25"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  <c r="JP853" s="47"/>
      <c r="JQ853" s="47"/>
      <c r="JR853" s="47"/>
      <c r="JS853" s="47"/>
      <c r="JT853" s="47"/>
      <c r="JU853" s="47"/>
      <c r="JV853" s="47"/>
      <c r="JW853" s="47"/>
      <c r="JX853" s="47"/>
      <c r="JY853" s="47"/>
      <c r="JZ853" s="47"/>
      <c r="KA853" s="47"/>
      <c r="KB853" s="47"/>
      <c r="KC853" s="47"/>
      <c r="KD853" s="47"/>
      <c r="KE853" s="47"/>
      <c r="KF853" s="47"/>
      <c r="KG853" s="47"/>
      <c r="KH853" s="47"/>
      <c r="KI853" s="47"/>
      <c r="KJ853" s="47"/>
      <c r="KK853" s="47"/>
      <c r="KL853" s="47"/>
      <c r="KM853" s="47"/>
      <c r="KN853" s="47"/>
      <c r="KO853" s="47"/>
      <c r="KP853" s="47"/>
      <c r="KQ853" s="47"/>
      <c r="KR853" s="47"/>
      <c r="KS853" s="47"/>
      <c r="KT853" s="47"/>
      <c r="KU853" s="47"/>
      <c r="KV853" s="47"/>
      <c r="KW853" s="47"/>
      <c r="KX853" s="47"/>
      <c r="KY853" s="47"/>
      <c r="KZ853" s="47"/>
      <c r="LA853" s="47"/>
      <c r="LB853" s="47"/>
      <c r="LC853" s="47"/>
      <c r="LD853" s="47"/>
      <c r="LE853" s="47"/>
      <c r="LF853" s="47"/>
      <c r="LG853" s="47"/>
      <c r="LH853" s="47"/>
      <c r="LI853" s="47"/>
      <c r="LJ853" s="47"/>
      <c r="LK853" s="47"/>
      <c r="LL853" s="47"/>
      <c r="LM853" s="47"/>
      <c r="LN853" s="47"/>
      <c r="LO853" s="47"/>
      <c r="LP853" s="47"/>
      <c r="LQ853" s="47"/>
      <c r="LR853" s="47"/>
      <c r="LS853" s="47"/>
      <c r="LT853" s="47"/>
      <c r="LU853" s="47"/>
      <c r="LV853" s="47"/>
      <c r="LW853" s="47"/>
      <c r="LX853" s="47"/>
      <c r="LY853" s="47"/>
      <c r="LZ853" s="47"/>
      <c r="MA853" s="47"/>
      <c r="MB853" s="47"/>
      <c r="MC853" s="47"/>
      <c r="MD853" s="47"/>
      <c r="ME853" s="47"/>
      <c r="MF853" s="47"/>
      <c r="MG853" s="47"/>
      <c r="MH853" s="47"/>
      <c r="MI853" s="47"/>
      <c r="MJ853" s="47"/>
      <c r="MK853" s="47"/>
      <c r="ML853" s="47"/>
      <c r="MM853" s="47"/>
      <c r="MN853" s="47"/>
      <c r="MO853" s="47"/>
      <c r="MP853" s="47"/>
      <c r="MQ853" s="47"/>
      <c r="MR853" s="47"/>
      <c r="MS853" s="47"/>
      <c r="MT853" s="47"/>
      <c r="MU853" s="47"/>
      <c r="MV853" s="47"/>
      <c r="MW853" s="47"/>
      <c r="MX853" s="47"/>
      <c r="MY853" s="47"/>
      <c r="MZ853" s="47"/>
      <c r="NA853" s="47"/>
    </row>
    <row r="854" spans="138:365" x14ac:dyDescent="0.25"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  <c r="JP854" s="47"/>
      <c r="JQ854" s="47"/>
      <c r="JR854" s="47"/>
      <c r="JS854" s="47"/>
      <c r="JT854" s="47"/>
      <c r="JU854" s="47"/>
      <c r="JV854" s="47"/>
      <c r="JW854" s="47"/>
      <c r="JX854" s="47"/>
      <c r="JY854" s="47"/>
      <c r="JZ854" s="47"/>
      <c r="KA854" s="47"/>
      <c r="KB854" s="47"/>
      <c r="KC854" s="47"/>
      <c r="KD854" s="47"/>
      <c r="KE854" s="47"/>
      <c r="KF854" s="47"/>
      <c r="KG854" s="47"/>
      <c r="KH854" s="47"/>
      <c r="KI854" s="47"/>
      <c r="KJ854" s="47"/>
      <c r="KK854" s="47"/>
      <c r="KL854" s="47"/>
      <c r="KM854" s="47"/>
      <c r="KN854" s="47"/>
      <c r="KO854" s="47"/>
      <c r="KP854" s="47"/>
      <c r="KQ854" s="47"/>
      <c r="KR854" s="47"/>
      <c r="KS854" s="47"/>
      <c r="KT854" s="47"/>
      <c r="KU854" s="47"/>
      <c r="KV854" s="47"/>
      <c r="KW854" s="47"/>
      <c r="KX854" s="47"/>
      <c r="KY854" s="47"/>
      <c r="KZ854" s="47"/>
      <c r="LA854" s="47"/>
      <c r="LB854" s="47"/>
      <c r="LC854" s="47"/>
      <c r="LD854" s="47"/>
      <c r="LE854" s="47"/>
      <c r="LF854" s="47"/>
      <c r="LG854" s="47"/>
      <c r="LH854" s="47"/>
      <c r="LI854" s="47"/>
      <c r="LJ854" s="47"/>
      <c r="LK854" s="47"/>
      <c r="LL854" s="47"/>
      <c r="LM854" s="47"/>
      <c r="LN854" s="47"/>
      <c r="LO854" s="47"/>
      <c r="LP854" s="47"/>
      <c r="LQ854" s="47"/>
      <c r="LR854" s="47"/>
      <c r="LS854" s="47"/>
      <c r="LT854" s="47"/>
      <c r="LU854" s="47"/>
      <c r="LV854" s="47"/>
      <c r="LW854" s="47"/>
      <c r="LX854" s="47"/>
      <c r="LY854" s="47"/>
      <c r="LZ854" s="47"/>
      <c r="MA854" s="47"/>
      <c r="MB854" s="47"/>
      <c r="MC854" s="47"/>
      <c r="MD854" s="47"/>
      <c r="ME854" s="47"/>
      <c r="MF854" s="47"/>
      <c r="MG854" s="47"/>
      <c r="MH854" s="47"/>
      <c r="MI854" s="47"/>
      <c r="MJ854" s="47"/>
      <c r="MK854" s="47"/>
      <c r="ML854" s="47"/>
      <c r="MM854" s="47"/>
      <c r="MN854" s="47"/>
      <c r="MO854" s="47"/>
      <c r="MP854" s="47"/>
      <c r="MQ854" s="47"/>
      <c r="MR854" s="47"/>
      <c r="MS854" s="47"/>
      <c r="MT854" s="47"/>
      <c r="MU854" s="47"/>
      <c r="MV854" s="47"/>
      <c r="MW854" s="47"/>
      <c r="MX854" s="47"/>
      <c r="MY854" s="47"/>
      <c r="MZ854" s="47"/>
      <c r="NA854" s="47"/>
    </row>
    <row r="855" spans="138:365" x14ac:dyDescent="0.25"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  <c r="JP855" s="47"/>
      <c r="JQ855" s="47"/>
      <c r="JR855" s="47"/>
      <c r="JS855" s="47"/>
      <c r="JT855" s="47"/>
      <c r="JU855" s="47"/>
      <c r="JV855" s="47"/>
      <c r="JW855" s="47"/>
      <c r="JX855" s="47"/>
      <c r="JY855" s="47"/>
      <c r="JZ855" s="47"/>
      <c r="KA855" s="47"/>
      <c r="KB855" s="47"/>
      <c r="KC855" s="47"/>
      <c r="KD855" s="47"/>
      <c r="KE855" s="47"/>
      <c r="KF855" s="47"/>
      <c r="KG855" s="47"/>
      <c r="KH855" s="47"/>
      <c r="KI855" s="47"/>
      <c r="KJ855" s="47"/>
      <c r="KK855" s="47"/>
      <c r="KL855" s="47"/>
      <c r="KM855" s="47"/>
      <c r="KN855" s="47"/>
      <c r="KO855" s="47"/>
      <c r="KP855" s="47"/>
      <c r="KQ855" s="47"/>
      <c r="KR855" s="47"/>
      <c r="KS855" s="47"/>
      <c r="KT855" s="47"/>
      <c r="KU855" s="47"/>
      <c r="KV855" s="47"/>
      <c r="KW855" s="47"/>
      <c r="KX855" s="47"/>
      <c r="KY855" s="47"/>
      <c r="KZ855" s="47"/>
      <c r="LA855" s="47"/>
      <c r="LB855" s="47"/>
      <c r="LC855" s="47"/>
      <c r="LD855" s="47"/>
      <c r="LE855" s="47"/>
      <c r="LF855" s="47"/>
      <c r="LG855" s="47"/>
      <c r="LH855" s="47"/>
      <c r="LI855" s="47"/>
      <c r="LJ855" s="47"/>
      <c r="LK855" s="47"/>
      <c r="LL855" s="47"/>
      <c r="LM855" s="47"/>
      <c r="LN855" s="47"/>
      <c r="LO855" s="47"/>
      <c r="LP855" s="47"/>
      <c r="LQ855" s="47"/>
      <c r="LR855" s="47"/>
      <c r="LS855" s="47"/>
      <c r="LT855" s="47"/>
      <c r="LU855" s="47"/>
      <c r="LV855" s="47"/>
      <c r="LW855" s="47"/>
      <c r="LX855" s="47"/>
      <c r="LY855" s="47"/>
      <c r="LZ855" s="47"/>
      <c r="MA855" s="47"/>
      <c r="MB855" s="47"/>
      <c r="MC855" s="47"/>
      <c r="MD855" s="47"/>
      <c r="ME855" s="47"/>
      <c r="MF855" s="47"/>
      <c r="MG855" s="47"/>
      <c r="MH855" s="47"/>
      <c r="MI855" s="47"/>
      <c r="MJ855" s="47"/>
      <c r="MK855" s="47"/>
      <c r="ML855" s="47"/>
      <c r="MM855" s="47"/>
      <c r="MN855" s="47"/>
      <c r="MO855" s="47"/>
      <c r="MP855" s="47"/>
      <c r="MQ855" s="47"/>
      <c r="MR855" s="47"/>
      <c r="MS855" s="47"/>
      <c r="MT855" s="47"/>
      <c r="MU855" s="47"/>
      <c r="MV855" s="47"/>
      <c r="MW855" s="47"/>
      <c r="MX855" s="47"/>
      <c r="MY855" s="47"/>
      <c r="MZ855" s="47"/>
      <c r="NA855" s="47"/>
    </row>
    <row r="856" spans="138:365" x14ac:dyDescent="0.25"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  <c r="JP856" s="47"/>
      <c r="JQ856" s="47"/>
      <c r="JR856" s="47"/>
      <c r="JS856" s="47"/>
      <c r="JT856" s="47"/>
      <c r="JU856" s="47"/>
      <c r="JV856" s="47"/>
      <c r="JW856" s="47"/>
      <c r="JX856" s="47"/>
      <c r="JY856" s="47"/>
      <c r="JZ856" s="47"/>
      <c r="KA856" s="47"/>
      <c r="KB856" s="47"/>
      <c r="KC856" s="47"/>
      <c r="KD856" s="47"/>
      <c r="KE856" s="47"/>
      <c r="KF856" s="47"/>
      <c r="KG856" s="47"/>
      <c r="KH856" s="47"/>
      <c r="KI856" s="47"/>
      <c r="KJ856" s="47"/>
      <c r="KK856" s="47"/>
      <c r="KL856" s="47"/>
      <c r="KM856" s="47"/>
      <c r="KN856" s="47"/>
      <c r="KO856" s="47"/>
      <c r="KP856" s="47"/>
      <c r="KQ856" s="47"/>
      <c r="KR856" s="47"/>
      <c r="KS856" s="47"/>
      <c r="KT856" s="47"/>
      <c r="KU856" s="47"/>
      <c r="KV856" s="47"/>
      <c r="KW856" s="47"/>
      <c r="KX856" s="47"/>
      <c r="KY856" s="47"/>
      <c r="KZ856" s="47"/>
      <c r="LA856" s="47"/>
      <c r="LB856" s="47"/>
      <c r="LC856" s="47"/>
      <c r="LD856" s="47"/>
      <c r="LE856" s="47"/>
      <c r="LF856" s="47"/>
      <c r="LG856" s="47"/>
      <c r="LH856" s="47"/>
      <c r="LI856" s="47"/>
      <c r="LJ856" s="47"/>
      <c r="LK856" s="47"/>
      <c r="LL856" s="47"/>
      <c r="LM856" s="47"/>
      <c r="LN856" s="47"/>
      <c r="LO856" s="47"/>
      <c r="LP856" s="47"/>
      <c r="LQ856" s="47"/>
      <c r="LR856" s="47"/>
      <c r="LS856" s="47"/>
      <c r="LT856" s="47"/>
      <c r="LU856" s="47"/>
      <c r="LV856" s="47"/>
      <c r="LW856" s="47"/>
      <c r="LX856" s="47"/>
      <c r="LY856" s="47"/>
      <c r="LZ856" s="47"/>
      <c r="MA856" s="47"/>
      <c r="MB856" s="47"/>
      <c r="MC856" s="47"/>
      <c r="MD856" s="47"/>
      <c r="ME856" s="47"/>
      <c r="MF856" s="47"/>
      <c r="MG856" s="47"/>
      <c r="MH856" s="47"/>
      <c r="MI856" s="47"/>
      <c r="MJ856" s="47"/>
      <c r="MK856" s="47"/>
      <c r="ML856" s="47"/>
      <c r="MM856" s="47"/>
      <c r="MN856" s="47"/>
      <c r="MO856" s="47"/>
      <c r="MP856" s="47"/>
      <c r="MQ856" s="47"/>
      <c r="MR856" s="47"/>
      <c r="MS856" s="47"/>
      <c r="MT856" s="47"/>
      <c r="MU856" s="47"/>
      <c r="MV856" s="47"/>
      <c r="MW856" s="47"/>
      <c r="MX856" s="47"/>
      <c r="MY856" s="47"/>
      <c r="MZ856" s="47"/>
      <c r="NA856" s="47"/>
    </row>
    <row r="857" spans="138:365" x14ac:dyDescent="0.25"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  <c r="JP857" s="47"/>
      <c r="JQ857" s="47"/>
      <c r="JR857" s="47"/>
      <c r="JS857" s="47"/>
      <c r="JT857" s="47"/>
      <c r="JU857" s="47"/>
      <c r="JV857" s="47"/>
      <c r="JW857" s="47"/>
      <c r="JX857" s="47"/>
      <c r="JY857" s="47"/>
      <c r="JZ857" s="47"/>
      <c r="KA857" s="47"/>
      <c r="KB857" s="47"/>
      <c r="KC857" s="47"/>
      <c r="KD857" s="47"/>
      <c r="KE857" s="47"/>
      <c r="KF857" s="47"/>
      <c r="KG857" s="47"/>
      <c r="KH857" s="47"/>
      <c r="KI857" s="47"/>
      <c r="KJ857" s="47"/>
      <c r="KK857" s="47"/>
      <c r="KL857" s="47"/>
      <c r="KM857" s="47"/>
      <c r="KN857" s="47"/>
      <c r="KO857" s="47"/>
      <c r="KP857" s="47"/>
      <c r="KQ857" s="47"/>
      <c r="KR857" s="47"/>
      <c r="KS857" s="47"/>
      <c r="KT857" s="47"/>
      <c r="KU857" s="47"/>
      <c r="KV857" s="47"/>
      <c r="KW857" s="47"/>
      <c r="KX857" s="47"/>
      <c r="KY857" s="47"/>
      <c r="KZ857" s="47"/>
      <c r="LA857" s="47"/>
      <c r="LB857" s="47"/>
      <c r="LC857" s="47"/>
      <c r="LD857" s="47"/>
      <c r="LE857" s="47"/>
      <c r="LF857" s="47"/>
      <c r="LG857" s="47"/>
      <c r="LH857" s="47"/>
      <c r="LI857" s="47"/>
      <c r="LJ857" s="47"/>
      <c r="LK857" s="47"/>
      <c r="LL857" s="47"/>
      <c r="LM857" s="47"/>
      <c r="LN857" s="47"/>
      <c r="LO857" s="47"/>
      <c r="LP857" s="47"/>
      <c r="LQ857" s="47"/>
      <c r="LR857" s="47"/>
      <c r="LS857" s="47"/>
      <c r="LT857" s="47"/>
      <c r="LU857" s="47"/>
      <c r="LV857" s="47"/>
      <c r="LW857" s="47"/>
      <c r="LX857" s="47"/>
      <c r="LY857" s="47"/>
      <c r="LZ857" s="47"/>
      <c r="MA857" s="47"/>
      <c r="MB857" s="47"/>
      <c r="MC857" s="47"/>
      <c r="MD857" s="47"/>
      <c r="ME857" s="47"/>
      <c r="MF857" s="47"/>
      <c r="MG857" s="47"/>
      <c r="MH857" s="47"/>
      <c r="MI857" s="47"/>
      <c r="MJ857" s="47"/>
      <c r="MK857" s="47"/>
      <c r="ML857" s="47"/>
      <c r="MM857" s="47"/>
      <c r="MN857" s="47"/>
      <c r="MO857" s="47"/>
      <c r="MP857" s="47"/>
      <c r="MQ857" s="47"/>
      <c r="MR857" s="47"/>
      <c r="MS857" s="47"/>
      <c r="MT857" s="47"/>
      <c r="MU857" s="47"/>
      <c r="MV857" s="47"/>
      <c r="MW857" s="47"/>
      <c r="MX857" s="47"/>
      <c r="MY857" s="47"/>
      <c r="MZ857" s="47"/>
      <c r="NA857" s="47"/>
    </row>
    <row r="858" spans="138:365" x14ac:dyDescent="0.25"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  <c r="JP858" s="47"/>
      <c r="JQ858" s="47"/>
      <c r="JR858" s="47"/>
      <c r="JS858" s="47"/>
      <c r="JT858" s="47"/>
      <c r="JU858" s="47"/>
      <c r="JV858" s="47"/>
      <c r="JW858" s="47"/>
      <c r="JX858" s="47"/>
      <c r="JY858" s="47"/>
      <c r="JZ858" s="47"/>
      <c r="KA858" s="47"/>
      <c r="KB858" s="47"/>
      <c r="KC858" s="47"/>
      <c r="KD858" s="47"/>
      <c r="KE858" s="47"/>
      <c r="KF858" s="47"/>
      <c r="KG858" s="47"/>
      <c r="KH858" s="47"/>
      <c r="KI858" s="47"/>
      <c r="KJ858" s="47"/>
      <c r="KK858" s="47"/>
      <c r="KL858" s="47"/>
      <c r="KM858" s="47"/>
      <c r="KN858" s="47"/>
      <c r="KO858" s="47"/>
      <c r="KP858" s="47"/>
      <c r="KQ858" s="47"/>
      <c r="KR858" s="47"/>
      <c r="KS858" s="47"/>
      <c r="KT858" s="47"/>
      <c r="KU858" s="47"/>
      <c r="KV858" s="47"/>
      <c r="KW858" s="47"/>
      <c r="KX858" s="47"/>
      <c r="KY858" s="47"/>
      <c r="KZ858" s="47"/>
      <c r="LA858" s="47"/>
      <c r="LB858" s="47"/>
      <c r="LC858" s="47"/>
      <c r="LD858" s="47"/>
      <c r="LE858" s="47"/>
      <c r="LF858" s="47"/>
      <c r="LG858" s="47"/>
      <c r="LH858" s="47"/>
      <c r="LI858" s="47"/>
      <c r="LJ858" s="47"/>
      <c r="LK858" s="47"/>
      <c r="LL858" s="47"/>
      <c r="LM858" s="47"/>
      <c r="LN858" s="47"/>
      <c r="LO858" s="47"/>
      <c r="LP858" s="47"/>
      <c r="LQ858" s="47"/>
      <c r="LR858" s="47"/>
      <c r="LS858" s="47"/>
      <c r="LT858" s="47"/>
      <c r="LU858" s="47"/>
      <c r="LV858" s="47"/>
      <c r="LW858" s="47"/>
      <c r="LX858" s="47"/>
      <c r="LY858" s="47"/>
      <c r="LZ858" s="47"/>
      <c r="MA858" s="47"/>
      <c r="MB858" s="47"/>
      <c r="MC858" s="47"/>
      <c r="MD858" s="47"/>
      <c r="ME858" s="47"/>
      <c r="MF858" s="47"/>
      <c r="MG858" s="47"/>
      <c r="MH858" s="47"/>
      <c r="MI858" s="47"/>
      <c r="MJ858" s="47"/>
      <c r="MK858" s="47"/>
      <c r="ML858" s="47"/>
      <c r="MM858" s="47"/>
      <c r="MN858" s="47"/>
      <c r="MO858" s="47"/>
      <c r="MP858" s="47"/>
      <c r="MQ858" s="47"/>
      <c r="MR858" s="47"/>
      <c r="MS858" s="47"/>
      <c r="MT858" s="47"/>
      <c r="MU858" s="47"/>
      <c r="MV858" s="47"/>
      <c r="MW858" s="47"/>
      <c r="MX858" s="47"/>
      <c r="MY858" s="47"/>
      <c r="MZ858" s="47"/>
      <c r="NA858" s="47"/>
    </row>
    <row r="859" spans="138:365" x14ac:dyDescent="0.25"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  <c r="JP859" s="47"/>
      <c r="JQ859" s="47"/>
      <c r="JR859" s="47"/>
      <c r="JS859" s="47"/>
      <c r="JT859" s="47"/>
      <c r="JU859" s="47"/>
      <c r="JV859" s="47"/>
      <c r="JW859" s="47"/>
      <c r="JX859" s="47"/>
      <c r="JY859" s="47"/>
      <c r="JZ859" s="47"/>
      <c r="KA859" s="47"/>
      <c r="KB859" s="47"/>
      <c r="KC859" s="47"/>
      <c r="KD859" s="47"/>
      <c r="KE859" s="47"/>
      <c r="KF859" s="47"/>
      <c r="KG859" s="47"/>
      <c r="KH859" s="47"/>
      <c r="KI859" s="47"/>
      <c r="KJ859" s="47"/>
      <c r="KK859" s="47"/>
      <c r="KL859" s="47"/>
      <c r="KM859" s="47"/>
      <c r="KN859" s="47"/>
      <c r="KO859" s="47"/>
      <c r="KP859" s="47"/>
      <c r="KQ859" s="47"/>
      <c r="KR859" s="47"/>
      <c r="KS859" s="47"/>
      <c r="KT859" s="47"/>
      <c r="KU859" s="47"/>
      <c r="KV859" s="47"/>
      <c r="KW859" s="47"/>
      <c r="KX859" s="47"/>
      <c r="KY859" s="47"/>
      <c r="KZ859" s="47"/>
      <c r="LA859" s="47"/>
      <c r="LB859" s="47"/>
      <c r="LC859" s="47"/>
      <c r="LD859" s="47"/>
      <c r="LE859" s="47"/>
      <c r="LF859" s="47"/>
      <c r="LG859" s="47"/>
      <c r="LH859" s="47"/>
      <c r="LI859" s="47"/>
      <c r="LJ859" s="47"/>
      <c r="LK859" s="47"/>
      <c r="LL859" s="47"/>
      <c r="LM859" s="47"/>
      <c r="LN859" s="47"/>
      <c r="LO859" s="47"/>
      <c r="LP859" s="47"/>
      <c r="LQ859" s="47"/>
      <c r="LR859" s="47"/>
      <c r="LS859" s="47"/>
      <c r="LT859" s="47"/>
      <c r="LU859" s="47"/>
      <c r="LV859" s="47"/>
      <c r="LW859" s="47"/>
      <c r="LX859" s="47"/>
      <c r="LY859" s="47"/>
      <c r="LZ859" s="47"/>
      <c r="MA859" s="47"/>
      <c r="MB859" s="47"/>
      <c r="MC859" s="47"/>
      <c r="MD859" s="47"/>
      <c r="ME859" s="47"/>
      <c r="MF859" s="47"/>
      <c r="MG859" s="47"/>
      <c r="MH859" s="47"/>
      <c r="MI859" s="47"/>
      <c r="MJ859" s="47"/>
      <c r="MK859" s="47"/>
      <c r="ML859" s="47"/>
      <c r="MM859" s="47"/>
      <c r="MN859" s="47"/>
      <c r="MO859" s="47"/>
      <c r="MP859" s="47"/>
      <c r="MQ859" s="47"/>
      <c r="MR859" s="47"/>
      <c r="MS859" s="47"/>
      <c r="MT859" s="47"/>
      <c r="MU859" s="47"/>
      <c r="MV859" s="47"/>
      <c r="MW859" s="47"/>
      <c r="MX859" s="47"/>
      <c r="MY859" s="47"/>
      <c r="MZ859" s="47"/>
      <c r="NA859" s="47"/>
    </row>
    <row r="860" spans="138:365" x14ac:dyDescent="0.25"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  <c r="JP860" s="47"/>
      <c r="JQ860" s="47"/>
      <c r="JR860" s="47"/>
      <c r="JS860" s="47"/>
      <c r="JT860" s="47"/>
      <c r="JU860" s="47"/>
      <c r="JV860" s="47"/>
      <c r="JW860" s="47"/>
      <c r="JX860" s="47"/>
      <c r="JY860" s="47"/>
      <c r="JZ860" s="47"/>
      <c r="KA860" s="47"/>
      <c r="KB860" s="47"/>
      <c r="KC860" s="47"/>
      <c r="KD860" s="47"/>
      <c r="KE860" s="47"/>
      <c r="KF860" s="47"/>
      <c r="KG860" s="47"/>
      <c r="KH860" s="47"/>
      <c r="KI860" s="47"/>
      <c r="KJ860" s="47"/>
      <c r="KK860" s="47"/>
      <c r="KL860" s="47"/>
      <c r="KM860" s="47"/>
      <c r="KN860" s="47"/>
      <c r="KO860" s="47"/>
      <c r="KP860" s="47"/>
      <c r="KQ860" s="47"/>
      <c r="KR860" s="47"/>
      <c r="KS860" s="47"/>
      <c r="KT860" s="47"/>
      <c r="KU860" s="47"/>
      <c r="KV860" s="47"/>
      <c r="KW860" s="47"/>
      <c r="KX860" s="47"/>
      <c r="KY860" s="47"/>
      <c r="KZ860" s="47"/>
      <c r="LA860" s="47"/>
      <c r="LB860" s="47"/>
      <c r="LC860" s="47"/>
      <c r="LD860" s="47"/>
      <c r="LE860" s="47"/>
      <c r="LF860" s="47"/>
      <c r="LG860" s="47"/>
      <c r="LH860" s="47"/>
      <c r="LI860" s="47"/>
      <c r="LJ860" s="47"/>
      <c r="LK860" s="47"/>
      <c r="LL860" s="47"/>
      <c r="LM860" s="47"/>
      <c r="LN860" s="47"/>
      <c r="LO860" s="47"/>
      <c r="LP860" s="47"/>
      <c r="LQ860" s="47"/>
      <c r="LR860" s="47"/>
      <c r="LS860" s="47"/>
      <c r="LT860" s="47"/>
      <c r="LU860" s="47"/>
      <c r="LV860" s="47"/>
      <c r="LW860" s="47"/>
      <c r="LX860" s="47"/>
      <c r="LY860" s="47"/>
      <c r="LZ860" s="47"/>
      <c r="MA860" s="47"/>
      <c r="MB860" s="47"/>
      <c r="MC860" s="47"/>
      <c r="MD860" s="47"/>
      <c r="ME860" s="47"/>
      <c r="MF860" s="47"/>
      <c r="MG860" s="47"/>
      <c r="MH860" s="47"/>
      <c r="MI860" s="47"/>
      <c r="MJ860" s="47"/>
      <c r="MK860" s="47"/>
      <c r="ML860" s="47"/>
      <c r="MM860" s="47"/>
      <c r="MN860" s="47"/>
      <c r="MO860" s="47"/>
      <c r="MP860" s="47"/>
      <c r="MQ860" s="47"/>
      <c r="MR860" s="47"/>
      <c r="MS860" s="47"/>
      <c r="MT860" s="47"/>
      <c r="MU860" s="47"/>
      <c r="MV860" s="47"/>
      <c r="MW860" s="47"/>
      <c r="MX860" s="47"/>
      <c r="MY860" s="47"/>
      <c r="MZ860" s="47"/>
      <c r="NA860" s="47"/>
    </row>
    <row r="861" spans="138:365" x14ac:dyDescent="0.25"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  <c r="JP861" s="47"/>
      <c r="JQ861" s="47"/>
      <c r="JR861" s="47"/>
      <c r="JS861" s="47"/>
      <c r="JT861" s="47"/>
      <c r="JU861" s="47"/>
      <c r="JV861" s="47"/>
      <c r="JW861" s="47"/>
      <c r="JX861" s="47"/>
      <c r="JY861" s="47"/>
      <c r="JZ861" s="47"/>
      <c r="KA861" s="47"/>
      <c r="KB861" s="47"/>
      <c r="KC861" s="47"/>
      <c r="KD861" s="47"/>
      <c r="KE861" s="47"/>
      <c r="KF861" s="47"/>
      <c r="KG861" s="47"/>
      <c r="KH861" s="47"/>
      <c r="KI861" s="47"/>
      <c r="KJ861" s="47"/>
      <c r="KK861" s="47"/>
      <c r="KL861" s="47"/>
      <c r="KM861" s="47"/>
      <c r="KN861" s="47"/>
      <c r="KO861" s="47"/>
      <c r="KP861" s="47"/>
      <c r="KQ861" s="47"/>
      <c r="KR861" s="47"/>
      <c r="KS861" s="47"/>
      <c r="KT861" s="47"/>
      <c r="KU861" s="47"/>
      <c r="KV861" s="47"/>
      <c r="KW861" s="47"/>
      <c r="KX861" s="47"/>
      <c r="KY861" s="47"/>
      <c r="KZ861" s="47"/>
      <c r="LA861" s="47"/>
      <c r="LB861" s="47"/>
      <c r="LC861" s="47"/>
      <c r="LD861" s="47"/>
      <c r="LE861" s="47"/>
      <c r="LF861" s="47"/>
      <c r="LG861" s="47"/>
      <c r="LH861" s="47"/>
      <c r="LI861" s="47"/>
      <c r="LJ861" s="47"/>
      <c r="LK861" s="47"/>
      <c r="LL861" s="47"/>
      <c r="LM861" s="47"/>
      <c r="LN861" s="47"/>
      <c r="LO861" s="47"/>
      <c r="LP861" s="47"/>
      <c r="LQ861" s="47"/>
      <c r="LR861" s="47"/>
      <c r="LS861" s="47"/>
      <c r="LT861" s="47"/>
      <c r="LU861" s="47"/>
      <c r="LV861" s="47"/>
      <c r="LW861" s="47"/>
      <c r="LX861" s="47"/>
      <c r="LY861" s="47"/>
      <c r="LZ861" s="47"/>
      <c r="MA861" s="47"/>
      <c r="MB861" s="47"/>
      <c r="MC861" s="47"/>
      <c r="MD861" s="47"/>
      <c r="ME861" s="47"/>
      <c r="MF861" s="47"/>
      <c r="MG861" s="47"/>
      <c r="MH861" s="47"/>
      <c r="MI861" s="47"/>
      <c r="MJ861" s="47"/>
      <c r="MK861" s="47"/>
      <c r="ML861" s="47"/>
      <c r="MM861" s="47"/>
      <c r="MN861" s="47"/>
      <c r="MO861" s="47"/>
      <c r="MP861" s="47"/>
      <c r="MQ861" s="47"/>
      <c r="MR861" s="47"/>
      <c r="MS861" s="47"/>
      <c r="MT861" s="47"/>
      <c r="MU861" s="47"/>
      <c r="MV861" s="47"/>
      <c r="MW861" s="47"/>
      <c r="MX861" s="47"/>
      <c r="MY861" s="47"/>
      <c r="MZ861" s="47"/>
      <c r="NA861" s="47"/>
    </row>
    <row r="862" spans="138:365" x14ac:dyDescent="0.25"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  <c r="JP862" s="47"/>
      <c r="JQ862" s="47"/>
      <c r="JR862" s="47"/>
      <c r="JS862" s="47"/>
      <c r="JT862" s="47"/>
      <c r="JU862" s="47"/>
      <c r="JV862" s="47"/>
      <c r="JW862" s="47"/>
      <c r="JX862" s="47"/>
      <c r="JY862" s="47"/>
      <c r="JZ862" s="47"/>
      <c r="KA862" s="47"/>
      <c r="KB862" s="47"/>
      <c r="KC862" s="47"/>
      <c r="KD862" s="47"/>
      <c r="KE862" s="47"/>
      <c r="KF862" s="47"/>
      <c r="KG862" s="47"/>
      <c r="KH862" s="47"/>
      <c r="KI862" s="47"/>
      <c r="KJ862" s="47"/>
      <c r="KK862" s="47"/>
      <c r="KL862" s="47"/>
      <c r="KM862" s="47"/>
      <c r="KN862" s="47"/>
      <c r="KO862" s="47"/>
      <c r="KP862" s="47"/>
      <c r="KQ862" s="47"/>
      <c r="KR862" s="47"/>
      <c r="KS862" s="47"/>
      <c r="KT862" s="47"/>
      <c r="KU862" s="47"/>
      <c r="KV862" s="47"/>
      <c r="KW862" s="47"/>
      <c r="KX862" s="47"/>
      <c r="KY862" s="47"/>
      <c r="KZ862" s="47"/>
      <c r="LA862" s="47"/>
      <c r="LB862" s="47"/>
      <c r="LC862" s="47"/>
      <c r="LD862" s="47"/>
      <c r="LE862" s="47"/>
      <c r="LF862" s="47"/>
      <c r="LG862" s="47"/>
      <c r="LH862" s="47"/>
      <c r="LI862" s="47"/>
      <c r="LJ862" s="47"/>
      <c r="LK862" s="47"/>
      <c r="LL862" s="47"/>
      <c r="LM862" s="47"/>
      <c r="LN862" s="47"/>
      <c r="LO862" s="47"/>
      <c r="LP862" s="47"/>
      <c r="LQ862" s="47"/>
      <c r="LR862" s="47"/>
      <c r="LS862" s="47"/>
      <c r="LT862" s="47"/>
      <c r="LU862" s="47"/>
      <c r="LV862" s="47"/>
      <c r="LW862" s="47"/>
      <c r="LX862" s="47"/>
      <c r="LY862" s="47"/>
      <c r="LZ862" s="47"/>
      <c r="MA862" s="47"/>
      <c r="MB862" s="47"/>
      <c r="MC862" s="47"/>
      <c r="MD862" s="47"/>
      <c r="ME862" s="47"/>
      <c r="MF862" s="47"/>
      <c r="MG862" s="47"/>
      <c r="MH862" s="47"/>
      <c r="MI862" s="47"/>
      <c r="MJ862" s="47"/>
      <c r="MK862" s="47"/>
      <c r="ML862" s="47"/>
      <c r="MM862" s="47"/>
      <c r="MN862" s="47"/>
      <c r="MO862" s="47"/>
      <c r="MP862" s="47"/>
      <c r="MQ862" s="47"/>
      <c r="MR862" s="47"/>
      <c r="MS862" s="47"/>
      <c r="MT862" s="47"/>
      <c r="MU862" s="47"/>
      <c r="MV862" s="47"/>
      <c r="MW862" s="47"/>
      <c r="MX862" s="47"/>
      <c r="MY862" s="47"/>
      <c r="MZ862" s="47"/>
      <c r="NA862" s="47"/>
    </row>
    <row r="863" spans="138:365" x14ac:dyDescent="0.25"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  <c r="JP863" s="47"/>
      <c r="JQ863" s="47"/>
      <c r="JR863" s="47"/>
      <c r="JS863" s="47"/>
      <c r="JT863" s="47"/>
      <c r="JU863" s="47"/>
      <c r="JV863" s="47"/>
      <c r="JW863" s="47"/>
      <c r="JX863" s="47"/>
      <c r="JY863" s="47"/>
      <c r="JZ863" s="47"/>
      <c r="KA863" s="47"/>
      <c r="KB863" s="47"/>
      <c r="KC863" s="47"/>
      <c r="KD863" s="47"/>
      <c r="KE863" s="47"/>
      <c r="KF863" s="47"/>
      <c r="KG863" s="47"/>
      <c r="KH863" s="47"/>
      <c r="KI863" s="47"/>
      <c r="KJ863" s="47"/>
      <c r="KK863" s="47"/>
      <c r="KL863" s="47"/>
      <c r="KM863" s="47"/>
      <c r="KN863" s="47"/>
      <c r="KO863" s="47"/>
      <c r="KP863" s="47"/>
      <c r="KQ863" s="47"/>
      <c r="KR863" s="47"/>
      <c r="KS863" s="47"/>
      <c r="KT863" s="47"/>
      <c r="KU863" s="47"/>
      <c r="KV863" s="47"/>
      <c r="KW863" s="47"/>
      <c r="KX863" s="47"/>
      <c r="KY863" s="47"/>
      <c r="KZ863" s="47"/>
      <c r="LA863" s="47"/>
      <c r="LB863" s="47"/>
      <c r="LC863" s="47"/>
      <c r="LD863" s="47"/>
      <c r="LE863" s="47"/>
      <c r="LF863" s="47"/>
      <c r="LG863" s="47"/>
      <c r="LH863" s="47"/>
      <c r="LI863" s="47"/>
      <c r="LJ863" s="47"/>
      <c r="LK863" s="47"/>
      <c r="LL863" s="47"/>
      <c r="LM863" s="47"/>
      <c r="LN863" s="47"/>
      <c r="LO863" s="47"/>
      <c r="LP863" s="47"/>
      <c r="LQ863" s="47"/>
      <c r="LR863" s="47"/>
      <c r="LS863" s="47"/>
      <c r="LT863" s="47"/>
      <c r="LU863" s="47"/>
      <c r="LV863" s="47"/>
      <c r="LW863" s="47"/>
      <c r="LX863" s="47"/>
      <c r="LY863" s="47"/>
      <c r="LZ863" s="47"/>
      <c r="MA863" s="47"/>
      <c r="MB863" s="47"/>
      <c r="MC863" s="47"/>
      <c r="MD863" s="47"/>
      <c r="ME863" s="47"/>
      <c r="MF863" s="47"/>
      <c r="MG863" s="47"/>
      <c r="MH863" s="47"/>
      <c r="MI863" s="47"/>
      <c r="MJ863" s="47"/>
      <c r="MK863" s="47"/>
      <c r="ML863" s="47"/>
      <c r="MM863" s="47"/>
      <c r="MN863" s="47"/>
      <c r="MO863" s="47"/>
      <c r="MP863" s="47"/>
      <c r="MQ863" s="47"/>
      <c r="MR863" s="47"/>
      <c r="MS863" s="47"/>
      <c r="MT863" s="47"/>
      <c r="MU863" s="47"/>
      <c r="MV863" s="47"/>
      <c r="MW863" s="47"/>
      <c r="MX863" s="47"/>
      <c r="MY863" s="47"/>
      <c r="MZ863" s="47"/>
      <c r="NA863" s="47"/>
    </row>
    <row r="864" spans="138:365" x14ac:dyDescent="0.25"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  <c r="JP864" s="47"/>
      <c r="JQ864" s="47"/>
      <c r="JR864" s="47"/>
      <c r="JS864" s="47"/>
      <c r="JT864" s="47"/>
      <c r="JU864" s="47"/>
      <c r="JV864" s="47"/>
      <c r="JW864" s="47"/>
      <c r="JX864" s="47"/>
      <c r="JY864" s="47"/>
      <c r="JZ864" s="47"/>
      <c r="KA864" s="47"/>
      <c r="KB864" s="47"/>
      <c r="KC864" s="47"/>
      <c r="KD864" s="47"/>
      <c r="KE864" s="47"/>
      <c r="KF864" s="47"/>
      <c r="KG864" s="47"/>
      <c r="KH864" s="47"/>
      <c r="KI864" s="47"/>
      <c r="KJ864" s="47"/>
      <c r="KK864" s="47"/>
      <c r="KL864" s="47"/>
      <c r="KM864" s="47"/>
      <c r="KN864" s="47"/>
      <c r="KO864" s="47"/>
      <c r="KP864" s="47"/>
      <c r="KQ864" s="47"/>
      <c r="KR864" s="47"/>
      <c r="KS864" s="47"/>
      <c r="KT864" s="47"/>
      <c r="KU864" s="47"/>
      <c r="KV864" s="47"/>
      <c r="KW864" s="47"/>
      <c r="KX864" s="47"/>
      <c r="KY864" s="47"/>
      <c r="KZ864" s="47"/>
      <c r="LA864" s="47"/>
      <c r="LB864" s="47"/>
      <c r="LC864" s="47"/>
      <c r="LD864" s="47"/>
      <c r="LE864" s="47"/>
      <c r="LF864" s="47"/>
      <c r="LG864" s="47"/>
      <c r="LH864" s="47"/>
      <c r="LI864" s="47"/>
      <c r="LJ864" s="47"/>
      <c r="LK864" s="47"/>
      <c r="LL864" s="47"/>
      <c r="LM864" s="47"/>
      <c r="LN864" s="47"/>
      <c r="LO864" s="47"/>
      <c r="LP864" s="47"/>
      <c r="LQ864" s="47"/>
      <c r="LR864" s="47"/>
      <c r="LS864" s="47"/>
      <c r="LT864" s="47"/>
      <c r="LU864" s="47"/>
      <c r="LV864" s="47"/>
      <c r="LW864" s="47"/>
      <c r="LX864" s="47"/>
      <c r="LY864" s="47"/>
      <c r="LZ864" s="47"/>
      <c r="MA864" s="47"/>
      <c r="MB864" s="47"/>
      <c r="MC864" s="47"/>
      <c r="MD864" s="47"/>
      <c r="ME864" s="47"/>
      <c r="MF864" s="47"/>
      <c r="MG864" s="47"/>
      <c r="MH864" s="47"/>
      <c r="MI864" s="47"/>
      <c r="MJ864" s="47"/>
      <c r="MK864" s="47"/>
      <c r="ML864" s="47"/>
      <c r="MM864" s="47"/>
      <c r="MN864" s="47"/>
      <c r="MO864" s="47"/>
      <c r="MP864" s="47"/>
      <c r="MQ864" s="47"/>
      <c r="MR864" s="47"/>
      <c r="MS864" s="47"/>
      <c r="MT864" s="47"/>
      <c r="MU864" s="47"/>
      <c r="MV864" s="47"/>
      <c r="MW864" s="47"/>
      <c r="MX864" s="47"/>
      <c r="MY864" s="47"/>
      <c r="MZ864" s="47"/>
      <c r="NA864" s="47"/>
    </row>
    <row r="865" spans="138:365" x14ac:dyDescent="0.25"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  <c r="JP865" s="47"/>
      <c r="JQ865" s="47"/>
      <c r="JR865" s="47"/>
      <c r="JS865" s="47"/>
      <c r="JT865" s="47"/>
      <c r="JU865" s="47"/>
      <c r="JV865" s="47"/>
      <c r="JW865" s="47"/>
      <c r="JX865" s="47"/>
      <c r="JY865" s="47"/>
      <c r="JZ865" s="47"/>
      <c r="KA865" s="47"/>
      <c r="KB865" s="47"/>
      <c r="KC865" s="47"/>
      <c r="KD865" s="47"/>
      <c r="KE865" s="47"/>
      <c r="KF865" s="47"/>
      <c r="KG865" s="47"/>
      <c r="KH865" s="47"/>
      <c r="KI865" s="47"/>
      <c r="KJ865" s="47"/>
      <c r="KK865" s="47"/>
      <c r="KL865" s="47"/>
      <c r="KM865" s="47"/>
      <c r="KN865" s="47"/>
      <c r="KO865" s="47"/>
      <c r="KP865" s="47"/>
      <c r="KQ865" s="47"/>
      <c r="KR865" s="47"/>
      <c r="KS865" s="47"/>
      <c r="KT865" s="47"/>
      <c r="KU865" s="47"/>
      <c r="KV865" s="47"/>
      <c r="KW865" s="47"/>
      <c r="KX865" s="47"/>
      <c r="KY865" s="47"/>
      <c r="KZ865" s="47"/>
      <c r="LA865" s="47"/>
      <c r="LB865" s="47"/>
      <c r="LC865" s="47"/>
      <c r="LD865" s="47"/>
      <c r="LE865" s="47"/>
      <c r="LF865" s="47"/>
      <c r="LG865" s="47"/>
      <c r="LH865" s="47"/>
      <c r="LI865" s="47"/>
      <c r="LJ865" s="47"/>
      <c r="LK865" s="47"/>
      <c r="LL865" s="47"/>
      <c r="LM865" s="47"/>
      <c r="LN865" s="47"/>
      <c r="LO865" s="47"/>
      <c r="LP865" s="47"/>
      <c r="LQ865" s="47"/>
      <c r="LR865" s="47"/>
      <c r="LS865" s="47"/>
      <c r="LT865" s="47"/>
      <c r="LU865" s="47"/>
      <c r="LV865" s="47"/>
      <c r="LW865" s="47"/>
      <c r="LX865" s="47"/>
      <c r="LY865" s="47"/>
      <c r="LZ865" s="47"/>
      <c r="MA865" s="47"/>
      <c r="MB865" s="47"/>
      <c r="MC865" s="47"/>
      <c r="MD865" s="47"/>
      <c r="ME865" s="47"/>
      <c r="MF865" s="47"/>
      <c r="MG865" s="47"/>
      <c r="MH865" s="47"/>
      <c r="MI865" s="47"/>
      <c r="MJ865" s="47"/>
      <c r="MK865" s="47"/>
      <c r="ML865" s="47"/>
      <c r="MM865" s="47"/>
      <c r="MN865" s="47"/>
      <c r="MO865" s="47"/>
      <c r="MP865" s="47"/>
      <c r="MQ865" s="47"/>
      <c r="MR865" s="47"/>
      <c r="MS865" s="47"/>
      <c r="MT865" s="47"/>
      <c r="MU865" s="47"/>
      <c r="MV865" s="47"/>
      <c r="MW865" s="47"/>
      <c r="MX865" s="47"/>
      <c r="MY865" s="47"/>
      <c r="MZ865" s="47"/>
      <c r="NA865" s="47"/>
    </row>
    <row r="866" spans="138:365" x14ac:dyDescent="0.25"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  <c r="JP866" s="47"/>
      <c r="JQ866" s="47"/>
      <c r="JR866" s="47"/>
      <c r="JS866" s="47"/>
      <c r="JT866" s="47"/>
      <c r="JU866" s="47"/>
      <c r="JV866" s="47"/>
      <c r="JW866" s="47"/>
      <c r="JX866" s="47"/>
      <c r="JY866" s="47"/>
      <c r="JZ866" s="47"/>
      <c r="KA866" s="47"/>
      <c r="KB866" s="47"/>
      <c r="KC866" s="47"/>
      <c r="KD866" s="47"/>
      <c r="KE866" s="47"/>
      <c r="KF866" s="47"/>
      <c r="KG866" s="47"/>
      <c r="KH866" s="47"/>
      <c r="KI866" s="47"/>
      <c r="KJ866" s="47"/>
      <c r="KK866" s="47"/>
      <c r="KL866" s="47"/>
      <c r="KM866" s="47"/>
      <c r="KN866" s="47"/>
      <c r="KO866" s="47"/>
      <c r="KP866" s="47"/>
      <c r="KQ866" s="47"/>
      <c r="KR866" s="47"/>
      <c r="KS866" s="47"/>
      <c r="KT866" s="47"/>
      <c r="KU866" s="47"/>
      <c r="KV866" s="47"/>
      <c r="KW866" s="47"/>
      <c r="KX866" s="47"/>
      <c r="KY866" s="47"/>
      <c r="KZ866" s="47"/>
      <c r="LA866" s="47"/>
      <c r="LB866" s="47"/>
      <c r="LC866" s="47"/>
      <c r="LD866" s="47"/>
      <c r="LE866" s="47"/>
      <c r="LF866" s="47"/>
      <c r="LG866" s="47"/>
      <c r="LH866" s="47"/>
      <c r="LI866" s="47"/>
      <c r="LJ866" s="47"/>
      <c r="LK866" s="47"/>
      <c r="LL866" s="47"/>
      <c r="LM866" s="47"/>
      <c r="LN866" s="47"/>
      <c r="LO866" s="47"/>
      <c r="LP866" s="47"/>
      <c r="LQ866" s="47"/>
      <c r="LR866" s="47"/>
      <c r="LS866" s="47"/>
      <c r="LT866" s="47"/>
      <c r="LU866" s="47"/>
      <c r="LV866" s="47"/>
      <c r="LW866" s="47"/>
      <c r="LX866" s="47"/>
      <c r="LY866" s="47"/>
      <c r="LZ866" s="47"/>
      <c r="MA866" s="47"/>
      <c r="MB866" s="47"/>
      <c r="MC866" s="47"/>
      <c r="MD866" s="47"/>
      <c r="ME866" s="47"/>
      <c r="MF866" s="47"/>
      <c r="MG866" s="47"/>
      <c r="MH866" s="47"/>
      <c r="MI866" s="47"/>
      <c r="MJ866" s="47"/>
      <c r="MK866" s="47"/>
      <c r="ML866" s="47"/>
      <c r="MM866" s="47"/>
      <c r="MN866" s="47"/>
      <c r="MO866" s="47"/>
      <c r="MP866" s="47"/>
      <c r="MQ866" s="47"/>
      <c r="MR866" s="47"/>
      <c r="MS866" s="47"/>
      <c r="MT866" s="47"/>
      <c r="MU866" s="47"/>
      <c r="MV866" s="47"/>
      <c r="MW866" s="47"/>
      <c r="MX866" s="47"/>
      <c r="MY866" s="47"/>
      <c r="MZ866" s="47"/>
      <c r="NA866" s="47"/>
    </row>
    <row r="867" spans="138:365" x14ac:dyDescent="0.25"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  <c r="JP867" s="47"/>
      <c r="JQ867" s="47"/>
      <c r="JR867" s="47"/>
      <c r="JS867" s="47"/>
      <c r="JT867" s="47"/>
      <c r="JU867" s="47"/>
      <c r="JV867" s="47"/>
      <c r="JW867" s="47"/>
      <c r="JX867" s="47"/>
      <c r="JY867" s="47"/>
      <c r="JZ867" s="47"/>
      <c r="KA867" s="47"/>
      <c r="KB867" s="47"/>
      <c r="KC867" s="47"/>
      <c r="KD867" s="47"/>
      <c r="KE867" s="47"/>
      <c r="KF867" s="47"/>
      <c r="KG867" s="47"/>
      <c r="KH867" s="47"/>
      <c r="KI867" s="47"/>
      <c r="KJ867" s="47"/>
      <c r="KK867" s="47"/>
      <c r="KL867" s="47"/>
      <c r="KM867" s="47"/>
      <c r="KN867" s="47"/>
      <c r="KO867" s="47"/>
      <c r="KP867" s="47"/>
      <c r="KQ867" s="47"/>
      <c r="KR867" s="47"/>
      <c r="KS867" s="47"/>
      <c r="KT867" s="47"/>
      <c r="KU867" s="47"/>
      <c r="KV867" s="47"/>
      <c r="KW867" s="47"/>
      <c r="KX867" s="47"/>
      <c r="KY867" s="47"/>
      <c r="KZ867" s="47"/>
      <c r="LA867" s="47"/>
      <c r="LB867" s="47"/>
      <c r="LC867" s="47"/>
      <c r="LD867" s="47"/>
      <c r="LE867" s="47"/>
      <c r="LF867" s="47"/>
      <c r="LG867" s="47"/>
      <c r="LH867" s="47"/>
      <c r="LI867" s="47"/>
      <c r="LJ867" s="47"/>
      <c r="LK867" s="47"/>
      <c r="LL867" s="47"/>
      <c r="LM867" s="47"/>
      <c r="LN867" s="47"/>
      <c r="LO867" s="47"/>
      <c r="LP867" s="47"/>
      <c r="LQ867" s="47"/>
      <c r="LR867" s="47"/>
      <c r="LS867" s="47"/>
      <c r="LT867" s="47"/>
      <c r="LU867" s="47"/>
      <c r="LV867" s="47"/>
      <c r="LW867" s="47"/>
      <c r="LX867" s="47"/>
      <c r="LY867" s="47"/>
      <c r="LZ867" s="47"/>
      <c r="MA867" s="47"/>
      <c r="MB867" s="47"/>
      <c r="MC867" s="47"/>
      <c r="MD867" s="47"/>
      <c r="ME867" s="47"/>
      <c r="MF867" s="47"/>
      <c r="MG867" s="47"/>
      <c r="MH867" s="47"/>
      <c r="MI867" s="47"/>
      <c r="MJ867" s="47"/>
      <c r="MK867" s="47"/>
      <c r="ML867" s="47"/>
      <c r="MM867" s="47"/>
      <c r="MN867" s="47"/>
      <c r="MO867" s="47"/>
      <c r="MP867" s="47"/>
      <c r="MQ867" s="47"/>
      <c r="MR867" s="47"/>
      <c r="MS867" s="47"/>
      <c r="MT867" s="47"/>
      <c r="MU867" s="47"/>
      <c r="MV867" s="47"/>
      <c r="MW867" s="47"/>
      <c r="MX867" s="47"/>
      <c r="MY867" s="47"/>
      <c r="MZ867" s="47"/>
      <c r="NA867" s="47"/>
    </row>
    <row r="868" spans="138:365" x14ac:dyDescent="0.25"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  <c r="JP868" s="47"/>
      <c r="JQ868" s="47"/>
      <c r="JR868" s="47"/>
      <c r="JS868" s="47"/>
      <c r="JT868" s="47"/>
      <c r="JU868" s="47"/>
      <c r="JV868" s="47"/>
      <c r="JW868" s="47"/>
      <c r="JX868" s="47"/>
      <c r="JY868" s="47"/>
      <c r="JZ868" s="47"/>
      <c r="KA868" s="47"/>
      <c r="KB868" s="47"/>
      <c r="KC868" s="47"/>
      <c r="KD868" s="47"/>
      <c r="KE868" s="47"/>
      <c r="KF868" s="47"/>
      <c r="KG868" s="47"/>
      <c r="KH868" s="47"/>
      <c r="KI868" s="47"/>
      <c r="KJ868" s="47"/>
      <c r="KK868" s="47"/>
      <c r="KL868" s="47"/>
      <c r="KM868" s="47"/>
      <c r="KN868" s="47"/>
      <c r="KO868" s="47"/>
      <c r="KP868" s="47"/>
      <c r="KQ868" s="47"/>
      <c r="KR868" s="47"/>
      <c r="KS868" s="47"/>
      <c r="KT868" s="47"/>
      <c r="KU868" s="47"/>
      <c r="KV868" s="47"/>
      <c r="KW868" s="47"/>
      <c r="KX868" s="47"/>
      <c r="KY868" s="47"/>
      <c r="KZ868" s="47"/>
      <c r="LA868" s="47"/>
      <c r="LB868" s="47"/>
      <c r="LC868" s="47"/>
      <c r="LD868" s="47"/>
      <c r="LE868" s="47"/>
      <c r="LF868" s="47"/>
      <c r="LG868" s="47"/>
      <c r="LH868" s="47"/>
      <c r="LI868" s="47"/>
      <c r="LJ868" s="47"/>
      <c r="LK868" s="47"/>
      <c r="LL868" s="47"/>
      <c r="LM868" s="47"/>
      <c r="LN868" s="47"/>
      <c r="LO868" s="47"/>
      <c r="LP868" s="47"/>
      <c r="LQ868" s="47"/>
      <c r="LR868" s="47"/>
      <c r="LS868" s="47"/>
      <c r="LT868" s="47"/>
      <c r="LU868" s="47"/>
      <c r="LV868" s="47"/>
      <c r="LW868" s="47"/>
      <c r="LX868" s="47"/>
      <c r="LY868" s="47"/>
      <c r="LZ868" s="47"/>
      <c r="MA868" s="47"/>
      <c r="MB868" s="47"/>
      <c r="MC868" s="47"/>
      <c r="MD868" s="47"/>
      <c r="ME868" s="47"/>
      <c r="MF868" s="47"/>
      <c r="MG868" s="47"/>
      <c r="MH868" s="47"/>
      <c r="MI868" s="47"/>
      <c r="MJ868" s="47"/>
      <c r="MK868" s="47"/>
      <c r="ML868" s="47"/>
      <c r="MM868" s="47"/>
      <c r="MN868" s="47"/>
      <c r="MO868" s="47"/>
      <c r="MP868" s="47"/>
      <c r="MQ868" s="47"/>
      <c r="MR868" s="47"/>
      <c r="MS868" s="47"/>
      <c r="MT868" s="47"/>
      <c r="MU868" s="47"/>
      <c r="MV868" s="47"/>
      <c r="MW868" s="47"/>
      <c r="MX868" s="47"/>
      <c r="MY868" s="47"/>
      <c r="MZ868" s="47"/>
      <c r="NA868" s="47"/>
    </row>
    <row r="869" spans="138:365" x14ac:dyDescent="0.25"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  <c r="JP869" s="47"/>
      <c r="JQ869" s="47"/>
      <c r="JR869" s="47"/>
      <c r="JS869" s="47"/>
      <c r="JT869" s="47"/>
      <c r="JU869" s="47"/>
      <c r="JV869" s="47"/>
      <c r="JW869" s="47"/>
      <c r="JX869" s="47"/>
      <c r="JY869" s="47"/>
      <c r="JZ869" s="47"/>
      <c r="KA869" s="47"/>
      <c r="KB869" s="47"/>
      <c r="KC869" s="47"/>
      <c r="KD869" s="47"/>
      <c r="KE869" s="47"/>
      <c r="KF869" s="47"/>
      <c r="KG869" s="47"/>
      <c r="KH869" s="47"/>
      <c r="KI869" s="47"/>
      <c r="KJ869" s="47"/>
      <c r="KK869" s="47"/>
      <c r="KL869" s="47"/>
      <c r="KM869" s="47"/>
      <c r="KN869" s="47"/>
      <c r="KO869" s="47"/>
      <c r="KP869" s="47"/>
      <c r="KQ869" s="47"/>
      <c r="KR869" s="47"/>
      <c r="KS869" s="47"/>
      <c r="KT869" s="47"/>
      <c r="KU869" s="47"/>
      <c r="KV869" s="47"/>
      <c r="KW869" s="47"/>
      <c r="KX869" s="47"/>
      <c r="KY869" s="47"/>
      <c r="KZ869" s="47"/>
      <c r="LA869" s="47"/>
      <c r="LB869" s="47"/>
      <c r="LC869" s="47"/>
      <c r="LD869" s="47"/>
      <c r="LE869" s="47"/>
      <c r="LF869" s="47"/>
      <c r="LG869" s="47"/>
      <c r="LH869" s="47"/>
      <c r="LI869" s="47"/>
      <c r="LJ869" s="47"/>
      <c r="LK869" s="47"/>
      <c r="LL869" s="47"/>
      <c r="LM869" s="47"/>
      <c r="LN869" s="47"/>
      <c r="LO869" s="47"/>
      <c r="LP869" s="47"/>
      <c r="LQ869" s="47"/>
      <c r="LR869" s="47"/>
      <c r="LS869" s="47"/>
      <c r="LT869" s="47"/>
      <c r="LU869" s="47"/>
      <c r="LV869" s="47"/>
      <c r="LW869" s="47"/>
      <c r="LX869" s="47"/>
      <c r="LY869" s="47"/>
      <c r="LZ869" s="47"/>
      <c r="MA869" s="47"/>
      <c r="MB869" s="47"/>
      <c r="MC869" s="47"/>
      <c r="MD869" s="47"/>
      <c r="ME869" s="47"/>
      <c r="MF869" s="47"/>
      <c r="MG869" s="47"/>
      <c r="MH869" s="47"/>
      <c r="MI869" s="47"/>
      <c r="MJ869" s="47"/>
      <c r="MK869" s="47"/>
      <c r="ML869" s="47"/>
      <c r="MM869" s="47"/>
      <c r="MN869" s="47"/>
      <c r="MO869" s="47"/>
      <c r="MP869" s="47"/>
      <c r="MQ869" s="47"/>
      <c r="MR869" s="47"/>
      <c r="MS869" s="47"/>
      <c r="MT869" s="47"/>
      <c r="MU869" s="47"/>
      <c r="MV869" s="47"/>
      <c r="MW869" s="47"/>
      <c r="MX869" s="47"/>
      <c r="MY869" s="47"/>
      <c r="MZ869" s="47"/>
      <c r="NA869" s="47"/>
    </row>
    <row r="870" spans="138:365" x14ac:dyDescent="0.25"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  <c r="JP870" s="47"/>
      <c r="JQ870" s="47"/>
      <c r="JR870" s="47"/>
      <c r="JS870" s="47"/>
      <c r="JT870" s="47"/>
      <c r="JU870" s="47"/>
      <c r="JV870" s="47"/>
      <c r="JW870" s="47"/>
      <c r="JX870" s="47"/>
      <c r="JY870" s="47"/>
      <c r="JZ870" s="47"/>
      <c r="KA870" s="47"/>
      <c r="KB870" s="47"/>
      <c r="KC870" s="47"/>
      <c r="KD870" s="47"/>
      <c r="KE870" s="47"/>
      <c r="KF870" s="47"/>
      <c r="KG870" s="47"/>
      <c r="KH870" s="47"/>
      <c r="KI870" s="47"/>
      <c r="KJ870" s="47"/>
      <c r="KK870" s="47"/>
      <c r="KL870" s="47"/>
      <c r="KM870" s="47"/>
      <c r="KN870" s="47"/>
      <c r="KO870" s="47"/>
      <c r="KP870" s="47"/>
      <c r="KQ870" s="47"/>
      <c r="KR870" s="47"/>
      <c r="KS870" s="47"/>
      <c r="KT870" s="47"/>
      <c r="KU870" s="47"/>
      <c r="KV870" s="47"/>
      <c r="KW870" s="47"/>
      <c r="KX870" s="47"/>
      <c r="KY870" s="47"/>
      <c r="KZ870" s="47"/>
      <c r="LA870" s="47"/>
      <c r="LB870" s="47"/>
      <c r="LC870" s="47"/>
      <c r="LD870" s="47"/>
      <c r="LE870" s="47"/>
      <c r="LF870" s="47"/>
      <c r="LG870" s="47"/>
      <c r="LH870" s="47"/>
      <c r="LI870" s="47"/>
      <c r="LJ870" s="47"/>
      <c r="LK870" s="47"/>
      <c r="LL870" s="47"/>
      <c r="LM870" s="47"/>
      <c r="LN870" s="47"/>
      <c r="LO870" s="47"/>
      <c r="LP870" s="47"/>
      <c r="LQ870" s="47"/>
      <c r="LR870" s="47"/>
      <c r="LS870" s="47"/>
      <c r="LT870" s="47"/>
      <c r="LU870" s="47"/>
      <c r="LV870" s="47"/>
      <c r="LW870" s="47"/>
      <c r="LX870" s="47"/>
      <c r="LY870" s="47"/>
      <c r="LZ870" s="47"/>
      <c r="MA870" s="47"/>
      <c r="MB870" s="47"/>
      <c r="MC870" s="47"/>
      <c r="MD870" s="47"/>
      <c r="ME870" s="47"/>
      <c r="MF870" s="47"/>
      <c r="MG870" s="47"/>
      <c r="MH870" s="47"/>
      <c r="MI870" s="47"/>
      <c r="MJ870" s="47"/>
      <c r="MK870" s="47"/>
      <c r="ML870" s="47"/>
      <c r="MM870" s="47"/>
      <c r="MN870" s="47"/>
      <c r="MO870" s="47"/>
      <c r="MP870" s="47"/>
      <c r="MQ870" s="47"/>
      <c r="MR870" s="47"/>
      <c r="MS870" s="47"/>
      <c r="MT870" s="47"/>
      <c r="MU870" s="47"/>
      <c r="MV870" s="47"/>
      <c r="MW870" s="47"/>
      <c r="MX870" s="47"/>
      <c r="MY870" s="47"/>
      <c r="MZ870" s="47"/>
      <c r="NA870" s="47"/>
    </row>
    <row r="871" spans="138:365" x14ac:dyDescent="0.25"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  <c r="JP871" s="47"/>
      <c r="JQ871" s="47"/>
      <c r="JR871" s="47"/>
      <c r="JS871" s="47"/>
      <c r="JT871" s="47"/>
      <c r="JU871" s="47"/>
      <c r="JV871" s="47"/>
      <c r="JW871" s="47"/>
      <c r="JX871" s="47"/>
      <c r="JY871" s="47"/>
      <c r="JZ871" s="47"/>
      <c r="KA871" s="47"/>
      <c r="KB871" s="47"/>
      <c r="KC871" s="47"/>
      <c r="KD871" s="47"/>
      <c r="KE871" s="47"/>
      <c r="KF871" s="47"/>
      <c r="KG871" s="47"/>
      <c r="KH871" s="47"/>
      <c r="KI871" s="47"/>
      <c r="KJ871" s="47"/>
      <c r="KK871" s="47"/>
      <c r="KL871" s="47"/>
      <c r="KM871" s="47"/>
      <c r="KN871" s="47"/>
      <c r="KO871" s="47"/>
      <c r="KP871" s="47"/>
      <c r="KQ871" s="47"/>
      <c r="KR871" s="47"/>
      <c r="KS871" s="47"/>
      <c r="KT871" s="47"/>
      <c r="KU871" s="47"/>
      <c r="KV871" s="47"/>
      <c r="KW871" s="47"/>
      <c r="KX871" s="47"/>
      <c r="KY871" s="47"/>
      <c r="KZ871" s="47"/>
      <c r="LA871" s="47"/>
      <c r="LB871" s="47"/>
      <c r="LC871" s="47"/>
      <c r="LD871" s="47"/>
      <c r="LE871" s="47"/>
      <c r="LF871" s="47"/>
      <c r="LG871" s="47"/>
      <c r="LH871" s="47"/>
      <c r="LI871" s="47"/>
      <c r="LJ871" s="47"/>
      <c r="LK871" s="47"/>
      <c r="LL871" s="47"/>
      <c r="LM871" s="47"/>
      <c r="LN871" s="47"/>
      <c r="LO871" s="47"/>
      <c r="LP871" s="47"/>
      <c r="LQ871" s="47"/>
      <c r="LR871" s="47"/>
      <c r="LS871" s="47"/>
      <c r="LT871" s="47"/>
      <c r="LU871" s="47"/>
      <c r="LV871" s="47"/>
      <c r="LW871" s="47"/>
      <c r="LX871" s="47"/>
      <c r="LY871" s="47"/>
      <c r="LZ871" s="47"/>
      <c r="MA871" s="47"/>
      <c r="MB871" s="47"/>
      <c r="MC871" s="47"/>
      <c r="MD871" s="47"/>
      <c r="ME871" s="47"/>
      <c r="MF871" s="47"/>
      <c r="MG871" s="47"/>
      <c r="MH871" s="47"/>
      <c r="MI871" s="47"/>
      <c r="MJ871" s="47"/>
      <c r="MK871" s="47"/>
      <c r="ML871" s="47"/>
      <c r="MM871" s="47"/>
      <c r="MN871" s="47"/>
      <c r="MO871" s="47"/>
      <c r="MP871" s="47"/>
      <c r="MQ871" s="47"/>
      <c r="MR871" s="47"/>
      <c r="MS871" s="47"/>
      <c r="MT871" s="47"/>
      <c r="MU871" s="47"/>
      <c r="MV871" s="47"/>
      <c r="MW871" s="47"/>
      <c r="MX871" s="47"/>
      <c r="MY871" s="47"/>
      <c r="MZ871" s="47"/>
      <c r="NA871" s="47"/>
    </row>
    <row r="872" spans="138:365" x14ac:dyDescent="0.25"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  <c r="JP872" s="47"/>
      <c r="JQ872" s="47"/>
      <c r="JR872" s="47"/>
      <c r="JS872" s="47"/>
      <c r="JT872" s="47"/>
      <c r="JU872" s="47"/>
      <c r="JV872" s="47"/>
      <c r="JW872" s="47"/>
      <c r="JX872" s="47"/>
      <c r="JY872" s="47"/>
      <c r="JZ872" s="47"/>
      <c r="KA872" s="47"/>
      <c r="KB872" s="47"/>
      <c r="KC872" s="47"/>
      <c r="KD872" s="47"/>
      <c r="KE872" s="47"/>
      <c r="KF872" s="47"/>
      <c r="KG872" s="47"/>
      <c r="KH872" s="47"/>
      <c r="KI872" s="47"/>
      <c r="KJ872" s="47"/>
      <c r="KK872" s="47"/>
      <c r="KL872" s="47"/>
      <c r="KM872" s="47"/>
      <c r="KN872" s="47"/>
      <c r="KO872" s="47"/>
      <c r="KP872" s="47"/>
      <c r="KQ872" s="47"/>
      <c r="KR872" s="47"/>
      <c r="KS872" s="47"/>
      <c r="KT872" s="47"/>
      <c r="KU872" s="47"/>
      <c r="KV872" s="47"/>
      <c r="KW872" s="47"/>
      <c r="KX872" s="47"/>
      <c r="KY872" s="47"/>
      <c r="KZ872" s="47"/>
      <c r="LA872" s="47"/>
      <c r="LB872" s="47"/>
      <c r="LC872" s="47"/>
      <c r="LD872" s="47"/>
      <c r="LE872" s="47"/>
      <c r="LF872" s="47"/>
      <c r="LG872" s="47"/>
      <c r="LH872" s="47"/>
      <c r="LI872" s="47"/>
      <c r="LJ872" s="47"/>
      <c r="LK872" s="47"/>
      <c r="LL872" s="47"/>
      <c r="LM872" s="47"/>
      <c r="LN872" s="47"/>
      <c r="LO872" s="47"/>
      <c r="LP872" s="47"/>
      <c r="LQ872" s="47"/>
      <c r="LR872" s="47"/>
      <c r="LS872" s="47"/>
      <c r="LT872" s="47"/>
      <c r="LU872" s="47"/>
      <c r="LV872" s="47"/>
      <c r="LW872" s="47"/>
      <c r="LX872" s="47"/>
      <c r="LY872" s="47"/>
      <c r="LZ872" s="47"/>
      <c r="MA872" s="47"/>
      <c r="MB872" s="47"/>
      <c r="MC872" s="47"/>
      <c r="MD872" s="47"/>
      <c r="ME872" s="47"/>
      <c r="MF872" s="47"/>
      <c r="MG872" s="47"/>
      <c r="MH872" s="47"/>
      <c r="MI872" s="47"/>
      <c r="MJ872" s="47"/>
      <c r="MK872" s="47"/>
      <c r="ML872" s="47"/>
      <c r="MM872" s="47"/>
      <c r="MN872" s="47"/>
      <c r="MO872" s="47"/>
      <c r="MP872" s="47"/>
      <c r="MQ872" s="47"/>
      <c r="MR872" s="47"/>
      <c r="MS872" s="47"/>
      <c r="MT872" s="47"/>
      <c r="MU872" s="47"/>
      <c r="MV872" s="47"/>
      <c r="MW872" s="47"/>
      <c r="MX872" s="47"/>
      <c r="MY872" s="47"/>
      <c r="MZ872" s="47"/>
      <c r="NA872" s="47"/>
    </row>
    <row r="873" spans="138:365" x14ac:dyDescent="0.25"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  <c r="JP873" s="47"/>
      <c r="JQ873" s="47"/>
      <c r="JR873" s="47"/>
      <c r="JS873" s="47"/>
      <c r="JT873" s="47"/>
      <c r="JU873" s="47"/>
      <c r="JV873" s="47"/>
      <c r="JW873" s="47"/>
      <c r="JX873" s="47"/>
      <c r="JY873" s="47"/>
      <c r="JZ873" s="47"/>
      <c r="KA873" s="47"/>
      <c r="KB873" s="47"/>
      <c r="KC873" s="47"/>
      <c r="KD873" s="47"/>
      <c r="KE873" s="47"/>
      <c r="KF873" s="47"/>
      <c r="KG873" s="47"/>
      <c r="KH873" s="47"/>
      <c r="KI873" s="47"/>
      <c r="KJ873" s="47"/>
      <c r="KK873" s="47"/>
      <c r="KL873" s="47"/>
      <c r="KM873" s="47"/>
      <c r="KN873" s="47"/>
      <c r="KO873" s="47"/>
      <c r="KP873" s="47"/>
      <c r="KQ873" s="47"/>
      <c r="KR873" s="47"/>
      <c r="KS873" s="47"/>
      <c r="KT873" s="47"/>
      <c r="KU873" s="47"/>
      <c r="KV873" s="47"/>
      <c r="KW873" s="47"/>
      <c r="KX873" s="47"/>
      <c r="KY873" s="47"/>
      <c r="KZ873" s="47"/>
      <c r="LA873" s="47"/>
      <c r="LB873" s="47"/>
      <c r="LC873" s="47"/>
      <c r="LD873" s="47"/>
      <c r="LE873" s="47"/>
      <c r="LF873" s="47"/>
      <c r="LG873" s="47"/>
      <c r="LH873" s="47"/>
      <c r="LI873" s="47"/>
      <c r="LJ873" s="47"/>
      <c r="LK873" s="47"/>
      <c r="LL873" s="47"/>
      <c r="LM873" s="47"/>
      <c r="LN873" s="47"/>
      <c r="LO873" s="47"/>
      <c r="LP873" s="47"/>
      <c r="LQ873" s="47"/>
      <c r="LR873" s="47"/>
      <c r="LS873" s="47"/>
      <c r="LT873" s="47"/>
      <c r="LU873" s="47"/>
      <c r="LV873" s="47"/>
      <c r="LW873" s="47"/>
      <c r="LX873" s="47"/>
      <c r="LY873" s="47"/>
      <c r="LZ873" s="47"/>
      <c r="MA873" s="47"/>
      <c r="MB873" s="47"/>
      <c r="MC873" s="47"/>
      <c r="MD873" s="47"/>
      <c r="ME873" s="47"/>
      <c r="MF873" s="47"/>
      <c r="MG873" s="47"/>
      <c r="MH873" s="47"/>
      <c r="MI873" s="47"/>
      <c r="MJ873" s="47"/>
      <c r="MK873" s="47"/>
      <c r="ML873" s="47"/>
      <c r="MM873" s="47"/>
      <c r="MN873" s="47"/>
      <c r="MO873" s="47"/>
      <c r="MP873" s="47"/>
      <c r="MQ873" s="47"/>
      <c r="MR873" s="47"/>
      <c r="MS873" s="47"/>
      <c r="MT873" s="47"/>
      <c r="MU873" s="47"/>
      <c r="MV873" s="47"/>
      <c r="MW873" s="47"/>
      <c r="MX873" s="47"/>
      <c r="MY873" s="47"/>
      <c r="MZ873" s="47"/>
      <c r="NA873" s="47"/>
    </row>
    <row r="874" spans="138:365" x14ac:dyDescent="0.25"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  <c r="JP874" s="47"/>
      <c r="JQ874" s="47"/>
      <c r="JR874" s="47"/>
      <c r="JS874" s="47"/>
      <c r="JT874" s="47"/>
      <c r="JU874" s="47"/>
      <c r="JV874" s="47"/>
      <c r="JW874" s="47"/>
      <c r="JX874" s="47"/>
      <c r="JY874" s="47"/>
      <c r="JZ874" s="47"/>
      <c r="KA874" s="47"/>
      <c r="KB874" s="47"/>
      <c r="KC874" s="47"/>
      <c r="KD874" s="47"/>
      <c r="KE874" s="47"/>
      <c r="KF874" s="47"/>
      <c r="KG874" s="47"/>
      <c r="KH874" s="47"/>
      <c r="KI874" s="47"/>
      <c r="KJ874" s="47"/>
      <c r="KK874" s="47"/>
      <c r="KL874" s="47"/>
      <c r="KM874" s="47"/>
      <c r="KN874" s="47"/>
      <c r="KO874" s="47"/>
      <c r="KP874" s="47"/>
      <c r="KQ874" s="47"/>
      <c r="KR874" s="47"/>
      <c r="KS874" s="47"/>
      <c r="KT874" s="47"/>
      <c r="KU874" s="47"/>
      <c r="KV874" s="47"/>
      <c r="KW874" s="47"/>
      <c r="KX874" s="47"/>
      <c r="KY874" s="47"/>
      <c r="KZ874" s="47"/>
      <c r="LA874" s="47"/>
      <c r="LB874" s="47"/>
      <c r="LC874" s="47"/>
      <c r="LD874" s="47"/>
      <c r="LE874" s="47"/>
      <c r="LF874" s="47"/>
      <c r="LG874" s="47"/>
      <c r="LH874" s="47"/>
      <c r="LI874" s="47"/>
      <c r="LJ874" s="47"/>
      <c r="LK874" s="47"/>
      <c r="LL874" s="47"/>
      <c r="LM874" s="47"/>
      <c r="LN874" s="47"/>
      <c r="LO874" s="47"/>
      <c r="LP874" s="47"/>
      <c r="LQ874" s="47"/>
      <c r="LR874" s="47"/>
      <c r="LS874" s="47"/>
      <c r="LT874" s="47"/>
      <c r="LU874" s="47"/>
      <c r="LV874" s="47"/>
      <c r="LW874" s="47"/>
      <c r="LX874" s="47"/>
      <c r="LY874" s="47"/>
      <c r="LZ874" s="47"/>
      <c r="MA874" s="47"/>
      <c r="MB874" s="47"/>
      <c r="MC874" s="47"/>
      <c r="MD874" s="47"/>
      <c r="ME874" s="47"/>
      <c r="MF874" s="47"/>
      <c r="MG874" s="47"/>
      <c r="MH874" s="47"/>
      <c r="MI874" s="47"/>
      <c r="MJ874" s="47"/>
      <c r="MK874" s="47"/>
      <c r="ML874" s="47"/>
      <c r="MM874" s="47"/>
      <c r="MN874" s="47"/>
      <c r="MO874" s="47"/>
      <c r="MP874" s="47"/>
      <c r="MQ874" s="47"/>
      <c r="MR874" s="47"/>
      <c r="MS874" s="47"/>
      <c r="MT874" s="47"/>
      <c r="MU874" s="47"/>
      <c r="MV874" s="47"/>
      <c r="MW874" s="47"/>
      <c r="MX874" s="47"/>
      <c r="MY874" s="47"/>
      <c r="MZ874" s="47"/>
      <c r="NA874" s="47"/>
    </row>
    <row r="875" spans="138:365" x14ac:dyDescent="0.25"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  <c r="JP875" s="47"/>
      <c r="JQ875" s="47"/>
      <c r="JR875" s="47"/>
      <c r="JS875" s="47"/>
      <c r="JT875" s="47"/>
      <c r="JU875" s="47"/>
      <c r="JV875" s="47"/>
      <c r="JW875" s="47"/>
      <c r="JX875" s="47"/>
      <c r="JY875" s="47"/>
      <c r="JZ875" s="47"/>
      <c r="KA875" s="47"/>
      <c r="KB875" s="47"/>
      <c r="KC875" s="47"/>
      <c r="KD875" s="47"/>
      <c r="KE875" s="47"/>
      <c r="KF875" s="47"/>
      <c r="KG875" s="47"/>
      <c r="KH875" s="47"/>
      <c r="KI875" s="47"/>
      <c r="KJ875" s="47"/>
      <c r="KK875" s="47"/>
      <c r="KL875" s="47"/>
      <c r="KM875" s="47"/>
      <c r="KN875" s="47"/>
      <c r="KO875" s="47"/>
      <c r="KP875" s="47"/>
      <c r="KQ875" s="47"/>
      <c r="KR875" s="47"/>
      <c r="KS875" s="47"/>
      <c r="KT875" s="47"/>
      <c r="KU875" s="47"/>
      <c r="KV875" s="47"/>
      <c r="KW875" s="47"/>
      <c r="KX875" s="47"/>
      <c r="KY875" s="47"/>
      <c r="KZ875" s="47"/>
      <c r="LA875" s="47"/>
      <c r="LB875" s="47"/>
      <c r="LC875" s="47"/>
      <c r="LD875" s="47"/>
      <c r="LE875" s="47"/>
      <c r="LF875" s="47"/>
      <c r="LG875" s="47"/>
      <c r="LH875" s="47"/>
      <c r="LI875" s="47"/>
      <c r="LJ875" s="47"/>
      <c r="LK875" s="47"/>
      <c r="LL875" s="47"/>
      <c r="LM875" s="47"/>
      <c r="LN875" s="47"/>
      <c r="LO875" s="47"/>
      <c r="LP875" s="47"/>
      <c r="LQ875" s="47"/>
      <c r="LR875" s="47"/>
      <c r="LS875" s="47"/>
      <c r="LT875" s="47"/>
      <c r="LU875" s="47"/>
      <c r="LV875" s="47"/>
      <c r="LW875" s="47"/>
      <c r="LX875" s="47"/>
      <c r="LY875" s="47"/>
      <c r="LZ875" s="47"/>
      <c r="MA875" s="47"/>
      <c r="MB875" s="47"/>
      <c r="MC875" s="47"/>
      <c r="MD875" s="47"/>
      <c r="ME875" s="47"/>
      <c r="MF875" s="47"/>
      <c r="MG875" s="47"/>
      <c r="MH875" s="47"/>
      <c r="MI875" s="47"/>
      <c r="MJ875" s="47"/>
      <c r="MK875" s="47"/>
      <c r="ML875" s="47"/>
      <c r="MM875" s="47"/>
      <c r="MN875" s="47"/>
      <c r="MO875" s="47"/>
      <c r="MP875" s="47"/>
      <c r="MQ875" s="47"/>
      <c r="MR875" s="47"/>
      <c r="MS875" s="47"/>
      <c r="MT875" s="47"/>
      <c r="MU875" s="47"/>
      <c r="MV875" s="47"/>
      <c r="MW875" s="47"/>
      <c r="MX875" s="47"/>
      <c r="MY875" s="47"/>
      <c r="MZ875" s="47"/>
      <c r="NA875" s="47"/>
    </row>
    <row r="876" spans="138:365" x14ac:dyDescent="0.25"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  <c r="JP876" s="47"/>
      <c r="JQ876" s="47"/>
      <c r="JR876" s="47"/>
      <c r="JS876" s="47"/>
      <c r="JT876" s="47"/>
      <c r="JU876" s="47"/>
      <c r="JV876" s="47"/>
      <c r="JW876" s="47"/>
      <c r="JX876" s="47"/>
      <c r="JY876" s="47"/>
      <c r="JZ876" s="47"/>
      <c r="KA876" s="47"/>
      <c r="KB876" s="47"/>
      <c r="KC876" s="47"/>
      <c r="KD876" s="47"/>
      <c r="KE876" s="47"/>
      <c r="KF876" s="47"/>
      <c r="KG876" s="47"/>
      <c r="KH876" s="47"/>
      <c r="KI876" s="47"/>
      <c r="KJ876" s="47"/>
      <c r="KK876" s="47"/>
      <c r="KL876" s="47"/>
      <c r="KM876" s="47"/>
      <c r="KN876" s="47"/>
      <c r="KO876" s="47"/>
      <c r="KP876" s="47"/>
      <c r="KQ876" s="47"/>
      <c r="KR876" s="47"/>
      <c r="KS876" s="47"/>
      <c r="KT876" s="47"/>
      <c r="KU876" s="47"/>
      <c r="KV876" s="47"/>
      <c r="KW876" s="47"/>
      <c r="KX876" s="47"/>
      <c r="KY876" s="47"/>
      <c r="KZ876" s="47"/>
      <c r="LA876" s="47"/>
      <c r="LB876" s="47"/>
      <c r="LC876" s="47"/>
      <c r="LD876" s="47"/>
      <c r="LE876" s="47"/>
      <c r="LF876" s="47"/>
      <c r="LG876" s="47"/>
      <c r="LH876" s="47"/>
      <c r="LI876" s="47"/>
      <c r="LJ876" s="47"/>
      <c r="LK876" s="47"/>
      <c r="LL876" s="47"/>
      <c r="LM876" s="47"/>
      <c r="LN876" s="47"/>
      <c r="LO876" s="47"/>
      <c r="LP876" s="47"/>
      <c r="LQ876" s="47"/>
      <c r="LR876" s="47"/>
      <c r="LS876" s="47"/>
      <c r="LT876" s="47"/>
      <c r="LU876" s="47"/>
      <c r="LV876" s="47"/>
      <c r="LW876" s="47"/>
      <c r="LX876" s="47"/>
      <c r="LY876" s="47"/>
      <c r="LZ876" s="47"/>
      <c r="MA876" s="47"/>
      <c r="MB876" s="47"/>
      <c r="MC876" s="47"/>
      <c r="MD876" s="47"/>
      <c r="ME876" s="47"/>
      <c r="MF876" s="47"/>
      <c r="MG876" s="47"/>
      <c r="MH876" s="47"/>
      <c r="MI876" s="47"/>
      <c r="MJ876" s="47"/>
      <c r="MK876" s="47"/>
      <c r="ML876" s="47"/>
      <c r="MM876" s="47"/>
      <c r="MN876" s="47"/>
      <c r="MO876" s="47"/>
      <c r="MP876" s="47"/>
      <c r="MQ876" s="47"/>
      <c r="MR876" s="47"/>
      <c r="MS876" s="47"/>
      <c r="MT876" s="47"/>
      <c r="MU876" s="47"/>
      <c r="MV876" s="47"/>
      <c r="MW876" s="47"/>
      <c r="MX876" s="47"/>
      <c r="MY876" s="47"/>
      <c r="MZ876" s="47"/>
      <c r="NA876" s="47"/>
    </row>
    <row r="877" spans="138:365" x14ac:dyDescent="0.25"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  <c r="JP877" s="47"/>
      <c r="JQ877" s="47"/>
      <c r="JR877" s="47"/>
      <c r="JS877" s="47"/>
      <c r="JT877" s="47"/>
      <c r="JU877" s="47"/>
      <c r="JV877" s="47"/>
      <c r="JW877" s="47"/>
      <c r="JX877" s="47"/>
      <c r="JY877" s="47"/>
      <c r="JZ877" s="47"/>
      <c r="KA877" s="47"/>
      <c r="KB877" s="47"/>
      <c r="KC877" s="47"/>
      <c r="KD877" s="47"/>
      <c r="KE877" s="47"/>
      <c r="KF877" s="47"/>
      <c r="KG877" s="47"/>
      <c r="KH877" s="47"/>
      <c r="KI877" s="47"/>
      <c r="KJ877" s="47"/>
      <c r="KK877" s="47"/>
      <c r="KL877" s="47"/>
      <c r="KM877" s="47"/>
      <c r="KN877" s="47"/>
      <c r="KO877" s="47"/>
      <c r="KP877" s="47"/>
      <c r="KQ877" s="47"/>
      <c r="KR877" s="47"/>
      <c r="KS877" s="47"/>
      <c r="KT877" s="47"/>
      <c r="KU877" s="47"/>
      <c r="KV877" s="47"/>
      <c r="KW877" s="47"/>
      <c r="KX877" s="47"/>
      <c r="KY877" s="47"/>
      <c r="KZ877" s="47"/>
      <c r="LA877" s="47"/>
      <c r="LB877" s="47"/>
      <c r="LC877" s="47"/>
      <c r="LD877" s="47"/>
      <c r="LE877" s="47"/>
      <c r="LF877" s="47"/>
      <c r="LG877" s="47"/>
      <c r="LH877" s="47"/>
      <c r="LI877" s="47"/>
      <c r="LJ877" s="47"/>
      <c r="LK877" s="47"/>
      <c r="LL877" s="47"/>
      <c r="LM877" s="47"/>
      <c r="LN877" s="47"/>
      <c r="LO877" s="47"/>
      <c r="LP877" s="47"/>
      <c r="LQ877" s="47"/>
      <c r="LR877" s="47"/>
      <c r="LS877" s="47"/>
      <c r="LT877" s="47"/>
      <c r="LU877" s="47"/>
      <c r="LV877" s="47"/>
      <c r="LW877" s="47"/>
      <c r="LX877" s="47"/>
      <c r="LY877" s="47"/>
      <c r="LZ877" s="47"/>
      <c r="MA877" s="47"/>
      <c r="MB877" s="47"/>
      <c r="MC877" s="47"/>
      <c r="MD877" s="47"/>
      <c r="ME877" s="47"/>
      <c r="MF877" s="47"/>
      <c r="MG877" s="47"/>
      <c r="MH877" s="47"/>
      <c r="MI877" s="47"/>
      <c r="MJ877" s="47"/>
      <c r="MK877" s="47"/>
      <c r="ML877" s="47"/>
      <c r="MM877" s="47"/>
      <c r="MN877" s="47"/>
      <c r="MO877" s="47"/>
      <c r="MP877" s="47"/>
      <c r="MQ877" s="47"/>
      <c r="MR877" s="47"/>
      <c r="MS877" s="47"/>
      <c r="MT877" s="47"/>
      <c r="MU877" s="47"/>
      <c r="MV877" s="47"/>
      <c r="MW877" s="47"/>
      <c r="MX877" s="47"/>
      <c r="MY877" s="47"/>
      <c r="MZ877" s="47"/>
      <c r="NA877" s="47"/>
    </row>
    <row r="878" spans="138:365" x14ac:dyDescent="0.25"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  <c r="JP878" s="47"/>
      <c r="JQ878" s="47"/>
      <c r="JR878" s="47"/>
      <c r="JS878" s="47"/>
      <c r="JT878" s="47"/>
      <c r="JU878" s="47"/>
      <c r="JV878" s="47"/>
      <c r="JW878" s="47"/>
      <c r="JX878" s="47"/>
      <c r="JY878" s="47"/>
      <c r="JZ878" s="47"/>
      <c r="KA878" s="47"/>
      <c r="KB878" s="47"/>
      <c r="KC878" s="47"/>
      <c r="KD878" s="47"/>
      <c r="KE878" s="47"/>
      <c r="KF878" s="47"/>
      <c r="KG878" s="47"/>
      <c r="KH878" s="47"/>
      <c r="KI878" s="47"/>
      <c r="KJ878" s="47"/>
      <c r="KK878" s="47"/>
      <c r="KL878" s="47"/>
      <c r="KM878" s="47"/>
      <c r="KN878" s="47"/>
      <c r="KO878" s="47"/>
      <c r="KP878" s="47"/>
      <c r="KQ878" s="47"/>
      <c r="KR878" s="47"/>
      <c r="KS878" s="47"/>
      <c r="KT878" s="47"/>
      <c r="KU878" s="47"/>
      <c r="KV878" s="47"/>
      <c r="KW878" s="47"/>
      <c r="KX878" s="47"/>
      <c r="KY878" s="47"/>
      <c r="KZ878" s="47"/>
      <c r="LA878" s="47"/>
      <c r="LB878" s="47"/>
      <c r="LC878" s="47"/>
      <c r="LD878" s="47"/>
      <c r="LE878" s="47"/>
      <c r="LF878" s="47"/>
      <c r="LG878" s="47"/>
      <c r="LH878" s="47"/>
      <c r="LI878" s="47"/>
      <c r="LJ878" s="47"/>
      <c r="LK878" s="47"/>
      <c r="LL878" s="47"/>
      <c r="LM878" s="47"/>
      <c r="LN878" s="47"/>
      <c r="LO878" s="47"/>
      <c r="LP878" s="47"/>
      <c r="LQ878" s="47"/>
      <c r="LR878" s="47"/>
      <c r="LS878" s="47"/>
      <c r="LT878" s="47"/>
      <c r="LU878" s="47"/>
      <c r="LV878" s="47"/>
      <c r="LW878" s="47"/>
      <c r="LX878" s="47"/>
      <c r="LY878" s="47"/>
      <c r="LZ878" s="47"/>
      <c r="MA878" s="47"/>
      <c r="MB878" s="47"/>
      <c r="MC878" s="47"/>
      <c r="MD878" s="47"/>
      <c r="ME878" s="47"/>
      <c r="MF878" s="47"/>
      <c r="MG878" s="47"/>
      <c r="MH878" s="47"/>
      <c r="MI878" s="47"/>
      <c r="MJ878" s="47"/>
      <c r="MK878" s="47"/>
      <c r="ML878" s="47"/>
      <c r="MM878" s="47"/>
      <c r="MN878" s="47"/>
      <c r="MO878" s="47"/>
      <c r="MP878" s="47"/>
      <c r="MQ878" s="47"/>
      <c r="MR878" s="47"/>
      <c r="MS878" s="47"/>
      <c r="MT878" s="47"/>
      <c r="MU878" s="47"/>
      <c r="MV878" s="47"/>
      <c r="MW878" s="47"/>
      <c r="MX878" s="47"/>
      <c r="MY878" s="47"/>
      <c r="MZ878" s="47"/>
      <c r="NA878" s="47"/>
    </row>
    <row r="879" spans="138:365" x14ac:dyDescent="0.25"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  <c r="JP879" s="47"/>
      <c r="JQ879" s="47"/>
      <c r="JR879" s="47"/>
      <c r="JS879" s="47"/>
      <c r="JT879" s="47"/>
      <c r="JU879" s="47"/>
      <c r="JV879" s="47"/>
      <c r="JW879" s="47"/>
      <c r="JX879" s="47"/>
      <c r="JY879" s="47"/>
      <c r="JZ879" s="47"/>
      <c r="KA879" s="47"/>
      <c r="KB879" s="47"/>
      <c r="KC879" s="47"/>
      <c r="KD879" s="47"/>
      <c r="KE879" s="47"/>
      <c r="KF879" s="47"/>
      <c r="KG879" s="47"/>
      <c r="KH879" s="47"/>
      <c r="KI879" s="47"/>
      <c r="KJ879" s="47"/>
      <c r="KK879" s="47"/>
      <c r="KL879" s="47"/>
      <c r="KM879" s="47"/>
      <c r="KN879" s="47"/>
      <c r="KO879" s="47"/>
      <c r="KP879" s="47"/>
      <c r="KQ879" s="47"/>
      <c r="KR879" s="47"/>
      <c r="KS879" s="47"/>
      <c r="KT879" s="47"/>
      <c r="KU879" s="47"/>
      <c r="KV879" s="47"/>
      <c r="KW879" s="47"/>
      <c r="KX879" s="47"/>
      <c r="KY879" s="47"/>
      <c r="KZ879" s="47"/>
      <c r="LA879" s="47"/>
      <c r="LB879" s="47"/>
      <c r="LC879" s="47"/>
      <c r="LD879" s="47"/>
      <c r="LE879" s="47"/>
      <c r="LF879" s="47"/>
      <c r="LG879" s="47"/>
      <c r="LH879" s="47"/>
      <c r="LI879" s="47"/>
      <c r="LJ879" s="47"/>
      <c r="LK879" s="47"/>
      <c r="LL879" s="47"/>
      <c r="LM879" s="47"/>
      <c r="LN879" s="47"/>
      <c r="LO879" s="47"/>
      <c r="LP879" s="47"/>
      <c r="LQ879" s="47"/>
      <c r="LR879" s="47"/>
      <c r="LS879" s="47"/>
      <c r="LT879" s="47"/>
      <c r="LU879" s="47"/>
      <c r="LV879" s="47"/>
      <c r="LW879" s="47"/>
      <c r="LX879" s="47"/>
      <c r="LY879" s="47"/>
      <c r="LZ879" s="47"/>
      <c r="MA879" s="47"/>
      <c r="MB879" s="47"/>
      <c r="MC879" s="47"/>
      <c r="MD879" s="47"/>
      <c r="ME879" s="47"/>
      <c r="MF879" s="47"/>
      <c r="MG879" s="47"/>
      <c r="MH879" s="47"/>
      <c r="MI879" s="47"/>
      <c r="MJ879" s="47"/>
      <c r="MK879" s="47"/>
      <c r="ML879" s="47"/>
      <c r="MM879" s="47"/>
      <c r="MN879" s="47"/>
      <c r="MO879" s="47"/>
      <c r="MP879" s="47"/>
      <c r="MQ879" s="47"/>
      <c r="MR879" s="47"/>
      <c r="MS879" s="47"/>
      <c r="MT879" s="47"/>
      <c r="MU879" s="47"/>
      <c r="MV879" s="47"/>
      <c r="MW879" s="47"/>
      <c r="MX879" s="47"/>
      <c r="MY879" s="47"/>
      <c r="MZ879" s="47"/>
      <c r="NA879" s="47"/>
    </row>
    <row r="880" spans="138:365" x14ac:dyDescent="0.25"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  <c r="JP880" s="47"/>
      <c r="JQ880" s="47"/>
      <c r="JR880" s="47"/>
      <c r="JS880" s="47"/>
      <c r="JT880" s="47"/>
      <c r="JU880" s="47"/>
      <c r="JV880" s="47"/>
      <c r="JW880" s="47"/>
      <c r="JX880" s="47"/>
      <c r="JY880" s="47"/>
      <c r="JZ880" s="47"/>
      <c r="KA880" s="47"/>
      <c r="KB880" s="47"/>
      <c r="KC880" s="47"/>
      <c r="KD880" s="47"/>
      <c r="KE880" s="47"/>
      <c r="KF880" s="47"/>
      <c r="KG880" s="47"/>
      <c r="KH880" s="47"/>
      <c r="KI880" s="47"/>
      <c r="KJ880" s="47"/>
      <c r="KK880" s="47"/>
      <c r="KL880" s="47"/>
      <c r="KM880" s="47"/>
      <c r="KN880" s="47"/>
      <c r="KO880" s="47"/>
      <c r="KP880" s="47"/>
      <c r="KQ880" s="47"/>
      <c r="KR880" s="47"/>
      <c r="KS880" s="47"/>
      <c r="KT880" s="47"/>
      <c r="KU880" s="47"/>
      <c r="KV880" s="47"/>
      <c r="KW880" s="47"/>
      <c r="KX880" s="47"/>
      <c r="KY880" s="47"/>
      <c r="KZ880" s="47"/>
      <c r="LA880" s="47"/>
      <c r="LB880" s="47"/>
      <c r="LC880" s="47"/>
      <c r="LD880" s="47"/>
      <c r="LE880" s="47"/>
      <c r="LF880" s="47"/>
      <c r="LG880" s="47"/>
      <c r="LH880" s="47"/>
      <c r="LI880" s="47"/>
      <c r="LJ880" s="47"/>
      <c r="LK880" s="47"/>
      <c r="LL880" s="47"/>
      <c r="LM880" s="47"/>
      <c r="LN880" s="47"/>
      <c r="LO880" s="47"/>
      <c r="LP880" s="47"/>
      <c r="LQ880" s="47"/>
      <c r="LR880" s="47"/>
      <c r="LS880" s="47"/>
      <c r="LT880" s="47"/>
      <c r="LU880" s="47"/>
      <c r="LV880" s="47"/>
      <c r="LW880" s="47"/>
      <c r="LX880" s="47"/>
      <c r="LY880" s="47"/>
      <c r="LZ880" s="47"/>
      <c r="MA880" s="47"/>
      <c r="MB880" s="47"/>
      <c r="MC880" s="47"/>
      <c r="MD880" s="47"/>
      <c r="ME880" s="47"/>
      <c r="MF880" s="47"/>
      <c r="MG880" s="47"/>
      <c r="MH880" s="47"/>
      <c r="MI880" s="47"/>
      <c r="MJ880" s="47"/>
      <c r="MK880" s="47"/>
      <c r="ML880" s="47"/>
      <c r="MM880" s="47"/>
      <c r="MN880" s="47"/>
      <c r="MO880" s="47"/>
      <c r="MP880" s="47"/>
      <c r="MQ880" s="47"/>
      <c r="MR880" s="47"/>
      <c r="MS880" s="47"/>
      <c r="MT880" s="47"/>
      <c r="MU880" s="47"/>
      <c r="MV880" s="47"/>
      <c r="MW880" s="47"/>
      <c r="MX880" s="47"/>
      <c r="MY880" s="47"/>
      <c r="MZ880" s="47"/>
      <c r="NA880" s="47"/>
    </row>
    <row r="881" spans="138:365" x14ac:dyDescent="0.25"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  <c r="JP881" s="47"/>
      <c r="JQ881" s="47"/>
      <c r="JR881" s="47"/>
      <c r="JS881" s="47"/>
      <c r="JT881" s="47"/>
      <c r="JU881" s="47"/>
      <c r="JV881" s="47"/>
      <c r="JW881" s="47"/>
      <c r="JX881" s="47"/>
      <c r="JY881" s="47"/>
      <c r="JZ881" s="47"/>
      <c r="KA881" s="47"/>
      <c r="KB881" s="47"/>
      <c r="KC881" s="47"/>
      <c r="KD881" s="47"/>
      <c r="KE881" s="47"/>
      <c r="KF881" s="47"/>
      <c r="KG881" s="47"/>
      <c r="KH881" s="47"/>
      <c r="KI881" s="47"/>
      <c r="KJ881" s="47"/>
      <c r="KK881" s="47"/>
      <c r="KL881" s="47"/>
      <c r="KM881" s="47"/>
      <c r="KN881" s="47"/>
      <c r="KO881" s="47"/>
      <c r="KP881" s="47"/>
      <c r="KQ881" s="47"/>
      <c r="KR881" s="47"/>
      <c r="KS881" s="47"/>
      <c r="KT881" s="47"/>
      <c r="KU881" s="47"/>
      <c r="KV881" s="47"/>
      <c r="KW881" s="47"/>
      <c r="KX881" s="47"/>
      <c r="KY881" s="47"/>
      <c r="KZ881" s="47"/>
      <c r="LA881" s="47"/>
      <c r="LB881" s="47"/>
      <c r="LC881" s="47"/>
      <c r="LD881" s="47"/>
      <c r="LE881" s="47"/>
      <c r="LF881" s="47"/>
      <c r="LG881" s="47"/>
      <c r="LH881" s="47"/>
      <c r="LI881" s="47"/>
      <c r="LJ881" s="47"/>
      <c r="LK881" s="47"/>
      <c r="LL881" s="47"/>
      <c r="LM881" s="47"/>
      <c r="LN881" s="47"/>
      <c r="LO881" s="47"/>
      <c r="LP881" s="47"/>
      <c r="LQ881" s="47"/>
      <c r="LR881" s="47"/>
      <c r="LS881" s="47"/>
      <c r="LT881" s="47"/>
      <c r="LU881" s="47"/>
      <c r="LV881" s="47"/>
      <c r="LW881" s="47"/>
      <c r="LX881" s="47"/>
      <c r="LY881" s="47"/>
      <c r="LZ881" s="47"/>
      <c r="MA881" s="47"/>
      <c r="MB881" s="47"/>
      <c r="MC881" s="47"/>
      <c r="MD881" s="47"/>
      <c r="ME881" s="47"/>
      <c r="MF881" s="47"/>
      <c r="MG881" s="47"/>
      <c r="MH881" s="47"/>
      <c r="MI881" s="47"/>
      <c r="MJ881" s="47"/>
      <c r="MK881" s="47"/>
      <c r="ML881" s="47"/>
      <c r="MM881" s="47"/>
      <c r="MN881" s="47"/>
      <c r="MO881" s="47"/>
      <c r="MP881" s="47"/>
      <c r="MQ881" s="47"/>
      <c r="MR881" s="47"/>
      <c r="MS881" s="47"/>
      <c r="MT881" s="47"/>
      <c r="MU881" s="47"/>
      <c r="MV881" s="47"/>
      <c r="MW881" s="47"/>
      <c r="MX881" s="47"/>
      <c r="MY881" s="47"/>
      <c r="MZ881" s="47"/>
      <c r="NA881" s="47"/>
    </row>
    <row r="882" spans="138:365" x14ac:dyDescent="0.25"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  <c r="JP882" s="47"/>
      <c r="JQ882" s="47"/>
      <c r="JR882" s="47"/>
      <c r="JS882" s="47"/>
      <c r="JT882" s="47"/>
      <c r="JU882" s="47"/>
      <c r="JV882" s="47"/>
      <c r="JW882" s="47"/>
      <c r="JX882" s="47"/>
      <c r="JY882" s="47"/>
      <c r="JZ882" s="47"/>
      <c r="KA882" s="47"/>
      <c r="KB882" s="47"/>
      <c r="KC882" s="47"/>
      <c r="KD882" s="47"/>
      <c r="KE882" s="47"/>
      <c r="KF882" s="47"/>
      <c r="KG882" s="47"/>
      <c r="KH882" s="47"/>
      <c r="KI882" s="47"/>
      <c r="KJ882" s="47"/>
      <c r="KK882" s="47"/>
      <c r="KL882" s="47"/>
      <c r="KM882" s="47"/>
      <c r="KN882" s="47"/>
      <c r="KO882" s="47"/>
      <c r="KP882" s="47"/>
      <c r="KQ882" s="47"/>
      <c r="KR882" s="47"/>
      <c r="KS882" s="47"/>
      <c r="KT882" s="47"/>
      <c r="KU882" s="47"/>
      <c r="KV882" s="47"/>
      <c r="KW882" s="47"/>
      <c r="KX882" s="47"/>
      <c r="KY882" s="47"/>
      <c r="KZ882" s="47"/>
      <c r="LA882" s="47"/>
      <c r="LB882" s="47"/>
      <c r="LC882" s="47"/>
      <c r="LD882" s="47"/>
      <c r="LE882" s="47"/>
      <c r="LF882" s="47"/>
      <c r="LG882" s="47"/>
      <c r="LH882" s="47"/>
      <c r="LI882" s="47"/>
      <c r="LJ882" s="47"/>
      <c r="LK882" s="47"/>
      <c r="LL882" s="47"/>
      <c r="LM882" s="47"/>
      <c r="LN882" s="47"/>
      <c r="LO882" s="47"/>
      <c r="LP882" s="47"/>
      <c r="LQ882" s="47"/>
      <c r="LR882" s="47"/>
      <c r="LS882" s="47"/>
      <c r="LT882" s="47"/>
      <c r="LU882" s="47"/>
      <c r="LV882" s="47"/>
      <c r="LW882" s="47"/>
      <c r="LX882" s="47"/>
      <c r="LY882" s="47"/>
      <c r="LZ882" s="47"/>
      <c r="MA882" s="47"/>
      <c r="MB882" s="47"/>
      <c r="MC882" s="47"/>
      <c r="MD882" s="47"/>
      <c r="ME882" s="47"/>
      <c r="MF882" s="47"/>
      <c r="MG882" s="47"/>
      <c r="MH882" s="47"/>
      <c r="MI882" s="47"/>
      <c r="MJ882" s="47"/>
      <c r="MK882" s="47"/>
      <c r="ML882" s="47"/>
      <c r="MM882" s="47"/>
      <c r="MN882" s="47"/>
      <c r="MO882" s="47"/>
      <c r="MP882" s="47"/>
      <c r="MQ882" s="47"/>
      <c r="MR882" s="47"/>
      <c r="MS882" s="47"/>
      <c r="MT882" s="47"/>
      <c r="MU882" s="47"/>
      <c r="MV882" s="47"/>
      <c r="MW882" s="47"/>
      <c r="MX882" s="47"/>
      <c r="MY882" s="47"/>
      <c r="MZ882" s="47"/>
      <c r="NA882" s="47"/>
    </row>
    <row r="883" spans="138:365" x14ac:dyDescent="0.25"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  <c r="JP883" s="47"/>
      <c r="JQ883" s="47"/>
      <c r="JR883" s="47"/>
      <c r="JS883" s="47"/>
      <c r="JT883" s="47"/>
      <c r="JU883" s="47"/>
      <c r="JV883" s="47"/>
      <c r="JW883" s="47"/>
      <c r="JX883" s="47"/>
      <c r="JY883" s="47"/>
      <c r="JZ883" s="47"/>
      <c r="KA883" s="47"/>
      <c r="KB883" s="47"/>
      <c r="KC883" s="47"/>
      <c r="KD883" s="47"/>
      <c r="KE883" s="47"/>
      <c r="KF883" s="47"/>
      <c r="KG883" s="47"/>
      <c r="KH883" s="47"/>
      <c r="KI883" s="47"/>
      <c r="KJ883" s="47"/>
      <c r="KK883" s="47"/>
      <c r="KL883" s="47"/>
      <c r="KM883" s="47"/>
      <c r="KN883" s="47"/>
      <c r="KO883" s="47"/>
      <c r="KP883" s="47"/>
      <c r="KQ883" s="47"/>
      <c r="KR883" s="47"/>
      <c r="KS883" s="47"/>
      <c r="KT883" s="47"/>
      <c r="KU883" s="47"/>
      <c r="KV883" s="47"/>
      <c r="KW883" s="47"/>
      <c r="KX883" s="47"/>
      <c r="KY883" s="47"/>
      <c r="KZ883" s="47"/>
      <c r="LA883" s="47"/>
      <c r="LB883" s="47"/>
      <c r="LC883" s="47"/>
      <c r="LD883" s="47"/>
      <c r="LE883" s="47"/>
      <c r="LF883" s="47"/>
      <c r="LG883" s="47"/>
      <c r="LH883" s="47"/>
      <c r="LI883" s="47"/>
      <c r="LJ883" s="47"/>
      <c r="LK883" s="47"/>
      <c r="LL883" s="47"/>
      <c r="LM883" s="47"/>
      <c r="LN883" s="47"/>
      <c r="LO883" s="47"/>
      <c r="LP883" s="47"/>
      <c r="LQ883" s="47"/>
      <c r="LR883" s="47"/>
      <c r="LS883" s="47"/>
      <c r="LT883" s="47"/>
      <c r="LU883" s="47"/>
      <c r="LV883" s="47"/>
      <c r="LW883" s="47"/>
      <c r="LX883" s="47"/>
      <c r="LY883" s="47"/>
      <c r="LZ883" s="47"/>
      <c r="MA883" s="47"/>
      <c r="MB883" s="47"/>
      <c r="MC883" s="47"/>
      <c r="MD883" s="47"/>
      <c r="ME883" s="47"/>
      <c r="MF883" s="47"/>
      <c r="MG883" s="47"/>
      <c r="MH883" s="47"/>
      <c r="MI883" s="47"/>
      <c r="MJ883" s="47"/>
      <c r="MK883" s="47"/>
      <c r="ML883" s="47"/>
      <c r="MM883" s="47"/>
      <c r="MN883" s="47"/>
      <c r="MO883" s="47"/>
      <c r="MP883" s="47"/>
      <c r="MQ883" s="47"/>
      <c r="MR883" s="47"/>
      <c r="MS883" s="47"/>
      <c r="MT883" s="47"/>
      <c r="MU883" s="47"/>
      <c r="MV883" s="47"/>
      <c r="MW883" s="47"/>
      <c r="MX883" s="47"/>
      <c r="MY883" s="47"/>
      <c r="MZ883" s="47"/>
      <c r="NA883" s="47"/>
    </row>
    <row r="884" spans="138:365" x14ac:dyDescent="0.25"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  <c r="JP884" s="47"/>
      <c r="JQ884" s="47"/>
      <c r="JR884" s="47"/>
      <c r="JS884" s="47"/>
      <c r="JT884" s="47"/>
      <c r="JU884" s="47"/>
      <c r="JV884" s="47"/>
      <c r="JW884" s="47"/>
      <c r="JX884" s="47"/>
      <c r="JY884" s="47"/>
      <c r="JZ884" s="47"/>
      <c r="KA884" s="47"/>
      <c r="KB884" s="47"/>
      <c r="KC884" s="47"/>
      <c r="KD884" s="47"/>
      <c r="KE884" s="47"/>
      <c r="KF884" s="47"/>
      <c r="KG884" s="47"/>
      <c r="KH884" s="47"/>
      <c r="KI884" s="47"/>
      <c r="KJ884" s="47"/>
      <c r="KK884" s="47"/>
      <c r="KL884" s="47"/>
      <c r="KM884" s="47"/>
      <c r="KN884" s="47"/>
      <c r="KO884" s="47"/>
      <c r="KP884" s="47"/>
      <c r="KQ884" s="47"/>
      <c r="KR884" s="47"/>
      <c r="KS884" s="47"/>
      <c r="KT884" s="47"/>
      <c r="KU884" s="47"/>
      <c r="KV884" s="47"/>
      <c r="KW884" s="47"/>
      <c r="KX884" s="47"/>
      <c r="KY884" s="47"/>
      <c r="KZ884" s="47"/>
      <c r="LA884" s="47"/>
      <c r="LB884" s="47"/>
      <c r="LC884" s="47"/>
      <c r="LD884" s="47"/>
      <c r="LE884" s="47"/>
      <c r="LF884" s="47"/>
      <c r="LG884" s="47"/>
      <c r="LH884" s="47"/>
      <c r="LI884" s="47"/>
      <c r="LJ884" s="47"/>
      <c r="LK884" s="47"/>
      <c r="LL884" s="47"/>
      <c r="LM884" s="47"/>
      <c r="LN884" s="47"/>
      <c r="LO884" s="47"/>
      <c r="LP884" s="47"/>
      <c r="LQ884" s="47"/>
      <c r="LR884" s="47"/>
      <c r="LS884" s="47"/>
      <c r="LT884" s="47"/>
      <c r="LU884" s="47"/>
      <c r="LV884" s="47"/>
      <c r="LW884" s="47"/>
      <c r="LX884" s="47"/>
      <c r="LY884" s="47"/>
      <c r="LZ884" s="47"/>
      <c r="MA884" s="47"/>
      <c r="MB884" s="47"/>
      <c r="MC884" s="47"/>
      <c r="MD884" s="47"/>
      <c r="ME884" s="47"/>
      <c r="MF884" s="47"/>
      <c r="MG884" s="47"/>
      <c r="MH884" s="47"/>
      <c r="MI884" s="47"/>
      <c r="MJ884" s="47"/>
      <c r="MK884" s="47"/>
      <c r="ML884" s="47"/>
      <c r="MM884" s="47"/>
      <c r="MN884" s="47"/>
      <c r="MO884" s="47"/>
      <c r="MP884" s="47"/>
      <c r="MQ884" s="47"/>
      <c r="MR884" s="47"/>
      <c r="MS884" s="47"/>
      <c r="MT884" s="47"/>
      <c r="MU884" s="47"/>
      <c r="MV884" s="47"/>
      <c r="MW884" s="47"/>
      <c r="MX884" s="47"/>
      <c r="MY884" s="47"/>
      <c r="MZ884" s="47"/>
      <c r="NA884" s="47"/>
    </row>
    <row r="885" spans="138:365" x14ac:dyDescent="0.25"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  <c r="JP885" s="47"/>
      <c r="JQ885" s="47"/>
      <c r="JR885" s="47"/>
      <c r="JS885" s="47"/>
      <c r="JT885" s="47"/>
      <c r="JU885" s="47"/>
      <c r="JV885" s="47"/>
      <c r="JW885" s="47"/>
      <c r="JX885" s="47"/>
      <c r="JY885" s="47"/>
      <c r="JZ885" s="47"/>
      <c r="KA885" s="47"/>
      <c r="KB885" s="47"/>
      <c r="KC885" s="47"/>
      <c r="KD885" s="47"/>
      <c r="KE885" s="47"/>
      <c r="KF885" s="47"/>
      <c r="KG885" s="47"/>
      <c r="KH885" s="47"/>
      <c r="KI885" s="47"/>
      <c r="KJ885" s="47"/>
      <c r="KK885" s="47"/>
      <c r="KL885" s="47"/>
      <c r="KM885" s="47"/>
      <c r="KN885" s="47"/>
      <c r="KO885" s="47"/>
      <c r="KP885" s="47"/>
      <c r="KQ885" s="47"/>
      <c r="KR885" s="47"/>
      <c r="KS885" s="47"/>
      <c r="KT885" s="47"/>
      <c r="KU885" s="47"/>
      <c r="KV885" s="47"/>
      <c r="KW885" s="47"/>
      <c r="KX885" s="47"/>
      <c r="KY885" s="47"/>
      <c r="KZ885" s="47"/>
      <c r="LA885" s="47"/>
      <c r="LB885" s="47"/>
      <c r="LC885" s="47"/>
      <c r="LD885" s="47"/>
      <c r="LE885" s="47"/>
      <c r="LF885" s="47"/>
      <c r="LG885" s="47"/>
      <c r="LH885" s="47"/>
      <c r="LI885" s="47"/>
      <c r="LJ885" s="47"/>
      <c r="LK885" s="47"/>
      <c r="LL885" s="47"/>
      <c r="LM885" s="47"/>
      <c r="LN885" s="47"/>
      <c r="LO885" s="47"/>
      <c r="LP885" s="47"/>
      <c r="LQ885" s="47"/>
      <c r="LR885" s="47"/>
      <c r="LS885" s="47"/>
      <c r="LT885" s="47"/>
      <c r="LU885" s="47"/>
      <c r="LV885" s="47"/>
      <c r="LW885" s="47"/>
      <c r="LX885" s="47"/>
      <c r="LY885" s="47"/>
      <c r="LZ885" s="47"/>
      <c r="MA885" s="47"/>
      <c r="MB885" s="47"/>
      <c r="MC885" s="47"/>
      <c r="MD885" s="47"/>
      <c r="ME885" s="47"/>
      <c r="MF885" s="47"/>
      <c r="MG885" s="47"/>
      <c r="MH885" s="47"/>
      <c r="MI885" s="47"/>
      <c r="MJ885" s="47"/>
      <c r="MK885" s="47"/>
      <c r="ML885" s="47"/>
      <c r="MM885" s="47"/>
      <c r="MN885" s="47"/>
      <c r="MO885" s="47"/>
      <c r="MP885" s="47"/>
      <c r="MQ885" s="47"/>
      <c r="MR885" s="47"/>
      <c r="MS885" s="47"/>
      <c r="MT885" s="47"/>
      <c r="MU885" s="47"/>
      <c r="MV885" s="47"/>
      <c r="MW885" s="47"/>
      <c r="MX885" s="47"/>
      <c r="MY885" s="47"/>
      <c r="MZ885" s="47"/>
      <c r="NA885" s="47"/>
    </row>
    <row r="886" spans="138:365" x14ac:dyDescent="0.25"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  <c r="JP886" s="47"/>
      <c r="JQ886" s="47"/>
      <c r="JR886" s="47"/>
      <c r="JS886" s="47"/>
      <c r="JT886" s="47"/>
      <c r="JU886" s="47"/>
      <c r="JV886" s="47"/>
      <c r="JW886" s="47"/>
      <c r="JX886" s="47"/>
      <c r="JY886" s="47"/>
      <c r="JZ886" s="47"/>
      <c r="KA886" s="47"/>
      <c r="KB886" s="47"/>
      <c r="KC886" s="47"/>
      <c r="KD886" s="47"/>
      <c r="KE886" s="47"/>
      <c r="KF886" s="47"/>
      <c r="KG886" s="47"/>
      <c r="KH886" s="47"/>
      <c r="KI886" s="47"/>
      <c r="KJ886" s="47"/>
      <c r="KK886" s="47"/>
      <c r="KL886" s="47"/>
      <c r="KM886" s="47"/>
      <c r="KN886" s="47"/>
      <c r="KO886" s="47"/>
      <c r="KP886" s="47"/>
      <c r="KQ886" s="47"/>
      <c r="KR886" s="47"/>
      <c r="KS886" s="47"/>
      <c r="KT886" s="47"/>
      <c r="KU886" s="47"/>
      <c r="KV886" s="47"/>
      <c r="KW886" s="47"/>
      <c r="KX886" s="47"/>
      <c r="KY886" s="47"/>
      <c r="KZ886" s="47"/>
      <c r="LA886" s="47"/>
      <c r="LB886" s="47"/>
      <c r="LC886" s="47"/>
      <c r="LD886" s="47"/>
      <c r="LE886" s="47"/>
      <c r="LF886" s="47"/>
      <c r="LG886" s="47"/>
      <c r="LH886" s="47"/>
      <c r="LI886" s="47"/>
      <c r="LJ886" s="47"/>
      <c r="LK886" s="47"/>
      <c r="LL886" s="47"/>
      <c r="LM886" s="47"/>
      <c r="LN886" s="47"/>
      <c r="LO886" s="47"/>
      <c r="LP886" s="47"/>
      <c r="LQ886" s="47"/>
      <c r="LR886" s="47"/>
      <c r="LS886" s="47"/>
      <c r="LT886" s="47"/>
      <c r="LU886" s="47"/>
      <c r="LV886" s="47"/>
      <c r="LW886" s="47"/>
      <c r="LX886" s="47"/>
      <c r="LY886" s="47"/>
      <c r="LZ886" s="47"/>
      <c r="MA886" s="47"/>
      <c r="MB886" s="47"/>
      <c r="MC886" s="47"/>
      <c r="MD886" s="47"/>
      <c r="ME886" s="47"/>
      <c r="MF886" s="47"/>
      <c r="MG886" s="47"/>
      <c r="MH886" s="47"/>
      <c r="MI886" s="47"/>
      <c r="MJ886" s="47"/>
      <c r="MK886" s="47"/>
      <c r="ML886" s="47"/>
      <c r="MM886" s="47"/>
      <c r="MN886" s="47"/>
      <c r="MO886" s="47"/>
      <c r="MP886" s="47"/>
      <c r="MQ886" s="47"/>
      <c r="MR886" s="47"/>
      <c r="MS886" s="47"/>
      <c r="MT886" s="47"/>
      <c r="MU886" s="47"/>
      <c r="MV886" s="47"/>
      <c r="MW886" s="47"/>
      <c r="MX886" s="47"/>
      <c r="MY886" s="47"/>
      <c r="MZ886" s="47"/>
      <c r="NA886" s="47"/>
    </row>
    <row r="887" spans="138:365" x14ac:dyDescent="0.25"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  <c r="JP887" s="47"/>
      <c r="JQ887" s="47"/>
      <c r="JR887" s="47"/>
      <c r="JS887" s="47"/>
      <c r="JT887" s="47"/>
      <c r="JU887" s="47"/>
      <c r="JV887" s="47"/>
      <c r="JW887" s="47"/>
      <c r="JX887" s="47"/>
      <c r="JY887" s="47"/>
      <c r="JZ887" s="47"/>
      <c r="KA887" s="47"/>
      <c r="KB887" s="47"/>
      <c r="KC887" s="47"/>
      <c r="KD887" s="47"/>
      <c r="KE887" s="47"/>
      <c r="KF887" s="47"/>
      <c r="KG887" s="47"/>
      <c r="KH887" s="47"/>
      <c r="KI887" s="47"/>
      <c r="KJ887" s="47"/>
      <c r="KK887" s="47"/>
      <c r="KL887" s="47"/>
      <c r="KM887" s="47"/>
      <c r="KN887" s="47"/>
      <c r="KO887" s="47"/>
      <c r="KP887" s="47"/>
      <c r="KQ887" s="47"/>
      <c r="KR887" s="47"/>
      <c r="KS887" s="47"/>
      <c r="KT887" s="47"/>
      <c r="KU887" s="47"/>
      <c r="KV887" s="47"/>
      <c r="KW887" s="47"/>
      <c r="KX887" s="47"/>
      <c r="KY887" s="47"/>
      <c r="KZ887" s="47"/>
      <c r="LA887" s="47"/>
      <c r="LB887" s="47"/>
      <c r="LC887" s="47"/>
      <c r="LD887" s="47"/>
      <c r="LE887" s="47"/>
      <c r="LF887" s="47"/>
      <c r="LG887" s="47"/>
      <c r="LH887" s="47"/>
      <c r="LI887" s="47"/>
      <c r="LJ887" s="47"/>
      <c r="LK887" s="47"/>
      <c r="LL887" s="47"/>
      <c r="LM887" s="47"/>
      <c r="LN887" s="47"/>
      <c r="LO887" s="47"/>
      <c r="LP887" s="47"/>
      <c r="LQ887" s="47"/>
      <c r="LR887" s="47"/>
      <c r="LS887" s="47"/>
      <c r="LT887" s="47"/>
      <c r="LU887" s="47"/>
      <c r="LV887" s="47"/>
      <c r="LW887" s="47"/>
      <c r="LX887" s="47"/>
      <c r="LY887" s="47"/>
      <c r="LZ887" s="47"/>
      <c r="MA887" s="47"/>
      <c r="MB887" s="47"/>
      <c r="MC887" s="47"/>
      <c r="MD887" s="47"/>
      <c r="ME887" s="47"/>
      <c r="MF887" s="47"/>
      <c r="MG887" s="47"/>
      <c r="MH887" s="47"/>
      <c r="MI887" s="47"/>
      <c r="MJ887" s="47"/>
      <c r="MK887" s="47"/>
      <c r="ML887" s="47"/>
      <c r="MM887" s="47"/>
      <c r="MN887" s="47"/>
      <c r="MO887" s="47"/>
      <c r="MP887" s="47"/>
      <c r="MQ887" s="47"/>
      <c r="MR887" s="47"/>
      <c r="MS887" s="47"/>
      <c r="MT887" s="47"/>
      <c r="MU887" s="47"/>
      <c r="MV887" s="47"/>
      <c r="MW887" s="47"/>
      <c r="MX887" s="47"/>
      <c r="MY887" s="47"/>
      <c r="MZ887" s="47"/>
      <c r="NA887" s="47"/>
    </row>
    <row r="888" spans="138:365" x14ac:dyDescent="0.25"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  <c r="JP888" s="47"/>
      <c r="JQ888" s="47"/>
      <c r="JR888" s="47"/>
      <c r="JS888" s="47"/>
      <c r="JT888" s="47"/>
      <c r="JU888" s="47"/>
      <c r="JV888" s="47"/>
      <c r="JW888" s="47"/>
      <c r="JX888" s="47"/>
      <c r="JY888" s="47"/>
      <c r="JZ888" s="47"/>
      <c r="KA888" s="47"/>
      <c r="KB888" s="47"/>
      <c r="KC888" s="47"/>
      <c r="KD888" s="47"/>
      <c r="KE888" s="47"/>
      <c r="KF888" s="47"/>
      <c r="KG888" s="47"/>
      <c r="KH888" s="47"/>
      <c r="KI888" s="47"/>
      <c r="KJ888" s="47"/>
      <c r="KK888" s="47"/>
      <c r="KL888" s="47"/>
      <c r="KM888" s="47"/>
      <c r="KN888" s="47"/>
      <c r="KO888" s="47"/>
      <c r="KP888" s="47"/>
      <c r="KQ888" s="47"/>
      <c r="KR888" s="47"/>
      <c r="KS888" s="47"/>
      <c r="KT888" s="47"/>
      <c r="KU888" s="47"/>
      <c r="KV888" s="47"/>
      <c r="KW888" s="47"/>
      <c r="KX888" s="47"/>
      <c r="KY888" s="47"/>
      <c r="KZ888" s="47"/>
      <c r="LA888" s="47"/>
      <c r="LB888" s="47"/>
      <c r="LC888" s="47"/>
      <c r="LD888" s="47"/>
      <c r="LE888" s="47"/>
      <c r="LF888" s="47"/>
      <c r="LG888" s="47"/>
      <c r="LH888" s="47"/>
      <c r="LI888" s="47"/>
      <c r="LJ888" s="47"/>
      <c r="LK888" s="47"/>
      <c r="LL888" s="47"/>
      <c r="LM888" s="47"/>
      <c r="LN888" s="47"/>
      <c r="LO888" s="47"/>
      <c r="LP888" s="47"/>
      <c r="LQ888" s="47"/>
      <c r="LR888" s="47"/>
      <c r="LS888" s="47"/>
      <c r="LT888" s="47"/>
      <c r="LU888" s="47"/>
      <c r="LV888" s="47"/>
      <c r="LW888" s="47"/>
      <c r="LX888" s="47"/>
      <c r="LY888" s="47"/>
      <c r="LZ888" s="47"/>
      <c r="MA888" s="47"/>
      <c r="MB888" s="47"/>
      <c r="MC888" s="47"/>
      <c r="MD888" s="47"/>
      <c r="ME888" s="47"/>
      <c r="MF888" s="47"/>
      <c r="MG888" s="47"/>
      <c r="MH888" s="47"/>
      <c r="MI888" s="47"/>
      <c r="MJ888" s="47"/>
      <c r="MK888" s="47"/>
      <c r="ML888" s="47"/>
      <c r="MM888" s="47"/>
      <c r="MN888" s="47"/>
      <c r="MO888" s="47"/>
      <c r="MP888" s="47"/>
      <c r="MQ888" s="47"/>
      <c r="MR888" s="47"/>
      <c r="MS888" s="47"/>
      <c r="MT888" s="47"/>
      <c r="MU888" s="47"/>
      <c r="MV888" s="47"/>
      <c r="MW888" s="47"/>
      <c r="MX888" s="47"/>
      <c r="MY888" s="47"/>
      <c r="MZ888" s="47"/>
      <c r="NA888" s="47"/>
    </row>
    <row r="889" spans="138:365" x14ac:dyDescent="0.25"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  <c r="JP889" s="47"/>
      <c r="JQ889" s="47"/>
      <c r="JR889" s="47"/>
      <c r="JS889" s="47"/>
      <c r="JT889" s="47"/>
      <c r="JU889" s="47"/>
      <c r="JV889" s="47"/>
      <c r="JW889" s="47"/>
      <c r="JX889" s="47"/>
      <c r="JY889" s="47"/>
      <c r="JZ889" s="47"/>
      <c r="KA889" s="47"/>
      <c r="KB889" s="47"/>
      <c r="KC889" s="47"/>
      <c r="KD889" s="47"/>
      <c r="KE889" s="47"/>
      <c r="KF889" s="47"/>
      <c r="KG889" s="47"/>
      <c r="KH889" s="47"/>
      <c r="KI889" s="47"/>
      <c r="KJ889" s="47"/>
      <c r="KK889" s="47"/>
      <c r="KL889" s="47"/>
      <c r="KM889" s="47"/>
      <c r="KN889" s="47"/>
      <c r="KO889" s="47"/>
      <c r="KP889" s="47"/>
      <c r="KQ889" s="47"/>
      <c r="KR889" s="47"/>
      <c r="KS889" s="47"/>
      <c r="KT889" s="47"/>
      <c r="KU889" s="47"/>
      <c r="KV889" s="47"/>
      <c r="KW889" s="47"/>
      <c r="KX889" s="47"/>
      <c r="KY889" s="47"/>
      <c r="KZ889" s="47"/>
      <c r="LA889" s="47"/>
      <c r="LB889" s="47"/>
      <c r="LC889" s="47"/>
      <c r="LD889" s="47"/>
      <c r="LE889" s="47"/>
      <c r="LF889" s="47"/>
      <c r="LG889" s="47"/>
      <c r="LH889" s="47"/>
      <c r="LI889" s="47"/>
      <c r="LJ889" s="47"/>
      <c r="LK889" s="47"/>
      <c r="LL889" s="47"/>
      <c r="LM889" s="47"/>
      <c r="LN889" s="47"/>
      <c r="LO889" s="47"/>
      <c r="LP889" s="47"/>
      <c r="LQ889" s="47"/>
      <c r="LR889" s="47"/>
      <c r="LS889" s="47"/>
      <c r="LT889" s="47"/>
      <c r="LU889" s="47"/>
      <c r="LV889" s="47"/>
      <c r="LW889" s="47"/>
      <c r="LX889" s="47"/>
      <c r="LY889" s="47"/>
      <c r="LZ889" s="47"/>
      <c r="MA889" s="47"/>
      <c r="MB889" s="47"/>
      <c r="MC889" s="47"/>
      <c r="MD889" s="47"/>
      <c r="ME889" s="47"/>
      <c r="MF889" s="47"/>
      <c r="MG889" s="47"/>
      <c r="MH889" s="47"/>
      <c r="MI889" s="47"/>
      <c r="MJ889" s="47"/>
      <c r="MK889" s="47"/>
      <c r="ML889" s="47"/>
      <c r="MM889" s="47"/>
      <c r="MN889" s="47"/>
      <c r="MO889" s="47"/>
      <c r="MP889" s="47"/>
      <c r="MQ889" s="47"/>
      <c r="MR889" s="47"/>
      <c r="MS889" s="47"/>
      <c r="MT889" s="47"/>
      <c r="MU889" s="47"/>
      <c r="MV889" s="47"/>
      <c r="MW889" s="47"/>
      <c r="MX889" s="47"/>
      <c r="MY889" s="47"/>
      <c r="MZ889" s="47"/>
      <c r="NA889" s="47"/>
    </row>
    <row r="890" spans="138:365" x14ac:dyDescent="0.25"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  <c r="JP890" s="47"/>
      <c r="JQ890" s="47"/>
      <c r="JR890" s="47"/>
      <c r="JS890" s="47"/>
      <c r="JT890" s="47"/>
      <c r="JU890" s="47"/>
      <c r="JV890" s="47"/>
      <c r="JW890" s="47"/>
      <c r="JX890" s="47"/>
      <c r="JY890" s="47"/>
      <c r="JZ890" s="47"/>
      <c r="KA890" s="47"/>
      <c r="KB890" s="47"/>
      <c r="KC890" s="47"/>
      <c r="KD890" s="47"/>
      <c r="KE890" s="47"/>
      <c r="KF890" s="47"/>
      <c r="KG890" s="47"/>
      <c r="KH890" s="47"/>
      <c r="KI890" s="47"/>
      <c r="KJ890" s="47"/>
      <c r="KK890" s="47"/>
      <c r="KL890" s="47"/>
      <c r="KM890" s="47"/>
      <c r="KN890" s="47"/>
      <c r="KO890" s="47"/>
      <c r="KP890" s="47"/>
      <c r="KQ890" s="47"/>
      <c r="KR890" s="47"/>
      <c r="KS890" s="47"/>
      <c r="KT890" s="47"/>
      <c r="KU890" s="47"/>
      <c r="KV890" s="47"/>
      <c r="KW890" s="47"/>
      <c r="KX890" s="47"/>
      <c r="KY890" s="47"/>
      <c r="KZ890" s="47"/>
      <c r="LA890" s="47"/>
      <c r="LB890" s="47"/>
      <c r="LC890" s="47"/>
      <c r="LD890" s="47"/>
      <c r="LE890" s="47"/>
      <c r="LF890" s="47"/>
      <c r="LG890" s="47"/>
      <c r="LH890" s="47"/>
      <c r="LI890" s="47"/>
      <c r="LJ890" s="47"/>
      <c r="LK890" s="47"/>
      <c r="LL890" s="47"/>
      <c r="LM890" s="47"/>
      <c r="LN890" s="47"/>
      <c r="LO890" s="47"/>
      <c r="LP890" s="47"/>
      <c r="LQ890" s="47"/>
      <c r="LR890" s="47"/>
      <c r="LS890" s="47"/>
      <c r="LT890" s="47"/>
      <c r="LU890" s="47"/>
      <c r="LV890" s="47"/>
      <c r="LW890" s="47"/>
      <c r="LX890" s="47"/>
      <c r="LY890" s="47"/>
      <c r="LZ890" s="47"/>
      <c r="MA890" s="47"/>
      <c r="MB890" s="47"/>
      <c r="MC890" s="47"/>
      <c r="MD890" s="47"/>
      <c r="ME890" s="47"/>
      <c r="MF890" s="47"/>
      <c r="MG890" s="47"/>
      <c r="MH890" s="47"/>
      <c r="MI890" s="47"/>
      <c r="MJ890" s="47"/>
      <c r="MK890" s="47"/>
      <c r="ML890" s="47"/>
      <c r="MM890" s="47"/>
      <c r="MN890" s="47"/>
      <c r="MO890" s="47"/>
      <c r="MP890" s="47"/>
      <c r="MQ890" s="47"/>
      <c r="MR890" s="47"/>
      <c r="MS890" s="47"/>
      <c r="MT890" s="47"/>
      <c r="MU890" s="47"/>
      <c r="MV890" s="47"/>
      <c r="MW890" s="47"/>
      <c r="MX890" s="47"/>
      <c r="MY890" s="47"/>
      <c r="MZ890" s="47"/>
      <c r="NA890" s="47"/>
    </row>
    <row r="891" spans="138:365" x14ac:dyDescent="0.25"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  <c r="JP891" s="47"/>
      <c r="JQ891" s="47"/>
      <c r="JR891" s="47"/>
      <c r="JS891" s="47"/>
      <c r="JT891" s="47"/>
      <c r="JU891" s="47"/>
      <c r="JV891" s="47"/>
      <c r="JW891" s="47"/>
      <c r="JX891" s="47"/>
      <c r="JY891" s="47"/>
      <c r="JZ891" s="47"/>
      <c r="KA891" s="47"/>
      <c r="KB891" s="47"/>
      <c r="KC891" s="47"/>
      <c r="KD891" s="47"/>
      <c r="KE891" s="47"/>
      <c r="KF891" s="47"/>
      <c r="KG891" s="47"/>
      <c r="KH891" s="47"/>
      <c r="KI891" s="47"/>
      <c r="KJ891" s="47"/>
      <c r="KK891" s="47"/>
      <c r="KL891" s="47"/>
      <c r="KM891" s="47"/>
      <c r="KN891" s="47"/>
      <c r="KO891" s="47"/>
      <c r="KP891" s="47"/>
      <c r="KQ891" s="47"/>
      <c r="KR891" s="47"/>
      <c r="KS891" s="47"/>
      <c r="KT891" s="47"/>
      <c r="KU891" s="47"/>
      <c r="KV891" s="47"/>
      <c r="KW891" s="47"/>
      <c r="KX891" s="47"/>
      <c r="KY891" s="47"/>
      <c r="KZ891" s="47"/>
      <c r="LA891" s="47"/>
      <c r="LB891" s="47"/>
      <c r="LC891" s="47"/>
      <c r="LD891" s="47"/>
      <c r="LE891" s="47"/>
      <c r="LF891" s="47"/>
      <c r="LG891" s="47"/>
      <c r="LH891" s="47"/>
      <c r="LI891" s="47"/>
      <c r="LJ891" s="47"/>
      <c r="LK891" s="47"/>
      <c r="LL891" s="47"/>
      <c r="LM891" s="47"/>
      <c r="LN891" s="47"/>
      <c r="LO891" s="47"/>
      <c r="LP891" s="47"/>
      <c r="LQ891" s="47"/>
      <c r="LR891" s="47"/>
      <c r="LS891" s="47"/>
      <c r="LT891" s="47"/>
      <c r="LU891" s="47"/>
      <c r="LV891" s="47"/>
      <c r="LW891" s="47"/>
      <c r="LX891" s="47"/>
      <c r="LY891" s="47"/>
      <c r="LZ891" s="47"/>
      <c r="MA891" s="47"/>
      <c r="MB891" s="47"/>
      <c r="MC891" s="47"/>
      <c r="MD891" s="47"/>
      <c r="ME891" s="47"/>
      <c r="MF891" s="47"/>
      <c r="MG891" s="47"/>
      <c r="MH891" s="47"/>
      <c r="MI891" s="47"/>
      <c r="MJ891" s="47"/>
      <c r="MK891" s="47"/>
      <c r="ML891" s="47"/>
      <c r="MM891" s="47"/>
      <c r="MN891" s="47"/>
      <c r="MO891" s="47"/>
      <c r="MP891" s="47"/>
      <c r="MQ891" s="47"/>
      <c r="MR891" s="47"/>
      <c r="MS891" s="47"/>
      <c r="MT891" s="47"/>
      <c r="MU891" s="47"/>
      <c r="MV891" s="47"/>
      <c r="MW891" s="47"/>
      <c r="MX891" s="47"/>
      <c r="MY891" s="47"/>
      <c r="MZ891" s="47"/>
      <c r="NA891" s="47"/>
    </row>
    <row r="892" spans="138:365" x14ac:dyDescent="0.25"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  <c r="JP892" s="47"/>
      <c r="JQ892" s="47"/>
      <c r="JR892" s="47"/>
      <c r="JS892" s="47"/>
      <c r="JT892" s="47"/>
      <c r="JU892" s="47"/>
      <c r="JV892" s="47"/>
      <c r="JW892" s="47"/>
      <c r="JX892" s="47"/>
      <c r="JY892" s="47"/>
      <c r="JZ892" s="47"/>
      <c r="KA892" s="47"/>
      <c r="KB892" s="47"/>
      <c r="KC892" s="47"/>
      <c r="KD892" s="47"/>
      <c r="KE892" s="47"/>
      <c r="KF892" s="47"/>
      <c r="KG892" s="47"/>
      <c r="KH892" s="47"/>
      <c r="KI892" s="47"/>
      <c r="KJ892" s="47"/>
      <c r="KK892" s="47"/>
      <c r="KL892" s="47"/>
      <c r="KM892" s="47"/>
      <c r="KN892" s="47"/>
      <c r="KO892" s="47"/>
      <c r="KP892" s="47"/>
      <c r="KQ892" s="47"/>
      <c r="KR892" s="47"/>
      <c r="KS892" s="47"/>
      <c r="KT892" s="47"/>
      <c r="KU892" s="47"/>
      <c r="KV892" s="47"/>
      <c r="KW892" s="47"/>
      <c r="KX892" s="47"/>
      <c r="KY892" s="47"/>
      <c r="KZ892" s="47"/>
      <c r="LA892" s="47"/>
      <c r="LB892" s="47"/>
      <c r="LC892" s="47"/>
      <c r="LD892" s="47"/>
      <c r="LE892" s="47"/>
      <c r="LF892" s="47"/>
      <c r="LG892" s="47"/>
      <c r="LH892" s="47"/>
      <c r="LI892" s="47"/>
      <c r="LJ892" s="47"/>
      <c r="LK892" s="47"/>
      <c r="LL892" s="47"/>
      <c r="LM892" s="47"/>
      <c r="LN892" s="47"/>
      <c r="LO892" s="47"/>
      <c r="LP892" s="47"/>
      <c r="LQ892" s="47"/>
      <c r="LR892" s="47"/>
      <c r="LS892" s="47"/>
      <c r="LT892" s="47"/>
      <c r="LU892" s="47"/>
      <c r="LV892" s="47"/>
      <c r="LW892" s="47"/>
      <c r="LX892" s="47"/>
      <c r="LY892" s="47"/>
      <c r="LZ892" s="47"/>
      <c r="MA892" s="47"/>
      <c r="MB892" s="47"/>
      <c r="MC892" s="47"/>
      <c r="MD892" s="47"/>
      <c r="ME892" s="47"/>
      <c r="MF892" s="47"/>
      <c r="MG892" s="47"/>
      <c r="MH892" s="47"/>
      <c r="MI892" s="47"/>
      <c r="MJ892" s="47"/>
      <c r="MK892" s="47"/>
      <c r="ML892" s="47"/>
      <c r="MM892" s="47"/>
      <c r="MN892" s="47"/>
      <c r="MO892" s="47"/>
      <c r="MP892" s="47"/>
      <c r="MQ892" s="47"/>
      <c r="MR892" s="47"/>
      <c r="MS892" s="47"/>
      <c r="MT892" s="47"/>
      <c r="MU892" s="47"/>
      <c r="MV892" s="47"/>
      <c r="MW892" s="47"/>
      <c r="MX892" s="47"/>
      <c r="MY892" s="47"/>
      <c r="MZ892" s="47"/>
      <c r="NA892" s="47"/>
    </row>
    <row r="893" spans="138:365" x14ac:dyDescent="0.25"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  <c r="JP893" s="47"/>
      <c r="JQ893" s="47"/>
      <c r="JR893" s="47"/>
      <c r="JS893" s="47"/>
      <c r="JT893" s="47"/>
      <c r="JU893" s="47"/>
      <c r="JV893" s="47"/>
      <c r="JW893" s="47"/>
      <c r="JX893" s="47"/>
      <c r="JY893" s="47"/>
      <c r="JZ893" s="47"/>
      <c r="KA893" s="47"/>
      <c r="KB893" s="47"/>
      <c r="KC893" s="47"/>
      <c r="KD893" s="47"/>
      <c r="KE893" s="47"/>
      <c r="KF893" s="47"/>
      <c r="KG893" s="47"/>
      <c r="KH893" s="47"/>
      <c r="KI893" s="47"/>
      <c r="KJ893" s="47"/>
      <c r="KK893" s="47"/>
      <c r="KL893" s="47"/>
      <c r="KM893" s="47"/>
      <c r="KN893" s="47"/>
      <c r="KO893" s="47"/>
      <c r="KP893" s="47"/>
      <c r="KQ893" s="47"/>
      <c r="KR893" s="47"/>
      <c r="KS893" s="47"/>
      <c r="KT893" s="47"/>
      <c r="KU893" s="47"/>
      <c r="KV893" s="47"/>
      <c r="KW893" s="47"/>
      <c r="KX893" s="47"/>
      <c r="KY893" s="47"/>
      <c r="KZ893" s="47"/>
      <c r="LA893" s="47"/>
      <c r="LB893" s="47"/>
      <c r="LC893" s="47"/>
      <c r="LD893" s="47"/>
      <c r="LE893" s="47"/>
      <c r="LF893" s="47"/>
      <c r="LG893" s="47"/>
      <c r="LH893" s="47"/>
      <c r="LI893" s="47"/>
      <c r="LJ893" s="47"/>
      <c r="LK893" s="47"/>
      <c r="LL893" s="47"/>
      <c r="LM893" s="47"/>
      <c r="LN893" s="47"/>
      <c r="LO893" s="47"/>
      <c r="LP893" s="47"/>
      <c r="LQ893" s="47"/>
      <c r="LR893" s="47"/>
      <c r="LS893" s="47"/>
      <c r="LT893" s="47"/>
      <c r="LU893" s="47"/>
      <c r="LV893" s="47"/>
      <c r="LW893" s="47"/>
      <c r="LX893" s="47"/>
      <c r="LY893" s="47"/>
      <c r="LZ893" s="47"/>
      <c r="MA893" s="47"/>
      <c r="MB893" s="47"/>
      <c r="MC893" s="47"/>
      <c r="MD893" s="47"/>
      <c r="ME893" s="47"/>
      <c r="MF893" s="47"/>
      <c r="MG893" s="47"/>
      <c r="MH893" s="47"/>
      <c r="MI893" s="47"/>
      <c r="MJ893" s="47"/>
      <c r="MK893" s="47"/>
      <c r="ML893" s="47"/>
      <c r="MM893" s="47"/>
      <c r="MN893" s="47"/>
      <c r="MO893" s="47"/>
      <c r="MP893" s="47"/>
      <c r="MQ893" s="47"/>
      <c r="MR893" s="47"/>
      <c r="MS893" s="47"/>
      <c r="MT893" s="47"/>
      <c r="MU893" s="47"/>
      <c r="MV893" s="47"/>
      <c r="MW893" s="47"/>
      <c r="MX893" s="47"/>
      <c r="MY893" s="47"/>
      <c r="MZ893" s="47"/>
      <c r="NA893" s="47"/>
    </row>
    <row r="894" spans="138:365" x14ac:dyDescent="0.25"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  <c r="JP894" s="47"/>
      <c r="JQ894" s="47"/>
      <c r="JR894" s="47"/>
      <c r="JS894" s="47"/>
      <c r="JT894" s="47"/>
      <c r="JU894" s="47"/>
      <c r="JV894" s="47"/>
      <c r="JW894" s="47"/>
      <c r="JX894" s="47"/>
      <c r="JY894" s="47"/>
      <c r="JZ894" s="47"/>
      <c r="KA894" s="47"/>
      <c r="KB894" s="47"/>
      <c r="KC894" s="47"/>
      <c r="KD894" s="47"/>
      <c r="KE894" s="47"/>
      <c r="KF894" s="47"/>
      <c r="KG894" s="47"/>
      <c r="KH894" s="47"/>
      <c r="KI894" s="47"/>
      <c r="KJ894" s="47"/>
      <c r="KK894" s="47"/>
      <c r="KL894" s="47"/>
      <c r="KM894" s="47"/>
      <c r="KN894" s="47"/>
      <c r="KO894" s="47"/>
      <c r="KP894" s="47"/>
      <c r="KQ894" s="47"/>
      <c r="KR894" s="47"/>
      <c r="KS894" s="47"/>
      <c r="KT894" s="47"/>
      <c r="KU894" s="47"/>
      <c r="KV894" s="47"/>
      <c r="KW894" s="47"/>
      <c r="KX894" s="47"/>
      <c r="KY894" s="47"/>
      <c r="KZ894" s="47"/>
      <c r="LA894" s="47"/>
      <c r="LB894" s="47"/>
      <c r="LC894" s="47"/>
      <c r="LD894" s="47"/>
      <c r="LE894" s="47"/>
      <c r="LF894" s="47"/>
      <c r="LG894" s="47"/>
      <c r="LH894" s="47"/>
      <c r="LI894" s="47"/>
      <c r="LJ894" s="47"/>
      <c r="LK894" s="47"/>
      <c r="LL894" s="47"/>
      <c r="LM894" s="47"/>
      <c r="LN894" s="47"/>
      <c r="LO894" s="47"/>
      <c r="LP894" s="47"/>
      <c r="LQ894" s="47"/>
      <c r="LR894" s="47"/>
      <c r="LS894" s="47"/>
      <c r="LT894" s="47"/>
      <c r="LU894" s="47"/>
      <c r="LV894" s="47"/>
      <c r="LW894" s="47"/>
      <c r="LX894" s="47"/>
      <c r="LY894" s="47"/>
      <c r="LZ894" s="47"/>
      <c r="MA894" s="47"/>
      <c r="MB894" s="47"/>
      <c r="MC894" s="47"/>
      <c r="MD894" s="47"/>
      <c r="ME894" s="47"/>
      <c r="MF894" s="47"/>
      <c r="MG894" s="47"/>
      <c r="MH894" s="47"/>
      <c r="MI894" s="47"/>
      <c r="MJ894" s="47"/>
      <c r="MK894" s="47"/>
      <c r="ML894" s="47"/>
      <c r="MM894" s="47"/>
      <c r="MN894" s="47"/>
      <c r="MO894" s="47"/>
      <c r="MP894" s="47"/>
      <c r="MQ894" s="47"/>
      <c r="MR894" s="47"/>
      <c r="MS894" s="47"/>
      <c r="MT894" s="47"/>
      <c r="MU894" s="47"/>
      <c r="MV894" s="47"/>
      <c r="MW894" s="47"/>
      <c r="MX894" s="47"/>
      <c r="MY894" s="47"/>
      <c r="MZ894" s="47"/>
      <c r="NA894" s="47"/>
    </row>
    <row r="895" spans="138:365" x14ac:dyDescent="0.25"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  <c r="JP895" s="47"/>
      <c r="JQ895" s="47"/>
      <c r="JR895" s="47"/>
      <c r="JS895" s="47"/>
      <c r="JT895" s="47"/>
      <c r="JU895" s="47"/>
      <c r="JV895" s="47"/>
      <c r="JW895" s="47"/>
      <c r="JX895" s="47"/>
      <c r="JY895" s="47"/>
      <c r="JZ895" s="47"/>
      <c r="KA895" s="47"/>
      <c r="KB895" s="47"/>
      <c r="KC895" s="47"/>
      <c r="KD895" s="47"/>
      <c r="KE895" s="47"/>
      <c r="KF895" s="47"/>
      <c r="KG895" s="47"/>
      <c r="KH895" s="47"/>
      <c r="KI895" s="47"/>
      <c r="KJ895" s="47"/>
      <c r="KK895" s="47"/>
      <c r="KL895" s="47"/>
      <c r="KM895" s="47"/>
      <c r="KN895" s="47"/>
      <c r="KO895" s="47"/>
      <c r="KP895" s="47"/>
      <c r="KQ895" s="47"/>
      <c r="KR895" s="47"/>
      <c r="KS895" s="47"/>
      <c r="KT895" s="47"/>
      <c r="KU895" s="47"/>
      <c r="KV895" s="47"/>
      <c r="KW895" s="47"/>
      <c r="KX895" s="47"/>
      <c r="KY895" s="47"/>
      <c r="KZ895" s="47"/>
      <c r="LA895" s="47"/>
      <c r="LB895" s="47"/>
      <c r="LC895" s="47"/>
      <c r="LD895" s="47"/>
      <c r="LE895" s="47"/>
      <c r="LF895" s="47"/>
      <c r="LG895" s="47"/>
      <c r="LH895" s="47"/>
      <c r="LI895" s="47"/>
      <c r="LJ895" s="47"/>
      <c r="LK895" s="47"/>
      <c r="LL895" s="47"/>
      <c r="LM895" s="47"/>
      <c r="LN895" s="47"/>
      <c r="LO895" s="47"/>
      <c r="LP895" s="47"/>
      <c r="LQ895" s="47"/>
      <c r="LR895" s="47"/>
      <c r="LS895" s="47"/>
      <c r="LT895" s="47"/>
      <c r="LU895" s="47"/>
      <c r="LV895" s="47"/>
      <c r="LW895" s="47"/>
      <c r="LX895" s="47"/>
      <c r="LY895" s="47"/>
      <c r="LZ895" s="47"/>
      <c r="MA895" s="47"/>
      <c r="MB895" s="47"/>
      <c r="MC895" s="47"/>
      <c r="MD895" s="47"/>
      <c r="ME895" s="47"/>
      <c r="MF895" s="47"/>
      <c r="MG895" s="47"/>
      <c r="MH895" s="47"/>
      <c r="MI895" s="47"/>
      <c r="MJ895" s="47"/>
      <c r="MK895" s="47"/>
      <c r="ML895" s="47"/>
      <c r="MM895" s="47"/>
      <c r="MN895" s="47"/>
      <c r="MO895" s="47"/>
      <c r="MP895" s="47"/>
      <c r="MQ895" s="47"/>
      <c r="MR895" s="47"/>
      <c r="MS895" s="47"/>
      <c r="MT895" s="47"/>
      <c r="MU895" s="47"/>
      <c r="MV895" s="47"/>
      <c r="MW895" s="47"/>
      <c r="MX895" s="47"/>
      <c r="MY895" s="47"/>
      <c r="MZ895" s="47"/>
      <c r="NA895" s="47"/>
    </row>
    <row r="896" spans="138:365" x14ac:dyDescent="0.25"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  <c r="JP896" s="47"/>
      <c r="JQ896" s="47"/>
      <c r="JR896" s="47"/>
      <c r="JS896" s="47"/>
      <c r="JT896" s="47"/>
      <c r="JU896" s="47"/>
      <c r="JV896" s="47"/>
      <c r="JW896" s="47"/>
      <c r="JX896" s="47"/>
      <c r="JY896" s="47"/>
      <c r="JZ896" s="47"/>
      <c r="KA896" s="47"/>
      <c r="KB896" s="47"/>
      <c r="KC896" s="47"/>
      <c r="KD896" s="47"/>
      <c r="KE896" s="47"/>
      <c r="KF896" s="47"/>
      <c r="KG896" s="47"/>
      <c r="KH896" s="47"/>
      <c r="KI896" s="47"/>
      <c r="KJ896" s="47"/>
      <c r="KK896" s="47"/>
      <c r="KL896" s="47"/>
      <c r="KM896" s="47"/>
      <c r="KN896" s="47"/>
      <c r="KO896" s="47"/>
      <c r="KP896" s="47"/>
      <c r="KQ896" s="47"/>
      <c r="KR896" s="47"/>
      <c r="KS896" s="47"/>
      <c r="KT896" s="47"/>
      <c r="KU896" s="47"/>
      <c r="KV896" s="47"/>
      <c r="KW896" s="47"/>
      <c r="KX896" s="47"/>
      <c r="KY896" s="47"/>
      <c r="KZ896" s="47"/>
      <c r="LA896" s="47"/>
      <c r="LB896" s="47"/>
      <c r="LC896" s="47"/>
      <c r="LD896" s="47"/>
      <c r="LE896" s="47"/>
      <c r="LF896" s="47"/>
      <c r="LG896" s="47"/>
      <c r="LH896" s="47"/>
      <c r="LI896" s="47"/>
      <c r="LJ896" s="47"/>
      <c r="LK896" s="47"/>
      <c r="LL896" s="47"/>
      <c r="LM896" s="47"/>
      <c r="LN896" s="47"/>
      <c r="LO896" s="47"/>
      <c r="LP896" s="47"/>
      <c r="LQ896" s="47"/>
      <c r="LR896" s="47"/>
      <c r="LS896" s="47"/>
      <c r="LT896" s="47"/>
      <c r="LU896" s="47"/>
      <c r="LV896" s="47"/>
      <c r="LW896" s="47"/>
      <c r="LX896" s="47"/>
      <c r="LY896" s="47"/>
      <c r="LZ896" s="47"/>
      <c r="MA896" s="47"/>
      <c r="MB896" s="47"/>
      <c r="MC896" s="47"/>
      <c r="MD896" s="47"/>
      <c r="ME896" s="47"/>
      <c r="MF896" s="47"/>
      <c r="MG896" s="47"/>
      <c r="MH896" s="47"/>
      <c r="MI896" s="47"/>
      <c r="MJ896" s="47"/>
      <c r="MK896" s="47"/>
      <c r="ML896" s="47"/>
      <c r="MM896" s="47"/>
      <c r="MN896" s="47"/>
      <c r="MO896" s="47"/>
      <c r="MP896" s="47"/>
      <c r="MQ896" s="47"/>
      <c r="MR896" s="47"/>
      <c r="MS896" s="47"/>
      <c r="MT896" s="47"/>
      <c r="MU896" s="47"/>
      <c r="MV896" s="47"/>
      <c r="MW896" s="47"/>
      <c r="MX896" s="47"/>
      <c r="MY896" s="47"/>
      <c r="MZ896" s="47"/>
      <c r="NA896" s="47"/>
    </row>
    <row r="897" spans="138:365" x14ac:dyDescent="0.25"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  <c r="JP897" s="47"/>
      <c r="JQ897" s="47"/>
      <c r="JR897" s="47"/>
      <c r="JS897" s="47"/>
      <c r="JT897" s="47"/>
      <c r="JU897" s="47"/>
      <c r="JV897" s="47"/>
      <c r="JW897" s="47"/>
      <c r="JX897" s="47"/>
      <c r="JY897" s="47"/>
      <c r="JZ897" s="47"/>
      <c r="KA897" s="47"/>
      <c r="KB897" s="47"/>
      <c r="KC897" s="47"/>
      <c r="KD897" s="47"/>
      <c r="KE897" s="47"/>
      <c r="KF897" s="47"/>
      <c r="KG897" s="47"/>
      <c r="KH897" s="47"/>
      <c r="KI897" s="47"/>
      <c r="KJ897" s="47"/>
      <c r="KK897" s="47"/>
      <c r="KL897" s="47"/>
      <c r="KM897" s="47"/>
      <c r="KN897" s="47"/>
      <c r="KO897" s="47"/>
      <c r="KP897" s="47"/>
      <c r="KQ897" s="47"/>
      <c r="KR897" s="47"/>
      <c r="KS897" s="47"/>
      <c r="KT897" s="47"/>
      <c r="KU897" s="47"/>
      <c r="KV897" s="47"/>
      <c r="KW897" s="47"/>
      <c r="KX897" s="47"/>
      <c r="KY897" s="47"/>
      <c r="KZ897" s="47"/>
      <c r="LA897" s="47"/>
      <c r="LB897" s="47"/>
      <c r="LC897" s="47"/>
      <c r="LD897" s="47"/>
      <c r="LE897" s="47"/>
      <c r="LF897" s="47"/>
      <c r="LG897" s="47"/>
      <c r="LH897" s="47"/>
      <c r="LI897" s="47"/>
      <c r="LJ897" s="47"/>
      <c r="LK897" s="47"/>
      <c r="LL897" s="47"/>
      <c r="LM897" s="47"/>
      <c r="LN897" s="47"/>
      <c r="LO897" s="47"/>
      <c r="LP897" s="47"/>
      <c r="LQ897" s="47"/>
      <c r="LR897" s="47"/>
      <c r="LS897" s="47"/>
      <c r="LT897" s="47"/>
      <c r="LU897" s="47"/>
      <c r="LV897" s="47"/>
      <c r="LW897" s="47"/>
      <c r="LX897" s="47"/>
      <c r="LY897" s="47"/>
      <c r="LZ897" s="47"/>
      <c r="MA897" s="47"/>
      <c r="MB897" s="47"/>
      <c r="MC897" s="47"/>
      <c r="MD897" s="47"/>
      <c r="ME897" s="47"/>
      <c r="MF897" s="47"/>
      <c r="MG897" s="47"/>
      <c r="MH897" s="47"/>
      <c r="MI897" s="47"/>
      <c r="MJ897" s="47"/>
      <c r="MK897" s="47"/>
      <c r="ML897" s="47"/>
      <c r="MM897" s="47"/>
      <c r="MN897" s="47"/>
      <c r="MO897" s="47"/>
      <c r="MP897" s="47"/>
      <c r="MQ897" s="47"/>
      <c r="MR897" s="47"/>
      <c r="MS897" s="47"/>
      <c r="MT897" s="47"/>
      <c r="MU897" s="47"/>
      <c r="MV897" s="47"/>
      <c r="MW897" s="47"/>
      <c r="MX897" s="47"/>
      <c r="MY897" s="47"/>
      <c r="MZ897" s="47"/>
      <c r="NA897" s="47"/>
    </row>
    <row r="898" spans="138:365" x14ac:dyDescent="0.25"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  <c r="JP898" s="47"/>
      <c r="JQ898" s="47"/>
      <c r="JR898" s="47"/>
      <c r="JS898" s="47"/>
      <c r="JT898" s="47"/>
      <c r="JU898" s="47"/>
      <c r="JV898" s="47"/>
      <c r="JW898" s="47"/>
      <c r="JX898" s="47"/>
      <c r="JY898" s="47"/>
      <c r="JZ898" s="47"/>
      <c r="KA898" s="47"/>
      <c r="KB898" s="47"/>
      <c r="KC898" s="47"/>
      <c r="KD898" s="47"/>
      <c r="KE898" s="47"/>
      <c r="KF898" s="47"/>
      <c r="KG898" s="47"/>
      <c r="KH898" s="47"/>
      <c r="KI898" s="47"/>
      <c r="KJ898" s="47"/>
      <c r="KK898" s="47"/>
      <c r="KL898" s="47"/>
      <c r="KM898" s="47"/>
      <c r="KN898" s="47"/>
      <c r="KO898" s="47"/>
      <c r="KP898" s="47"/>
      <c r="KQ898" s="47"/>
      <c r="KR898" s="47"/>
      <c r="KS898" s="47"/>
      <c r="KT898" s="47"/>
      <c r="KU898" s="47"/>
      <c r="KV898" s="47"/>
      <c r="KW898" s="47"/>
      <c r="KX898" s="47"/>
      <c r="KY898" s="47"/>
      <c r="KZ898" s="47"/>
      <c r="LA898" s="47"/>
      <c r="LB898" s="47"/>
      <c r="LC898" s="47"/>
      <c r="LD898" s="47"/>
      <c r="LE898" s="47"/>
      <c r="LF898" s="47"/>
      <c r="LG898" s="47"/>
      <c r="LH898" s="47"/>
      <c r="LI898" s="47"/>
      <c r="LJ898" s="47"/>
      <c r="LK898" s="47"/>
      <c r="LL898" s="47"/>
      <c r="LM898" s="47"/>
      <c r="LN898" s="47"/>
      <c r="LO898" s="47"/>
      <c r="LP898" s="47"/>
      <c r="LQ898" s="47"/>
      <c r="LR898" s="47"/>
      <c r="LS898" s="47"/>
      <c r="LT898" s="47"/>
      <c r="LU898" s="47"/>
      <c r="LV898" s="47"/>
      <c r="LW898" s="47"/>
      <c r="LX898" s="47"/>
      <c r="LY898" s="47"/>
      <c r="LZ898" s="47"/>
      <c r="MA898" s="47"/>
      <c r="MB898" s="47"/>
      <c r="MC898" s="47"/>
      <c r="MD898" s="47"/>
      <c r="ME898" s="47"/>
      <c r="MF898" s="47"/>
      <c r="MG898" s="47"/>
      <c r="MH898" s="47"/>
      <c r="MI898" s="47"/>
      <c r="MJ898" s="47"/>
      <c r="MK898" s="47"/>
      <c r="ML898" s="47"/>
      <c r="MM898" s="47"/>
      <c r="MN898" s="47"/>
      <c r="MO898" s="47"/>
      <c r="MP898" s="47"/>
      <c r="MQ898" s="47"/>
      <c r="MR898" s="47"/>
      <c r="MS898" s="47"/>
      <c r="MT898" s="47"/>
      <c r="MU898" s="47"/>
      <c r="MV898" s="47"/>
      <c r="MW898" s="47"/>
      <c r="MX898" s="47"/>
      <c r="MY898" s="47"/>
      <c r="MZ898" s="47"/>
      <c r="NA898" s="47"/>
    </row>
    <row r="899" spans="138:365" x14ac:dyDescent="0.25"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  <c r="JP899" s="47"/>
      <c r="JQ899" s="47"/>
      <c r="JR899" s="47"/>
      <c r="JS899" s="47"/>
      <c r="JT899" s="47"/>
      <c r="JU899" s="47"/>
      <c r="JV899" s="47"/>
      <c r="JW899" s="47"/>
      <c r="JX899" s="47"/>
      <c r="JY899" s="47"/>
      <c r="JZ899" s="47"/>
      <c r="KA899" s="47"/>
      <c r="KB899" s="47"/>
      <c r="KC899" s="47"/>
      <c r="KD899" s="47"/>
      <c r="KE899" s="47"/>
      <c r="KF899" s="47"/>
      <c r="KG899" s="47"/>
      <c r="KH899" s="47"/>
      <c r="KI899" s="47"/>
      <c r="KJ899" s="47"/>
      <c r="KK899" s="47"/>
      <c r="KL899" s="47"/>
      <c r="KM899" s="47"/>
      <c r="KN899" s="47"/>
      <c r="KO899" s="47"/>
      <c r="KP899" s="47"/>
      <c r="KQ899" s="47"/>
      <c r="KR899" s="47"/>
      <c r="KS899" s="47"/>
      <c r="KT899" s="47"/>
      <c r="KU899" s="47"/>
      <c r="KV899" s="47"/>
      <c r="KW899" s="47"/>
      <c r="KX899" s="47"/>
      <c r="KY899" s="47"/>
      <c r="KZ899" s="47"/>
      <c r="LA899" s="47"/>
      <c r="LB899" s="47"/>
      <c r="LC899" s="47"/>
      <c r="LD899" s="47"/>
      <c r="LE899" s="47"/>
      <c r="LF899" s="47"/>
      <c r="LG899" s="47"/>
      <c r="LH899" s="47"/>
      <c r="LI899" s="47"/>
      <c r="LJ899" s="47"/>
      <c r="LK899" s="47"/>
      <c r="LL899" s="47"/>
      <c r="LM899" s="47"/>
      <c r="LN899" s="47"/>
      <c r="LO899" s="47"/>
      <c r="LP899" s="47"/>
      <c r="LQ899" s="47"/>
      <c r="LR899" s="47"/>
      <c r="LS899" s="47"/>
      <c r="LT899" s="47"/>
      <c r="LU899" s="47"/>
      <c r="LV899" s="47"/>
      <c r="LW899" s="47"/>
      <c r="LX899" s="47"/>
      <c r="LY899" s="47"/>
      <c r="LZ899" s="47"/>
      <c r="MA899" s="47"/>
      <c r="MB899" s="47"/>
      <c r="MC899" s="47"/>
      <c r="MD899" s="47"/>
      <c r="ME899" s="47"/>
      <c r="MF899" s="47"/>
      <c r="MG899" s="47"/>
      <c r="MH899" s="47"/>
      <c r="MI899" s="47"/>
      <c r="MJ899" s="47"/>
      <c r="MK899" s="47"/>
      <c r="ML899" s="47"/>
      <c r="MM899" s="47"/>
      <c r="MN899" s="47"/>
      <c r="MO899" s="47"/>
      <c r="MP899" s="47"/>
      <c r="MQ899" s="47"/>
      <c r="MR899" s="47"/>
      <c r="MS899" s="47"/>
      <c r="MT899" s="47"/>
      <c r="MU899" s="47"/>
      <c r="MV899" s="47"/>
      <c r="MW899" s="47"/>
      <c r="MX899" s="47"/>
      <c r="MY899" s="47"/>
      <c r="MZ899" s="47"/>
      <c r="NA899" s="47"/>
    </row>
    <row r="900" spans="138:365" x14ac:dyDescent="0.25"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  <c r="JP900" s="47"/>
      <c r="JQ900" s="47"/>
      <c r="JR900" s="47"/>
      <c r="JS900" s="47"/>
      <c r="JT900" s="47"/>
      <c r="JU900" s="47"/>
      <c r="JV900" s="47"/>
      <c r="JW900" s="47"/>
      <c r="JX900" s="47"/>
      <c r="JY900" s="47"/>
      <c r="JZ900" s="47"/>
      <c r="KA900" s="47"/>
      <c r="KB900" s="47"/>
      <c r="KC900" s="47"/>
      <c r="KD900" s="47"/>
      <c r="KE900" s="47"/>
      <c r="KF900" s="47"/>
      <c r="KG900" s="47"/>
      <c r="KH900" s="47"/>
      <c r="KI900" s="47"/>
      <c r="KJ900" s="47"/>
      <c r="KK900" s="47"/>
      <c r="KL900" s="47"/>
      <c r="KM900" s="47"/>
      <c r="KN900" s="47"/>
      <c r="KO900" s="47"/>
      <c r="KP900" s="47"/>
      <c r="KQ900" s="47"/>
      <c r="KR900" s="47"/>
      <c r="KS900" s="47"/>
      <c r="KT900" s="47"/>
      <c r="KU900" s="47"/>
      <c r="KV900" s="47"/>
      <c r="KW900" s="47"/>
      <c r="KX900" s="47"/>
      <c r="KY900" s="47"/>
      <c r="KZ900" s="47"/>
      <c r="LA900" s="47"/>
      <c r="LB900" s="47"/>
      <c r="LC900" s="47"/>
      <c r="LD900" s="47"/>
      <c r="LE900" s="47"/>
      <c r="LF900" s="47"/>
      <c r="LG900" s="47"/>
      <c r="LH900" s="47"/>
      <c r="LI900" s="47"/>
      <c r="LJ900" s="47"/>
      <c r="LK900" s="47"/>
      <c r="LL900" s="47"/>
      <c r="LM900" s="47"/>
      <c r="LN900" s="47"/>
      <c r="LO900" s="47"/>
      <c r="LP900" s="47"/>
      <c r="LQ900" s="47"/>
      <c r="LR900" s="47"/>
      <c r="LS900" s="47"/>
      <c r="LT900" s="47"/>
      <c r="LU900" s="47"/>
      <c r="LV900" s="47"/>
      <c r="LW900" s="47"/>
      <c r="LX900" s="47"/>
      <c r="LY900" s="47"/>
      <c r="LZ900" s="47"/>
      <c r="MA900" s="47"/>
      <c r="MB900" s="47"/>
      <c r="MC900" s="47"/>
      <c r="MD900" s="47"/>
      <c r="ME900" s="47"/>
      <c r="MF900" s="47"/>
      <c r="MG900" s="47"/>
      <c r="MH900" s="47"/>
      <c r="MI900" s="47"/>
      <c r="MJ900" s="47"/>
      <c r="MK900" s="47"/>
      <c r="ML900" s="47"/>
      <c r="MM900" s="47"/>
      <c r="MN900" s="47"/>
      <c r="MO900" s="47"/>
      <c r="MP900" s="47"/>
      <c r="MQ900" s="47"/>
      <c r="MR900" s="47"/>
      <c r="MS900" s="47"/>
      <c r="MT900" s="47"/>
      <c r="MU900" s="47"/>
      <c r="MV900" s="47"/>
      <c r="MW900" s="47"/>
      <c r="MX900" s="47"/>
      <c r="MY900" s="47"/>
      <c r="MZ900" s="47"/>
      <c r="NA900" s="47"/>
    </row>
    <row r="901" spans="138:365" x14ac:dyDescent="0.25"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  <c r="JP901" s="47"/>
      <c r="JQ901" s="47"/>
      <c r="JR901" s="47"/>
      <c r="JS901" s="47"/>
      <c r="JT901" s="47"/>
      <c r="JU901" s="47"/>
      <c r="JV901" s="47"/>
      <c r="JW901" s="47"/>
      <c r="JX901" s="47"/>
      <c r="JY901" s="47"/>
      <c r="JZ901" s="47"/>
      <c r="KA901" s="47"/>
      <c r="KB901" s="47"/>
      <c r="KC901" s="47"/>
      <c r="KD901" s="47"/>
      <c r="KE901" s="47"/>
      <c r="KF901" s="47"/>
      <c r="KG901" s="47"/>
      <c r="KH901" s="47"/>
      <c r="KI901" s="47"/>
      <c r="KJ901" s="47"/>
      <c r="KK901" s="47"/>
      <c r="KL901" s="47"/>
      <c r="KM901" s="47"/>
      <c r="KN901" s="47"/>
      <c r="KO901" s="47"/>
      <c r="KP901" s="47"/>
      <c r="KQ901" s="47"/>
      <c r="KR901" s="47"/>
      <c r="KS901" s="47"/>
      <c r="KT901" s="47"/>
      <c r="KU901" s="47"/>
      <c r="KV901" s="47"/>
      <c r="KW901" s="47"/>
      <c r="KX901" s="47"/>
      <c r="KY901" s="47"/>
      <c r="KZ901" s="47"/>
      <c r="LA901" s="47"/>
      <c r="LB901" s="47"/>
      <c r="LC901" s="47"/>
      <c r="LD901" s="47"/>
      <c r="LE901" s="47"/>
      <c r="LF901" s="47"/>
      <c r="LG901" s="47"/>
      <c r="LH901" s="47"/>
      <c r="LI901" s="47"/>
      <c r="LJ901" s="47"/>
      <c r="LK901" s="47"/>
      <c r="LL901" s="47"/>
      <c r="LM901" s="47"/>
      <c r="LN901" s="47"/>
      <c r="LO901" s="47"/>
      <c r="LP901" s="47"/>
      <c r="LQ901" s="47"/>
      <c r="LR901" s="47"/>
      <c r="LS901" s="47"/>
      <c r="LT901" s="47"/>
      <c r="LU901" s="47"/>
      <c r="LV901" s="47"/>
      <c r="LW901" s="47"/>
      <c r="LX901" s="47"/>
      <c r="LY901" s="47"/>
      <c r="LZ901" s="47"/>
      <c r="MA901" s="47"/>
      <c r="MB901" s="47"/>
      <c r="MC901" s="47"/>
      <c r="MD901" s="47"/>
      <c r="ME901" s="47"/>
      <c r="MF901" s="47"/>
      <c r="MG901" s="47"/>
      <c r="MH901" s="47"/>
      <c r="MI901" s="47"/>
      <c r="MJ901" s="47"/>
      <c r="MK901" s="47"/>
      <c r="ML901" s="47"/>
      <c r="MM901" s="47"/>
      <c r="MN901" s="47"/>
      <c r="MO901" s="47"/>
      <c r="MP901" s="47"/>
      <c r="MQ901" s="47"/>
      <c r="MR901" s="47"/>
      <c r="MS901" s="47"/>
      <c r="MT901" s="47"/>
      <c r="MU901" s="47"/>
      <c r="MV901" s="47"/>
      <c r="MW901" s="47"/>
      <c r="MX901" s="47"/>
      <c r="MY901" s="47"/>
      <c r="MZ901" s="47"/>
      <c r="NA901" s="47"/>
    </row>
    <row r="902" spans="138:365" x14ac:dyDescent="0.25"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  <c r="JP902" s="47"/>
      <c r="JQ902" s="47"/>
      <c r="JR902" s="47"/>
      <c r="JS902" s="47"/>
      <c r="JT902" s="47"/>
      <c r="JU902" s="47"/>
      <c r="JV902" s="47"/>
      <c r="JW902" s="47"/>
      <c r="JX902" s="47"/>
      <c r="JY902" s="47"/>
      <c r="JZ902" s="47"/>
      <c r="KA902" s="47"/>
      <c r="KB902" s="47"/>
      <c r="KC902" s="47"/>
      <c r="KD902" s="47"/>
      <c r="KE902" s="47"/>
      <c r="KF902" s="47"/>
      <c r="KG902" s="47"/>
      <c r="KH902" s="47"/>
      <c r="KI902" s="47"/>
      <c r="KJ902" s="47"/>
      <c r="KK902" s="47"/>
      <c r="KL902" s="47"/>
      <c r="KM902" s="47"/>
      <c r="KN902" s="47"/>
      <c r="KO902" s="47"/>
      <c r="KP902" s="47"/>
      <c r="KQ902" s="47"/>
      <c r="KR902" s="47"/>
      <c r="KS902" s="47"/>
      <c r="KT902" s="47"/>
      <c r="KU902" s="47"/>
      <c r="KV902" s="47"/>
      <c r="KW902" s="47"/>
      <c r="KX902" s="47"/>
      <c r="KY902" s="47"/>
      <c r="KZ902" s="47"/>
      <c r="LA902" s="47"/>
      <c r="LB902" s="47"/>
      <c r="LC902" s="47"/>
      <c r="LD902" s="47"/>
      <c r="LE902" s="47"/>
      <c r="LF902" s="47"/>
      <c r="LG902" s="47"/>
      <c r="LH902" s="47"/>
      <c r="LI902" s="47"/>
      <c r="LJ902" s="47"/>
      <c r="LK902" s="47"/>
      <c r="LL902" s="47"/>
      <c r="LM902" s="47"/>
      <c r="LN902" s="47"/>
      <c r="LO902" s="47"/>
      <c r="LP902" s="47"/>
      <c r="LQ902" s="47"/>
      <c r="LR902" s="47"/>
      <c r="LS902" s="47"/>
      <c r="LT902" s="47"/>
      <c r="LU902" s="47"/>
      <c r="LV902" s="47"/>
      <c r="LW902" s="47"/>
      <c r="LX902" s="47"/>
      <c r="LY902" s="47"/>
      <c r="LZ902" s="47"/>
      <c r="MA902" s="47"/>
      <c r="MB902" s="47"/>
      <c r="MC902" s="47"/>
      <c r="MD902" s="47"/>
      <c r="ME902" s="47"/>
      <c r="MF902" s="47"/>
      <c r="MG902" s="47"/>
      <c r="MH902" s="47"/>
      <c r="MI902" s="47"/>
      <c r="MJ902" s="47"/>
      <c r="MK902" s="47"/>
      <c r="ML902" s="47"/>
      <c r="MM902" s="47"/>
      <c r="MN902" s="47"/>
      <c r="MO902" s="47"/>
      <c r="MP902" s="47"/>
      <c r="MQ902" s="47"/>
      <c r="MR902" s="47"/>
      <c r="MS902" s="47"/>
      <c r="MT902" s="47"/>
      <c r="MU902" s="47"/>
      <c r="MV902" s="47"/>
      <c r="MW902" s="47"/>
      <c r="MX902" s="47"/>
      <c r="MY902" s="47"/>
      <c r="MZ902" s="47"/>
      <c r="NA902" s="47"/>
    </row>
    <row r="903" spans="138:365" x14ac:dyDescent="0.25"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  <c r="JP903" s="47"/>
      <c r="JQ903" s="47"/>
      <c r="JR903" s="47"/>
      <c r="JS903" s="47"/>
      <c r="JT903" s="47"/>
      <c r="JU903" s="47"/>
      <c r="JV903" s="47"/>
      <c r="JW903" s="47"/>
      <c r="JX903" s="47"/>
      <c r="JY903" s="47"/>
      <c r="JZ903" s="47"/>
      <c r="KA903" s="47"/>
      <c r="KB903" s="47"/>
      <c r="KC903" s="47"/>
      <c r="KD903" s="47"/>
      <c r="KE903" s="47"/>
      <c r="KF903" s="47"/>
      <c r="KG903" s="47"/>
      <c r="KH903" s="47"/>
      <c r="KI903" s="47"/>
      <c r="KJ903" s="47"/>
      <c r="KK903" s="47"/>
      <c r="KL903" s="47"/>
      <c r="KM903" s="47"/>
      <c r="KN903" s="47"/>
      <c r="KO903" s="47"/>
      <c r="KP903" s="47"/>
      <c r="KQ903" s="47"/>
      <c r="KR903" s="47"/>
      <c r="KS903" s="47"/>
      <c r="KT903" s="47"/>
      <c r="KU903" s="47"/>
      <c r="KV903" s="47"/>
      <c r="KW903" s="47"/>
      <c r="KX903" s="47"/>
      <c r="KY903" s="47"/>
      <c r="KZ903" s="47"/>
      <c r="LA903" s="47"/>
      <c r="LB903" s="47"/>
      <c r="LC903" s="47"/>
      <c r="LD903" s="47"/>
      <c r="LE903" s="47"/>
      <c r="LF903" s="47"/>
      <c r="LG903" s="47"/>
      <c r="LH903" s="47"/>
      <c r="LI903" s="47"/>
      <c r="LJ903" s="47"/>
      <c r="LK903" s="47"/>
      <c r="LL903" s="47"/>
      <c r="LM903" s="47"/>
      <c r="LN903" s="47"/>
      <c r="LO903" s="47"/>
      <c r="LP903" s="47"/>
      <c r="LQ903" s="47"/>
      <c r="LR903" s="47"/>
      <c r="LS903" s="47"/>
      <c r="LT903" s="47"/>
      <c r="LU903" s="47"/>
      <c r="LV903" s="47"/>
      <c r="LW903" s="47"/>
      <c r="LX903" s="47"/>
      <c r="LY903" s="47"/>
      <c r="LZ903" s="47"/>
      <c r="MA903" s="47"/>
      <c r="MB903" s="47"/>
      <c r="MC903" s="47"/>
      <c r="MD903" s="47"/>
      <c r="ME903" s="47"/>
      <c r="MF903" s="47"/>
      <c r="MG903" s="47"/>
      <c r="MH903" s="47"/>
      <c r="MI903" s="47"/>
      <c r="MJ903" s="47"/>
      <c r="MK903" s="47"/>
      <c r="ML903" s="47"/>
      <c r="MM903" s="47"/>
      <c r="MN903" s="47"/>
      <c r="MO903" s="47"/>
      <c r="MP903" s="47"/>
      <c r="MQ903" s="47"/>
      <c r="MR903" s="47"/>
      <c r="MS903" s="47"/>
      <c r="MT903" s="47"/>
      <c r="MU903" s="47"/>
      <c r="MV903" s="47"/>
      <c r="MW903" s="47"/>
      <c r="MX903" s="47"/>
      <c r="MY903" s="47"/>
      <c r="MZ903" s="47"/>
      <c r="NA903" s="47"/>
    </row>
    <row r="904" spans="138:365" x14ac:dyDescent="0.25"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  <c r="JP904" s="47"/>
      <c r="JQ904" s="47"/>
      <c r="JR904" s="47"/>
      <c r="JS904" s="47"/>
      <c r="JT904" s="47"/>
      <c r="JU904" s="47"/>
      <c r="JV904" s="47"/>
      <c r="JW904" s="47"/>
      <c r="JX904" s="47"/>
      <c r="JY904" s="47"/>
      <c r="JZ904" s="47"/>
      <c r="KA904" s="47"/>
      <c r="KB904" s="47"/>
      <c r="KC904" s="47"/>
      <c r="KD904" s="47"/>
      <c r="KE904" s="47"/>
      <c r="KF904" s="47"/>
      <c r="KG904" s="47"/>
      <c r="KH904" s="47"/>
      <c r="KI904" s="47"/>
      <c r="KJ904" s="47"/>
      <c r="KK904" s="47"/>
      <c r="KL904" s="47"/>
      <c r="KM904" s="47"/>
      <c r="KN904" s="47"/>
      <c r="KO904" s="47"/>
      <c r="KP904" s="47"/>
      <c r="KQ904" s="47"/>
      <c r="KR904" s="47"/>
      <c r="KS904" s="47"/>
      <c r="KT904" s="47"/>
      <c r="KU904" s="47"/>
      <c r="KV904" s="47"/>
      <c r="KW904" s="47"/>
      <c r="KX904" s="47"/>
      <c r="KY904" s="47"/>
      <c r="KZ904" s="47"/>
      <c r="LA904" s="47"/>
      <c r="LB904" s="47"/>
      <c r="LC904" s="47"/>
      <c r="LD904" s="47"/>
      <c r="LE904" s="47"/>
      <c r="LF904" s="47"/>
      <c r="LG904" s="47"/>
      <c r="LH904" s="47"/>
      <c r="LI904" s="47"/>
      <c r="LJ904" s="47"/>
      <c r="LK904" s="47"/>
      <c r="LL904" s="47"/>
      <c r="LM904" s="47"/>
      <c r="LN904" s="47"/>
      <c r="LO904" s="47"/>
      <c r="LP904" s="47"/>
      <c r="LQ904" s="47"/>
      <c r="LR904" s="47"/>
      <c r="LS904" s="47"/>
      <c r="LT904" s="47"/>
      <c r="LU904" s="47"/>
      <c r="LV904" s="47"/>
      <c r="LW904" s="47"/>
      <c r="LX904" s="47"/>
      <c r="LY904" s="47"/>
      <c r="LZ904" s="47"/>
      <c r="MA904" s="47"/>
      <c r="MB904" s="47"/>
      <c r="MC904" s="47"/>
      <c r="MD904" s="47"/>
      <c r="ME904" s="47"/>
      <c r="MF904" s="47"/>
      <c r="MG904" s="47"/>
      <c r="MH904" s="47"/>
      <c r="MI904" s="47"/>
      <c r="MJ904" s="47"/>
      <c r="MK904" s="47"/>
      <c r="ML904" s="47"/>
      <c r="MM904" s="47"/>
      <c r="MN904" s="47"/>
      <c r="MO904" s="47"/>
      <c r="MP904" s="47"/>
      <c r="MQ904" s="47"/>
      <c r="MR904" s="47"/>
      <c r="MS904" s="47"/>
      <c r="MT904" s="47"/>
      <c r="MU904" s="47"/>
      <c r="MV904" s="47"/>
      <c r="MW904" s="47"/>
      <c r="MX904" s="47"/>
      <c r="MY904" s="47"/>
      <c r="MZ904" s="47"/>
      <c r="NA904" s="47"/>
    </row>
    <row r="905" spans="138:365" x14ac:dyDescent="0.25"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  <c r="JP905" s="47"/>
      <c r="JQ905" s="47"/>
      <c r="JR905" s="47"/>
      <c r="JS905" s="47"/>
      <c r="JT905" s="47"/>
      <c r="JU905" s="47"/>
      <c r="JV905" s="47"/>
      <c r="JW905" s="47"/>
      <c r="JX905" s="47"/>
      <c r="JY905" s="47"/>
      <c r="JZ905" s="47"/>
      <c r="KA905" s="47"/>
      <c r="KB905" s="47"/>
      <c r="KC905" s="47"/>
      <c r="KD905" s="47"/>
      <c r="KE905" s="47"/>
      <c r="KF905" s="47"/>
      <c r="KG905" s="47"/>
      <c r="KH905" s="47"/>
      <c r="KI905" s="47"/>
      <c r="KJ905" s="47"/>
      <c r="KK905" s="47"/>
      <c r="KL905" s="47"/>
      <c r="KM905" s="47"/>
      <c r="KN905" s="47"/>
      <c r="KO905" s="47"/>
      <c r="KP905" s="47"/>
      <c r="KQ905" s="47"/>
      <c r="KR905" s="47"/>
      <c r="KS905" s="47"/>
      <c r="KT905" s="47"/>
      <c r="KU905" s="47"/>
      <c r="KV905" s="47"/>
      <c r="KW905" s="47"/>
      <c r="KX905" s="47"/>
      <c r="KY905" s="47"/>
      <c r="KZ905" s="47"/>
      <c r="LA905" s="47"/>
      <c r="LB905" s="47"/>
      <c r="LC905" s="47"/>
      <c r="LD905" s="47"/>
      <c r="LE905" s="47"/>
      <c r="LF905" s="47"/>
      <c r="LG905" s="47"/>
      <c r="LH905" s="47"/>
      <c r="LI905" s="47"/>
      <c r="LJ905" s="47"/>
      <c r="LK905" s="47"/>
      <c r="LL905" s="47"/>
      <c r="LM905" s="47"/>
      <c r="LN905" s="47"/>
      <c r="LO905" s="47"/>
      <c r="LP905" s="47"/>
      <c r="LQ905" s="47"/>
      <c r="LR905" s="47"/>
      <c r="LS905" s="47"/>
      <c r="LT905" s="47"/>
      <c r="LU905" s="47"/>
      <c r="LV905" s="47"/>
      <c r="LW905" s="47"/>
      <c r="LX905" s="47"/>
      <c r="LY905" s="47"/>
      <c r="LZ905" s="47"/>
      <c r="MA905" s="47"/>
      <c r="MB905" s="47"/>
      <c r="MC905" s="47"/>
      <c r="MD905" s="47"/>
      <c r="ME905" s="47"/>
      <c r="MF905" s="47"/>
      <c r="MG905" s="47"/>
      <c r="MH905" s="47"/>
      <c r="MI905" s="47"/>
      <c r="MJ905" s="47"/>
      <c r="MK905" s="47"/>
      <c r="ML905" s="47"/>
      <c r="MM905" s="47"/>
      <c r="MN905" s="47"/>
      <c r="MO905" s="47"/>
      <c r="MP905" s="47"/>
      <c r="MQ905" s="47"/>
      <c r="MR905" s="47"/>
      <c r="MS905" s="47"/>
      <c r="MT905" s="47"/>
      <c r="MU905" s="47"/>
      <c r="MV905" s="47"/>
      <c r="MW905" s="47"/>
      <c r="MX905" s="47"/>
      <c r="MY905" s="47"/>
      <c r="MZ905" s="47"/>
      <c r="NA905" s="47"/>
    </row>
    <row r="906" spans="138:365" x14ac:dyDescent="0.25"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  <c r="JP906" s="47"/>
      <c r="JQ906" s="47"/>
      <c r="JR906" s="47"/>
      <c r="JS906" s="47"/>
      <c r="JT906" s="47"/>
      <c r="JU906" s="47"/>
      <c r="JV906" s="47"/>
      <c r="JW906" s="47"/>
      <c r="JX906" s="47"/>
      <c r="JY906" s="47"/>
      <c r="JZ906" s="47"/>
      <c r="KA906" s="47"/>
      <c r="KB906" s="47"/>
      <c r="KC906" s="47"/>
      <c r="KD906" s="47"/>
      <c r="KE906" s="47"/>
      <c r="KF906" s="47"/>
      <c r="KG906" s="47"/>
      <c r="KH906" s="47"/>
      <c r="KI906" s="47"/>
      <c r="KJ906" s="47"/>
      <c r="KK906" s="47"/>
      <c r="KL906" s="47"/>
      <c r="KM906" s="47"/>
      <c r="KN906" s="47"/>
      <c r="KO906" s="47"/>
      <c r="KP906" s="47"/>
      <c r="KQ906" s="47"/>
      <c r="KR906" s="47"/>
      <c r="KS906" s="47"/>
      <c r="KT906" s="47"/>
      <c r="KU906" s="47"/>
      <c r="KV906" s="47"/>
      <c r="KW906" s="47"/>
      <c r="KX906" s="47"/>
      <c r="KY906" s="47"/>
      <c r="KZ906" s="47"/>
      <c r="LA906" s="47"/>
      <c r="LB906" s="47"/>
      <c r="LC906" s="47"/>
      <c r="LD906" s="47"/>
      <c r="LE906" s="47"/>
      <c r="LF906" s="47"/>
      <c r="LG906" s="47"/>
      <c r="LH906" s="47"/>
      <c r="LI906" s="47"/>
      <c r="LJ906" s="47"/>
      <c r="LK906" s="47"/>
      <c r="LL906" s="47"/>
      <c r="LM906" s="47"/>
      <c r="LN906" s="47"/>
      <c r="LO906" s="47"/>
      <c r="LP906" s="47"/>
      <c r="LQ906" s="47"/>
      <c r="LR906" s="47"/>
      <c r="LS906" s="47"/>
      <c r="LT906" s="47"/>
      <c r="LU906" s="47"/>
      <c r="LV906" s="47"/>
      <c r="LW906" s="47"/>
      <c r="LX906" s="47"/>
      <c r="LY906" s="47"/>
      <c r="LZ906" s="47"/>
      <c r="MA906" s="47"/>
      <c r="MB906" s="47"/>
      <c r="MC906" s="47"/>
      <c r="MD906" s="47"/>
      <c r="ME906" s="47"/>
      <c r="MF906" s="47"/>
      <c r="MG906" s="47"/>
      <c r="MH906" s="47"/>
      <c r="MI906" s="47"/>
      <c r="MJ906" s="47"/>
      <c r="MK906" s="47"/>
      <c r="ML906" s="47"/>
      <c r="MM906" s="47"/>
      <c r="MN906" s="47"/>
      <c r="MO906" s="47"/>
      <c r="MP906" s="47"/>
      <c r="MQ906" s="47"/>
      <c r="MR906" s="47"/>
      <c r="MS906" s="47"/>
      <c r="MT906" s="47"/>
      <c r="MU906" s="47"/>
      <c r="MV906" s="47"/>
      <c r="MW906" s="47"/>
      <c r="MX906" s="47"/>
      <c r="MY906" s="47"/>
      <c r="MZ906" s="47"/>
      <c r="NA906" s="47"/>
    </row>
    <row r="907" spans="138:365" x14ac:dyDescent="0.25"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  <c r="JP907" s="47"/>
      <c r="JQ907" s="47"/>
      <c r="JR907" s="47"/>
      <c r="JS907" s="47"/>
      <c r="JT907" s="47"/>
      <c r="JU907" s="47"/>
      <c r="JV907" s="47"/>
      <c r="JW907" s="47"/>
      <c r="JX907" s="47"/>
      <c r="JY907" s="47"/>
      <c r="JZ907" s="47"/>
      <c r="KA907" s="47"/>
      <c r="KB907" s="47"/>
      <c r="KC907" s="47"/>
      <c r="KD907" s="47"/>
      <c r="KE907" s="47"/>
      <c r="KF907" s="47"/>
      <c r="KG907" s="47"/>
      <c r="KH907" s="47"/>
      <c r="KI907" s="47"/>
      <c r="KJ907" s="47"/>
      <c r="KK907" s="47"/>
      <c r="KL907" s="47"/>
      <c r="KM907" s="47"/>
      <c r="KN907" s="47"/>
      <c r="KO907" s="47"/>
      <c r="KP907" s="47"/>
      <c r="KQ907" s="47"/>
      <c r="KR907" s="47"/>
      <c r="KS907" s="47"/>
      <c r="KT907" s="47"/>
      <c r="KU907" s="47"/>
      <c r="KV907" s="47"/>
      <c r="KW907" s="47"/>
      <c r="KX907" s="47"/>
      <c r="KY907" s="47"/>
      <c r="KZ907" s="47"/>
      <c r="LA907" s="47"/>
      <c r="LB907" s="47"/>
      <c r="LC907" s="47"/>
      <c r="LD907" s="47"/>
      <c r="LE907" s="47"/>
      <c r="LF907" s="47"/>
      <c r="LG907" s="47"/>
      <c r="LH907" s="47"/>
      <c r="LI907" s="47"/>
      <c r="LJ907" s="47"/>
      <c r="LK907" s="47"/>
      <c r="LL907" s="47"/>
      <c r="LM907" s="47"/>
      <c r="LN907" s="47"/>
      <c r="LO907" s="47"/>
      <c r="LP907" s="47"/>
      <c r="LQ907" s="47"/>
      <c r="LR907" s="47"/>
      <c r="LS907" s="47"/>
      <c r="LT907" s="47"/>
      <c r="LU907" s="47"/>
      <c r="LV907" s="47"/>
      <c r="LW907" s="47"/>
      <c r="LX907" s="47"/>
      <c r="LY907" s="47"/>
      <c r="LZ907" s="47"/>
      <c r="MA907" s="47"/>
      <c r="MB907" s="47"/>
      <c r="MC907" s="47"/>
      <c r="MD907" s="47"/>
      <c r="ME907" s="47"/>
      <c r="MF907" s="47"/>
      <c r="MG907" s="47"/>
      <c r="MH907" s="47"/>
      <c r="MI907" s="47"/>
      <c r="MJ907" s="47"/>
      <c r="MK907" s="47"/>
      <c r="ML907" s="47"/>
      <c r="MM907" s="47"/>
      <c r="MN907" s="47"/>
      <c r="MO907" s="47"/>
      <c r="MP907" s="47"/>
      <c r="MQ907" s="47"/>
      <c r="MR907" s="47"/>
      <c r="MS907" s="47"/>
      <c r="MT907" s="47"/>
      <c r="MU907" s="47"/>
      <c r="MV907" s="47"/>
      <c r="MW907" s="47"/>
      <c r="MX907" s="47"/>
      <c r="MY907" s="47"/>
      <c r="MZ907" s="47"/>
      <c r="NA907" s="47"/>
    </row>
    <row r="908" spans="138:365" x14ac:dyDescent="0.25"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  <c r="JP908" s="47"/>
      <c r="JQ908" s="47"/>
      <c r="JR908" s="47"/>
      <c r="JS908" s="47"/>
      <c r="JT908" s="47"/>
      <c r="JU908" s="47"/>
      <c r="JV908" s="47"/>
      <c r="JW908" s="47"/>
      <c r="JX908" s="47"/>
      <c r="JY908" s="47"/>
      <c r="JZ908" s="47"/>
      <c r="KA908" s="47"/>
      <c r="KB908" s="47"/>
      <c r="KC908" s="47"/>
      <c r="KD908" s="47"/>
      <c r="KE908" s="47"/>
      <c r="KF908" s="47"/>
      <c r="KG908" s="47"/>
      <c r="KH908" s="47"/>
      <c r="KI908" s="47"/>
      <c r="KJ908" s="47"/>
      <c r="KK908" s="47"/>
      <c r="KL908" s="47"/>
      <c r="KM908" s="47"/>
      <c r="KN908" s="47"/>
      <c r="KO908" s="47"/>
      <c r="KP908" s="47"/>
      <c r="KQ908" s="47"/>
      <c r="KR908" s="47"/>
      <c r="KS908" s="47"/>
      <c r="KT908" s="47"/>
      <c r="KU908" s="47"/>
      <c r="KV908" s="47"/>
      <c r="KW908" s="47"/>
      <c r="KX908" s="47"/>
      <c r="KY908" s="47"/>
      <c r="KZ908" s="47"/>
      <c r="LA908" s="47"/>
      <c r="LB908" s="47"/>
      <c r="LC908" s="47"/>
      <c r="LD908" s="47"/>
      <c r="LE908" s="47"/>
      <c r="LF908" s="47"/>
      <c r="LG908" s="47"/>
      <c r="LH908" s="47"/>
      <c r="LI908" s="47"/>
      <c r="LJ908" s="47"/>
      <c r="LK908" s="47"/>
      <c r="LL908" s="47"/>
      <c r="LM908" s="47"/>
      <c r="LN908" s="47"/>
      <c r="LO908" s="47"/>
      <c r="LP908" s="47"/>
      <c r="LQ908" s="47"/>
      <c r="LR908" s="47"/>
      <c r="LS908" s="47"/>
      <c r="LT908" s="47"/>
      <c r="LU908" s="47"/>
      <c r="LV908" s="47"/>
      <c r="LW908" s="47"/>
      <c r="LX908" s="47"/>
      <c r="LY908" s="47"/>
      <c r="LZ908" s="47"/>
      <c r="MA908" s="47"/>
      <c r="MB908" s="47"/>
      <c r="MC908" s="47"/>
      <c r="MD908" s="47"/>
      <c r="ME908" s="47"/>
      <c r="MF908" s="47"/>
      <c r="MG908" s="47"/>
      <c r="MH908" s="47"/>
      <c r="MI908" s="47"/>
      <c r="MJ908" s="47"/>
      <c r="MK908" s="47"/>
      <c r="ML908" s="47"/>
      <c r="MM908" s="47"/>
      <c r="MN908" s="47"/>
      <c r="MO908" s="47"/>
      <c r="MP908" s="47"/>
      <c r="MQ908" s="47"/>
      <c r="MR908" s="47"/>
      <c r="MS908" s="47"/>
      <c r="MT908" s="47"/>
      <c r="MU908" s="47"/>
      <c r="MV908" s="47"/>
      <c r="MW908" s="47"/>
      <c r="MX908" s="47"/>
      <c r="MY908" s="47"/>
      <c r="MZ908" s="47"/>
      <c r="NA908" s="47"/>
    </row>
    <row r="909" spans="138:365" x14ac:dyDescent="0.25"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  <c r="JP909" s="47"/>
      <c r="JQ909" s="47"/>
      <c r="JR909" s="47"/>
      <c r="JS909" s="47"/>
      <c r="JT909" s="47"/>
      <c r="JU909" s="47"/>
      <c r="JV909" s="47"/>
      <c r="JW909" s="47"/>
      <c r="JX909" s="47"/>
      <c r="JY909" s="47"/>
      <c r="JZ909" s="47"/>
      <c r="KA909" s="47"/>
      <c r="KB909" s="47"/>
      <c r="KC909" s="47"/>
      <c r="KD909" s="47"/>
      <c r="KE909" s="47"/>
      <c r="KF909" s="47"/>
      <c r="KG909" s="47"/>
      <c r="KH909" s="47"/>
      <c r="KI909" s="47"/>
      <c r="KJ909" s="47"/>
      <c r="KK909" s="47"/>
      <c r="KL909" s="47"/>
      <c r="KM909" s="47"/>
      <c r="KN909" s="47"/>
      <c r="KO909" s="47"/>
      <c r="KP909" s="47"/>
      <c r="KQ909" s="47"/>
      <c r="KR909" s="47"/>
      <c r="KS909" s="47"/>
      <c r="KT909" s="47"/>
      <c r="KU909" s="47"/>
      <c r="KV909" s="47"/>
      <c r="KW909" s="47"/>
      <c r="KX909" s="47"/>
      <c r="KY909" s="47"/>
      <c r="KZ909" s="47"/>
      <c r="LA909" s="47"/>
      <c r="LB909" s="47"/>
      <c r="LC909" s="47"/>
      <c r="LD909" s="47"/>
      <c r="LE909" s="47"/>
      <c r="LF909" s="47"/>
      <c r="LG909" s="47"/>
      <c r="LH909" s="47"/>
      <c r="LI909" s="47"/>
      <c r="LJ909" s="47"/>
      <c r="LK909" s="47"/>
      <c r="LL909" s="47"/>
      <c r="LM909" s="47"/>
      <c r="LN909" s="47"/>
      <c r="LO909" s="47"/>
      <c r="LP909" s="47"/>
      <c r="LQ909" s="47"/>
      <c r="LR909" s="47"/>
      <c r="LS909" s="47"/>
      <c r="LT909" s="47"/>
      <c r="LU909" s="47"/>
      <c r="LV909" s="47"/>
      <c r="LW909" s="47"/>
      <c r="LX909" s="47"/>
      <c r="LY909" s="47"/>
      <c r="LZ909" s="47"/>
      <c r="MA909" s="47"/>
      <c r="MB909" s="47"/>
      <c r="MC909" s="47"/>
      <c r="MD909" s="47"/>
      <c r="ME909" s="47"/>
      <c r="MF909" s="47"/>
      <c r="MG909" s="47"/>
      <c r="MH909" s="47"/>
      <c r="MI909" s="47"/>
      <c r="MJ909" s="47"/>
      <c r="MK909" s="47"/>
      <c r="ML909" s="47"/>
      <c r="MM909" s="47"/>
      <c r="MN909" s="47"/>
      <c r="MO909" s="47"/>
      <c r="MP909" s="47"/>
      <c r="MQ909" s="47"/>
      <c r="MR909" s="47"/>
      <c r="MS909" s="47"/>
      <c r="MT909" s="47"/>
      <c r="MU909" s="47"/>
      <c r="MV909" s="47"/>
      <c r="MW909" s="47"/>
      <c r="MX909" s="47"/>
      <c r="MY909" s="47"/>
      <c r="MZ909" s="47"/>
      <c r="NA909" s="47"/>
    </row>
    <row r="910" spans="138:365" x14ac:dyDescent="0.25"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  <c r="JP910" s="47"/>
      <c r="JQ910" s="47"/>
      <c r="JR910" s="47"/>
      <c r="JS910" s="47"/>
      <c r="JT910" s="47"/>
      <c r="JU910" s="47"/>
      <c r="JV910" s="47"/>
      <c r="JW910" s="47"/>
      <c r="JX910" s="47"/>
      <c r="JY910" s="47"/>
      <c r="JZ910" s="47"/>
      <c r="KA910" s="47"/>
      <c r="KB910" s="47"/>
      <c r="KC910" s="47"/>
      <c r="KD910" s="47"/>
      <c r="KE910" s="47"/>
      <c r="KF910" s="47"/>
      <c r="KG910" s="47"/>
      <c r="KH910" s="47"/>
      <c r="KI910" s="47"/>
      <c r="KJ910" s="47"/>
      <c r="KK910" s="47"/>
      <c r="KL910" s="47"/>
      <c r="KM910" s="47"/>
      <c r="KN910" s="47"/>
      <c r="KO910" s="47"/>
      <c r="KP910" s="47"/>
      <c r="KQ910" s="47"/>
      <c r="KR910" s="47"/>
      <c r="KS910" s="47"/>
      <c r="KT910" s="47"/>
      <c r="KU910" s="47"/>
      <c r="KV910" s="47"/>
      <c r="KW910" s="47"/>
      <c r="KX910" s="47"/>
      <c r="KY910" s="47"/>
      <c r="KZ910" s="47"/>
      <c r="LA910" s="47"/>
      <c r="LB910" s="47"/>
      <c r="LC910" s="47"/>
      <c r="LD910" s="47"/>
      <c r="LE910" s="47"/>
      <c r="LF910" s="47"/>
      <c r="LG910" s="47"/>
      <c r="LH910" s="47"/>
      <c r="LI910" s="47"/>
      <c r="LJ910" s="47"/>
      <c r="LK910" s="47"/>
      <c r="LL910" s="47"/>
      <c r="LM910" s="47"/>
      <c r="LN910" s="47"/>
      <c r="LO910" s="47"/>
      <c r="LP910" s="47"/>
      <c r="LQ910" s="47"/>
      <c r="LR910" s="47"/>
      <c r="LS910" s="47"/>
      <c r="LT910" s="47"/>
      <c r="LU910" s="47"/>
      <c r="LV910" s="47"/>
      <c r="LW910" s="47"/>
      <c r="LX910" s="47"/>
      <c r="LY910" s="47"/>
      <c r="LZ910" s="47"/>
      <c r="MA910" s="47"/>
      <c r="MB910" s="47"/>
      <c r="MC910" s="47"/>
      <c r="MD910" s="47"/>
      <c r="ME910" s="47"/>
      <c r="MF910" s="47"/>
      <c r="MG910" s="47"/>
      <c r="MH910" s="47"/>
      <c r="MI910" s="47"/>
      <c r="MJ910" s="47"/>
      <c r="MK910" s="47"/>
      <c r="ML910" s="47"/>
      <c r="MM910" s="47"/>
      <c r="MN910" s="47"/>
      <c r="MO910" s="47"/>
      <c r="MP910" s="47"/>
      <c r="MQ910" s="47"/>
      <c r="MR910" s="47"/>
      <c r="MS910" s="47"/>
      <c r="MT910" s="47"/>
      <c r="MU910" s="47"/>
      <c r="MV910" s="47"/>
      <c r="MW910" s="47"/>
      <c r="MX910" s="47"/>
      <c r="MY910" s="47"/>
      <c r="MZ910" s="47"/>
      <c r="NA910" s="47"/>
    </row>
    <row r="911" spans="138:365" x14ac:dyDescent="0.25"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  <c r="JP911" s="47"/>
      <c r="JQ911" s="47"/>
      <c r="JR911" s="47"/>
      <c r="JS911" s="47"/>
      <c r="JT911" s="47"/>
      <c r="JU911" s="47"/>
      <c r="JV911" s="47"/>
      <c r="JW911" s="47"/>
      <c r="JX911" s="47"/>
      <c r="JY911" s="47"/>
      <c r="JZ911" s="47"/>
      <c r="KA911" s="47"/>
      <c r="KB911" s="47"/>
      <c r="KC911" s="47"/>
      <c r="KD911" s="47"/>
      <c r="KE911" s="47"/>
      <c r="KF911" s="47"/>
      <c r="KG911" s="47"/>
      <c r="KH911" s="47"/>
      <c r="KI911" s="47"/>
      <c r="KJ911" s="47"/>
      <c r="KK911" s="47"/>
      <c r="KL911" s="47"/>
      <c r="KM911" s="47"/>
      <c r="KN911" s="47"/>
      <c r="KO911" s="47"/>
      <c r="KP911" s="47"/>
      <c r="KQ911" s="47"/>
      <c r="KR911" s="47"/>
      <c r="KS911" s="47"/>
      <c r="KT911" s="47"/>
      <c r="KU911" s="47"/>
      <c r="KV911" s="47"/>
      <c r="KW911" s="47"/>
      <c r="KX911" s="47"/>
      <c r="KY911" s="47"/>
      <c r="KZ911" s="47"/>
      <c r="LA911" s="47"/>
      <c r="LB911" s="47"/>
      <c r="LC911" s="47"/>
      <c r="LD911" s="47"/>
      <c r="LE911" s="47"/>
      <c r="LF911" s="47"/>
      <c r="LG911" s="47"/>
      <c r="LH911" s="47"/>
      <c r="LI911" s="47"/>
      <c r="LJ911" s="47"/>
      <c r="LK911" s="47"/>
      <c r="LL911" s="47"/>
      <c r="LM911" s="47"/>
      <c r="LN911" s="47"/>
      <c r="LO911" s="47"/>
      <c r="LP911" s="47"/>
      <c r="LQ911" s="47"/>
      <c r="LR911" s="47"/>
      <c r="LS911" s="47"/>
      <c r="LT911" s="47"/>
      <c r="LU911" s="47"/>
      <c r="LV911" s="47"/>
      <c r="LW911" s="47"/>
      <c r="LX911" s="47"/>
      <c r="LY911" s="47"/>
      <c r="LZ911" s="47"/>
      <c r="MA911" s="47"/>
      <c r="MB911" s="47"/>
      <c r="MC911" s="47"/>
      <c r="MD911" s="47"/>
      <c r="ME911" s="47"/>
      <c r="MF911" s="47"/>
      <c r="MG911" s="47"/>
      <c r="MH911" s="47"/>
      <c r="MI911" s="47"/>
      <c r="MJ911" s="47"/>
      <c r="MK911" s="47"/>
      <c r="ML911" s="47"/>
      <c r="MM911" s="47"/>
      <c r="MN911" s="47"/>
      <c r="MO911" s="47"/>
      <c r="MP911" s="47"/>
      <c r="MQ911" s="47"/>
      <c r="MR911" s="47"/>
      <c r="MS911" s="47"/>
      <c r="MT911" s="47"/>
      <c r="MU911" s="47"/>
      <c r="MV911" s="47"/>
      <c r="MW911" s="47"/>
      <c r="MX911" s="47"/>
      <c r="MY911" s="47"/>
      <c r="MZ911" s="47"/>
      <c r="NA911" s="47"/>
    </row>
    <row r="912" spans="138:365" x14ac:dyDescent="0.25"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  <c r="JP912" s="47"/>
      <c r="JQ912" s="47"/>
      <c r="JR912" s="47"/>
      <c r="JS912" s="47"/>
      <c r="JT912" s="47"/>
      <c r="JU912" s="47"/>
      <c r="JV912" s="47"/>
      <c r="JW912" s="47"/>
      <c r="JX912" s="47"/>
      <c r="JY912" s="47"/>
      <c r="JZ912" s="47"/>
      <c r="KA912" s="47"/>
      <c r="KB912" s="47"/>
      <c r="KC912" s="47"/>
      <c r="KD912" s="47"/>
      <c r="KE912" s="47"/>
      <c r="KF912" s="47"/>
      <c r="KG912" s="47"/>
      <c r="KH912" s="47"/>
      <c r="KI912" s="47"/>
      <c r="KJ912" s="47"/>
      <c r="KK912" s="47"/>
      <c r="KL912" s="47"/>
      <c r="KM912" s="47"/>
      <c r="KN912" s="47"/>
      <c r="KO912" s="47"/>
      <c r="KP912" s="47"/>
      <c r="KQ912" s="47"/>
      <c r="KR912" s="47"/>
      <c r="KS912" s="47"/>
      <c r="KT912" s="47"/>
      <c r="KU912" s="47"/>
      <c r="KV912" s="47"/>
      <c r="KW912" s="47"/>
      <c r="KX912" s="47"/>
      <c r="KY912" s="47"/>
      <c r="KZ912" s="47"/>
      <c r="LA912" s="47"/>
      <c r="LB912" s="47"/>
      <c r="LC912" s="47"/>
      <c r="LD912" s="47"/>
      <c r="LE912" s="47"/>
      <c r="LF912" s="47"/>
      <c r="LG912" s="47"/>
      <c r="LH912" s="47"/>
      <c r="LI912" s="47"/>
      <c r="LJ912" s="47"/>
      <c r="LK912" s="47"/>
      <c r="LL912" s="47"/>
      <c r="LM912" s="47"/>
      <c r="LN912" s="47"/>
      <c r="LO912" s="47"/>
      <c r="LP912" s="47"/>
      <c r="LQ912" s="47"/>
      <c r="LR912" s="47"/>
      <c r="LS912" s="47"/>
      <c r="LT912" s="47"/>
      <c r="LU912" s="47"/>
      <c r="LV912" s="47"/>
      <c r="LW912" s="47"/>
      <c r="LX912" s="47"/>
      <c r="LY912" s="47"/>
      <c r="LZ912" s="47"/>
      <c r="MA912" s="47"/>
      <c r="MB912" s="47"/>
      <c r="MC912" s="47"/>
      <c r="MD912" s="47"/>
      <c r="ME912" s="47"/>
      <c r="MF912" s="47"/>
      <c r="MG912" s="47"/>
      <c r="MH912" s="47"/>
      <c r="MI912" s="47"/>
      <c r="MJ912" s="47"/>
      <c r="MK912" s="47"/>
      <c r="ML912" s="47"/>
      <c r="MM912" s="47"/>
      <c r="MN912" s="47"/>
      <c r="MO912" s="47"/>
      <c r="MP912" s="47"/>
      <c r="MQ912" s="47"/>
      <c r="MR912" s="47"/>
      <c r="MS912" s="47"/>
      <c r="MT912" s="47"/>
      <c r="MU912" s="47"/>
      <c r="MV912" s="47"/>
      <c r="MW912" s="47"/>
      <c r="MX912" s="47"/>
      <c r="MY912" s="47"/>
      <c r="MZ912" s="47"/>
      <c r="NA912" s="47"/>
    </row>
    <row r="913" spans="138:365" x14ac:dyDescent="0.25"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  <c r="JP913" s="47"/>
      <c r="JQ913" s="47"/>
      <c r="JR913" s="47"/>
      <c r="JS913" s="47"/>
      <c r="JT913" s="47"/>
      <c r="JU913" s="47"/>
      <c r="JV913" s="47"/>
      <c r="JW913" s="47"/>
      <c r="JX913" s="47"/>
      <c r="JY913" s="47"/>
      <c r="JZ913" s="47"/>
      <c r="KA913" s="47"/>
      <c r="KB913" s="47"/>
      <c r="KC913" s="47"/>
      <c r="KD913" s="47"/>
      <c r="KE913" s="47"/>
      <c r="KF913" s="47"/>
      <c r="KG913" s="47"/>
      <c r="KH913" s="47"/>
      <c r="KI913" s="47"/>
      <c r="KJ913" s="47"/>
      <c r="KK913" s="47"/>
      <c r="KL913" s="47"/>
      <c r="KM913" s="47"/>
      <c r="KN913" s="47"/>
      <c r="KO913" s="47"/>
      <c r="KP913" s="47"/>
      <c r="KQ913" s="47"/>
      <c r="KR913" s="47"/>
      <c r="KS913" s="47"/>
      <c r="KT913" s="47"/>
      <c r="KU913" s="47"/>
      <c r="KV913" s="47"/>
      <c r="KW913" s="47"/>
      <c r="KX913" s="47"/>
      <c r="KY913" s="47"/>
      <c r="KZ913" s="47"/>
      <c r="LA913" s="47"/>
      <c r="LB913" s="47"/>
      <c r="LC913" s="47"/>
      <c r="LD913" s="47"/>
      <c r="LE913" s="47"/>
      <c r="LF913" s="47"/>
      <c r="LG913" s="47"/>
      <c r="LH913" s="47"/>
      <c r="LI913" s="47"/>
      <c r="LJ913" s="47"/>
      <c r="LK913" s="47"/>
      <c r="LL913" s="47"/>
      <c r="LM913" s="47"/>
      <c r="LN913" s="47"/>
      <c r="LO913" s="47"/>
      <c r="LP913" s="47"/>
      <c r="LQ913" s="47"/>
      <c r="LR913" s="47"/>
      <c r="LS913" s="47"/>
      <c r="LT913" s="47"/>
      <c r="LU913" s="47"/>
      <c r="LV913" s="47"/>
      <c r="LW913" s="47"/>
      <c r="LX913" s="47"/>
      <c r="LY913" s="47"/>
      <c r="LZ913" s="47"/>
      <c r="MA913" s="47"/>
      <c r="MB913" s="47"/>
      <c r="MC913" s="47"/>
      <c r="MD913" s="47"/>
      <c r="ME913" s="47"/>
      <c r="MF913" s="47"/>
      <c r="MG913" s="47"/>
      <c r="MH913" s="47"/>
      <c r="MI913" s="47"/>
      <c r="MJ913" s="47"/>
      <c r="MK913" s="47"/>
      <c r="ML913" s="47"/>
      <c r="MM913" s="47"/>
      <c r="MN913" s="47"/>
      <c r="MO913" s="47"/>
      <c r="MP913" s="47"/>
      <c r="MQ913" s="47"/>
      <c r="MR913" s="47"/>
      <c r="MS913" s="47"/>
      <c r="MT913" s="47"/>
      <c r="MU913" s="47"/>
      <c r="MV913" s="47"/>
      <c r="MW913" s="47"/>
      <c r="MX913" s="47"/>
      <c r="MY913" s="47"/>
      <c r="MZ913" s="47"/>
      <c r="NA913" s="47"/>
    </row>
    <row r="914" spans="138:365" x14ac:dyDescent="0.25"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  <c r="JP914" s="47"/>
      <c r="JQ914" s="47"/>
      <c r="JR914" s="47"/>
      <c r="JS914" s="47"/>
      <c r="JT914" s="47"/>
      <c r="JU914" s="47"/>
      <c r="JV914" s="47"/>
      <c r="JW914" s="47"/>
      <c r="JX914" s="47"/>
      <c r="JY914" s="47"/>
      <c r="JZ914" s="47"/>
      <c r="KA914" s="47"/>
      <c r="KB914" s="47"/>
      <c r="KC914" s="47"/>
      <c r="KD914" s="47"/>
      <c r="KE914" s="47"/>
      <c r="KF914" s="47"/>
      <c r="KG914" s="47"/>
      <c r="KH914" s="47"/>
      <c r="KI914" s="47"/>
      <c r="KJ914" s="47"/>
      <c r="KK914" s="47"/>
      <c r="KL914" s="47"/>
      <c r="KM914" s="47"/>
      <c r="KN914" s="47"/>
      <c r="KO914" s="47"/>
      <c r="KP914" s="47"/>
      <c r="KQ914" s="47"/>
      <c r="KR914" s="47"/>
      <c r="KS914" s="47"/>
      <c r="KT914" s="47"/>
      <c r="KU914" s="47"/>
      <c r="KV914" s="47"/>
      <c r="KW914" s="47"/>
      <c r="KX914" s="47"/>
      <c r="KY914" s="47"/>
      <c r="KZ914" s="47"/>
      <c r="LA914" s="47"/>
      <c r="LB914" s="47"/>
      <c r="LC914" s="47"/>
      <c r="LD914" s="47"/>
      <c r="LE914" s="47"/>
      <c r="LF914" s="47"/>
      <c r="LG914" s="47"/>
      <c r="LH914" s="47"/>
      <c r="LI914" s="47"/>
      <c r="LJ914" s="47"/>
      <c r="LK914" s="47"/>
      <c r="LL914" s="47"/>
      <c r="LM914" s="47"/>
      <c r="LN914" s="47"/>
      <c r="LO914" s="47"/>
      <c r="LP914" s="47"/>
      <c r="LQ914" s="47"/>
      <c r="LR914" s="47"/>
      <c r="LS914" s="47"/>
      <c r="LT914" s="47"/>
      <c r="LU914" s="47"/>
      <c r="LV914" s="47"/>
      <c r="LW914" s="47"/>
      <c r="LX914" s="47"/>
      <c r="LY914" s="47"/>
      <c r="LZ914" s="47"/>
      <c r="MA914" s="47"/>
      <c r="MB914" s="47"/>
      <c r="MC914" s="47"/>
      <c r="MD914" s="47"/>
      <c r="ME914" s="47"/>
      <c r="MF914" s="47"/>
      <c r="MG914" s="47"/>
      <c r="MH914" s="47"/>
      <c r="MI914" s="47"/>
      <c r="MJ914" s="47"/>
      <c r="MK914" s="47"/>
      <c r="ML914" s="47"/>
      <c r="MM914" s="47"/>
      <c r="MN914" s="47"/>
      <c r="MO914" s="47"/>
      <c r="MP914" s="47"/>
      <c r="MQ914" s="47"/>
      <c r="MR914" s="47"/>
      <c r="MS914" s="47"/>
      <c r="MT914" s="47"/>
      <c r="MU914" s="47"/>
      <c r="MV914" s="47"/>
      <c r="MW914" s="47"/>
      <c r="MX914" s="47"/>
      <c r="MY914" s="47"/>
      <c r="MZ914" s="47"/>
      <c r="NA914" s="47"/>
    </row>
    <row r="915" spans="138:365" x14ac:dyDescent="0.25"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  <c r="JP915" s="47"/>
      <c r="JQ915" s="47"/>
      <c r="JR915" s="47"/>
      <c r="JS915" s="47"/>
      <c r="JT915" s="47"/>
      <c r="JU915" s="47"/>
      <c r="JV915" s="47"/>
      <c r="JW915" s="47"/>
      <c r="JX915" s="47"/>
      <c r="JY915" s="47"/>
      <c r="JZ915" s="47"/>
      <c r="KA915" s="47"/>
      <c r="KB915" s="47"/>
      <c r="KC915" s="47"/>
      <c r="KD915" s="47"/>
      <c r="KE915" s="47"/>
      <c r="KF915" s="47"/>
      <c r="KG915" s="47"/>
      <c r="KH915" s="47"/>
      <c r="KI915" s="47"/>
      <c r="KJ915" s="47"/>
      <c r="KK915" s="47"/>
      <c r="KL915" s="47"/>
      <c r="KM915" s="47"/>
      <c r="KN915" s="47"/>
      <c r="KO915" s="47"/>
      <c r="KP915" s="47"/>
      <c r="KQ915" s="47"/>
      <c r="KR915" s="47"/>
      <c r="KS915" s="47"/>
      <c r="KT915" s="47"/>
      <c r="KU915" s="47"/>
      <c r="KV915" s="47"/>
      <c r="KW915" s="47"/>
      <c r="KX915" s="47"/>
      <c r="KY915" s="47"/>
      <c r="KZ915" s="47"/>
      <c r="LA915" s="47"/>
      <c r="LB915" s="47"/>
      <c r="LC915" s="47"/>
      <c r="LD915" s="47"/>
      <c r="LE915" s="47"/>
      <c r="LF915" s="47"/>
      <c r="LG915" s="47"/>
      <c r="LH915" s="47"/>
      <c r="LI915" s="47"/>
      <c r="LJ915" s="47"/>
      <c r="LK915" s="47"/>
      <c r="LL915" s="47"/>
      <c r="LM915" s="47"/>
      <c r="LN915" s="47"/>
      <c r="LO915" s="47"/>
      <c r="LP915" s="47"/>
      <c r="LQ915" s="47"/>
      <c r="LR915" s="47"/>
      <c r="LS915" s="47"/>
      <c r="LT915" s="47"/>
      <c r="LU915" s="47"/>
      <c r="LV915" s="47"/>
      <c r="LW915" s="47"/>
      <c r="LX915" s="47"/>
      <c r="LY915" s="47"/>
      <c r="LZ915" s="47"/>
      <c r="MA915" s="47"/>
      <c r="MB915" s="47"/>
      <c r="MC915" s="47"/>
      <c r="MD915" s="47"/>
      <c r="ME915" s="47"/>
      <c r="MF915" s="47"/>
      <c r="MG915" s="47"/>
      <c r="MH915" s="47"/>
      <c r="MI915" s="47"/>
      <c r="MJ915" s="47"/>
      <c r="MK915" s="47"/>
      <c r="ML915" s="47"/>
      <c r="MM915" s="47"/>
      <c r="MN915" s="47"/>
      <c r="MO915" s="47"/>
      <c r="MP915" s="47"/>
      <c r="MQ915" s="47"/>
      <c r="MR915" s="47"/>
      <c r="MS915" s="47"/>
      <c r="MT915" s="47"/>
      <c r="MU915" s="47"/>
      <c r="MV915" s="47"/>
      <c r="MW915" s="47"/>
      <c r="MX915" s="47"/>
      <c r="MY915" s="47"/>
      <c r="MZ915" s="47"/>
      <c r="NA915" s="47"/>
    </row>
    <row r="916" spans="138:365" x14ac:dyDescent="0.25"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  <c r="JP916" s="47"/>
      <c r="JQ916" s="47"/>
      <c r="JR916" s="47"/>
      <c r="JS916" s="47"/>
      <c r="JT916" s="47"/>
      <c r="JU916" s="47"/>
      <c r="JV916" s="47"/>
      <c r="JW916" s="47"/>
      <c r="JX916" s="47"/>
      <c r="JY916" s="47"/>
      <c r="JZ916" s="47"/>
      <c r="KA916" s="47"/>
      <c r="KB916" s="47"/>
      <c r="KC916" s="47"/>
      <c r="KD916" s="47"/>
      <c r="KE916" s="47"/>
      <c r="KF916" s="47"/>
      <c r="KG916" s="47"/>
      <c r="KH916" s="47"/>
      <c r="KI916" s="47"/>
      <c r="KJ916" s="47"/>
      <c r="KK916" s="47"/>
      <c r="KL916" s="47"/>
      <c r="KM916" s="47"/>
      <c r="KN916" s="47"/>
      <c r="KO916" s="47"/>
      <c r="KP916" s="47"/>
      <c r="KQ916" s="47"/>
      <c r="KR916" s="47"/>
      <c r="KS916" s="47"/>
      <c r="KT916" s="47"/>
      <c r="KU916" s="47"/>
      <c r="KV916" s="47"/>
      <c r="KW916" s="47"/>
      <c r="KX916" s="47"/>
      <c r="KY916" s="47"/>
      <c r="KZ916" s="47"/>
      <c r="LA916" s="47"/>
      <c r="LB916" s="47"/>
      <c r="LC916" s="47"/>
      <c r="LD916" s="47"/>
      <c r="LE916" s="47"/>
      <c r="LF916" s="47"/>
      <c r="LG916" s="47"/>
      <c r="LH916" s="47"/>
      <c r="LI916" s="47"/>
      <c r="LJ916" s="47"/>
      <c r="LK916" s="47"/>
      <c r="LL916" s="47"/>
      <c r="LM916" s="47"/>
      <c r="LN916" s="47"/>
      <c r="LO916" s="47"/>
      <c r="LP916" s="47"/>
      <c r="LQ916" s="47"/>
      <c r="LR916" s="47"/>
      <c r="LS916" s="47"/>
      <c r="LT916" s="47"/>
      <c r="LU916" s="47"/>
      <c r="LV916" s="47"/>
      <c r="LW916" s="47"/>
      <c r="LX916" s="47"/>
      <c r="LY916" s="47"/>
      <c r="LZ916" s="47"/>
      <c r="MA916" s="47"/>
      <c r="MB916" s="47"/>
      <c r="MC916" s="47"/>
      <c r="MD916" s="47"/>
      <c r="ME916" s="47"/>
      <c r="MF916" s="47"/>
      <c r="MG916" s="47"/>
      <c r="MH916" s="47"/>
      <c r="MI916" s="47"/>
      <c r="MJ916" s="47"/>
      <c r="MK916" s="47"/>
      <c r="ML916" s="47"/>
      <c r="MM916" s="47"/>
      <c r="MN916" s="47"/>
      <c r="MO916" s="47"/>
      <c r="MP916" s="47"/>
      <c r="MQ916" s="47"/>
      <c r="MR916" s="47"/>
      <c r="MS916" s="47"/>
      <c r="MT916" s="47"/>
      <c r="MU916" s="47"/>
      <c r="MV916" s="47"/>
      <c r="MW916" s="47"/>
      <c r="MX916" s="47"/>
      <c r="MY916" s="47"/>
      <c r="MZ916" s="47"/>
      <c r="NA916" s="47"/>
    </row>
    <row r="917" spans="138:365" x14ac:dyDescent="0.25"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  <c r="JP917" s="47"/>
      <c r="JQ917" s="47"/>
      <c r="JR917" s="47"/>
      <c r="JS917" s="47"/>
      <c r="JT917" s="47"/>
      <c r="JU917" s="47"/>
      <c r="JV917" s="47"/>
      <c r="JW917" s="47"/>
      <c r="JX917" s="47"/>
      <c r="JY917" s="47"/>
      <c r="JZ917" s="47"/>
      <c r="KA917" s="47"/>
      <c r="KB917" s="47"/>
      <c r="KC917" s="47"/>
      <c r="KD917" s="47"/>
      <c r="KE917" s="47"/>
      <c r="KF917" s="47"/>
      <c r="KG917" s="47"/>
      <c r="KH917" s="47"/>
      <c r="KI917" s="47"/>
      <c r="KJ917" s="47"/>
      <c r="KK917" s="47"/>
      <c r="KL917" s="47"/>
      <c r="KM917" s="47"/>
      <c r="KN917" s="47"/>
      <c r="KO917" s="47"/>
      <c r="KP917" s="47"/>
      <c r="KQ917" s="47"/>
      <c r="KR917" s="47"/>
      <c r="KS917" s="47"/>
      <c r="KT917" s="47"/>
      <c r="KU917" s="47"/>
      <c r="KV917" s="47"/>
      <c r="KW917" s="47"/>
      <c r="KX917" s="47"/>
      <c r="KY917" s="47"/>
      <c r="KZ917" s="47"/>
      <c r="LA917" s="47"/>
      <c r="LB917" s="47"/>
      <c r="LC917" s="47"/>
      <c r="LD917" s="47"/>
      <c r="LE917" s="47"/>
      <c r="LF917" s="47"/>
      <c r="LG917" s="47"/>
      <c r="LH917" s="47"/>
      <c r="LI917" s="47"/>
      <c r="LJ917" s="47"/>
      <c r="LK917" s="47"/>
      <c r="LL917" s="47"/>
      <c r="LM917" s="47"/>
      <c r="LN917" s="47"/>
      <c r="LO917" s="47"/>
      <c r="LP917" s="47"/>
      <c r="LQ917" s="47"/>
      <c r="LR917" s="47"/>
      <c r="LS917" s="47"/>
      <c r="LT917" s="47"/>
      <c r="LU917" s="47"/>
      <c r="LV917" s="47"/>
      <c r="LW917" s="47"/>
      <c r="LX917" s="47"/>
      <c r="LY917" s="47"/>
      <c r="LZ917" s="47"/>
      <c r="MA917" s="47"/>
      <c r="MB917" s="47"/>
      <c r="MC917" s="47"/>
      <c r="MD917" s="47"/>
      <c r="ME917" s="47"/>
      <c r="MF917" s="47"/>
      <c r="MG917" s="47"/>
      <c r="MH917" s="47"/>
      <c r="MI917" s="47"/>
      <c r="MJ917" s="47"/>
      <c r="MK917" s="47"/>
      <c r="ML917" s="47"/>
      <c r="MM917" s="47"/>
      <c r="MN917" s="47"/>
      <c r="MO917" s="47"/>
      <c r="MP917" s="47"/>
      <c r="MQ917" s="47"/>
      <c r="MR917" s="47"/>
      <c r="MS917" s="47"/>
      <c r="MT917" s="47"/>
      <c r="MU917" s="47"/>
      <c r="MV917" s="47"/>
      <c r="MW917" s="47"/>
      <c r="MX917" s="47"/>
      <c r="MY917" s="47"/>
      <c r="MZ917" s="47"/>
      <c r="NA917" s="47"/>
    </row>
    <row r="918" spans="138:365" x14ac:dyDescent="0.25"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  <c r="JP918" s="47"/>
      <c r="JQ918" s="47"/>
      <c r="JR918" s="47"/>
      <c r="JS918" s="47"/>
      <c r="JT918" s="47"/>
      <c r="JU918" s="47"/>
      <c r="JV918" s="47"/>
      <c r="JW918" s="47"/>
      <c r="JX918" s="47"/>
      <c r="JY918" s="47"/>
      <c r="JZ918" s="47"/>
      <c r="KA918" s="47"/>
      <c r="KB918" s="47"/>
      <c r="KC918" s="47"/>
      <c r="KD918" s="47"/>
      <c r="KE918" s="47"/>
      <c r="KF918" s="47"/>
      <c r="KG918" s="47"/>
      <c r="KH918" s="47"/>
      <c r="KI918" s="47"/>
      <c r="KJ918" s="47"/>
      <c r="KK918" s="47"/>
      <c r="KL918" s="47"/>
      <c r="KM918" s="47"/>
      <c r="KN918" s="47"/>
      <c r="KO918" s="47"/>
      <c r="KP918" s="47"/>
      <c r="KQ918" s="47"/>
      <c r="KR918" s="47"/>
      <c r="KS918" s="47"/>
      <c r="KT918" s="47"/>
      <c r="KU918" s="47"/>
      <c r="KV918" s="47"/>
      <c r="KW918" s="47"/>
      <c r="KX918" s="47"/>
      <c r="KY918" s="47"/>
      <c r="KZ918" s="47"/>
      <c r="LA918" s="47"/>
      <c r="LB918" s="47"/>
      <c r="LC918" s="47"/>
      <c r="LD918" s="47"/>
      <c r="LE918" s="47"/>
      <c r="LF918" s="47"/>
      <c r="LG918" s="47"/>
      <c r="LH918" s="47"/>
      <c r="LI918" s="47"/>
      <c r="LJ918" s="47"/>
      <c r="LK918" s="47"/>
      <c r="LL918" s="47"/>
      <c r="LM918" s="47"/>
      <c r="LN918" s="47"/>
      <c r="LO918" s="47"/>
      <c r="LP918" s="47"/>
      <c r="LQ918" s="47"/>
      <c r="LR918" s="47"/>
      <c r="LS918" s="47"/>
      <c r="LT918" s="47"/>
      <c r="LU918" s="47"/>
      <c r="LV918" s="47"/>
      <c r="LW918" s="47"/>
      <c r="LX918" s="47"/>
      <c r="LY918" s="47"/>
      <c r="LZ918" s="47"/>
      <c r="MA918" s="47"/>
      <c r="MB918" s="47"/>
      <c r="MC918" s="47"/>
      <c r="MD918" s="47"/>
      <c r="ME918" s="47"/>
      <c r="MF918" s="47"/>
      <c r="MG918" s="47"/>
      <c r="MH918" s="47"/>
      <c r="MI918" s="47"/>
      <c r="MJ918" s="47"/>
      <c r="MK918" s="47"/>
      <c r="ML918" s="47"/>
      <c r="MM918" s="47"/>
      <c r="MN918" s="47"/>
      <c r="MO918" s="47"/>
      <c r="MP918" s="47"/>
      <c r="MQ918" s="47"/>
      <c r="MR918" s="47"/>
      <c r="MS918" s="47"/>
      <c r="MT918" s="47"/>
      <c r="MU918" s="47"/>
      <c r="MV918" s="47"/>
      <c r="MW918" s="47"/>
      <c r="MX918" s="47"/>
      <c r="MY918" s="47"/>
      <c r="MZ918" s="47"/>
      <c r="NA918" s="47"/>
    </row>
    <row r="919" spans="138:365" x14ac:dyDescent="0.25"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  <c r="JP919" s="47"/>
      <c r="JQ919" s="47"/>
      <c r="JR919" s="47"/>
      <c r="JS919" s="47"/>
      <c r="JT919" s="47"/>
      <c r="JU919" s="47"/>
      <c r="JV919" s="47"/>
      <c r="JW919" s="47"/>
      <c r="JX919" s="47"/>
      <c r="JY919" s="47"/>
      <c r="JZ919" s="47"/>
      <c r="KA919" s="47"/>
      <c r="KB919" s="47"/>
      <c r="KC919" s="47"/>
      <c r="KD919" s="47"/>
      <c r="KE919" s="47"/>
      <c r="KF919" s="47"/>
      <c r="KG919" s="47"/>
      <c r="KH919" s="47"/>
      <c r="KI919" s="47"/>
      <c r="KJ919" s="47"/>
      <c r="KK919" s="47"/>
      <c r="KL919" s="47"/>
      <c r="KM919" s="47"/>
      <c r="KN919" s="47"/>
      <c r="KO919" s="47"/>
      <c r="KP919" s="47"/>
      <c r="KQ919" s="47"/>
      <c r="KR919" s="47"/>
      <c r="KS919" s="47"/>
      <c r="KT919" s="47"/>
      <c r="KU919" s="47"/>
      <c r="KV919" s="47"/>
      <c r="KW919" s="47"/>
      <c r="KX919" s="47"/>
      <c r="KY919" s="47"/>
      <c r="KZ919" s="47"/>
      <c r="LA919" s="47"/>
      <c r="LB919" s="47"/>
      <c r="LC919" s="47"/>
      <c r="LD919" s="47"/>
      <c r="LE919" s="47"/>
      <c r="LF919" s="47"/>
      <c r="LG919" s="47"/>
      <c r="LH919" s="47"/>
      <c r="LI919" s="47"/>
      <c r="LJ919" s="47"/>
      <c r="LK919" s="47"/>
      <c r="LL919" s="47"/>
      <c r="LM919" s="47"/>
      <c r="LN919" s="47"/>
      <c r="LO919" s="47"/>
      <c r="LP919" s="47"/>
      <c r="LQ919" s="47"/>
      <c r="LR919" s="47"/>
      <c r="LS919" s="47"/>
      <c r="LT919" s="47"/>
      <c r="LU919" s="47"/>
      <c r="LV919" s="47"/>
      <c r="LW919" s="47"/>
      <c r="LX919" s="47"/>
      <c r="LY919" s="47"/>
      <c r="LZ919" s="47"/>
      <c r="MA919" s="47"/>
      <c r="MB919" s="47"/>
      <c r="MC919" s="47"/>
      <c r="MD919" s="47"/>
      <c r="ME919" s="47"/>
      <c r="MF919" s="47"/>
      <c r="MG919" s="47"/>
      <c r="MH919" s="47"/>
      <c r="MI919" s="47"/>
      <c r="MJ919" s="47"/>
      <c r="MK919" s="47"/>
      <c r="ML919" s="47"/>
      <c r="MM919" s="47"/>
      <c r="MN919" s="47"/>
      <c r="MO919" s="47"/>
      <c r="MP919" s="47"/>
      <c r="MQ919" s="47"/>
      <c r="MR919" s="47"/>
      <c r="MS919" s="47"/>
      <c r="MT919" s="47"/>
      <c r="MU919" s="47"/>
      <c r="MV919" s="47"/>
      <c r="MW919" s="47"/>
      <c r="MX919" s="47"/>
      <c r="MY919" s="47"/>
      <c r="MZ919" s="47"/>
      <c r="NA919" s="47"/>
    </row>
    <row r="920" spans="138:365" x14ac:dyDescent="0.25"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  <c r="JP920" s="47"/>
      <c r="JQ920" s="47"/>
      <c r="JR920" s="47"/>
      <c r="JS920" s="47"/>
      <c r="JT920" s="47"/>
      <c r="JU920" s="47"/>
      <c r="JV920" s="47"/>
      <c r="J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G920" s="47"/>
      <c r="KH920" s="47"/>
      <c r="KI920" s="47"/>
      <c r="KJ920" s="47"/>
      <c r="KK920" s="47"/>
      <c r="KL920" s="47"/>
      <c r="KM920" s="47"/>
      <c r="KN920" s="47"/>
      <c r="KO920" s="47"/>
      <c r="KP920" s="47"/>
      <c r="KQ920" s="47"/>
      <c r="KR920" s="47"/>
      <c r="KS920" s="47"/>
      <c r="KT920" s="47"/>
      <c r="KU920" s="47"/>
      <c r="KV920" s="47"/>
      <c r="KW920" s="47"/>
      <c r="KX920" s="47"/>
      <c r="KY920" s="47"/>
      <c r="KZ920" s="47"/>
      <c r="LA920" s="47"/>
      <c r="LB920" s="47"/>
      <c r="LC920" s="47"/>
      <c r="LD920" s="47"/>
      <c r="LE920" s="47"/>
      <c r="LF920" s="47"/>
      <c r="LG920" s="47"/>
      <c r="LH920" s="47"/>
      <c r="LI920" s="47"/>
      <c r="LJ920" s="47"/>
      <c r="LK920" s="47"/>
      <c r="LL920" s="47"/>
      <c r="LM920" s="47"/>
      <c r="LN920" s="47"/>
      <c r="LO920" s="47"/>
      <c r="LP920" s="47"/>
      <c r="LQ920" s="47"/>
      <c r="LR920" s="47"/>
      <c r="LS920" s="47"/>
      <c r="LT920" s="47"/>
      <c r="LU920" s="47"/>
      <c r="LV920" s="47"/>
      <c r="LW920" s="47"/>
      <c r="LX920" s="47"/>
      <c r="LY920" s="47"/>
      <c r="LZ920" s="47"/>
      <c r="MA920" s="47"/>
      <c r="MB920" s="47"/>
      <c r="MC920" s="47"/>
      <c r="MD920" s="47"/>
      <c r="ME920" s="47"/>
      <c r="MF920" s="47"/>
      <c r="MG920" s="47"/>
      <c r="MH920" s="47"/>
      <c r="MI920" s="47"/>
      <c r="MJ920" s="47"/>
      <c r="MK920" s="47"/>
      <c r="ML920" s="47"/>
      <c r="MM920" s="47"/>
      <c r="MN920" s="47"/>
      <c r="MO920" s="47"/>
      <c r="MP920" s="47"/>
      <c r="MQ920" s="47"/>
      <c r="MR920" s="47"/>
      <c r="MS920" s="47"/>
      <c r="MT920" s="47"/>
      <c r="MU920" s="47"/>
      <c r="MV920" s="47"/>
      <c r="MW920" s="47"/>
      <c r="MX920" s="47"/>
      <c r="MY920" s="47"/>
      <c r="MZ920" s="47"/>
      <c r="NA920" s="47"/>
    </row>
    <row r="921" spans="138:365" x14ac:dyDescent="0.25"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  <c r="JP921" s="47"/>
      <c r="JQ921" s="47"/>
      <c r="JR921" s="47"/>
      <c r="JS921" s="47"/>
      <c r="JT921" s="47"/>
      <c r="JU921" s="47"/>
      <c r="JV921" s="47"/>
      <c r="JW921" s="47"/>
      <c r="JX921" s="47"/>
      <c r="JY921" s="47"/>
      <c r="JZ921" s="47"/>
      <c r="KA921" s="47"/>
      <c r="KB921" s="47"/>
      <c r="KC921" s="47"/>
      <c r="KD921" s="47"/>
      <c r="KE921" s="47"/>
      <c r="KF921" s="47"/>
      <c r="KG921" s="47"/>
      <c r="KH921" s="47"/>
      <c r="KI921" s="47"/>
      <c r="KJ921" s="47"/>
      <c r="KK921" s="47"/>
      <c r="KL921" s="47"/>
      <c r="KM921" s="47"/>
      <c r="KN921" s="47"/>
      <c r="KO921" s="47"/>
      <c r="KP921" s="47"/>
      <c r="KQ921" s="47"/>
      <c r="KR921" s="47"/>
      <c r="KS921" s="47"/>
      <c r="KT921" s="47"/>
      <c r="KU921" s="47"/>
      <c r="KV921" s="47"/>
      <c r="KW921" s="47"/>
      <c r="KX921" s="47"/>
      <c r="KY921" s="47"/>
      <c r="KZ921" s="47"/>
      <c r="LA921" s="47"/>
      <c r="LB921" s="47"/>
      <c r="LC921" s="47"/>
      <c r="LD921" s="47"/>
      <c r="LE921" s="47"/>
      <c r="LF921" s="47"/>
      <c r="LG921" s="47"/>
      <c r="LH921" s="47"/>
      <c r="LI921" s="47"/>
      <c r="LJ921" s="47"/>
      <c r="LK921" s="47"/>
      <c r="LL921" s="47"/>
      <c r="LM921" s="47"/>
      <c r="LN921" s="47"/>
      <c r="LO921" s="47"/>
      <c r="LP921" s="47"/>
      <c r="LQ921" s="47"/>
      <c r="LR921" s="47"/>
      <c r="LS921" s="47"/>
      <c r="LT921" s="47"/>
      <c r="LU921" s="47"/>
      <c r="LV921" s="47"/>
      <c r="LW921" s="47"/>
      <c r="LX921" s="47"/>
      <c r="LY921" s="47"/>
      <c r="LZ921" s="47"/>
      <c r="MA921" s="47"/>
      <c r="MB921" s="47"/>
      <c r="MC921" s="47"/>
      <c r="MD921" s="47"/>
      <c r="ME921" s="47"/>
      <c r="MF921" s="47"/>
      <c r="MG921" s="47"/>
      <c r="MH921" s="47"/>
      <c r="MI921" s="47"/>
      <c r="MJ921" s="47"/>
      <c r="MK921" s="47"/>
      <c r="ML921" s="47"/>
      <c r="MM921" s="47"/>
      <c r="MN921" s="47"/>
      <c r="MO921" s="47"/>
      <c r="MP921" s="47"/>
      <c r="MQ921" s="47"/>
      <c r="MR921" s="47"/>
      <c r="MS921" s="47"/>
      <c r="MT921" s="47"/>
      <c r="MU921" s="47"/>
      <c r="MV921" s="47"/>
      <c r="MW921" s="47"/>
      <c r="MX921" s="47"/>
      <c r="MY921" s="47"/>
      <c r="MZ921" s="47"/>
      <c r="NA921" s="47"/>
    </row>
    <row r="922" spans="138:365" x14ac:dyDescent="0.25"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  <c r="JP922" s="47"/>
      <c r="JQ922" s="47"/>
      <c r="JR922" s="47"/>
      <c r="JS922" s="47"/>
      <c r="JT922" s="47"/>
      <c r="JU922" s="47"/>
      <c r="JV922" s="47"/>
      <c r="JW922" s="47"/>
      <c r="JX922" s="47"/>
      <c r="JY922" s="47"/>
      <c r="JZ922" s="47"/>
      <c r="KA922" s="47"/>
      <c r="KB922" s="47"/>
      <c r="KC922" s="47"/>
      <c r="KD922" s="47"/>
      <c r="KE922" s="47"/>
      <c r="KF922" s="47"/>
      <c r="KG922" s="47"/>
      <c r="KH922" s="47"/>
      <c r="KI922" s="47"/>
      <c r="KJ922" s="47"/>
      <c r="KK922" s="47"/>
      <c r="KL922" s="47"/>
      <c r="KM922" s="47"/>
      <c r="KN922" s="47"/>
      <c r="KO922" s="47"/>
      <c r="KP922" s="47"/>
      <c r="KQ922" s="47"/>
      <c r="KR922" s="47"/>
      <c r="KS922" s="47"/>
      <c r="KT922" s="47"/>
      <c r="KU922" s="47"/>
      <c r="KV922" s="47"/>
      <c r="KW922" s="47"/>
      <c r="KX922" s="47"/>
      <c r="KY922" s="47"/>
      <c r="KZ922" s="47"/>
      <c r="LA922" s="47"/>
      <c r="LB922" s="47"/>
      <c r="LC922" s="47"/>
      <c r="LD922" s="47"/>
      <c r="LE922" s="47"/>
      <c r="LF922" s="47"/>
      <c r="LG922" s="47"/>
      <c r="LH922" s="47"/>
      <c r="LI922" s="47"/>
      <c r="LJ922" s="47"/>
      <c r="LK922" s="47"/>
      <c r="LL922" s="47"/>
      <c r="LM922" s="47"/>
      <c r="LN922" s="47"/>
      <c r="LO922" s="47"/>
      <c r="LP922" s="47"/>
      <c r="LQ922" s="47"/>
      <c r="LR922" s="47"/>
      <c r="LS922" s="47"/>
      <c r="LT922" s="47"/>
      <c r="LU922" s="47"/>
      <c r="LV922" s="47"/>
      <c r="LW922" s="47"/>
      <c r="LX922" s="47"/>
      <c r="LY922" s="47"/>
      <c r="LZ922" s="47"/>
      <c r="MA922" s="47"/>
      <c r="MB922" s="47"/>
      <c r="MC922" s="47"/>
      <c r="MD922" s="47"/>
      <c r="ME922" s="47"/>
      <c r="MF922" s="47"/>
      <c r="MG922" s="47"/>
      <c r="MH922" s="47"/>
      <c r="MI922" s="47"/>
      <c r="MJ922" s="47"/>
      <c r="MK922" s="47"/>
      <c r="ML922" s="47"/>
      <c r="MM922" s="47"/>
      <c r="MN922" s="47"/>
      <c r="MO922" s="47"/>
      <c r="MP922" s="47"/>
      <c r="MQ922" s="47"/>
      <c r="MR922" s="47"/>
      <c r="MS922" s="47"/>
      <c r="MT922" s="47"/>
      <c r="MU922" s="47"/>
      <c r="MV922" s="47"/>
      <c r="MW922" s="47"/>
      <c r="MX922" s="47"/>
      <c r="MY922" s="47"/>
      <c r="MZ922" s="47"/>
      <c r="NA922" s="47"/>
    </row>
    <row r="923" spans="138:365" x14ac:dyDescent="0.25"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  <c r="JP923" s="47"/>
      <c r="JQ923" s="47"/>
      <c r="JR923" s="47"/>
      <c r="JS923" s="47"/>
      <c r="JT923" s="47"/>
      <c r="JU923" s="47"/>
      <c r="JV923" s="47"/>
      <c r="JW923" s="47"/>
      <c r="JX923" s="47"/>
      <c r="JY923" s="47"/>
      <c r="JZ923" s="47"/>
      <c r="KA923" s="47"/>
      <c r="KB923" s="47"/>
      <c r="KC923" s="47"/>
      <c r="KD923" s="47"/>
      <c r="KE923" s="47"/>
      <c r="KF923" s="47"/>
      <c r="KG923" s="47"/>
      <c r="KH923" s="47"/>
      <c r="KI923" s="47"/>
      <c r="KJ923" s="47"/>
      <c r="KK923" s="47"/>
      <c r="KL923" s="47"/>
      <c r="KM923" s="47"/>
      <c r="KN923" s="47"/>
      <c r="KO923" s="47"/>
      <c r="KP923" s="47"/>
      <c r="KQ923" s="47"/>
      <c r="KR923" s="47"/>
      <c r="KS923" s="47"/>
      <c r="KT923" s="47"/>
      <c r="KU923" s="47"/>
      <c r="KV923" s="47"/>
      <c r="KW923" s="47"/>
      <c r="KX923" s="47"/>
      <c r="KY923" s="47"/>
      <c r="KZ923" s="47"/>
      <c r="LA923" s="47"/>
      <c r="LB923" s="47"/>
      <c r="LC923" s="47"/>
      <c r="LD923" s="47"/>
      <c r="LE923" s="47"/>
      <c r="LF923" s="47"/>
      <c r="LG923" s="47"/>
      <c r="LH923" s="47"/>
      <c r="LI923" s="47"/>
      <c r="LJ923" s="47"/>
      <c r="LK923" s="47"/>
      <c r="LL923" s="47"/>
      <c r="LM923" s="47"/>
      <c r="LN923" s="47"/>
      <c r="LO923" s="47"/>
      <c r="LP923" s="47"/>
      <c r="LQ923" s="47"/>
      <c r="LR923" s="47"/>
      <c r="LS923" s="47"/>
      <c r="LT923" s="47"/>
      <c r="LU923" s="47"/>
      <c r="LV923" s="47"/>
      <c r="LW923" s="47"/>
      <c r="LX923" s="47"/>
      <c r="LY923" s="47"/>
      <c r="LZ923" s="47"/>
      <c r="MA923" s="47"/>
      <c r="MB923" s="47"/>
      <c r="MC923" s="47"/>
      <c r="MD923" s="47"/>
      <c r="ME923" s="47"/>
      <c r="MF923" s="47"/>
      <c r="MG923" s="47"/>
      <c r="MH923" s="47"/>
      <c r="MI923" s="47"/>
      <c r="MJ923" s="47"/>
      <c r="MK923" s="47"/>
      <c r="ML923" s="47"/>
      <c r="MM923" s="47"/>
      <c r="MN923" s="47"/>
      <c r="MO923" s="47"/>
      <c r="MP923" s="47"/>
      <c r="MQ923" s="47"/>
      <c r="MR923" s="47"/>
      <c r="MS923" s="47"/>
      <c r="MT923" s="47"/>
      <c r="MU923" s="47"/>
      <c r="MV923" s="47"/>
      <c r="MW923" s="47"/>
      <c r="MX923" s="47"/>
      <c r="MY923" s="47"/>
      <c r="MZ923" s="47"/>
      <c r="NA923" s="47"/>
    </row>
    <row r="924" spans="138:365" x14ac:dyDescent="0.25"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  <c r="JP924" s="47"/>
      <c r="JQ924" s="47"/>
      <c r="JR924" s="47"/>
      <c r="JS924" s="47"/>
      <c r="JT924" s="47"/>
      <c r="JU924" s="47"/>
      <c r="JV924" s="47"/>
      <c r="JW924" s="47"/>
      <c r="JX924" s="47"/>
      <c r="JY924" s="47"/>
      <c r="JZ924" s="47"/>
      <c r="KA924" s="47"/>
      <c r="KB924" s="47"/>
      <c r="KC924" s="47"/>
      <c r="KD924" s="47"/>
      <c r="KE924" s="47"/>
      <c r="KF924" s="47"/>
      <c r="KG924" s="47"/>
      <c r="KH924" s="47"/>
      <c r="KI924" s="47"/>
      <c r="KJ924" s="47"/>
      <c r="KK924" s="47"/>
      <c r="KL924" s="47"/>
      <c r="KM924" s="47"/>
      <c r="KN924" s="47"/>
      <c r="KO924" s="47"/>
      <c r="KP924" s="47"/>
      <c r="KQ924" s="47"/>
      <c r="KR924" s="47"/>
      <c r="KS924" s="47"/>
      <c r="KT924" s="47"/>
      <c r="KU924" s="47"/>
      <c r="KV924" s="47"/>
      <c r="KW924" s="47"/>
      <c r="KX924" s="47"/>
      <c r="KY924" s="47"/>
      <c r="KZ924" s="47"/>
      <c r="LA924" s="47"/>
      <c r="LB924" s="47"/>
      <c r="LC924" s="47"/>
      <c r="LD924" s="47"/>
      <c r="LE924" s="47"/>
      <c r="LF924" s="47"/>
      <c r="LG924" s="47"/>
      <c r="LH924" s="47"/>
      <c r="LI924" s="47"/>
      <c r="LJ924" s="47"/>
      <c r="LK924" s="47"/>
      <c r="LL924" s="47"/>
      <c r="LM924" s="47"/>
      <c r="LN924" s="47"/>
      <c r="LO924" s="47"/>
      <c r="LP924" s="47"/>
      <c r="LQ924" s="47"/>
      <c r="LR924" s="47"/>
      <c r="LS924" s="47"/>
      <c r="LT924" s="47"/>
      <c r="LU924" s="47"/>
      <c r="LV924" s="47"/>
      <c r="LW924" s="47"/>
      <c r="LX924" s="47"/>
      <c r="LY924" s="47"/>
      <c r="LZ924" s="47"/>
      <c r="MA924" s="47"/>
      <c r="MB924" s="47"/>
      <c r="MC924" s="47"/>
      <c r="MD924" s="47"/>
      <c r="ME924" s="47"/>
      <c r="MF924" s="47"/>
      <c r="MG924" s="47"/>
      <c r="MH924" s="47"/>
      <c r="MI924" s="47"/>
      <c r="MJ924" s="47"/>
      <c r="MK924" s="47"/>
      <c r="ML924" s="47"/>
      <c r="MM924" s="47"/>
      <c r="MN924" s="47"/>
      <c r="MO924" s="47"/>
      <c r="MP924" s="47"/>
      <c r="MQ924" s="47"/>
      <c r="MR924" s="47"/>
      <c r="MS924" s="47"/>
      <c r="MT924" s="47"/>
      <c r="MU924" s="47"/>
      <c r="MV924" s="47"/>
      <c r="MW924" s="47"/>
      <c r="MX924" s="47"/>
      <c r="MY924" s="47"/>
      <c r="MZ924" s="47"/>
      <c r="NA924" s="47"/>
    </row>
    <row r="925" spans="138:365" x14ac:dyDescent="0.25"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  <c r="JP925" s="47"/>
      <c r="JQ925" s="47"/>
      <c r="JR925" s="47"/>
      <c r="JS925" s="47"/>
      <c r="JT925" s="47"/>
      <c r="JU925" s="47"/>
      <c r="JV925" s="47"/>
      <c r="JW925" s="47"/>
      <c r="JX925" s="47"/>
      <c r="JY925" s="47"/>
      <c r="JZ925" s="47"/>
      <c r="KA925" s="47"/>
      <c r="KB925" s="47"/>
      <c r="KC925" s="47"/>
      <c r="KD925" s="47"/>
      <c r="KE925" s="47"/>
      <c r="KF925" s="47"/>
      <c r="KG925" s="47"/>
      <c r="KH925" s="47"/>
      <c r="KI925" s="47"/>
      <c r="KJ925" s="47"/>
      <c r="KK925" s="47"/>
      <c r="KL925" s="47"/>
      <c r="KM925" s="47"/>
      <c r="KN925" s="47"/>
      <c r="KO925" s="47"/>
      <c r="KP925" s="47"/>
      <c r="KQ925" s="47"/>
      <c r="KR925" s="47"/>
      <c r="KS925" s="47"/>
      <c r="KT925" s="47"/>
      <c r="KU925" s="47"/>
      <c r="KV925" s="47"/>
      <c r="KW925" s="47"/>
      <c r="KX925" s="47"/>
      <c r="KY925" s="47"/>
      <c r="KZ925" s="47"/>
      <c r="LA925" s="47"/>
      <c r="LB925" s="47"/>
      <c r="LC925" s="47"/>
      <c r="LD925" s="47"/>
      <c r="LE925" s="47"/>
      <c r="LF925" s="47"/>
      <c r="LG925" s="47"/>
      <c r="LH925" s="47"/>
      <c r="LI925" s="47"/>
      <c r="LJ925" s="47"/>
      <c r="LK925" s="47"/>
      <c r="LL925" s="47"/>
      <c r="LM925" s="47"/>
      <c r="LN925" s="47"/>
      <c r="LO925" s="47"/>
      <c r="LP925" s="47"/>
      <c r="LQ925" s="47"/>
      <c r="LR925" s="47"/>
      <c r="LS925" s="47"/>
      <c r="LT925" s="47"/>
      <c r="LU925" s="47"/>
      <c r="LV925" s="47"/>
      <c r="LW925" s="47"/>
      <c r="LX925" s="47"/>
      <c r="LY925" s="47"/>
      <c r="LZ925" s="47"/>
      <c r="MA925" s="47"/>
      <c r="MB925" s="47"/>
      <c r="MC925" s="47"/>
      <c r="MD925" s="47"/>
      <c r="ME925" s="47"/>
      <c r="MF925" s="47"/>
      <c r="MG925" s="47"/>
      <c r="MH925" s="47"/>
      <c r="MI925" s="47"/>
      <c r="MJ925" s="47"/>
      <c r="MK925" s="47"/>
      <c r="ML925" s="47"/>
      <c r="MM925" s="47"/>
      <c r="MN925" s="47"/>
      <c r="MO925" s="47"/>
      <c r="MP925" s="47"/>
      <c r="MQ925" s="47"/>
      <c r="MR925" s="47"/>
      <c r="MS925" s="47"/>
      <c r="MT925" s="47"/>
      <c r="MU925" s="47"/>
      <c r="MV925" s="47"/>
      <c r="MW925" s="47"/>
      <c r="MX925" s="47"/>
      <c r="MY925" s="47"/>
      <c r="MZ925" s="47"/>
      <c r="NA925" s="47"/>
    </row>
    <row r="926" spans="138:365" x14ac:dyDescent="0.25"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  <c r="JP926" s="47"/>
      <c r="JQ926" s="47"/>
      <c r="JR926" s="47"/>
      <c r="JS926" s="47"/>
      <c r="JT926" s="47"/>
      <c r="JU926" s="47"/>
      <c r="JV926" s="47"/>
      <c r="JW926" s="47"/>
      <c r="JX926" s="47"/>
      <c r="JY926" s="47"/>
      <c r="JZ926" s="47"/>
      <c r="KA926" s="47"/>
      <c r="KB926" s="47"/>
      <c r="KC926" s="47"/>
      <c r="KD926" s="47"/>
      <c r="KE926" s="47"/>
      <c r="KF926" s="47"/>
      <c r="KG926" s="47"/>
      <c r="KH926" s="47"/>
      <c r="KI926" s="47"/>
      <c r="KJ926" s="47"/>
      <c r="KK926" s="47"/>
      <c r="KL926" s="47"/>
      <c r="KM926" s="47"/>
      <c r="KN926" s="47"/>
      <c r="KO926" s="47"/>
      <c r="KP926" s="47"/>
      <c r="KQ926" s="47"/>
      <c r="KR926" s="47"/>
      <c r="KS926" s="47"/>
      <c r="KT926" s="47"/>
      <c r="KU926" s="47"/>
      <c r="KV926" s="47"/>
      <c r="KW926" s="47"/>
      <c r="KX926" s="47"/>
      <c r="KY926" s="47"/>
      <c r="KZ926" s="47"/>
      <c r="LA926" s="47"/>
      <c r="LB926" s="47"/>
      <c r="LC926" s="47"/>
      <c r="LD926" s="47"/>
      <c r="LE926" s="47"/>
      <c r="LF926" s="47"/>
      <c r="LG926" s="47"/>
      <c r="LH926" s="47"/>
      <c r="LI926" s="47"/>
      <c r="LJ926" s="47"/>
      <c r="LK926" s="47"/>
      <c r="LL926" s="47"/>
      <c r="LM926" s="47"/>
      <c r="LN926" s="47"/>
      <c r="LO926" s="47"/>
      <c r="LP926" s="47"/>
      <c r="LQ926" s="47"/>
      <c r="LR926" s="47"/>
      <c r="LS926" s="47"/>
      <c r="LT926" s="47"/>
      <c r="LU926" s="47"/>
      <c r="LV926" s="47"/>
      <c r="LW926" s="47"/>
      <c r="LX926" s="47"/>
      <c r="LY926" s="47"/>
      <c r="LZ926" s="47"/>
      <c r="MA926" s="47"/>
      <c r="MB926" s="47"/>
      <c r="MC926" s="47"/>
      <c r="MD926" s="47"/>
      <c r="ME926" s="47"/>
      <c r="MF926" s="47"/>
      <c r="MG926" s="47"/>
      <c r="MH926" s="47"/>
      <c r="MI926" s="47"/>
      <c r="MJ926" s="47"/>
      <c r="MK926" s="47"/>
      <c r="ML926" s="47"/>
      <c r="MM926" s="47"/>
      <c r="MN926" s="47"/>
      <c r="MO926" s="47"/>
      <c r="MP926" s="47"/>
      <c r="MQ926" s="47"/>
      <c r="MR926" s="47"/>
      <c r="MS926" s="47"/>
      <c r="MT926" s="47"/>
      <c r="MU926" s="47"/>
      <c r="MV926" s="47"/>
      <c r="MW926" s="47"/>
      <c r="MX926" s="47"/>
      <c r="MY926" s="47"/>
      <c r="MZ926" s="47"/>
      <c r="NA926" s="47"/>
    </row>
    <row r="927" spans="138:365" x14ac:dyDescent="0.25"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  <c r="JP927" s="47"/>
      <c r="JQ927" s="47"/>
      <c r="JR927" s="47"/>
      <c r="JS927" s="47"/>
      <c r="JT927" s="47"/>
      <c r="JU927" s="47"/>
      <c r="JV927" s="47"/>
      <c r="JW927" s="47"/>
      <c r="JX927" s="47"/>
      <c r="JY927" s="47"/>
      <c r="JZ927" s="47"/>
      <c r="KA927" s="47"/>
      <c r="KB927" s="47"/>
      <c r="KC927" s="47"/>
      <c r="KD927" s="47"/>
      <c r="KE927" s="47"/>
      <c r="KF927" s="47"/>
      <c r="KG927" s="47"/>
      <c r="KH927" s="47"/>
      <c r="KI927" s="47"/>
      <c r="KJ927" s="47"/>
      <c r="KK927" s="47"/>
      <c r="KL927" s="47"/>
      <c r="KM927" s="47"/>
      <c r="KN927" s="47"/>
      <c r="KO927" s="47"/>
      <c r="KP927" s="47"/>
      <c r="KQ927" s="47"/>
      <c r="KR927" s="47"/>
      <c r="KS927" s="47"/>
      <c r="KT927" s="47"/>
      <c r="KU927" s="47"/>
      <c r="KV927" s="47"/>
      <c r="KW927" s="47"/>
      <c r="KX927" s="47"/>
      <c r="KY927" s="47"/>
      <c r="KZ927" s="47"/>
      <c r="LA927" s="47"/>
      <c r="LB927" s="47"/>
      <c r="LC927" s="47"/>
      <c r="LD927" s="47"/>
      <c r="LE927" s="47"/>
      <c r="LF927" s="47"/>
      <c r="LG927" s="47"/>
      <c r="LH927" s="47"/>
      <c r="LI927" s="47"/>
      <c r="LJ927" s="47"/>
      <c r="LK927" s="47"/>
      <c r="LL927" s="47"/>
      <c r="LM927" s="47"/>
      <c r="LN927" s="47"/>
      <c r="LO927" s="47"/>
      <c r="LP927" s="47"/>
      <c r="LQ927" s="47"/>
      <c r="LR927" s="47"/>
      <c r="LS927" s="47"/>
      <c r="LT927" s="47"/>
      <c r="LU927" s="47"/>
      <c r="LV927" s="47"/>
      <c r="LW927" s="47"/>
      <c r="LX927" s="47"/>
      <c r="LY927" s="47"/>
      <c r="LZ927" s="47"/>
      <c r="MA927" s="47"/>
      <c r="MB927" s="47"/>
      <c r="MC927" s="47"/>
      <c r="MD927" s="47"/>
      <c r="ME927" s="47"/>
      <c r="MF927" s="47"/>
      <c r="MG927" s="47"/>
      <c r="MH927" s="47"/>
      <c r="MI927" s="47"/>
      <c r="MJ927" s="47"/>
      <c r="MK927" s="47"/>
      <c r="ML927" s="47"/>
      <c r="MM927" s="47"/>
      <c r="MN927" s="47"/>
      <c r="MO927" s="47"/>
      <c r="MP927" s="47"/>
      <c r="MQ927" s="47"/>
      <c r="MR927" s="47"/>
      <c r="MS927" s="47"/>
      <c r="MT927" s="47"/>
      <c r="MU927" s="47"/>
      <c r="MV927" s="47"/>
      <c r="MW927" s="47"/>
      <c r="MX927" s="47"/>
      <c r="MY927" s="47"/>
      <c r="MZ927" s="47"/>
      <c r="NA927" s="47"/>
    </row>
    <row r="928" spans="138:365" x14ac:dyDescent="0.25"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  <c r="JP928" s="47"/>
      <c r="JQ928" s="47"/>
      <c r="JR928" s="47"/>
      <c r="JS928" s="47"/>
      <c r="JT928" s="47"/>
      <c r="JU928" s="47"/>
      <c r="JV928" s="47"/>
      <c r="JW928" s="47"/>
      <c r="JX928" s="47"/>
      <c r="JY928" s="47"/>
      <c r="JZ928" s="47"/>
      <c r="KA928" s="47"/>
      <c r="KB928" s="47"/>
      <c r="KC928" s="47"/>
      <c r="KD928" s="47"/>
      <c r="KE928" s="47"/>
      <c r="KF928" s="47"/>
      <c r="KG928" s="47"/>
      <c r="KH928" s="47"/>
      <c r="KI928" s="47"/>
      <c r="KJ928" s="47"/>
      <c r="KK928" s="47"/>
      <c r="KL928" s="47"/>
      <c r="KM928" s="47"/>
      <c r="KN928" s="47"/>
      <c r="KO928" s="47"/>
      <c r="KP928" s="47"/>
      <c r="KQ928" s="47"/>
      <c r="KR928" s="47"/>
      <c r="KS928" s="47"/>
      <c r="KT928" s="47"/>
      <c r="KU928" s="47"/>
      <c r="KV928" s="47"/>
      <c r="KW928" s="47"/>
      <c r="KX928" s="47"/>
      <c r="KY928" s="47"/>
      <c r="KZ928" s="47"/>
      <c r="LA928" s="47"/>
      <c r="LB928" s="47"/>
      <c r="LC928" s="47"/>
      <c r="LD928" s="47"/>
      <c r="LE928" s="47"/>
      <c r="LF928" s="47"/>
      <c r="LG928" s="47"/>
      <c r="LH928" s="47"/>
      <c r="LI928" s="47"/>
      <c r="LJ928" s="47"/>
      <c r="LK928" s="47"/>
      <c r="LL928" s="47"/>
      <c r="LM928" s="47"/>
      <c r="LN928" s="47"/>
      <c r="LO928" s="47"/>
      <c r="LP928" s="47"/>
      <c r="LQ928" s="47"/>
      <c r="LR928" s="47"/>
      <c r="LS928" s="47"/>
      <c r="LT928" s="47"/>
      <c r="LU928" s="47"/>
      <c r="LV928" s="47"/>
      <c r="LW928" s="47"/>
      <c r="LX928" s="47"/>
      <c r="LY928" s="47"/>
      <c r="LZ928" s="47"/>
      <c r="MA928" s="47"/>
      <c r="MB928" s="47"/>
      <c r="MC928" s="47"/>
      <c r="MD928" s="47"/>
      <c r="ME928" s="47"/>
      <c r="MF928" s="47"/>
      <c r="MG928" s="47"/>
      <c r="MH928" s="47"/>
      <c r="MI928" s="47"/>
      <c r="MJ928" s="47"/>
      <c r="MK928" s="47"/>
      <c r="ML928" s="47"/>
      <c r="MM928" s="47"/>
      <c r="MN928" s="47"/>
      <c r="MO928" s="47"/>
      <c r="MP928" s="47"/>
      <c r="MQ928" s="47"/>
      <c r="MR928" s="47"/>
      <c r="MS928" s="47"/>
      <c r="MT928" s="47"/>
      <c r="MU928" s="47"/>
      <c r="MV928" s="47"/>
      <c r="MW928" s="47"/>
      <c r="MX928" s="47"/>
      <c r="MY928" s="47"/>
      <c r="MZ928" s="47"/>
      <c r="NA928" s="47"/>
    </row>
    <row r="929" spans="138:365" x14ac:dyDescent="0.25"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  <c r="JP929" s="47"/>
      <c r="JQ929" s="47"/>
      <c r="JR929" s="47"/>
      <c r="JS929" s="47"/>
      <c r="JT929" s="47"/>
      <c r="JU929" s="47"/>
      <c r="JV929" s="47"/>
      <c r="JW929" s="47"/>
      <c r="JX929" s="47"/>
      <c r="JY929" s="47"/>
      <c r="JZ929" s="47"/>
      <c r="KA929" s="47"/>
      <c r="KB929" s="47"/>
      <c r="KC929" s="47"/>
      <c r="KD929" s="47"/>
      <c r="KE929" s="47"/>
      <c r="KF929" s="47"/>
      <c r="KG929" s="47"/>
      <c r="KH929" s="47"/>
      <c r="KI929" s="47"/>
      <c r="KJ929" s="47"/>
      <c r="KK929" s="47"/>
      <c r="KL929" s="47"/>
      <c r="KM929" s="47"/>
      <c r="KN929" s="47"/>
      <c r="KO929" s="47"/>
      <c r="KP929" s="47"/>
      <c r="KQ929" s="47"/>
      <c r="KR929" s="47"/>
      <c r="KS929" s="47"/>
      <c r="KT929" s="47"/>
      <c r="KU929" s="47"/>
      <c r="KV929" s="47"/>
      <c r="KW929" s="47"/>
      <c r="KX929" s="47"/>
      <c r="KY929" s="47"/>
      <c r="KZ929" s="47"/>
      <c r="LA929" s="47"/>
      <c r="LB929" s="47"/>
      <c r="LC929" s="47"/>
      <c r="LD929" s="47"/>
      <c r="LE929" s="47"/>
      <c r="LF929" s="47"/>
      <c r="LG929" s="47"/>
      <c r="LH929" s="47"/>
      <c r="LI929" s="47"/>
      <c r="LJ929" s="47"/>
      <c r="LK929" s="47"/>
      <c r="LL929" s="47"/>
      <c r="LM929" s="47"/>
      <c r="LN929" s="47"/>
      <c r="LO929" s="47"/>
      <c r="LP929" s="47"/>
      <c r="LQ929" s="47"/>
      <c r="LR929" s="47"/>
      <c r="LS929" s="47"/>
      <c r="LT929" s="47"/>
      <c r="LU929" s="47"/>
      <c r="LV929" s="47"/>
      <c r="LW929" s="47"/>
      <c r="LX929" s="47"/>
      <c r="LY929" s="47"/>
      <c r="LZ929" s="47"/>
      <c r="MA929" s="47"/>
      <c r="MB929" s="47"/>
      <c r="MC929" s="47"/>
      <c r="MD929" s="47"/>
      <c r="ME929" s="47"/>
      <c r="MF929" s="47"/>
      <c r="MG929" s="47"/>
      <c r="MH929" s="47"/>
      <c r="MI929" s="47"/>
      <c r="MJ929" s="47"/>
      <c r="MK929" s="47"/>
      <c r="ML929" s="47"/>
      <c r="MM929" s="47"/>
      <c r="MN929" s="47"/>
      <c r="MO929" s="47"/>
      <c r="MP929" s="47"/>
      <c r="MQ929" s="47"/>
      <c r="MR929" s="47"/>
      <c r="MS929" s="47"/>
      <c r="MT929" s="47"/>
      <c r="MU929" s="47"/>
      <c r="MV929" s="47"/>
      <c r="MW929" s="47"/>
      <c r="MX929" s="47"/>
      <c r="MY929" s="47"/>
      <c r="MZ929" s="47"/>
      <c r="NA929" s="47"/>
    </row>
    <row r="930" spans="138:365" x14ac:dyDescent="0.25"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  <c r="JP930" s="47"/>
      <c r="JQ930" s="47"/>
      <c r="JR930" s="47"/>
      <c r="JS930" s="47"/>
      <c r="JT930" s="47"/>
      <c r="JU930" s="47"/>
      <c r="JV930" s="47"/>
      <c r="JW930" s="47"/>
      <c r="JX930" s="47"/>
      <c r="JY930" s="47"/>
      <c r="JZ930" s="47"/>
      <c r="KA930" s="47"/>
      <c r="KB930" s="47"/>
      <c r="KC930" s="47"/>
      <c r="KD930" s="47"/>
      <c r="KE930" s="47"/>
      <c r="KF930" s="47"/>
      <c r="KG930" s="47"/>
      <c r="KH930" s="47"/>
      <c r="KI930" s="47"/>
      <c r="KJ930" s="47"/>
      <c r="KK930" s="47"/>
      <c r="KL930" s="47"/>
      <c r="KM930" s="47"/>
      <c r="KN930" s="47"/>
      <c r="KO930" s="47"/>
      <c r="KP930" s="47"/>
      <c r="KQ930" s="47"/>
      <c r="KR930" s="47"/>
      <c r="KS930" s="47"/>
      <c r="KT930" s="47"/>
      <c r="KU930" s="47"/>
      <c r="KV930" s="47"/>
      <c r="KW930" s="47"/>
      <c r="KX930" s="47"/>
      <c r="KY930" s="47"/>
      <c r="KZ930" s="47"/>
      <c r="LA930" s="47"/>
      <c r="LB930" s="47"/>
      <c r="LC930" s="47"/>
      <c r="LD930" s="47"/>
      <c r="LE930" s="47"/>
      <c r="LF930" s="47"/>
      <c r="LG930" s="47"/>
      <c r="LH930" s="47"/>
      <c r="LI930" s="47"/>
      <c r="LJ930" s="47"/>
      <c r="LK930" s="47"/>
      <c r="LL930" s="47"/>
      <c r="LM930" s="47"/>
      <c r="LN930" s="47"/>
      <c r="LO930" s="47"/>
      <c r="LP930" s="47"/>
      <c r="LQ930" s="47"/>
      <c r="LR930" s="47"/>
      <c r="LS930" s="47"/>
      <c r="LT930" s="47"/>
      <c r="LU930" s="47"/>
      <c r="LV930" s="47"/>
      <c r="LW930" s="47"/>
      <c r="LX930" s="47"/>
      <c r="LY930" s="47"/>
      <c r="LZ930" s="47"/>
      <c r="MA930" s="47"/>
      <c r="MB930" s="47"/>
      <c r="MC930" s="47"/>
      <c r="MD930" s="47"/>
      <c r="ME930" s="47"/>
      <c r="MF930" s="47"/>
      <c r="MG930" s="47"/>
      <c r="MH930" s="47"/>
      <c r="MI930" s="47"/>
      <c r="MJ930" s="47"/>
      <c r="MK930" s="47"/>
      <c r="ML930" s="47"/>
      <c r="MM930" s="47"/>
      <c r="MN930" s="47"/>
      <c r="MO930" s="47"/>
      <c r="MP930" s="47"/>
      <c r="MQ930" s="47"/>
      <c r="MR930" s="47"/>
      <c r="MS930" s="47"/>
      <c r="MT930" s="47"/>
      <c r="MU930" s="47"/>
      <c r="MV930" s="47"/>
      <c r="MW930" s="47"/>
      <c r="MX930" s="47"/>
      <c r="MY930" s="47"/>
      <c r="MZ930" s="47"/>
      <c r="NA930" s="47"/>
    </row>
    <row r="931" spans="138:365" x14ac:dyDescent="0.25"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  <c r="JP931" s="47"/>
      <c r="JQ931" s="47"/>
      <c r="JR931" s="47"/>
      <c r="JS931" s="47"/>
      <c r="JT931" s="47"/>
      <c r="JU931" s="47"/>
      <c r="JV931" s="47"/>
      <c r="JW931" s="47"/>
      <c r="JX931" s="47"/>
      <c r="JY931" s="47"/>
      <c r="JZ931" s="47"/>
      <c r="KA931" s="47"/>
      <c r="KB931" s="47"/>
      <c r="KC931" s="47"/>
      <c r="KD931" s="47"/>
      <c r="KE931" s="47"/>
      <c r="KF931" s="47"/>
      <c r="KG931" s="47"/>
      <c r="KH931" s="47"/>
      <c r="KI931" s="47"/>
      <c r="KJ931" s="47"/>
      <c r="KK931" s="47"/>
      <c r="KL931" s="47"/>
      <c r="KM931" s="47"/>
      <c r="KN931" s="47"/>
      <c r="KO931" s="47"/>
      <c r="KP931" s="47"/>
      <c r="KQ931" s="47"/>
      <c r="KR931" s="47"/>
      <c r="KS931" s="47"/>
      <c r="KT931" s="47"/>
      <c r="KU931" s="47"/>
      <c r="KV931" s="47"/>
      <c r="KW931" s="47"/>
      <c r="KX931" s="47"/>
      <c r="KY931" s="47"/>
      <c r="KZ931" s="47"/>
      <c r="LA931" s="47"/>
      <c r="LB931" s="47"/>
      <c r="LC931" s="47"/>
      <c r="LD931" s="47"/>
      <c r="LE931" s="47"/>
      <c r="LF931" s="47"/>
      <c r="LG931" s="47"/>
      <c r="LH931" s="47"/>
      <c r="LI931" s="47"/>
      <c r="LJ931" s="47"/>
      <c r="LK931" s="47"/>
      <c r="LL931" s="47"/>
      <c r="LM931" s="47"/>
      <c r="LN931" s="47"/>
      <c r="LO931" s="47"/>
      <c r="LP931" s="47"/>
      <c r="LQ931" s="47"/>
      <c r="LR931" s="47"/>
      <c r="LS931" s="47"/>
      <c r="LT931" s="47"/>
      <c r="LU931" s="47"/>
      <c r="LV931" s="47"/>
      <c r="LW931" s="47"/>
      <c r="LX931" s="47"/>
      <c r="LY931" s="47"/>
      <c r="LZ931" s="47"/>
      <c r="MA931" s="47"/>
      <c r="MB931" s="47"/>
      <c r="MC931" s="47"/>
      <c r="MD931" s="47"/>
      <c r="ME931" s="47"/>
      <c r="MF931" s="47"/>
      <c r="MG931" s="47"/>
      <c r="MH931" s="47"/>
      <c r="MI931" s="47"/>
      <c r="MJ931" s="47"/>
      <c r="MK931" s="47"/>
      <c r="ML931" s="47"/>
      <c r="MM931" s="47"/>
      <c r="MN931" s="47"/>
      <c r="MO931" s="47"/>
      <c r="MP931" s="47"/>
      <c r="MQ931" s="47"/>
      <c r="MR931" s="47"/>
      <c r="MS931" s="47"/>
      <c r="MT931" s="47"/>
      <c r="MU931" s="47"/>
      <c r="MV931" s="47"/>
      <c r="MW931" s="47"/>
      <c r="MX931" s="47"/>
      <c r="MY931" s="47"/>
      <c r="MZ931" s="47"/>
      <c r="NA931" s="47"/>
    </row>
    <row r="932" spans="138:365" x14ac:dyDescent="0.25"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  <c r="JP932" s="47"/>
      <c r="JQ932" s="47"/>
      <c r="JR932" s="47"/>
      <c r="JS932" s="47"/>
      <c r="JT932" s="47"/>
      <c r="JU932" s="47"/>
      <c r="JV932" s="47"/>
      <c r="JW932" s="47"/>
      <c r="JX932" s="47"/>
      <c r="JY932" s="47"/>
      <c r="JZ932" s="47"/>
      <c r="KA932" s="47"/>
      <c r="KB932" s="47"/>
      <c r="KC932" s="47"/>
      <c r="KD932" s="47"/>
      <c r="KE932" s="47"/>
      <c r="KF932" s="47"/>
      <c r="KG932" s="47"/>
      <c r="KH932" s="47"/>
      <c r="KI932" s="47"/>
      <c r="KJ932" s="47"/>
      <c r="KK932" s="47"/>
      <c r="KL932" s="47"/>
      <c r="KM932" s="47"/>
      <c r="KN932" s="47"/>
      <c r="KO932" s="47"/>
      <c r="KP932" s="47"/>
      <c r="KQ932" s="47"/>
      <c r="KR932" s="47"/>
      <c r="KS932" s="47"/>
      <c r="KT932" s="47"/>
      <c r="KU932" s="47"/>
      <c r="KV932" s="47"/>
      <c r="KW932" s="47"/>
      <c r="KX932" s="47"/>
      <c r="KY932" s="47"/>
      <c r="KZ932" s="47"/>
      <c r="LA932" s="47"/>
      <c r="LB932" s="47"/>
      <c r="LC932" s="47"/>
      <c r="LD932" s="47"/>
      <c r="LE932" s="47"/>
      <c r="LF932" s="47"/>
      <c r="LG932" s="47"/>
      <c r="LH932" s="47"/>
      <c r="LI932" s="47"/>
      <c r="LJ932" s="47"/>
      <c r="LK932" s="47"/>
      <c r="LL932" s="47"/>
      <c r="LM932" s="47"/>
      <c r="LN932" s="47"/>
      <c r="LO932" s="47"/>
      <c r="LP932" s="47"/>
      <c r="LQ932" s="47"/>
      <c r="LR932" s="47"/>
      <c r="LS932" s="47"/>
      <c r="LT932" s="47"/>
      <c r="LU932" s="47"/>
      <c r="LV932" s="47"/>
      <c r="LW932" s="47"/>
      <c r="LX932" s="47"/>
      <c r="LY932" s="47"/>
      <c r="LZ932" s="47"/>
      <c r="MA932" s="47"/>
      <c r="MB932" s="47"/>
      <c r="MC932" s="47"/>
      <c r="MD932" s="47"/>
      <c r="ME932" s="47"/>
      <c r="MF932" s="47"/>
      <c r="MG932" s="47"/>
      <c r="MH932" s="47"/>
      <c r="MI932" s="47"/>
      <c r="MJ932" s="47"/>
      <c r="MK932" s="47"/>
      <c r="ML932" s="47"/>
      <c r="MM932" s="47"/>
      <c r="MN932" s="47"/>
      <c r="MO932" s="47"/>
      <c r="MP932" s="47"/>
      <c r="MQ932" s="47"/>
      <c r="MR932" s="47"/>
      <c r="MS932" s="47"/>
      <c r="MT932" s="47"/>
      <c r="MU932" s="47"/>
      <c r="MV932" s="47"/>
      <c r="MW932" s="47"/>
      <c r="MX932" s="47"/>
      <c r="MY932" s="47"/>
      <c r="MZ932" s="47"/>
      <c r="NA932" s="47"/>
    </row>
    <row r="933" spans="138:365" x14ac:dyDescent="0.25"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  <c r="JP933" s="47"/>
      <c r="JQ933" s="47"/>
      <c r="JR933" s="47"/>
      <c r="JS933" s="47"/>
      <c r="JT933" s="47"/>
      <c r="JU933" s="47"/>
      <c r="JV933" s="47"/>
      <c r="JW933" s="47"/>
      <c r="JX933" s="47"/>
      <c r="JY933" s="47"/>
      <c r="JZ933" s="47"/>
      <c r="KA933" s="47"/>
      <c r="KB933" s="47"/>
      <c r="KC933" s="47"/>
      <c r="KD933" s="47"/>
      <c r="KE933" s="47"/>
      <c r="KF933" s="47"/>
      <c r="KG933" s="47"/>
      <c r="KH933" s="47"/>
      <c r="KI933" s="47"/>
      <c r="KJ933" s="47"/>
      <c r="KK933" s="47"/>
      <c r="KL933" s="47"/>
      <c r="KM933" s="47"/>
      <c r="KN933" s="47"/>
      <c r="KO933" s="47"/>
      <c r="KP933" s="47"/>
      <c r="KQ933" s="47"/>
      <c r="KR933" s="47"/>
      <c r="KS933" s="47"/>
      <c r="KT933" s="47"/>
      <c r="KU933" s="47"/>
      <c r="KV933" s="47"/>
      <c r="KW933" s="47"/>
      <c r="KX933" s="47"/>
      <c r="KY933" s="47"/>
      <c r="KZ933" s="47"/>
      <c r="LA933" s="47"/>
      <c r="LB933" s="47"/>
      <c r="LC933" s="47"/>
      <c r="LD933" s="47"/>
      <c r="LE933" s="47"/>
      <c r="LF933" s="47"/>
      <c r="LG933" s="47"/>
      <c r="LH933" s="47"/>
      <c r="LI933" s="47"/>
      <c r="LJ933" s="47"/>
      <c r="LK933" s="47"/>
      <c r="LL933" s="47"/>
      <c r="LM933" s="47"/>
      <c r="LN933" s="47"/>
      <c r="LO933" s="47"/>
      <c r="LP933" s="47"/>
      <c r="LQ933" s="47"/>
      <c r="LR933" s="47"/>
      <c r="LS933" s="47"/>
      <c r="LT933" s="47"/>
      <c r="LU933" s="47"/>
      <c r="LV933" s="47"/>
      <c r="LW933" s="47"/>
      <c r="LX933" s="47"/>
      <c r="LY933" s="47"/>
      <c r="LZ933" s="47"/>
      <c r="MA933" s="47"/>
      <c r="MB933" s="47"/>
      <c r="MC933" s="47"/>
      <c r="MD933" s="47"/>
      <c r="ME933" s="47"/>
      <c r="MF933" s="47"/>
      <c r="MG933" s="47"/>
      <c r="MH933" s="47"/>
      <c r="MI933" s="47"/>
      <c r="MJ933" s="47"/>
      <c r="MK933" s="47"/>
      <c r="ML933" s="47"/>
      <c r="MM933" s="47"/>
      <c r="MN933" s="47"/>
      <c r="MO933" s="47"/>
      <c r="MP933" s="47"/>
      <c r="MQ933" s="47"/>
      <c r="MR933" s="47"/>
      <c r="MS933" s="47"/>
      <c r="MT933" s="47"/>
      <c r="MU933" s="47"/>
      <c r="MV933" s="47"/>
      <c r="MW933" s="47"/>
      <c r="MX933" s="47"/>
      <c r="MY933" s="47"/>
      <c r="MZ933" s="47"/>
      <c r="NA933" s="47"/>
    </row>
    <row r="934" spans="138:365" x14ac:dyDescent="0.25"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  <c r="JP934" s="47"/>
      <c r="JQ934" s="47"/>
      <c r="JR934" s="47"/>
      <c r="JS934" s="47"/>
      <c r="JT934" s="47"/>
      <c r="JU934" s="47"/>
      <c r="JV934" s="47"/>
      <c r="JW934" s="47"/>
      <c r="JX934" s="47"/>
      <c r="JY934" s="47"/>
      <c r="JZ934" s="47"/>
      <c r="KA934" s="47"/>
      <c r="KB934" s="47"/>
      <c r="KC934" s="47"/>
      <c r="KD934" s="47"/>
      <c r="KE934" s="47"/>
      <c r="KF934" s="47"/>
      <c r="KG934" s="47"/>
      <c r="KH934" s="47"/>
      <c r="KI934" s="47"/>
      <c r="KJ934" s="47"/>
      <c r="KK934" s="47"/>
      <c r="KL934" s="47"/>
      <c r="KM934" s="47"/>
      <c r="KN934" s="47"/>
      <c r="KO934" s="47"/>
      <c r="KP934" s="47"/>
      <c r="KQ934" s="47"/>
      <c r="KR934" s="47"/>
      <c r="KS934" s="47"/>
      <c r="KT934" s="47"/>
      <c r="KU934" s="47"/>
      <c r="KV934" s="47"/>
      <c r="KW934" s="47"/>
      <c r="KX934" s="47"/>
      <c r="KY934" s="47"/>
      <c r="KZ934" s="47"/>
      <c r="LA934" s="47"/>
      <c r="LB934" s="47"/>
      <c r="LC934" s="47"/>
      <c r="LD934" s="47"/>
      <c r="LE934" s="47"/>
      <c r="LF934" s="47"/>
      <c r="LG934" s="47"/>
      <c r="LH934" s="47"/>
      <c r="LI934" s="47"/>
      <c r="LJ934" s="47"/>
      <c r="LK934" s="47"/>
      <c r="LL934" s="47"/>
      <c r="LM934" s="47"/>
      <c r="LN934" s="47"/>
      <c r="LO934" s="47"/>
      <c r="LP934" s="47"/>
      <c r="LQ934" s="47"/>
      <c r="LR934" s="47"/>
      <c r="LS934" s="47"/>
      <c r="LT934" s="47"/>
      <c r="LU934" s="47"/>
      <c r="LV934" s="47"/>
      <c r="LW934" s="47"/>
      <c r="LX934" s="47"/>
      <c r="LY934" s="47"/>
      <c r="LZ934" s="47"/>
      <c r="MA934" s="47"/>
      <c r="MB934" s="47"/>
      <c r="MC934" s="47"/>
      <c r="MD934" s="47"/>
      <c r="ME934" s="47"/>
      <c r="MF934" s="47"/>
      <c r="MG934" s="47"/>
      <c r="MH934" s="47"/>
      <c r="MI934" s="47"/>
      <c r="MJ934" s="47"/>
      <c r="MK934" s="47"/>
      <c r="ML934" s="47"/>
      <c r="MM934" s="47"/>
      <c r="MN934" s="47"/>
      <c r="MO934" s="47"/>
      <c r="MP934" s="47"/>
      <c r="MQ934" s="47"/>
      <c r="MR934" s="47"/>
      <c r="MS934" s="47"/>
      <c r="MT934" s="47"/>
      <c r="MU934" s="47"/>
      <c r="MV934" s="47"/>
      <c r="MW934" s="47"/>
      <c r="MX934" s="47"/>
      <c r="MY934" s="47"/>
      <c r="MZ934" s="47"/>
      <c r="NA934" s="47"/>
    </row>
    <row r="935" spans="138:365" x14ac:dyDescent="0.25"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  <c r="JP935" s="47"/>
      <c r="JQ935" s="47"/>
      <c r="JR935" s="47"/>
      <c r="JS935" s="47"/>
      <c r="JT935" s="47"/>
      <c r="JU935" s="47"/>
      <c r="JV935" s="47"/>
      <c r="JW935" s="47"/>
      <c r="JX935" s="47"/>
      <c r="JY935" s="47"/>
      <c r="JZ935" s="47"/>
      <c r="KA935" s="47"/>
      <c r="KB935" s="47"/>
      <c r="KC935" s="47"/>
      <c r="KD935" s="47"/>
      <c r="KE935" s="47"/>
      <c r="KF935" s="47"/>
      <c r="KG935" s="47"/>
      <c r="KH935" s="47"/>
      <c r="KI935" s="47"/>
      <c r="KJ935" s="47"/>
      <c r="KK935" s="47"/>
      <c r="KL935" s="47"/>
      <c r="KM935" s="47"/>
      <c r="KN935" s="47"/>
      <c r="KO935" s="47"/>
      <c r="KP935" s="47"/>
      <c r="KQ935" s="47"/>
      <c r="KR935" s="47"/>
      <c r="KS935" s="47"/>
      <c r="KT935" s="47"/>
      <c r="KU935" s="47"/>
      <c r="KV935" s="47"/>
      <c r="KW935" s="47"/>
      <c r="KX935" s="47"/>
      <c r="KY935" s="47"/>
      <c r="KZ935" s="47"/>
      <c r="LA935" s="47"/>
      <c r="LB935" s="47"/>
      <c r="LC935" s="47"/>
      <c r="LD935" s="47"/>
      <c r="LE935" s="47"/>
      <c r="LF935" s="47"/>
      <c r="LG935" s="47"/>
      <c r="LH935" s="47"/>
      <c r="LI935" s="47"/>
      <c r="LJ935" s="47"/>
      <c r="LK935" s="47"/>
      <c r="LL935" s="47"/>
      <c r="LM935" s="47"/>
      <c r="LN935" s="47"/>
      <c r="LO935" s="47"/>
      <c r="LP935" s="47"/>
      <c r="LQ935" s="47"/>
      <c r="LR935" s="47"/>
      <c r="LS935" s="47"/>
      <c r="LT935" s="47"/>
      <c r="LU935" s="47"/>
      <c r="LV935" s="47"/>
      <c r="LW935" s="47"/>
      <c r="LX935" s="47"/>
      <c r="LY935" s="47"/>
      <c r="LZ935" s="47"/>
      <c r="MA935" s="47"/>
      <c r="MB935" s="47"/>
      <c r="MC935" s="47"/>
      <c r="MD935" s="47"/>
      <c r="ME935" s="47"/>
      <c r="MF935" s="47"/>
      <c r="MG935" s="47"/>
      <c r="MH935" s="47"/>
      <c r="MI935" s="47"/>
      <c r="MJ935" s="47"/>
      <c r="MK935" s="47"/>
      <c r="ML935" s="47"/>
      <c r="MM935" s="47"/>
      <c r="MN935" s="47"/>
      <c r="MO935" s="47"/>
      <c r="MP935" s="47"/>
      <c r="MQ935" s="47"/>
      <c r="MR935" s="47"/>
      <c r="MS935" s="47"/>
      <c r="MT935" s="47"/>
      <c r="MU935" s="47"/>
      <c r="MV935" s="47"/>
      <c r="MW935" s="47"/>
      <c r="MX935" s="47"/>
      <c r="MY935" s="47"/>
      <c r="MZ935" s="47"/>
      <c r="NA935" s="47"/>
    </row>
    <row r="936" spans="138:365" x14ac:dyDescent="0.25"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  <c r="JP936" s="47"/>
      <c r="JQ936" s="47"/>
      <c r="JR936" s="47"/>
      <c r="JS936" s="47"/>
      <c r="JT936" s="47"/>
      <c r="JU936" s="47"/>
      <c r="JV936" s="47"/>
      <c r="JW936" s="47"/>
      <c r="JX936" s="47"/>
      <c r="JY936" s="47"/>
      <c r="JZ936" s="47"/>
      <c r="KA936" s="47"/>
      <c r="KB936" s="47"/>
      <c r="KC936" s="47"/>
      <c r="KD936" s="47"/>
      <c r="KE936" s="47"/>
      <c r="KF936" s="47"/>
      <c r="KG936" s="47"/>
      <c r="KH936" s="47"/>
      <c r="KI936" s="47"/>
      <c r="KJ936" s="47"/>
      <c r="KK936" s="47"/>
      <c r="KL936" s="47"/>
      <c r="KM936" s="47"/>
      <c r="KN936" s="47"/>
      <c r="KO936" s="47"/>
      <c r="KP936" s="47"/>
      <c r="KQ936" s="47"/>
      <c r="KR936" s="47"/>
      <c r="KS936" s="47"/>
      <c r="KT936" s="47"/>
      <c r="KU936" s="47"/>
      <c r="KV936" s="47"/>
      <c r="KW936" s="47"/>
      <c r="KX936" s="47"/>
      <c r="KY936" s="47"/>
      <c r="KZ936" s="47"/>
      <c r="LA936" s="47"/>
      <c r="LB936" s="47"/>
      <c r="LC936" s="47"/>
      <c r="LD936" s="47"/>
      <c r="LE936" s="47"/>
      <c r="LF936" s="47"/>
      <c r="LG936" s="47"/>
      <c r="LH936" s="47"/>
      <c r="LI936" s="47"/>
      <c r="LJ936" s="47"/>
      <c r="LK936" s="47"/>
      <c r="LL936" s="47"/>
      <c r="LM936" s="47"/>
      <c r="LN936" s="47"/>
      <c r="LO936" s="47"/>
      <c r="LP936" s="47"/>
      <c r="LQ936" s="47"/>
      <c r="LR936" s="47"/>
      <c r="LS936" s="47"/>
      <c r="LT936" s="47"/>
      <c r="LU936" s="47"/>
      <c r="LV936" s="47"/>
      <c r="LW936" s="47"/>
      <c r="LX936" s="47"/>
      <c r="LY936" s="47"/>
      <c r="LZ936" s="47"/>
      <c r="MA936" s="47"/>
      <c r="MB936" s="47"/>
      <c r="MC936" s="47"/>
      <c r="MD936" s="47"/>
      <c r="ME936" s="47"/>
      <c r="MF936" s="47"/>
      <c r="MG936" s="47"/>
      <c r="MH936" s="47"/>
      <c r="MI936" s="47"/>
      <c r="MJ936" s="47"/>
      <c r="MK936" s="47"/>
      <c r="ML936" s="47"/>
      <c r="MM936" s="47"/>
      <c r="MN936" s="47"/>
      <c r="MO936" s="47"/>
      <c r="MP936" s="47"/>
      <c r="MQ936" s="47"/>
      <c r="MR936" s="47"/>
      <c r="MS936" s="47"/>
      <c r="MT936" s="47"/>
      <c r="MU936" s="47"/>
      <c r="MV936" s="47"/>
      <c r="MW936" s="47"/>
      <c r="MX936" s="47"/>
      <c r="MY936" s="47"/>
      <c r="MZ936" s="47"/>
      <c r="NA936" s="47"/>
    </row>
    <row r="937" spans="138:365" x14ac:dyDescent="0.25"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  <c r="JP937" s="47"/>
      <c r="JQ937" s="47"/>
      <c r="JR937" s="47"/>
      <c r="JS937" s="47"/>
      <c r="JT937" s="47"/>
      <c r="JU937" s="47"/>
      <c r="JV937" s="47"/>
      <c r="JW937" s="47"/>
      <c r="JX937" s="47"/>
      <c r="JY937" s="47"/>
      <c r="JZ937" s="47"/>
      <c r="KA937" s="47"/>
      <c r="KB937" s="47"/>
      <c r="KC937" s="47"/>
      <c r="KD937" s="47"/>
      <c r="KE937" s="47"/>
      <c r="KF937" s="47"/>
      <c r="KG937" s="47"/>
      <c r="KH937" s="47"/>
      <c r="KI937" s="47"/>
      <c r="KJ937" s="47"/>
      <c r="KK937" s="47"/>
      <c r="KL937" s="47"/>
      <c r="KM937" s="47"/>
      <c r="KN937" s="47"/>
      <c r="KO937" s="47"/>
      <c r="KP937" s="47"/>
      <c r="KQ937" s="47"/>
      <c r="KR937" s="47"/>
      <c r="KS937" s="47"/>
      <c r="KT937" s="47"/>
      <c r="KU937" s="47"/>
      <c r="KV937" s="47"/>
      <c r="KW937" s="47"/>
      <c r="KX937" s="47"/>
      <c r="KY937" s="47"/>
      <c r="KZ937" s="47"/>
      <c r="LA937" s="47"/>
      <c r="LB937" s="47"/>
      <c r="LC937" s="47"/>
      <c r="LD937" s="47"/>
      <c r="LE937" s="47"/>
      <c r="LF937" s="47"/>
      <c r="LG937" s="47"/>
      <c r="LH937" s="47"/>
      <c r="LI937" s="47"/>
      <c r="LJ937" s="47"/>
      <c r="LK937" s="47"/>
      <c r="LL937" s="47"/>
      <c r="LM937" s="47"/>
      <c r="LN937" s="47"/>
      <c r="LO937" s="47"/>
      <c r="LP937" s="47"/>
      <c r="LQ937" s="47"/>
      <c r="LR937" s="47"/>
      <c r="LS937" s="47"/>
      <c r="LT937" s="47"/>
      <c r="LU937" s="47"/>
      <c r="LV937" s="47"/>
      <c r="LW937" s="47"/>
      <c r="LX937" s="47"/>
      <c r="LY937" s="47"/>
      <c r="LZ937" s="47"/>
      <c r="MA937" s="47"/>
      <c r="MB937" s="47"/>
      <c r="MC937" s="47"/>
      <c r="MD937" s="47"/>
      <c r="ME937" s="47"/>
      <c r="MF937" s="47"/>
      <c r="MG937" s="47"/>
      <c r="MH937" s="47"/>
      <c r="MI937" s="47"/>
      <c r="MJ937" s="47"/>
      <c r="MK937" s="47"/>
      <c r="ML937" s="47"/>
      <c r="MM937" s="47"/>
      <c r="MN937" s="47"/>
      <c r="MO937" s="47"/>
      <c r="MP937" s="47"/>
      <c r="MQ937" s="47"/>
      <c r="MR937" s="47"/>
      <c r="MS937" s="47"/>
      <c r="MT937" s="47"/>
      <c r="MU937" s="47"/>
      <c r="MV937" s="47"/>
      <c r="MW937" s="47"/>
      <c r="MX937" s="47"/>
      <c r="MY937" s="47"/>
      <c r="MZ937" s="47"/>
      <c r="NA937" s="47"/>
    </row>
    <row r="938" spans="138:365" x14ac:dyDescent="0.25"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  <c r="JP938" s="47"/>
      <c r="JQ938" s="47"/>
      <c r="JR938" s="47"/>
      <c r="JS938" s="47"/>
      <c r="JT938" s="47"/>
      <c r="JU938" s="47"/>
      <c r="JV938" s="47"/>
      <c r="JW938" s="47"/>
      <c r="JX938" s="47"/>
      <c r="JY938" s="47"/>
      <c r="JZ938" s="47"/>
      <c r="KA938" s="47"/>
      <c r="KB938" s="47"/>
      <c r="KC938" s="47"/>
      <c r="KD938" s="47"/>
      <c r="KE938" s="47"/>
      <c r="KF938" s="47"/>
      <c r="KG938" s="47"/>
      <c r="KH938" s="47"/>
      <c r="KI938" s="47"/>
      <c r="KJ938" s="47"/>
      <c r="KK938" s="47"/>
      <c r="KL938" s="47"/>
      <c r="KM938" s="47"/>
      <c r="KN938" s="47"/>
      <c r="KO938" s="47"/>
      <c r="KP938" s="47"/>
      <c r="KQ938" s="47"/>
      <c r="KR938" s="47"/>
      <c r="KS938" s="47"/>
      <c r="KT938" s="47"/>
      <c r="KU938" s="47"/>
      <c r="KV938" s="47"/>
      <c r="KW938" s="47"/>
      <c r="KX938" s="47"/>
      <c r="KY938" s="47"/>
      <c r="KZ938" s="47"/>
      <c r="LA938" s="47"/>
      <c r="LB938" s="47"/>
      <c r="LC938" s="47"/>
      <c r="LD938" s="47"/>
      <c r="LE938" s="47"/>
      <c r="LF938" s="47"/>
      <c r="LG938" s="47"/>
      <c r="LH938" s="47"/>
      <c r="LI938" s="47"/>
      <c r="LJ938" s="47"/>
      <c r="LK938" s="47"/>
      <c r="LL938" s="47"/>
      <c r="LM938" s="47"/>
      <c r="LN938" s="47"/>
      <c r="LO938" s="47"/>
      <c r="LP938" s="47"/>
      <c r="LQ938" s="47"/>
      <c r="LR938" s="47"/>
      <c r="LS938" s="47"/>
      <c r="LT938" s="47"/>
      <c r="LU938" s="47"/>
      <c r="LV938" s="47"/>
      <c r="LW938" s="47"/>
      <c r="LX938" s="47"/>
      <c r="LY938" s="47"/>
      <c r="LZ938" s="47"/>
      <c r="MA938" s="47"/>
      <c r="MB938" s="47"/>
      <c r="MC938" s="47"/>
      <c r="MD938" s="47"/>
      <c r="ME938" s="47"/>
      <c r="MF938" s="47"/>
      <c r="MG938" s="47"/>
      <c r="MH938" s="47"/>
      <c r="MI938" s="47"/>
      <c r="MJ938" s="47"/>
      <c r="MK938" s="47"/>
      <c r="ML938" s="47"/>
      <c r="MM938" s="47"/>
      <c r="MN938" s="47"/>
      <c r="MO938" s="47"/>
      <c r="MP938" s="47"/>
      <c r="MQ938" s="47"/>
      <c r="MR938" s="47"/>
      <c r="MS938" s="47"/>
      <c r="MT938" s="47"/>
      <c r="MU938" s="47"/>
      <c r="MV938" s="47"/>
      <c r="MW938" s="47"/>
      <c r="MX938" s="47"/>
      <c r="MY938" s="47"/>
      <c r="MZ938" s="47"/>
      <c r="NA938" s="47"/>
    </row>
    <row r="939" spans="138:365" x14ac:dyDescent="0.25"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  <c r="JP939" s="47"/>
      <c r="JQ939" s="47"/>
      <c r="JR939" s="47"/>
      <c r="JS939" s="47"/>
      <c r="JT939" s="47"/>
      <c r="JU939" s="47"/>
      <c r="JV939" s="47"/>
      <c r="JW939" s="47"/>
      <c r="JX939" s="47"/>
      <c r="JY939" s="47"/>
      <c r="JZ939" s="47"/>
      <c r="KA939" s="47"/>
      <c r="KB939" s="47"/>
      <c r="KC939" s="47"/>
      <c r="KD939" s="47"/>
      <c r="KE939" s="47"/>
      <c r="KF939" s="47"/>
      <c r="KG939" s="47"/>
      <c r="KH939" s="47"/>
      <c r="KI939" s="47"/>
      <c r="KJ939" s="47"/>
      <c r="KK939" s="47"/>
      <c r="KL939" s="47"/>
      <c r="KM939" s="47"/>
      <c r="KN939" s="47"/>
      <c r="KO939" s="47"/>
      <c r="KP939" s="47"/>
      <c r="KQ939" s="47"/>
      <c r="KR939" s="47"/>
      <c r="KS939" s="47"/>
      <c r="KT939" s="47"/>
      <c r="KU939" s="47"/>
      <c r="KV939" s="47"/>
      <c r="KW939" s="47"/>
      <c r="KX939" s="47"/>
      <c r="KY939" s="47"/>
      <c r="KZ939" s="47"/>
      <c r="LA939" s="47"/>
      <c r="LB939" s="47"/>
      <c r="LC939" s="47"/>
      <c r="LD939" s="47"/>
      <c r="LE939" s="47"/>
      <c r="LF939" s="47"/>
      <c r="LG939" s="47"/>
      <c r="LH939" s="47"/>
      <c r="LI939" s="47"/>
      <c r="LJ939" s="47"/>
      <c r="LK939" s="47"/>
      <c r="LL939" s="47"/>
      <c r="LM939" s="47"/>
      <c r="LN939" s="47"/>
      <c r="LO939" s="47"/>
      <c r="LP939" s="47"/>
      <c r="LQ939" s="47"/>
      <c r="LR939" s="47"/>
      <c r="LS939" s="47"/>
      <c r="LT939" s="47"/>
      <c r="LU939" s="47"/>
      <c r="LV939" s="47"/>
      <c r="LW939" s="47"/>
      <c r="LX939" s="47"/>
      <c r="LY939" s="47"/>
      <c r="LZ939" s="47"/>
      <c r="MA939" s="47"/>
      <c r="MB939" s="47"/>
      <c r="MC939" s="47"/>
      <c r="MD939" s="47"/>
      <c r="ME939" s="47"/>
      <c r="MF939" s="47"/>
      <c r="MG939" s="47"/>
      <c r="MH939" s="47"/>
      <c r="MI939" s="47"/>
      <c r="MJ939" s="47"/>
      <c r="MK939" s="47"/>
      <c r="ML939" s="47"/>
      <c r="MM939" s="47"/>
      <c r="MN939" s="47"/>
      <c r="MO939" s="47"/>
      <c r="MP939" s="47"/>
      <c r="MQ939" s="47"/>
      <c r="MR939" s="47"/>
      <c r="MS939" s="47"/>
      <c r="MT939" s="47"/>
      <c r="MU939" s="47"/>
      <c r="MV939" s="47"/>
      <c r="MW939" s="47"/>
      <c r="MX939" s="47"/>
      <c r="MY939" s="47"/>
      <c r="MZ939" s="47"/>
      <c r="NA939" s="47"/>
    </row>
    <row r="940" spans="138:365" x14ac:dyDescent="0.25"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  <c r="JP940" s="47"/>
      <c r="JQ940" s="47"/>
      <c r="JR940" s="47"/>
      <c r="JS940" s="47"/>
      <c r="JT940" s="47"/>
      <c r="JU940" s="47"/>
      <c r="JV940" s="47"/>
      <c r="JW940" s="47"/>
      <c r="JX940" s="47"/>
      <c r="JY940" s="47"/>
      <c r="JZ940" s="47"/>
      <c r="KA940" s="47"/>
      <c r="KB940" s="47"/>
      <c r="KC940" s="47"/>
      <c r="KD940" s="47"/>
      <c r="KE940" s="47"/>
      <c r="KF940" s="47"/>
      <c r="KG940" s="47"/>
      <c r="KH940" s="47"/>
      <c r="KI940" s="47"/>
      <c r="KJ940" s="47"/>
      <c r="KK940" s="47"/>
      <c r="KL940" s="47"/>
      <c r="KM940" s="47"/>
      <c r="KN940" s="47"/>
      <c r="KO940" s="47"/>
      <c r="KP940" s="47"/>
      <c r="KQ940" s="47"/>
      <c r="KR940" s="47"/>
      <c r="KS940" s="47"/>
      <c r="KT940" s="47"/>
      <c r="KU940" s="47"/>
      <c r="KV940" s="47"/>
      <c r="KW940" s="47"/>
      <c r="KX940" s="47"/>
      <c r="KY940" s="47"/>
      <c r="KZ940" s="47"/>
      <c r="LA940" s="47"/>
      <c r="LB940" s="47"/>
      <c r="LC940" s="47"/>
      <c r="LD940" s="47"/>
      <c r="LE940" s="47"/>
      <c r="LF940" s="47"/>
      <c r="LG940" s="47"/>
      <c r="LH940" s="47"/>
      <c r="LI940" s="47"/>
      <c r="LJ940" s="47"/>
      <c r="LK940" s="47"/>
      <c r="LL940" s="47"/>
      <c r="LM940" s="47"/>
      <c r="LN940" s="47"/>
      <c r="LO940" s="47"/>
      <c r="LP940" s="47"/>
      <c r="LQ940" s="47"/>
      <c r="LR940" s="47"/>
      <c r="LS940" s="47"/>
      <c r="LT940" s="47"/>
      <c r="LU940" s="47"/>
      <c r="LV940" s="47"/>
      <c r="LW940" s="47"/>
      <c r="LX940" s="47"/>
      <c r="LY940" s="47"/>
      <c r="LZ940" s="47"/>
      <c r="MA940" s="47"/>
      <c r="MB940" s="47"/>
      <c r="MC940" s="47"/>
      <c r="MD940" s="47"/>
      <c r="ME940" s="47"/>
      <c r="MF940" s="47"/>
      <c r="MG940" s="47"/>
      <c r="MH940" s="47"/>
      <c r="MI940" s="47"/>
      <c r="MJ940" s="47"/>
      <c r="MK940" s="47"/>
      <c r="ML940" s="47"/>
      <c r="MM940" s="47"/>
      <c r="MN940" s="47"/>
      <c r="MO940" s="47"/>
      <c r="MP940" s="47"/>
      <c r="MQ940" s="47"/>
      <c r="MR940" s="47"/>
      <c r="MS940" s="47"/>
      <c r="MT940" s="47"/>
      <c r="MU940" s="47"/>
      <c r="MV940" s="47"/>
      <c r="MW940" s="47"/>
      <c r="MX940" s="47"/>
      <c r="MY940" s="47"/>
      <c r="MZ940" s="47"/>
      <c r="NA940" s="47"/>
    </row>
    <row r="941" spans="138:365" x14ac:dyDescent="0.25"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  <c r="JP941" s="47"/>
      <c r="JQ941" s="47"/>
      <c r="JR941" s="47"/>
      <c r="JS941" s="47"/>
      <c r="JT941" s="47"/>
      <c r="JU941" s="47"/>
      <c r="JV941" s="47"/>
      <c r="JW941" s="47"/>
      <c r="JX941" s="47"/>
      <c r="JY941" s="47"/>
      <c r="JZ941" s="47"/>
      <c r="KA941" s="47"/>
      <c r="KB941" s="47"/>
      <c r="KC941" s="47"/>
      <c r="KD941" s="47"/>
      <c r="KE941" s="47"/>
      <c r="KF941" s="47"/>
      <c r="KG941" s="47"/>
      <c r="KH941" s="47"/>
      <c r="KI941" s="47"/>
      <c r="KJ941" s="47"/>
      <c r="KK941" s="47"/>
      <c r="KL941" s="47"/>
      <c r="KM941" s="47"/>
      <c r="KN941" s="47"/>
      <c r="KO941" s="47"/>
      <c r="KP941" s="47"/>
      <c r="KQ941" s="47"/>
      <c r="KR941" s="47"/>
      <c r="KS941" s="47"/>
      <c r="KT941" s="47"/>
      <c r="KU941" s="47"/>
      <c r="KV941" s="47"/>
      <c r="KW941" s="47"/>
      <c r="KX941" s="47"/>
      <c r="KY941" s="47"/>
      <c r="KZ941" s="47"/>
      <c r="LA941" s="47"/>
      <c r="LB941" s="47"/>
      <c r="LC941" s="47"/>
      <c r="LD941" s="47"/>
      <c r="LE941" s="47"/>
      <c r="LF941" s="47"/>
      <c r="LG941" s="47"/>
      <c r="LH941" s="47"/>
      <c r="LI941" s="47"/>
      <c r="LJ941" s="47"/>
      <c r="LK941" s="47"/>
      <c r="LL941" s="47"/>
      <c r="LM941" s="47"/>
      <c r="LN941" s="47"/>
      <c r="LO941" s="47"/>
      <c r="LP941" s="47"/>
      <c r="LQ941" s="47"/>
      <c r="LR941" s="47"/>
      <c r="LS941" s="47"/>
      <c r="LT941" s="47"/>
      <c r="LU941" s="47"/>
      <c r="LV941" s="47"/>
      <c r="LW941" s="47"/>
      <c r="LX941" s="47"/>
      <c r="LY941" s="47"/>
      <c r="LZ941" s="47"/>
      <c r="MA941" s="47"/>
      <c r="MB941" s="47"/>
      <c r="MC941" s="47"/>
      <c r="MD941" s="47"/>
      <c r="ME941" s="47"/>
      <c r="MF941" s="47"/>
      <c r="MG941" s="47"/>
      <c r="MH941" s="47"/>
      <c r="MI941" s="47"/>
      <c r="MJ941" s="47"/>
      <c r="MK941" s="47"/>
      <c r="ML941" s="47"/>
      <c r="MM941" s="47"/>
      <c r="MN941" s="47"/>
      <c r="MO941" s="47"/>
      <c r="MP941" s="47"/>
      <c r="MQ941" s="47"/>
      <c r="MR941" s="47"/>
      <c r="MS941" s="47"/>
      <c r="MT941" s="47"/>
      <c r="MU941" s="47"/>
      <c r="MV941" s="47"/>
      <c r="MW941" s="47"/>
      <c r="MX941" s="47"/>
      <c r="MY941" s="47"/>
      <c r="MZ941" s="47"/>
      <c r="NA941" s="47"/>
    </row>
    <row r="942" spans="138:365" x14ac:dyDescent="0.25"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  <c r="JP942" s="47"/>
      <c r="JQ942" s="47"/>
      <c r="JR942" s="47"/>
      <c r="JS942" s="47"/>
      <c r="JT942" s="47"/>
      <c r="JU942" s="47"/>
      <c r="JV942" s="47"/>
      <c r="JW942" s="47"/>
      <c r="JX942" s="47"/>
      <c r="JY942" s="47"/>
      <c r="JZ942" s="47"/>
      <c r="KA942" s="47"/>
      <c r="KB942" s="47"/>
      <c r="KC942" s="47"/>
      <c r="KD942" s="47"/>
      <c r="KE942" s="47"/>
      <c r="KF942" s="47"/>
      <c r="KG942" s="47"/>
      <c r="KH942" s="47"/>
      <c r="KI942" s="47"/>
      <c r="KJ942" s="47"/>
      <c r="KK942" s="47"/>
      <c r="KL942" s="47"/>
      <c r="KM942" s="47"/>
      <c r="KN942" s="47"/>
      <c r="KO942" s="47"/>
      <c r="KP942" s="47"/>
      <c r="KQ942" s="47"/>
      <c r="KR942" s="47"/>
      <c r="KS942" s="47"/>
      <c r="KT942" s="47"/>
      <c r="KU942" s="47"/>
      <c r="KV942" s="47"/>
      <c r="KW942" s="47"/>
      <c r="KX942" s="47"/>
      <c r="KY942" s="47"/>
      <c r="KZ942" s="47"/>
      <c r="LA942" s="47"/>
      <c r="LB942" s="47"/>
      <c r="LC942" s="47"/>
      <c r="LD942" s="47"/>
      <c r="LE942" s="47"/>
      <c r="LF942" s="47"/>
      <c r="LG942" s="47"/>
      <c r="LH942" s="47"/>
      <c r="LI942" s="47"/>
      <c r="LJ942" s="47"/>
      <c r="LK942" s="47"/>
      <c r="LL942" s="47"/>
      <c r="LM942" s="47"/>
      <c r="LN942" s="47"/>
      <c r="LO942" s="47"/>
      <c r="LP942" s="47"/>
      <c r="LQ942" s="47"/>
      <c r="LR942" s="47"/>
      <c r="LS942" s="47"/>
      <c r="LT942" s="47"/>
      <c r="LU942" s="47"/>
      <c r="LV942" s="47"/>
      <c r="LW942" s="47"/>
      <c r="LX942" s="47"/>
      <c r="LY942" s="47"/>
      <c r="LZ942" s="47"/>
      <c r="MA942" s="47"/>
      <c r="MB942" s="47"/>
      <c r="MC942" s="47"/>
      <c r="MD942" s="47"/>
      <c r="ME942" s="47"/>
      <c r="MF942" s="47"/>
      <c r="MG942" s="47"/>
      <c r="MH942" s="47"/>
      <c r="MI942" s="47"/>
      <c r="MJ942" s="47"/>
      <c r="MK942" s="47"/>
      <c r="ML942" s="47"/>
      <c r="MM942" s="47"/>
      <c r="MN942" s="47"/>
      <c r="MO942" s="47"/>
      <c r="MP942" s="47"/>
      <c r="MQ942" s="47"/>
      <c r="MR942" s="47"/>
      <c r="MS942" s="47"/>
      <c r="MT942" s="47"/>
      <c r="MU942" s="47"/>
      <c r="MV942" s="47"/>
      <c r="MW942" s="47"/>
      <c r="MX942" s="47"/>
      <c r="MY942" s="47"/>
      <c r="MZ942" s="47"/>
      <c r="NA942" s="47"/>
    </row>
    <row r="943" spans="138:365" x14ac:dyDescent="0.25"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  <c r="JP943" s="47"/>
      <c r="JQ943" s="47"/>
      <c r="JR943" s="47"/>
      <c r="JS943" s="47"/>
      <c r="JT943" s="47"/>
      <c r="JU943" s="47"/>
      <c r="JV943" s="47"/>
      <c r="JW943" s="47"/>
      <c r="JX943" s="47"/>
      <c r="JY943" s="47"/>
      <c r="JZ943" s="47"/>
      <c r="KA943" s="47"/>
      <c r="KB943" s="47"/>
      <c r="KC943" s="47"/>
      <c r="KD943" s="47"/>
      <c r="KE943" s="47"/>
      <c r="KF943" s="47"/>
      <c r="KG943" s="47"/>
      <c r="KH943" s="47"/>
      <c r="KI943" s="47"/>
      <c r="KJ943" s="47"/>
      <c r="KK943" s="47"/>
      <c r="KL943" s="47"/>
      <c r="KM943" s="47"/>
      <c r="KN943" s="47"/>
      <c r="KO943" s="47"/>
      <c r="KP943" s="47"/>
      <c r="KQ943" s="47"/>
      <c r="KR943" s="47"/>
      <c r="KS943" s="47"/>
      <c r="KT943" s="47"/>
      <c r="KU943" s="47"/>
      <c r="KV943" s="47"/>
      <c r="KW943" s="47"/>
      <c r="KX943" s="47"/>
      <c r="KY943" s="47"/>
      <c r="KZ943" s="47"/>
      <c r="LA943" s="47"/>
      <c r="LB943" s="47"/>
      <c r="LC943" s="47"/>
      <c r="LD943" s="47"/>
      <c r="LE943" s="47"/>
      <c r="LF943" s="47"/>
      <c r="LG943" s="47"/>
      <c r="LH943" s="47"/>
      <c r="LI943" s="47"/>
      <c r="LJ943" s="47"/>
      <c r="LK943" s="47"/>
      <c r="LL943" s="47"/>
      <c r="LM943" s="47"/>
      <c r="LN943" s="47"/>
      <c r="LO943" s="47"/>
      <c r="LP943" s="47"/>
      <c r="LQ943" s="47"/>
      <c r="LR943" s="47"/>
      <c r="LS943" s="47"/>
      <c r="LT943" s="47"/>
      <c r="LU943" s="47"/>
      <c r="LV943" s="47"/>
      <c r="LW943" s="47"/>
      <c r="LX943" s="47"/>
      <c r="LY943" s="47"/>
      <c r="LZ943" s="47"/>
      <c r="MA943" s="47"/>
      <c r="MB943" s="47"/>
      <c r="MC943" s="47"/>
      <c r="MD943" s="47"/>
      <c r="ME943" s="47"/>
      <c r="MF943" s="47"/>
      <c r="MG943" s="47"/>
      <c r="MH943" s="47"/>
      <c r="MI943" s="47"/>
      <c r="MJ943" s="47"/>
      <c r="MK943" s="47"/>
      <c r="ML943" s="47"/>
      <c r="MM943" s="47"/>
      <c r="MN943" s="47"/>
      <c r="MO943" s="47"/>
      <c r="MP943" s="47"/>
      <c r="MQ943" s="47"/>
      <c r="MR943" s="47"/>
      <c r="MS943" s="47"/>
      <c r="MT943" s="47"/>
      <c r="MU943" s="47"/>
      <c r="MV943" s="47"/>
      <c r="MW943" s="47"/>
      <c r="MX943" s="47"/>
      <c r="MY943" s="47"/>
      <c r="MZ943" s="47"/>
      <c r="NA943" s="47"/>
    </row>
    <row r="944" spans="138:365" x14ac:dyDescent="0.25"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  <c r="JP944" s="47"/>
      <c r="JQ944" s="47"/>
      <c r="JR944" s="47"/>
      <c r="JS944" s="47"/>
      <c r="JT944" s="47"/>
      <c r="JU944" s="47"/>
      <c r="JV944" s="47"/>
      <c r="JW944" s="47"/>
      <c r="JX944" s="47"/>
      <c r="JY944" s="47"/>
      <c r="JZ944" s="47"/>
      <c r="KA944" s="47"/>
      <c r="KB944" s="47"/>
      <c r="KC944" s="47"/>
      <c r="KD944" s="47"/>
      <c r="KE944" s="47"/>
      <c r="KF944" s="47"/>
      <c r="KG944" s="47"/>
      <c r="KH944" s="47"/>
      <c r="KI944" s="47"/>
      <c r="KJ944" s="47"/>
      <c r="KK944" s="47"/>
      <c r="KL944" s="47"/>
      <c r="KM944" s="47"/>
      <c r="KN944" s="47"/>
      <c r="KO944" s="47"/>
      <c r="KP944" s="47"/>
      <c r="KQ944" s="47"/>
      <c r="KR944" s="47"/>
      <c r="KS944" s="47"/>
      <c r="KT944" s="47"/>
      <c r="KU944" s="47"/>
      <c r="KV944" s="47"/>
      <c r="KW944" s="47"/>
      <c r="KX944" s="47"/>
      <c r="KY944" s="47"/>
      <c r="KZ944" s="47"/>
      <c r="LA944" s="47"/>
      <c r="LB944" s="47"/>
      <c r="LC944" s="47"/>
      <c r="LD944" s="47"/>
      <c r="LE944" s="47"/>
      <c r="LF944" s="47"/>
      <c r="LG944" s="47"/>
      <c r="LH944" s="47"/>
      <c r="LI944" s="47"/>
      <c r="LJ944" s="47"/>
      <c r="LK944" s="47"/>
      <c r="LL944" s="47"/>
      <c r="LM944" s="47"/>
      <c r="LN944" s="47"/>
      <c r="LO944" s="47"/>
      <c r="LP944" s="47"/>
      <c r="LQ944" s="47"/>
      <c r="LR944" s="47"/>
      <c r="LS944" s="47"/>
      <c r="LT944" s="47"/>
      <c r="LU944" s="47"/>
      <c r="LV944" s="47"/>
      <c r="LW944" s="47"/>
      <c r="LX944" s="47"/>
      <c r="LY944" s="47"/>
      <c r="LZ944" s="47"/>
      <c r="MA944" s="47"/>
      <c r="MB944" s="47"/>
      <c r="MC944" s="47"/>
      <c r="MD944" s="47"/>
      <c r="ME944" s="47"/>
      <c r="MF944" s="47"/>
      <c r="MG944" s="47"/>
      <c r="MH944" s="47"/>
      <c r="MI944" s="47"/>
      <c r="MJ944" s="47"/>
      <c r="MK944" s="47"/>
      <c r="ML944" s="47"/>
      <c r="MM944" s="47"/>
      <c r="MN944" s="47"/>
      <c r="MO944" s="47"/>
      <c r="MP944" s="47"/>
      <c r="MQ944" s="47"/>
      <c r="MR944" s="47"/>
      <c r="MS944" s="47"/>
      <c r="MT944" s="47"/>
      <c r="MU944" s="47"/>
      <c r="MV944" s="47"/>
      <c r="MW944" s="47"/>
      <c r="MX944" s="47"/>
      <c r="MY944" s="47"/>
      <c r="MZ944" s="47"/>
      <c r="NA944" s="47"/>
    </row>
    <row r="945" spans="138:365" x14ac:dyDescent="0.25"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  <c r="JP945" s="47"/>
      <c r="JQ945" s="47"/>
      <c r="JR945" s="47"/>
      <c r="JS945" s="47"/>
      <c r="JT945" s="47"/>
      <c r="JU945" s="47"/>
      <c r="JV945" s="47"/>
      <c r="JW945" s="47"/>
      <c r="JX945" s="47"/>
      <c r="JY945" s="47"/>
      <c r="JZ945" s="47"/>
      <c r="KA945" s="47"/>
      <c r="KB945" s="47"/>
      <c r="KC945" s="47"/>
      <c r="KD945" s="47"/>
      <c r="KE945" s="47"/>
      <c r="KF945" s="47"/>
      <c r="KG945" s="47"/>
      <c r="KH945" s="47"/>
      <c r="KI945" s="47"/>
      <c r="KJ945" s="47"/>
      <c r="KK945" s="47"/>
      <c r="KL945" s="47"/>
      <c r="KM945" s="47"/>
      <c r="KN945" s="47"/>
      <c r="KO945" s="47"/>
      <c r="KP945" s="47"/>
      <c r="KQ945" s="47"/>
      <c r="KR945" s="47"/>
      <c r="KS945" s="47"/>
      <c r="KT945" s="47"/>
      <c r="KU945" s="47"/>
      <c r="KV945" s="47"/>
      <c r="KW945" s="47"/>
      <c r="KX945" s="47"/>
      <c r="KY945" s="47"/>
      <c r="KZ945" s="47"/>
      <c r="LA945" s="47"/>
      <c r="LB945" s="47"/>
      <c r="LC945" s="47"/>
      <c r="LD945" s="47"/>
      <c r="LE945" s="47"/>
      <c r="LF945" s="47"/>
      <c r="LG945" s="47"/>
      <c r="LH945" s="47"/>
      <c r="LI945" s="47"/>
      <c r="LJ945" s="47"/>
      <c r="LK945" s="47"/>
      <c r="LL945" s="47"/>
      <c r="LM945" s="47"/>
      <c r="LN945" s="47"/>
      <c r="LO945" s="47"/>
      <c r="LP945" s="47"/>
      <c r="LQ945" s="47"/>
      <c r="LR945" s="47"/>
      <c r="LS945" s="47"/>
      <c r="LT945" s="47"/>
      <c r="LU945" s="47"/>
      <c r="LV945" s="47"/>
      <c r="LW945" s="47"/>
      <c r="LX945" s="47"/>
      <c r="LY945" s="47"/>
      <c r="LZ945" s="47"/>
      <c r="MA945" s="47"/>
      <c r="MB945" s="47"/>
      <c r="MC945" s="47"/>
      <c r="MD945" s="47"/>
      <c r="ME945" s="47"/>
      <c r="MF945" s="47"/>
      <c r="MG945" s="47"/>
      <c r="MH945" s="47"/>
      <c r="MI945" s="47"/>
      <c r="MJ945" s="47"/>
      <c r="MK945" s="47"/>
      <c r="ML945" s="47"/>
      <c r="MM945" s="47"/>
      <c r="MN945" s="47"/>
      <c r="MO945" s="47"/>
      <c r="MP945" s="47"/>
      <c r="MQ945" s="47"/>
      <c r="MR945" s="47"/>
      <c r="MS945" s="47"/>
      <c r="MT945" s="47"/>
      <c r="MU945" s="47"/>
      <c r="MV945" s="47"/>
      <c r="MW945" s="47"/>
      <c r="MX945" s="47"/>
      <c r="MY945" s="47"/>
      <c r="MZ945" s="47"/>
      <c r="NA945" s="47"/>
    </row>
    <row r="946" spans="138:365" x14ac:dyDescent="0.25"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  <c r="JP946" s="47"/>
      <c r="JQ946" s="47"/>
      <c r="JR946" s="47"/>
      <c r="JS946" s="47"/>
      <c r="JT946" s="47"/>
      <c r="JU946" s="47"/>
      <c r="JV946" s="47"/>
      <c r="JW946" s="47"/>
      <c r="JX946" s="47"/>
      <c r="JY946" s="47"/>
      <c r="JZ946" s="47"/>
      <c r="KA946" s="47"/>
      <c r="KB946" s="47"/>
      <c r="KC946" s="47"/>
      <c r="KD946" s="47"/>
      <c r="KE946" s="47"/>
      <c r="KF946" s="47"/>
      <c r="KG946" s="47"/>
      <c r="KH946" s="47"/>
      <c r="KI946" s="47"/>
      <c r="KJ946" s="47"/>
      <c r="KK946" s="47"/>
      <c r="KL946" s="47"/>
      <c r="KM946" s="47"/>
      <c r="KN946" s="47"/>
      <c r="KO946" s="47"/>
      <c r="KP946" s="47"/>
      <c r="KQ946" s="47"/>
      <c r="KR946" s="47"/>
      <c r="KS946" s="47"/>
      <c r="KT946" s="47"/>
      <c r="KU946" s="47"/>
      <c r="KV946" s="47"/>
      <c r="KW946" s="47"/>
      <c r="KX946" s="47"/>
      <c r="KY946" s="47"/>
      <c r="KZ946" s="47"/>
      <c r="LA946" s="47"/>
      <c r="LB946" s="47"/>
      <c r="LC946" s="47"/>
      <c r="LD946" s="47"/>
      <c r="LE946" s="47"/>
      <c r="LF946" s="47"/>
      <c r="LG946" s="47"/>
      <c r="LH946" s="47"/>
      <c r="LI946" s="47"/>
      <c r="LJ946" s="47"/>
      <c r="LK946" s="47"/>
      <c r="LL946" s="47"/>
      <c r="LM946" s="47"/>
      <c r="LN946" s="47"/>
      <c r="LO946" s="47"/>
      <c r="LP946" s="47"/>
      <c r="LQ946" s="47"/>
      <c r="LR946" s="47"/>
      <c r="LS946" s="47"/>
      <c r="LT946" s="47"/>
      <c r="LU946" s="47"/>
      <c r="LV946" s="47"/>
      <c r="LW946" s="47"/>
      <c r="LX946" s="47"/>
      <c r="LY946" s="47"/>
      <c r="LZ946" s="47"/>
      <c r="MA946" s="47"/>
      <c r="MB946" s="47"/>
      <c r="MC946" s="47"/>
      <c r="MD946" s="47"/>
      <c r="ME946" s="47"/>
      <c r="MF946" s="47"/>
      <c r="MG946" s="47"/>
      <c r="MH946" s="47"/>
      <c r="MI946" s="47"/>
      <c r="MJ946" s="47"/>
      <c r="MK946" s="47"/>
      <c r="ML946" s="47"/>
      <c r="MM946" s="47"/>
      <c r="MN946" s="47"/>
      <c r="MO946" s="47"/>
      <c r="MP946" s="47"/>
      <c r="MQ946" s="47"/>
      <c r="MR946" s="47"/>
      <c r="MS946" s="47"/>
      <c r="MT946" s="47"/>
      <c r="MU946" s="47"/>
      <c r="MV946" s="47"/>
      <c r="MW946" s="47"/>
      <c r="MX946" s="47"/>
      <c r="MY946" s="47"/>
      <c r="MZ946" s="47"/>
      <c r="NA946" s="47"/>
    </row>
    <row r="947" spans="138:365" x14ac:dyDescent="0.25"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  <c r="JP947" s="47"/>
      <c r="JQ947" s="47"/>
      <c r="JR947" s="47"/>
      <c r="JS947" s="47"/>
      <c r="JT947" s="47"/>
      <c r="JU947" s="47"/>
      <c r="JV947" s="47"/>
      <c r="JW947" s="47"/>
      <c r="JX947" s="47"/>
      <c r="JY947" s="47"/>
      <c r="JZ947" s="47"/>
      <c r="KA947" s="47"/>
      <c r="KB947" s="47"/>
      <c r="KC947" s="47"/>
      <c r="KD947" s="47"/>
      <c r="KE947" s="47"/>
      <c r="KF947" s="47"/>
      <c r="KG947" s="47"/>
      <c r="KH947" s="47"/>
      <c r="KI947" s="47"/>
      <c r="KJ947" s="47"/>
      <c r="KK947" s="47"/>
      <c r="KL947" s="47"/>
      <c r="KM947" s="47"/>
      <c r="KN947" s="47"/>
      <c r="KO947" s="47"/>
      <c r="KP947" s="47"/>
      <c r="KQ947" s="47"/>
      <c r="KR947" s="47"/>
      <c r="KS947" s="47"/>
      <c r="KT947" s="47"/>
      <c r="KU947" s="47"/>
      <c r="KV947" s="47"/>
      <c r="KW947" s="47"/>
      <c r="KX947" s="47"/>
      <c r="KY947" s="47"/>
      <c r="KZ947" s="47"/>
      <c r="LA947" s="47"/>
      <c r="LB947" s="47"/>
      <c r="LC947" s="47"/>
      <c r="LD947" s="47"/>
      <c r="LE947" s="47"/>
      <c r="LF947" s="47"/>
      <c r="LG947" s="47"/>
      <c r="LH947" s="47"/>
      <c r="LI947" s="47"/>
      <c r="LJ947" s="47"/>
      <c r="LK947" s="47"/>
      <c r="LL947" s="47"/>
      <c r="LM947" s="47"/>
      <c r="LN947" s="47"/>
      <c r="LO947" s="47"/>
      <c r="LP947" s="47"/>
      <c r="LQ947" s="47"/>
      <c r="LR947" s="47"/>
      <c r="LS947" s="47"/>
      <c r="LT947" s="47"/>
      <c r="LU947" s="47"/>
      <c r="LV947" s="47"/>
      <c r="LW947" s="47"/>
      <c r="LX947" s="47"/>
      <c r="LY947" s="47"/>
      <c r="LZ947" s="47"/>
      <c r="MA947" s="47"/>
      <c r="MB947" s="47"/>
      <c r="MC947" s="47"/>
      <c r="MD947" s="47"/>
      <c r="ME947" s="47"/>
      <c r="MF947" s="47"/>
      <c r="MG947" s="47"/>
      <c r="MH947" s="47"/>
      <c r="MI947" s="47"/>
      <c r="MJ947" s="47"/>
      <c r="MK947" s="47"/>
      <c r="ML947" s="47"/>
      <c r="MM947" s="47"/>
      <c r="MN947" s="47"/>
      <c r="MO947" s="47"/>
      <c r="MP947" s="47"/>
      <c r="MQ947" s="47"/>
      <c r="MR947" s="47"/>
      <c r="MS947" s="47"/>
      <c r="MT947" s="47"/>
      <c r="MU947" s="47"/>
      <c r="MV947" s="47"/>
      <c r="MW947" s="47"/>
      <c r="MX947" s="47"/>
      <c r="MY947" s="47"/>
      <c r="MZ947" s="47"/>
      <c r="NA947" s="47"/>
    </row>
    <row r="948" spans="138:365" x14ac:dyDescent="0.25"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  <c r="JP948" s="47"/>
      <c r="JQ948" s="47"/>
      <c r="JR948" s="47"/>
      <c r="JS948" s="47"/>
      <c r="JT948" s="47"/>
      <c r="JU948" s="47"/>
      <c r="JV948" s="47"/>
      <c r="JW948" s="47"/>
      <c r="JX948" s="47"/>
      <c r="JY948" s="47"/>
      <c r="JZ948" s="47"/>
      <c r="KA948" s="47"/>
      <c r="KB948" s="47"/>
      <c r="KC948" s="47"/>
      <c r="KD948" s="47"/>
      <c r="KE948" s="47"/>
      <c r="KF948" s="47"/>
      <c r="KG948" s="47"/>
      <c r="KH948" s="47"/>
      <c r="KI948" s="47"/>
      <c r="KJ948" s="47"/>
      <c r="KK948" s="47"/>
      <c r="KL948" s="47"/>
      <c r="KM948" s="47"/>
      <c r="KN948" s="47"/>
      <c r="KO948" s="47"/>
      <c r="KP948" s="47"/>
      <c r="KQ948" s="47"/>
      <c r="KR948" s="47"/>
      <c r="KS948" s="47"/>
      <c r="KT948" s="47"/>
      <c r="KU948" s="47"/>
      <c r="KV948" s="47"/>
      <c r="KW948" s="47"/>
      <c r="KX948" s="47"/>
      <c r="KY948" s="47"/>
      <c r="KZ948" s="47"/>
      <c r="LA948" s="47"/>
      <c r="LB948" s="47"/>
      <c r="LC948" s="47"/>
      <c r="LD948" s="47"/>
      <c r="LE948" s="47"/>
      <c r="LF948" s="47"/>
      <c r="LG948" s="47"/>
      <c r="LH948" s="47"/>
      <c r="LI948" s="47"/>
      <c r="LJ948" s="47"/>
      <c r="LK948" s="47"/>
      <c r="LL948" s="47"/>
      <c r="LM948" s="47"/>
      <c r="LN948" s="47"/>
      <c r="LO948" s="47"/>
      <c r="LP948" s="47"/>
      <c r="LQ948" s="47"/>
      <c r="LR948" s="47"/>
      <c r="LS948" s="47"/>
      <c r="LT948" s="47"/>
      <c r="LU948" s="47"/>
      <c r="LV948" s="47"/>
      <c r="LW948" s="47"/>
      <c r="LX948" s="47"/>
      <c r="LY948" s="47"/>
      <c r="LZ948" s="47"/>
      <c r="MA948" s="47"/>
      <c r="MB948" s="47"/>
      <c r="MC948" s="47"/>
      <c r="MD948" s="47"/>
      <c r="ME948" s="47"/>
      <c r="MF948" s="47"/>
      <c r="MG948" s="47"/>
      <c r="MH948" s="47"/>
      <c r="MI948" s="47"/>
      <c r="MJ948" s="47"/>
      <c r="MK948" s="47"/>
      <c r="ML948" s="47"/>
      <c r="MM948" s="47"/>
      <c r="MN948" s="47"/>
      <c r="MO948" s="47"/>
      <c r="MP948" s="47"/>
      <c r="MQ948" s="47"/>
      <c r="MR948" s="47"/>
      <c r="MS948" s="47"/>
      <c r="MT948" s="47"/>
      <c r="MU948" s="47"/>
      <c r="MV948" s="47"/>
      <c r="MW948" s="47"/>
      <c r="MX948" s="47"/>
      <c r="MY948" s="47"/>
      <c r="MZ948" s="47"/>
      <c r="NA948" s="47"/>
    </row>
    <row r="949" spans="138:365" x14ac:dyDescent="0.25"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  <c r="JP949" s="47"/>
      <c r="JQ949" s="47"/>
      <c r="JR949" s="47"/>
      <c r="JS949" s="47"/>
      <c r="JT949" s="47"/>
      <c r="JU949" s="47"/>
      <c r="JV949" s="47"/>
      <c r="JW949" s="47"/>
      <c r="JX949" s="47"/>
      <c r="JY949" s="47"/>
      <c r="JZ949" s="47"/>
      <c r="KA949" s="47"/>
      <c r="KB949" s="47"/>
      <c r="KC949" s="47"/>
      <c r="KD949" s="47"/>
      <c r="KE949" s="47"/>
      <c r="KF949" s="47"/>
      <c r="KG949" s="47"/>
      <c r="KH949" s="47"/>
      <c r="KI949" s="47"/>
      <c r="KJ949" s="47"/>
      <c r="KK949" s="47"/>
      <c r="KL949" s="47"/>
      <c r="KM949" s="47"/>
      <c r="KN949" s="47"/>
      <c r="KO949" s="47"/>
      <c r="KP949" s="47"/>
      <c r="KQ949" s="47"/>
      <c r="KR949" s="47"/>
      <c r="KS949" s="47"/>
      <c r="KT949" s="47"/>
      <c r="KU949" s="47"/>
      <c r="KV949" s="47"/>
      <c r="KW949" s="47"/>
      <c r="KX949" s="47"/>
      <c r="KY949" s="47"/>
      <c r="KZ949" s="47"/>
      <c r="LA949" s="47"/>
      <c r="LB949" s="47"/>
      <c r="LC949" s="47"/>
      <c r="LD949" s="47"/>
      <c r="LE949" s="47"/>
      <c r="LF949" s="47"/>
      <c r="LG949" s="47"/>
      <c r="LH949" s="47"/>
      <c r="LI949" s="47"/>
      <c r="LJ949" s="47"/>
      <c r="LK949" s="47"/>
      <c r="LL949" s="47"/>
      <c r="LM949" s="47"/>
      <c r="LN949" s="47"/>
      <c r="LO949" s="47"/>
      <c r="LP949" s="47"/>
      <c r="LQ949" s="47"/>
      <c r="LR949" s="47"/>
      <c r="LS949" s="47"/>
      <c r="LT949" s="47"/>
      <c r="LU949" s="47"/>
      <c r="LV949" s="47"/>
      <c r="LW949" s="47"/>
      <c r="LX949" s="47"/>
      <c r="LY949" s="47"/>
      <c r="LZ949" s="47"/>
      <c r="MA949" s="47"/>
      <c r="MB949" s="47"/>
      <c r="MC949" s="47"/>
      <c r="MD949" s="47"/>
      <c r="ME949" s="47"/>
      <c r="MF949" s="47"/>
      <c r="MG949" s="47"/>
      <c r="MH949" s="47"/>
      <c r="MI949" s="47"/>
      <c r="MJ949" s="47"/>
      <c r="MK949" s="47"/>
      <c r="ML949" s="47"/>
      <c r="MM949" s="47"/>
      <c r="MN949" s="47"/>
      <c r="MO949" s="47"/>
      <c r="MP949" s="47"/>
      <c r="MQ949" s="47"/>
      <c r="MR949" s="47"/>
      <c r="MS949" s="47"/>
      <c r="MT949" s="47"/>
      <c r="MU949" s="47"/>
      <c r="MV949" s="47"/>
      <c r="MW949" s="47"/>
      <c r="MX949" s="47"/>
      <c r="MY949" s="47"/>
      <c r="MZ949" s="47"/>
      <c r="NA949" s="47"/>
    </row>
    <row r="950" spans="138:365" x14ac:dyDescent="0.25"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  <c r="JP950" s="47"/>
      <c r="JQ950" s="47"/>
      <c r="JR950" s="47"/>
      <c r="JS950" s="47"/>
      <c r="JT950" s="47"/>
      <c r="JU950" s="47"/>
      <c r="JV950" s="47"/>
      <c r="JW950" s="47"/>
      <c r="JX950" s="47"/>
      <c r="JY950" s="47"/>
      <c r="JZ950" s="47"/>
      <c r="KA950" s="47"/>
      <c r="KB950" s="47"/>
      <c r="KC950" s="47"/>
      <c r="KD950" s="47"/>
      <c r="KE950" s="47"/>
      <c r="KF950" s="47"/>
      <c r="KG950" s="47"/>
      <c r="KH950" s="47"/>
      <c r="KI950" s="47"/>
      <c r="KJ950" s="47"/>
      <c r="KK950" s="47"/>
      <c r="KL950" s="47"/>
      <c r="KM950" s="47"/>
      <c r="KN950" s="47"/>
      <c r="KO950" s="47"/>
      <c r="KP950" s="47"/>
      <c r="KQ950" s="47"/>
      <c r="KR950" s="47"/>
      <c r="KS950" s="47"/>
      <c r="KT950" s="47"/>
      <c r="KU950" s="47"/>
      <c r="KV950" s="47"/>
      <c r="KW950" s="47"/>
      <c r="KX950" s="47"/>
      <c r="KY950" s="47"/>
      <c r="KZ950" s="47"/>
      <c r="LA950" s="47"/>
      <c r="LB950" s="47"/>
      <c r="LC950" s="47"/>
      <c r="LD950" s="47"/>
      <c r="LE950" s="47"/>
      <c r="LF950" s="47"/>
      <c r="LG950" s="47"/>
      <c r="LH950" s="47"/>
      <c r="LI950" s="47"/>
      <c r="LJ950" s="47"/>
      <c r="LK950" s="47"/>
      <c r="LL950" s="47"/>
      <c r="LM950" s="47"/>
      <c r="LN950" s="47"/>
      <c r="LO950" s="47"/>
      <c r="LP950" s="47"/>
      <c r="LQ950" s="47"/>
      <c r="LR950" s="47"/>
      <c r="LS950" s="47"/>
      <c r="LT950" s="47"/>
      <c r="LU950" s="47"/>
      <c r="LV950" s="47"/>
      <c r="LW950" s="47"/>
      <c r="LX950" s="47"/>
      <c r="LY950" s="47"/>
      <c r="LZ950" s="47"/>
      <c r="MA950" s="47"/>
      <c r="MB950" s="47"/>
      <c r="MC950" s="47"/>
      <c r="MD950" s="47"/>
      <c r="ME950" s="47"/>
      <c r="MF950" s="47"/>
      <c r="MG950" s="47"/>
      <c r="MH950" s="47"/>
      <c r="MI950" s="47"/>
      <c r="MJ950" s="47"/>
      <c r="MK950" s="47"/>
      <c r="ML950" s="47"/>
      <c r="MM950" s="47"/>
      <c r="MN950" s="47"/>
      <c r="MO950" s="47"/>
      <c r="MP950" s="47"/>
      <c r="MQ950" s="47"/>
      <c r="MR950" s="47"/>
      <c r="MS950" s="47"/>
      <c r="MT950" s="47"/>
      <c r="MU950" s="47"/>
      <c r="MV950" s="47"/>
      <c r="MW950" s="47"/>
      <c r="MX950" s="47"/>
      <c r="MY950" s="47"/>
      <c r="MZ950" s="47"/>
      <c r="NA950" s="47"/>
    </row>
    <row r="951" spans="138:365" x14ac:dyDescent="0.25"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  <c r="JP951" s="47"/>
      <c r="JQ951" s="47"/>
      <c r="JR951" s="47"/>
      <c r="JS951" s="47"/>
      <c r="JT951" s="47"/>
      <c r="JU951" s="47"/>
      <c r="JV951" s="47"/>
      <c r="JW951" s="47"/>
      <c r="JX951" s="47"/>
      <c r="JY951" s="47"/>
      <c r="JZ951" s="47"/>
      <c r="KA951" s="47"/>
      <c r="KB951" s="47"/>
      <c r="KC951" s="47"/>
      <c r="KD951" s="47"/>
      <c r="KE951" s="47"/>
      <c r="KF951" s="47"/>
      <c r="KG951" s="47"/>
      <c r="KH951" s="47"/>
      <c r="KI951" s="47"/>
      <c r="KJ951" s="47"/>
      <c r="KK951" s="47"/>
      <c r="KL951" s="47"/>
      <c r="KM951" s="47"/>
      <c r="KN951" s="47"/>
      <c r="KO951" s="47"/>
      <c r="KP951" s="47"/>
      <c r="KQ951" s="47"/>
      <c r="KR951" s="47"/>
      <c r="KS951" s="47"/>
      <c r="KT951" s="47"/>
      <c r="KU951" s="47"/>
      <c r="KV951" s="47"/>
      <c r="KW951" s="47"/>
      <c r="KX951" s="47"/>
      <c r="KY951" s="47"/>
      <c r="KZ951" s="47"/>
      <c r="LA951" s="47"/>
      <c r="LB951" s="47"/>
      <c r="LC951" s="47"/>
      <c r="LD951" s="47"/>
      <c r="LE951" s="47"/>
      <c r="LF951" s="47"/>
      <c r="LG951" s="47"/>
      <c r="LH951" s="47"/>
      <c r="LI951" s="47"/>
      <c r="LJ951" s="47"/>
      <c r="LK951" s="47"/>
      <c r="LL951" s="47"/>
      <c r="LM951" s="47"/>
      <c r="LN951" s="47"/>
      <c r="LO951" s="47"/>
      <c r="LP951" s="47"/>
      <c r="LQ951" s="47"/>
      <c r="LR951" s="47"/>
      <c r="LS951" s="47"/>
      <c r="LT951" s="47"/>
      <c r="LU951" s="47"/>
      <c r="LV951" s="47"/>
      <c r="LW951" s="47"/>
      <c r="LX951" s="47"/>
      <c r="LY951" s="47"/>
      <c r="LZ951" s="47"/>
      <c r="MA951" s="47"/>
      <c r="MB951" s="47"/>
      <c r="MC951" s="47"/>
      <c r="MD951" s="47"/>
      <c r="ME951" s="47"/>
      <c r="MF951" s="47"/>
      <c r="MG951" s="47"/>
      <c r="MH951" s="47"/>
      <c r="MI951" s="47"/>
      <c r="MJ951" s="47"/>
      <c r="MK951" s="47"/>
      <c r="ML951" s="47"/>
      <c r="MM951" s="47"/>
      <c r="MN951" s="47"/>
      <c r="MO951" s="47"/>
      <c r="MP951" s="47"/>
      <c r="MQ951" s="47"/>
      <c r="MR951" s="47"/>
      <c r="MS951" s="47"/>
      <c r="MT951" s="47"/>
      <c r="MU951" s="47"/>
      <c r="MV951" s="47"/>
      <c r="MW951" s="47"/>
      <c r="MX951" s="47"/>
      <c r="MY951" s="47"/>
      <c r="MZ951" s="47"/>
      <c r="NA951" s="47"/>
    </row>
    <row r="952" spans="138:365" x14ac:dyDescent="0.25"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  <c r="JP952" s="47"/>
      <c r="JQ952" s="47"/>
      <c r="JR952" s="47"/>
      <c r="JS952" s="47"/>
      <c r="JT952" s="47"/>
      <c r="JU952" s="47"/>
      <c r="JV952" s="47"/>
      <c r="JW952" s="47"/>
      <c r="JX952" s="47"/>
      <c r="JY952" s="47"/>
      <c r="JZ952" s="47"/>
      <c r="KA952" s="47"/>
      <c r="KB952" s="47"/>
      <c r="KC952" s="47"/>
      <c r="KD952" s="47"/>
      <c r="KE952" s="47"/>
      <c r="KF952" s="47"/>
      <c r="KG952" s="47"/>
      <c r="KH952" s="47"/>
      <c r="KI952" s="47"/>
      <c r="KJ952" s="47"/>
      <c r="KK952" s="47"/>
      <c r="KL952" s="47"/>
      <c r="KM952" s="47"/>
      <c r="KN952" s="47"/>
      <c r="KO952" s="47"/>
      <c r="KP952" s="47"/>
      <c r="KQ952" s="47"/>
      <c r="KR952" s="47"/>
      <c r="KS952" s="47"/>
      <c r="KT952" s="47"/>
      <c r="KU952" s="47"/>
      <c r="KV952" s="47"/>
      <c r="KW952" s="47"/>
      <c r="KX952" s="47"/>
      <c r="KY952" s="47"/>
      <c r="KZ952" s="47"/>
      <c r="LA952" s="47"/>
      <c r="LB952" s="47"/>
      <c r="LC952" s="47"/>
      <c r="LD952" s="47"/>
      <c r="LE952" s="47"/>
      <c r="LF952" s="47"/>
      <c r="LG952" s="47"/>
      <c r="LH952" s="47"/>
      <c r="LI952" s="47"/>
      <c r="LJ952" s="47"/>
      <c r="LK952" s="47"/>
      <c r="LL952" s="47"/>
      <c r="LM952" s="47"/>
      <c r="LN952" s="47"/>
      <c r="LO952" s="47"/>
      <c r="LP952" s="47"/>
      <c r="LQ952" s="47"/>
      <c r="LR952" s="47"/>
      <c r="LS952" s="47"/>
      <c r="LT952" s="47"/>
      <c r="LU952" s="47"/>
      <c r="LV952" s="47"/>
      <c r="LW952" s="47"/>
      <c r="LX952" s="47"/>
      <c r="LY952" s="47"/>
      <c r="LZ952" s="47"/>
      <c r="MA952" s="47"/>
      <c r="MB952" s="47"/>
      <c r="MC952" s="47"/>
      <c r="MD952" s="47"/>
      <c r="ME952" s="47"/>
      <c r="MF952" s="47"/>
      <c r="MG952" s="47"/>
      <c r="MH952" s="47"/>
      <c r="MI952" s="47"/>
      <c r="MJ952" s="47"/>
      <c r="MK952" s="47"/>
      <c r="ML952" s="47"/>
      <c r="MM952" s="47"/>
      <c r="MN952" s="47"/>
      <c r="MO952" s="47"/>
      <c r="MP952" s="47"/>
      <c r="MQ952" s="47"/>
      <c r="MR952" s="47"/>
      <c r="MS952" s="47"/>
      <c r="MT952" s="47"/>
      <c r="MU952" s="47"/>
      <c r="MV952" s="47"/>
      <c r="MW952" s="47"/>
      <c r="MX952" s="47"/>
      <c r="MY952" s="47"/>
      <c r="MZ952" s="47"/>
      <c r="NA952" s="47"/>
    </row>
    <row r="953" spans="138:365" x14ac:dyDescent="0.25"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  <c r="JP953" s="47"/>
      <c r="JQ953" s="47"/>
      <c r="JR953" s="47"/>
      <c r="JS953" s="47"/>
      <c r="JT953" s="47"/>
      <c r="JU953" s="47"/>
      <c r="JV953" s="47"/>
      <c r="JW953" s="47"/>
      <c r="JX953" s="47"/>
      <c r="JY953" s="47"/>
      <c r="JZ953" s="47"/>
      <c r="KA953" s="47"/>
      <c r="KB953" s="47"/>
      <c r="KC953" s="47"/>
      <c r="KD953" s="47"/>
      <c r="KE953" s="47"/>
      <c r="KF953" s="47"/>
      <c r="KG953" s="47"/>
      <c r="KH953" s="47"/>
      <c r="KI953" s="47"/>
      <c r="KJ953" s="47"/>
      <c r="KK953" s="47"/>
      <c r="KL953" s="47"/>
      <c r="KM953" s="47"/>
      <c r="KN953" s="47"/>
      <c r="KO953" s="47"/>
      <c r="KP953" s="47"/>
      <c r="KQ953" s="47"/>
      <c r="KR953" s="47"/>
      <c r="KS953" s="47"/>
      <c r="KT953" s="47"/>
      <c r="KU953" s="47"/>
      <c r="KV953" s="47"/>
      <c r="KW953" s="47"/>
      <c r="KX953" s="47"/>
      <c r="KY953" s="47"/>
      <c r="KZ953" s="47"/>
      <c r="LA953" s="47"/>
      <c r="LB953" s="47"/>
      <c r="LC953" s="47"/>
      <c r="LD953" s="47"/>
      <c r="LE953" s="47"/>
      <c r="LF953" s="47"/>
      <c r="LG953" s="47"/>
      <c r="LH953" s="47"/>
      <c r="LI953" s="47"/>
      <c r="LJ953" s="47"/>
      <c r="LK953" s="47"/>
      <c r="LL953" s="47"/>
      <c r="LM953" s="47"/>
      <c r="LN953" s="47"/>
      <c r="LO953" s="47"/>
      <c r="LP953" s="47"/>
      <c r="LQ953" s="47"/>
      <c r="LR953" s="47"/>
      <c r="LS953" s="47"/>
      <c r="LT953" s="47"/>
      <c r="LU953" s="47"/>
      <c r="LV953" s="47"/>
      <c r="LW953" s="47"/>
      <c r="LX953" s="47"/>
      <c r="LY953" s="47"/>
      <c r="LZ953" s="47"/>
      <c r="MA953" s="47"/>
      <c r="MB953" s="47"/>
      <c r="MC953" s="47"/>
      <c r="MD953" s="47"/>
      <c r="ME953" s="47"/>
      <c r="MF953" s="47"/>
      <c r="MG953" s="47"/>
      <c r="MH953" s="47"/>
      <c r="MI953" s="47"/>
      <c r="MJ953" s="47"/>
      <c r="MK953" s="47"/>
      <c r="ML953" s="47"/>
      <c r="MM953" s="47"/>
      <c r="MN953" s="47"/>
      <c r="MO953" s="47"/>
      <c r="MP953" s="47"/>
      <c r="MQ953" s="47"/>
      <c r="MR953" s="47"/>
      <c r="MS953" s="47"/>
      <c r="MT953" s="47"/>
      <c r="MU953" s="47"/>
      <c r="MV953" s="47"/>
      <c r="MW953" s="47"/>
      <c r="MX953" s="47"/>
      <c r="MY953" s="47"/>
      <c r="MZ953" s="47"/>
      <c r="NA953" s="47"/>
    </row>
    <row r="954" spans="138:365" x14ac:dyDescent="0.25"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  <c r="JP954" s="47"/>
      <c r="JQ954" s="47"/>
      <c r="JR954" s="47"/>
      <c r="JS954" s="47"/>
      <c r="JT954" s="47"/>
      <c r="JU954" s="47"/>
      <c r="JV954" s="47"/>
      <c r="JW954" s="47"/>
      <c r="JX954" s="47"/>
      <c r="JY954" s="47"/>
      <c r="JZ954" s="47"/>
      <c r="KA954" s="47"/>
      <c r="KB954" s="47"/>
      <c r="KC954" s="47"/>
      <c r="KD954" s="47"/>
      <c r="KE954" s="47"/>
      <c r="KF954" s="47"/>
      <c r="KG954" s="47"/>
      <c r="KH954" s="47"/>
      <c r="KI954" s="47"/>
      <c r="KJ954" s="47"/>
      <c r="KK954" s="47"/>
      <c r="KL954" s="47"/>
      <c r="KM954" s="47"/>
      <c r="KN954" s="47"/>
      <c r="KO954" s="47"/>
      <c r="KP954" s="47"/>
      <c r="KQ954" s="47"/>
      <c r="KR954" s="47"/>
      <c r="KS954" s="47"/>
      <c r="KT954" s="47"/>
      <c r="KU954" s="47"/>
      <c r="KV954" s="47"/>
      <c r="KW954" s="47"/>
      <c r="KX954" s="47"/>
      <c r="KY954" s="47"/>
      <c r="KZ954" s="47"/>
      <c r="LA954" s="47"/>
      <c r="LB954" s="47"/>
      <c r="LC954" s="47"/>
      <c r="LD954" s="47"/>
      <c r="LE954" s="47"/>
      <c r="LF954" s="47"/>
      <c r="LG954" s="47"/>
      <c r="LH954" s="47"/>
      <c r="LI954" s="47"/>
      <c r="LJ954" s="47"/>
      <c r="LK954" s="47"/>
      <c r="LL954" s="47"/>
      <c r="LM954" s="47"/>
      <c r="LN954" s="47"/>
      <c r="LO954" s="47"/>
      <c r="LP954" s="47"/>
      <c r="LQ954" s="47"/>
      <c r="LR954" s="47"/>
      <c r="LS954" s="47"/>
      <c r="LT954" s="47"/>
      <c r="LU954" s="47"/>
      <c r="LV954" s="47"/>
      <c r="LW954" s="47"/>
      <c r="LX954" s="47"/>
      <c r="LY954" s="47"/>
      <c r="LZ954" s="47"/>
      <c r="MA954" s="47"/>
      <c r="MB954" s="47"/>
      <c r="MC954" s="47"/>
      <c r="MD954" s="47"/>
      <c r="ME954" s="47"/>
      <c r="MF954" s="47"/>
      <c r="MG954" s="47"/>
      <c r="MH954" s="47"/>
      <c r="MI954" s="47"/>
      <c r="MJ954" s="47"/>
      <c r="MK954" s="47"/>
      <c r="ML954" s="47"/>
      <c r="MM954" s="47"/>
      <c r="MN954" s="47"/>
      <c r="MO954" s="47"/>
      <c r="MP954" s="47"/>
      <c r="MQ954" s="47"/>
      <c r="MR954" s="47"/>
      <c r="MS954" s="47"/>
      <c r="MT954" s="47"/>
      <c r="MU954" s="47"/>
      <c r="MV954" s="47"/>
      <c r="MW954" s="47"/>
      <c r="MX954" s="47"/>
      <c r="MY954" s="47"/>
      <c r="MZ954" s="47"/>
      <c r="NA954" s="47"/>
    </row>
    <row r="955" spans="138:365" x14ac:dyDescent="0.25"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  <c r="JP955" s="47"/>
      <c r="JQ955" s="47"/>
      <c r="JR955" s="47"/>
      <c r="JS955" s="47"/>
      <c r="JT955" s="47"/>
      <c r="JU955" s="47"/>
      <c r="JV955" s="47"/>
      <c r="JW955" s="47"/>
      <c r="JX955" s="47"/>
      <c r="JY955" s="47"/>
      <c r="JZ955" s="47"/>
      <c r="KA955" s="47"/>
      <c r="KB955" s="47"/>
      <c r="KC955" s="47"/>
      <c r="KD955" s="47"/>
      <c r="KE955" s="47"/>
      <c r="KF955" s="47"/>
      <c r="KG955" s="47"/>
      <c r="KH955" s="47"/>
      <c r="KI955" s="47"/>
      <c r="KJ955" s="47"/>
      <c r="KK955" s="47"/>
      <c r="KL955" s="47"/>
      <c r="KM955" s="47"/>
      <c r="KN955" s="47"/>
      <c r="KO955" s="47"/>
      <c r="KP955" s="47"/>
      <c r="KQ955" s="47"/>
      <c r="KR955" s="47"/>
      <c r="KS955" s="47"/>
      <c r="KT955" s="47"/>
      <c r="KU955" s="47"/>
      <c r="KV955" s="47"/>
      <c r="KW955" s="47"/>
      <c r="KX955" s="47"/>
      <c r="KY955" s="47"/>
      <c r="KZ955" s="47"/>
      <c r="LA955" s="47"/>
      <c r="LB955" s="47"/>
      <c r="LC955" s="47"/>
      <c r="LD955" s="47"/>
      <c r="LE955" s="47"/>
      <c r="LF955" s="47"/>
      <c r="LG955" s="47"/>
      <c r="LH955" s="47"/>
      <c r="LI955" s="47"/>
      <c r="LJ955" s="47"/>
      <c r="LK955" s="47"/>
      <c r="LL955" s="47"/>
      <c r="LM955" s="47"/>
      <c r="LN955" s="47"/>
      <c r="LO955" s="47"/>
      <c r="LP955" s="47"/>
      <c r="LQ955" s="47"/>
      <c r="LR955" s="47"/>
      <c r="LS955" s="47"/>
      <c r="LT955" s="47"/>
      <c r="LU955" s="47"/>
      <c r="LV955" s="47"/>
      <c r="LW955" s="47"/>
      <c r="LX955" s="47"/>
      <c r="LY955" s="47"/>
      <c r="LZ955" s="47"/>
      <c r="MA955" s="47"/>
      <c r="MB955" s="47"/>
      <c r="MC955" s="47"/>
      <c r="MD955" s="47"/>
      <c r="ME955" s="47"/>
      <c r="MF955" s="47"/>
      <c r="MG955" s="47"/>
      <c r="MH955" s="47"/>
      <c r="MI955" s="47"/>
      <c r="MJ955" s="47"/>
      <c r="MK955" s="47"/>
      <c r="ML955" s="47"/>
      <c r="MM955" s="47"/>
      <c r="MN955" s="47"/>
      <c r="MO955" s="47"/>
      <c r="MP955" s="47"/>
      <c r="MQ955" s="47"/>
      <c r="MR955" s="47"/>
      <c r="MS955" s="47"/>
      <c r="MT955" s="47"/>
      <c r="MU955" s="47"/>
      <c r="MV955" s="47"/>
      <c r="MW955" s="47"/>
      <c r="MX955" s="47"/>
      <c r="MY955" s="47"/>
      <c r="MZ955" s="47"/>
      <c r="NA955" s="47"/>
    </row>
    <row r="956" spans="138:365" x14ac:dyDescent="0.25"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  <c r="JP956" s="47"/>
      <c r="JQ956" s="47"/>
      <c r="JR956" s="47"/>
      <c r="JS956" s="47"/>
      <c r="JT956" s="47"/>
      <c r="JU956" s="47"/>
      <c r="JV956" s="47"/>
      <c r="JW956" s="47"/>
      <c r="JX956" s="47"/>
      <c r="JY956" s="47"/>
      <c r="JZ956" s="47"/>
      <c r="KA956" s="47"/>
      <c r="KB956" s="47"/>
      <c r="KC956" s="47"/>
      <c r="KD956" s="47"/>
      <c r="KE956" s="47"/>
      <c r="KF956" s="47"/>
      <c r="KG956" s="47"/>
      <c r="KH956" s="47"/>
      <c r="KI956" s="47"/>
      <c r="KJ956" s="47"/>
      <c r="KK956" s="47"/>
      <c r="KL956" s="47"/>
      <c r="KM956" s="47"/>
      <c r="KN956" s="47"/>
      <c r="KO956" s="47"/>
      <c r="KP956" s="47"/>
      <c r="KQ956" s="47"/>
      <c r="KR956" s="47"/>
      <c r="KS956" s="47"/>
      <c r="KT956" s="47"/>
      <c r="KU956" s="47"/>
      <c r="KV956" s="47"/>
      <c r="KW956" s="47"/>
      <c r="KX956" s="47"/>
      <c r="KY956" s="47"/>
      <c r="KZ956" s="47"/>
      <c r="LA956" s="47"/>
      <c r="LB956" s="47"/>
      <c r="LC956" s="47"/>
      <c r="LD956" s="47"/>
      <c r="LE956" s="47"/>
      <c r="LF956" s="47"/>
      <c r="LG956" s="47"/>
      <c r="LH956" s="47"/>
      <c r="LI956" s="47"/>
      <c r="LJ956" s="47"/>
      <c r="LK956" s="47"/>
      <c r="LL956" s="47"/>
      <c r="LM956" s="47"/>
      <c r="LN956" s="47"/>
      <c r="LO956" s="47"/>
      <c r="LP956" s="47"/>
      <c r="LQ956" s="47"/>
      <c r="LR956" s="47"/>
      <c r="LS956" s="47"/>
      <c r="LT956" s="47"/>
      <c r="LU956" s="47"/>
      <c r="LV956" s="47"/>
      <c r="LW956" s="47"/>
      <c r="LX956" s="47"/>
      <c r="LY956" s="47"/>
      <c r="LZ956" s="47"/>
      <c r="MA956" s="47"/>
      <c r="MB956" s="47"/>
      <c r="MC956" s="47"/>
      <c r="MD956" s="47"/>
      <c r="ME956" s="47"/>
      <c r="MF956" s="47"/>
      <c r="MG956" s="47"/>
      <c r="MH956" s="47"/>
      <c r="MI956" s="47"/>
      <c r="MJ956" s="47"/>
      <c r="MK956" s="47"/>
      <c r="ML956" s="47"/>
      <c r="MM956" s="47"/>
      <c r="MN956" s="47"/>
      <c r="MO956" s="47"/>
      <c r="MP956" s="47"/>
      <c r="MQ956" s="47"/>
      <c r="MR956" s="47"/>
      <c r="MS956" s="47"/>
      <c r="MT956" s="47"/>
      <c r="MU956" s="47"/>
      <c r="MV956" s="47"/>
      <c r="MW956" s="47"/>
      <c r="MX956" s="47"/>
      <c r="MY956" s="47"/>
      <c r="MZ956" s="47"/>
      <c r="NA956" s="47"/>
    </row>
    <row r="957" spans="138:365" x14ac:dyDescent="0.25"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  <c r="JP957" s="47"/>
      <c r="JQ957" s="47"/>
      <c r="JR957" s="47"/>
      <c r="JS957" s="47"/>
      <c r="JT957" s="47"/>
      <c r="JU957" s="47"/>
      <c r="JV957" s="47"/>
      <c r="JW957" s="47"/>
      <c r="JX957" s="47"/>
      <c r="JY957" s="47"/>
      <c r="JZ957" s="47"/>
      <c r="KA957" s="47"/>
      <c r="KB957" s="47"/>
      <c r="KC957" s="47"/>
      <c r="KD957" s="47"/>
      <c r="KE957" s="47"/>
      <c r="KF957" s="47"/>
      <c r="KG957" s="47"/>
      <c r="KH957" s="47"/>
      <c r="KI957" s="47"/>
      <c r="KJ957" s="47"/>
      <c r="KK957" s="47"/>
      <c r="KL957" s="47"/>
      <c r="KM957" s="47"/>
      <c r="KN957" s="47"/>
      <c r="KO957" s="47"/>
      <c r="KP957" s="47"/>
      <c r="KQ957" s="47"/>
      <c r="KR957" s="47"/>
      <c r="KS957" s="47"/>
      <c r="KT957" s="47"/>
      <c r="KU957" s="47"/>
      <c r="KV957" s="47"/>
      <c r="KW957" s="47"/>
      <c r="KX957" s="47"/>
      <c r="KY957" s="47"/>
      <c r="KZ957" s="47"/>
      <c r="LA957" s="47"/>
      <c r="LB957" s="47"/>
      <c r="LC957" s="47"/>
      <c r="LD957" s="47"/>
      <c r="LE957" s="47"/>
      <c r="LF957" s="47"/>
      <c r="LG957" s="47"/>
      <c r="LH957" s="47"/>
      <c r="LI957" s="47"/>
      <c r="LJ957" s="47"/>
      <c r="LK957" s="47"/>
      <c r="LL957" s="47"/>
      <c r="LM957" s="47"/>
      <c r="LN957" s="47"/>
      <c r="LO957" s="47"/>
      <c r="LP957" s="47"/>
      <c r="LQ957" s="47"/>
      <c r="LR957" s="47"/>
      <c r="LS957" s="47"/>
      <c r="LT957" s="47"/>
      <c r="LU957" s="47"/>
      <c r="LV957" s="47"/>
      <c r="LW957" s="47"/>
      <c r="LX957" s="47"/>
      <c r="LY957" s="47"/>
      <c r="LZ957" s="47"/>
      <c r="MA957" s="47"/>
      <c r="MB957" s="47"/>
      <c r="MC957" s="47"/>
      <c r="MD957" s="47"/>
      <c r="ME957" s="47"/>
      <c r="MF957" s="47"/>
      <c r="MG957" s="47"/>
      <c r="MH957" s="47"/>
      <c r="MI957" s="47"/>
      <c r="MJ957" s="47"/>
      <c r="MK957" s="47"/>
      <c r="ML957" s="47"/>
      <c r="MM957" s="47"/>
      <c r="MN957" s="47"/>
      <c r="MO957" s="47"/>
      <c r="MP957" s="47"/>
      <c r="MQ957" s="47"/>
      <c r="MR957" s="47"/>
      <c r="MS957" s="47"/>
      <c r="MT957" s="47"/>
      <c r="MU957" s="47"/>
      <c r="MV957" s="47"/>
      <c r="MW957" s="47"/>
      <c r="MX957" s="47"/>
      <c r="MY957" s="47"/>
      <c r="MZ957" s="47"/>
      <c r="NA957" s="47"/>
    </row>
    <row r="958" spans="138:365" x14ac:dyDescent="0.25"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  <c r="JP958" s="47"/>
      <c r="JQ958" s="47"/>
      <c r="JR958" s="47"/>
      <c r="JS958" s="47"/>
      <c r="JT958" s="47"/>
      <c r="JU958" s="47"/>
      <c r="JV958" s="47"/>
      <c r="JW958" s="47"/>
      <c r="JX958" s="47"/>
      <c r="JY958" s="47"/>
      <c r="JZ958" s="47"/>
      <c r="KA958" s="47"/>
      <c r="KB958" s="47"/>
      <c r="KC958" s="47"/>
      <c r="KD958" s="47"/>
      <c r="KE958" s="47"/>
      <c r="KF958" s="47"/>
      <c r="KG958" s="47"/>
      <c r="KH958" s="47"/>
      <c r="KI958" s="47"/>
      <c r="KJ958" s="47"/>
      <c r="KK958" s="47"/>
      <c r="KL958" s="47"/>
      <c r="KM958" s="47"/>
      <c r="KN958" s="47"/>
      <c r="KO958" s="47"/>
      <c r="KP958" s="47"/>
      <c r="KQ958" s="47"/>
      <c r="KR958" s="47"/>
      <c r="KS958" s="47"/>
      <c r="KT958" s="47"/>
      <c r="KU958" s="47"/>
      <c r="KV958" s="47"/>
      <c r="KW958" s="47"/>
      <c r="KX958" s="47"/>
      <c r="KY958" s="47"/>
      <c r="KZ958" s="47"/>
      <c r="LA958" s="47"/>
      <c r="LB958" s="47"/>
      <c r="LC958" s="47"/>
      <c r="LD958" s="47"/>
      <c r="LE958" s="47"/>
      <c r="LF958" s="47"/>
      <c r="LG958" s="47"/>
      <c r="LH958" s="47"/>
      <c r="LI958" s="47"/>
      <c r="LJ958" s="47"/>
      <c r="LK958" s="47"/>
      <c r="LL958" s="47"/>
      <c r="LM958" s="47"/>
      <c r="LN958" s="47"/>
      <c r="LO958" s="47"/>
      <c r="LP958" s="47"/>
      <c r="LQ958" s="47"/>
      <c r="LR958" s="47"/>
      <c r="LS958" s="47"/>
      <c r="LT958" s="47"/>
      <c r="LU958" s="47"/>
      <c r="LV958" s="47"/>
      <c r="LW958" s="47"/>
      <c r="LX958" s="47"/>
      <c r="LY958" s="47"/>
      <c r="LZ958" s="47"/>
      <c r="MA958" s="47"/>
      <c r="MB958" s="47"/>
      <c r="MC958" s="47"/>
      <c r="MD958" s="47"/>
      <c r="ME958" s="47"/>
      <c r="MF958" s="47"/>
      <c r="MG958" s="47"/>
      <c r="MH958" s="47"/>
      <c r="MI958" s="47"/>
      <c r="MJ958" s="47"/>
      <c r="MK958" s="47"/>
      <c r="ML958" s="47"/>
      <c r="MM958" s="47"/>
      <c r="MN958" s="47"/>
      <c r="MO958" s="47"/>
      <c r="MP958" s="47"/>
      <c r="MQ958" s="47"/>
      <c r="MR958" s="47"/>
      <c r="MS958" s="47"/>
      <c r="MT958" s="47"/>
      <c r="MU958" s="47"/>
      <c r="MV958" s="47"/>
      <c r="MW958" s="47"/>
      <c r="MX958" s="47"/>
      <c r="MY958" s="47"/>
      <c r="MZ958" s="47"/>
      <c r="NA958" s="47"/>
    </row>
    <row r="959" spans="138:365" x14ac:dyDescent="0.25"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  <c r="JP959" s="47"/>
      <c r="JQ959" s="47"/>
      <c r="JR959" s="47"/>
      <c r="JS959" s="47"/>
      <c r="JT959" s="47"/>
      <c r="JU959" s="47"/>
      <c r="JV959" s="47"/>
      <c r="JW959" s="47"/>
      <c r="JX959" s="47"/>
      <c r="JY959" s="47"/>
      <c r="JZ959" s="47"/>
      <c r="KA959" s="47"/>
      <c r="KB959" s="47"/>
      <c r="KC959" s="47"/>
      <c r="KD959" s="47"/>
      <c r="KE959" s="47"/>
      <c r="KF959" s="47"/>
      <c r="KG959" s="47"/>
      <c r="KH959" s="47"/>
      <c r="KI959" s="47"/>
      <c r="KJ959" s="47"/>
      <c r="KK959" s="47"/>
      <c r="KL959" s="47"/>
      <c r="KM959" s="47"/>
      <c r="KN959" s="47"/>
      <c r="KO959" s="47"/>
      <c r="KP959" s="47"/>
      <c r="KQ959" s="47"/>
      <c r="KR959" s="47"/>
      <c r="KS959" s="47"/>
      <c r="KT959" s="47"/>
      <c r="KU959" s="47"/>
      <c r="KV959" s="47"/>
      <c r="KW959" s="47"/>
      <c r="KX959" s="47"/>
      <c r="KY959" s="47"/>
      <c r="KZ959" s="47"/>
      <c r="LA959" s="47"/>
      <c r="LB959" s="47"/>
      <c r="LC959" s="47"/>
      <c r="LD959" s="47"/>
      <c r="LE959" s="47"/>
      <c r="LF959" s="47"/>
      <c r="LG959" s="47"/>
      <c r="LH959" s="47"/>
      <c r="LI959" s="47"/>
      <c r="LJ959" s="47"/>
      <c r="LK959" s="47"/>
      <c r="LL959" s="47"/>
      <c r="LM959" s="47"/>
      <c r="LN959" s="47"/>
      <c r="LO959" s="47"/>
      <c r="LP959" s="47"/>
      <c r="LQ959" s="47"/>
      <c r="LR959" s="47"/>
      <c r="LS959" s="47"/>
      <c r="LT959" s="47"/>
      <c r="LU959" s="47"/>
      <c r="LV959" s="47"/>
      <c r="LW959" s="47"/>
      <c r="LX959" s="47"/>
      <c r="LY959" s="47"/>
      <c r="LZ959" s="47"/>
      <c r="MA959" s="47"/>
      <c r="MB959" s="47"/>
      <c r="MC959" s="47"/>
      <c r="MD959" s="47"/>
      <c r="ME959" s="47"/>
      <c r="MF959" s="47"/>
      <c r="MG959" s="47"/>
      <c r="MH959" s="47"/>
      <c r="MI959" s="47"/>
      <c r="MJ959" s="47"/>
      <c r="MK959" s="47"/>
      <c r="ML959" s="47"/>
      <c r="MM959" s="47"/>
      <c r="MN959" s="47"/>
      <c r="MO959" s="47"/>
      <c r="MP959" s="47"/>
      <c r="MQ959" s="47"/>
      <c r="MR959" s="47"/>
      <c r="MS959" s="47"/>
      <c r="MT959" s="47"/>
      <c r="MU959" s="47"/>
      <c r="MV959" s="47"/>
      <c r="MW959" s="47"/>
      <c r="MX959" s="47"/>
      <c r="MY959" s="47"/>
      <c r="MZ959" s="47"/>
      <c r="NA959" s="47"/>
    </row>
    <row r="960" spans="138:365" x14ac:dyDescent="0.25"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  <c r="JP960" s="47"/>
      <c r="JQ960" s="47"/>
      <c r="JR960" s="47"/>
      <c r="JS960" s="47"/>
      <c r="JT960" s="47"/>
      <c r="JU960" s="47"/>
      <c r="JV960" s="47"/>
      <c r="JW960" s="47"/>
      <c r="JX960" s="47"/>
      <c r="JY960" s="47"/>
      <c r="JZ960" s="47"/>
      <c r="KA960" s="47"/>
      <c r="KB960" s="47"/>
      <c r="KC960" s="47"/>
      <c r="KD960" s="47"/>
      <c r="KE960" s="47"/>
      <c r="KF960" s="47"/>
      <c r="KG960" s="47"/>
      <c r="KH960" s="47"/>
      <c r="KI960" s="47"/>
      <c r="KJ960" s="47"/>
      <c r="KK960" s="47"/>
      <c r="KL960" s="47"/>
      <c r="KM960" s="47"/>
      <c r="KN960" s="47"/>
      <c r="KO960" s="47"/>
      <c r="KP960" s="47"/>
      <c r="KQ960" s="47"/>
      <c r="KR960" s="47"/>
      <c r="KS960" s="47"/>
      <c r="KT960" s="47"/>
      <c r="KU960" s="47"/>
      <c r="KV960" s="47"/>
      <c r="KW960" s="47"/>
      <c r="KX960" s="47"/>
      <c r="KY960" s="47"/>
      <c r="KZ960" s="47"/>
      <c r="LA960" s="47"/>
      <c r="LB960" s="47"/>
      <c r="LC960" s="47"/>
      <c r="LD960" s="47"/>
      <c r="LE960" s="47"/>
      <c r="LF960" s="47"/>
      <c r="LG960" s="47"/>
      <c r="LH960" s="47"/>
      <c r="LI960" s="47"/>
      <c r="LJ960" s="47"/>
      <c r="LK960" s="47"/>
      <c r="LL960" s="47"/>
      <c r="LM960" s="47"/>
      <c r="LN960" s="47"/>
      <c r="LO960" s="47"/>
      <c r="LP960" s="47"/>
      <c r="LQ960" s="47"/>
      <c r="LR960" s="47"/>
      <c r="LS960" s="47"/>
      <c r="LT960" s="47"/>
      <c r="LU960" s="47"/>
      <c r="LV960" s="47"/>
      <c r="LW960" s="47"/>
      <c r="LX960" s="47"/>
      <c r="LY960" s="47"/>
      <c r="LZ960" s="47"/>
      <c r="MA960" s="47"/>
      <c r="MB960" s="47"/>
      <c r="MC960" s="47"/>
      <c r="MD960" s="47"/>
      <c r="ME960" s="47"/>
      <c r="MF960" s="47"/>
      <c r="MG960" s="47"/>
      <c r="MH960" s="47"/>
      <c r="MI960" s="47"/>
      <c r="MJ960" s="47"/>
      <c r="MK960" s="47"/>
      <c r="ML960" s="47"/>
      <c r="MM960" s="47"/>
      <c r="MN960" s="47"/>
      <c r="MO960" s="47"/>
      <c r="MP960" s="47"/>
      <c r="MQ960" s="47"/>
      <c r="MR960" s="47"/>
      <c r="MS960" s="47"/>
      <c r="MT960" s="47"/>
      <c r="MU960" s="47"/>
      <c r="MV960" s="47"/>
      <c r="MW960" s="47"/>
      <c r="MX960" s="47"/>
      <c r="MY960" s="47"/>
      <c r="MZ960" s="47"/>
      <c r="NA960" s="47"/>
    </row>
    <row r="961" spans="138:365" x14ac:dyDescent="0.25"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  <c r="JP961" s="47"/>
      <c r="JQ961" s="47"/>
      <c r="JR961" s="47"/>
      <c r="JS961" s="47"/>
      <c r="JT961" s="47"/>
      <c r="JU961" s="47"/>
      <c r="JV961" s="47"/>
      <c r="JW961" s="47"/>
      <c r="JX961" s="47"/>
      <c r="JY961" s="47"/>
      <c r="JZ961" s="47"/>
      <c r="KA961" s="47"/>
      <c r="KB961" s="47"/>
      <c r="KC961" s="47"/>
      <c r="KD961" s="47"/>
      <c r="KE961" s="47"/>
      <c r="KF961" s="47"/>
      <c r="KG961" s="47"/>
      <c r="KH961" s="47"/>
      <c r="KI961" s="47"/>
      <c r="KJ961" s="47"/>
      <c r="KK961" s="47"/>
      <c r="KL961" s="47"/>
      <c r="KM961" s="47"/>
      <c r="KN961" s="47"/>
      <c r="KO961" s="47"/>
      <c r="KP961" s="47"/>
      <c r="KQ961" s="47"/>
      <c r="KR961" s="47"/>
      <c r="KS961" s="47"/>
      <c r="KT961" s="47"/>
      <c r="KU961" s="47"/>
      <c r="KV961" s="47"/>
      <c r="KW961" s="47"/>
      <c r="KX961" s="47"/>
      <c r="KY961" s="47"/>
      <c r="KZ961" s="47"/>
      <c r="LA961" s="47"/>
      <c r="LB961" s="47"/>
      <c r="LC961" s="47"/>
      <c r="LD961" s="47"/>
      <c r="LE961" s="47"/>
      <c r="LF961" s="47"/>
      <c r="LG961" s="47"/>
      <c r="LH961" s="47"/>
      <c r="LI961" s="47"/>
      <c r="LJ961" s="47"/>
      <c r="LK961" s="47"/>
      <c r="LL961" s="47"/>
      <c r="LM961" s="47"/>
      <c r="LN961" s="47"/>
      <c r="LO961" s="47"/>
      <c r="LP961" s="47"/>
      <c r="LQ961" s="47"/>
      <c r="LR961" s="47"/>
      <c r="LS961" s="47"/>
      <c r="LT961" s="47"/>
      <c r="LU961" s="47"/>
      <c r="LV961" s="47"/>
      <c r="LW961" s="47"/>
      <c r="LX961" s="47"/>
      <c r="LY961" s="47"/>
      <c r="LZ961" s="47"/>
      <c r="MA961" s="47"/>
      <c r="MB961" s="47"/>
      <c r="MC961" s="47"/>
      <c r="MD961" s="47"/>
      <c r="ME961" s="47"/>
      <c r="MF961" s="47"/>
      <c r="MG961" s="47"/>
      <c r="MH961" s="47"/>
      <c r="MI961" s="47"/>
      <c r="MJ961" s="47"/>
      <c r="MK961" s="47"/>
      <c r="ML961" s="47"/>
      <c r="MM961" s="47"/>
      <c r="MN961" s="47"/>
      <c r="MO961" s="47"/>
      <c r="MP961" s="47"/>
      <c r="MQ961" s="47"/>
      <c r="MR961" s="47"/>
      <c r="MS961" s="47"/>
      <c r="MT961" s="47"/>
      <c r="MU961" s="47"/>
      <c r="MV961" s="47"/>
      <c r="MW961" s="47"/>
      <c r="MX961" s="47"/>
      <c r="MY961" s="47"/>
      <c r="MZ961" s="47"/>
      <c r="NA961" s="47"/>
    </row>
    <row r="962" spans="138:365" x14ac:dyDescent="0.25"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  <c r="JP962" s="47"/>
      <c r="JQ962" s="47"/>
      <c r="JR962" s="47"/>
      <c r="JS962" s="47"/>
      <c r="JT962" s="47"/>
      <c r="JU962" s="47"/>
      <c r="JV962" s="47"/>
      <c r="JW962" s="47"/>
      <c r="JX962" s="47"/>
      <c r="JY962" s="47"/>
      <c r="JZ962" s="47"/>
      <c r="KA962" s="47"/>
      <c r="KB962" s="47"/>
      <c r="KC962" s="47"/>
      <c r="KD962" s="47"/>
      <c r="KE962" s="47"/>
      <c r="KF962" s="47"/>
      <c r="KG962" s="47"/>
      <c r="KH962" s="47"/>
      <c r="KI962" s="47"/>
      <c r="KJ962" s="47"/>
      <c r="KK962" s="47"/>
      <c r="KL962" s="47"/>
      <c r="KM962" s="47"/>
      <c r="KN962" s="47"/>
      <c r="KO962" s="47"/>
      <c r="KP962" s="47"/>
      <c r="KQ962" s="47"/>
      <c r="KR962" s="47"/>
      <c r="KS962" s="47"/>
      <c r="KT962" s="47"/>
      <c r="KU962" s="47"/>
      <c r="KV962" s="47"/>
      <c r="KW962" s="47"/>
      <c r="KX962" s="47"/>
      <c r="KY962" s="47"/>
      <c r="KZ962" s="47"/>
      <c r="LA962" s="47"/>
      <c r="LB962" s="47"/>
      <c r="LC962" s="47"/>
      <c r="LD962" s="47"/>
      <c r="LE962" s="47"/>
      <c r="LF962" s="47"/>
      <c r="LG962" s="47"/>
      <c r="LH962" s="47"/>
      <c r="LI962" s="47"/>
      <c r="LJ962" s="47"/>
      <c r="LK962" s="47"/>
      <c r="LL962" s="47"/>
      <c r="LM962" s="47"/>
      <c r="LN962" s="47"/>
      <c r="LO962" s="47"/>
      <c r="LP962" s="47"/>
      <c r="LQ962" s="47"/>
      <c r="LR962" s="47"/>
      <c r="LS962" s="47"/>
      <c r="LT962" s="47"/>
      <c r="LU962" s="47"/>
      <c r="LV962" s="47"/>
      <c r="LW962" s="47"/>
      <c r="LX962" s="47"/>
      <c r="LY962" s="47"/>
      <c r="LZ962" s="47"/>
      <c r="MA962" s="47"/>
      <c r="MB962" s="47"/>
      <c r="MC962" s="47"/>
      <c r="MD962" s="47"/>
      <c r="ME962" s="47"/>
      <c r="MF962" s="47"/>
      <c r="MG962" s="47"/>
      <c r="MH962" s="47"/>
      <c r="MI962" s="47"/>
      <c r="MJ962" s="47"/>
      <c r="MK962" s="47"/>
      <c r="ML962" s="47"/>
      <c r="MM962" s="47"/>
      <c r="MN962" s="47"/>
      <c r="MO962" s="47"/>
      <c r="MP962" s="47"/>
      <c r="MQ962" s="47"/>
      <c r="MR962" s="47"/>
      <c r="MS962" s="47"/>
      <c r="MT962" s="47"/>
      <c r="MU962" s="47"/>
      <c r="MV962" s="47"/>
      <c r="MW962" s="47"/>
      <c r="MX962" s="47"/>
      <c r="MY962" s="47"/>
      <c r="MZ962" s="47"/>
      <c r="NA962" s="47"/>
    </row>
    <row r="963" spans="138:365" x14ac:dyDescent="0.25"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  <c r="JP963" s="47"/>
      <c r="JQ963" s="47"/>
      <c r="JR963" s="47"/>
      <c r="JS963" s="47"/>
      <c r="JT963" s="47"/>
      <c r="JU963" s="47"/>
      <c r="JV963" s="47"/>
      <c r="JW963" s="47"/>
      <c r="JX963" s="47"/>
      <c r="JY963" s="47"/>
      <c r="JZ963" s="47"/>
      <c r="KA963" s="47"/>
      <c r="KB963" s="47"/>
      <c r="KC963" s="47"/>
      <c r="KD963" s="47"/>
      <c r="KE963" s="47"/>
      <c r="KF963" s="47"/>
      <c r="KG963" s="47"/>
      <c r="KH963" s="47"/>
      <c r="KI963" s="47"/>
      <c r="KJ963" s="47"/>
      <c r="KK963" s="47"/>
      <c r="KL963" s="47"/>
      <c r="KM963" s="47"/>
      <c r="KN963" s="47"/>
      <c r="KO963" s="47"/>
      <c r="KP963" s="47"/>
      <c r="KQ963" s="47"/>
      <c r="KR963" s="47"/>
      <c r="KS963" s="47"/>
      <c r="KT963" s="47"/>
      <c r="KU963" s="47"/>
      <c r="KV963" s="47"/>
      <c r="KW963" s="47"/>
      <c r="KX963" s="47"/>
      <c r="KY963" s="47"/>
      <c r="KZ963" s="47"/>
      <c r="LA963" s="47"/>
      <c r="LB963" s="47"/>
      <c r="LC963" s="47"/>
      <c r="LD963" s="47"/>
      <c r="LE963" s="47"/>
      <c r="LF963" s="47"/>
      <c r="LG963" s="47"/>
      <c r="LH963" s="47"/>
      <c r="LI963" s="47"/>
      <c r="LJ963" s="47"/>
      <c r="LK963" s="47"/>
      <c r="LL963" s="47"/>
      <c r="LM963" s="47"/>
      <c r="LN963" s="47"/>
      <c r="LO963" s="47"/>
      <c r="LP963" s="47"/>
      <c r="LQ963" s="47"/>
      <c r="LR963" s="47"/>
      <c r="LS963" s="47"/>
      <c r="LT963" s="47"/>
      <c r="LU963" s="47"/>
      <c r="LV963" s="47"/>
      <c r="LW963" s="47"/>
      <c r="LX963" s="47"/>
      <c r="LY963" s="47"/>
      <c r="LZ963" s="47"/>
      <c r="MA963" s="47"/>
      <c r="MB963" s="47"/>
      <c r="MC963" s="47"/>
      <c r="MD963" s="47"/>
      <c r="ME963" s="47"/>
      <c r="MF963" s="47"/>
      <c r="MG963" s="47"/>
      <c r="MH963" s="47"/>
      <c r="MI963" s="47"/>
      <c r="MJ963" s="47"/>
      <c r="MK963" s="47"/>
      <c r="ML963" s="47"/>
      <c r="MM963" s="47"/>
      <c r="MN963" s="47"/>
      <c r="MO963" s="47"/>
      <c r="MP963" s="47"/>
      <c r="MQ963" s="47"/>
      <c r="MR963" s="47"/>
      <c r="MS963" s="47"/>
      <c r="MT963" s="47"/>
      <c r="MU963" s="47"/>
      <c r="MV963" s="47"/>
      <c r="MW963" s="47"/>
      <c r="MX963" s="47"/>
      <c r="MY963" s="47"/>
      <c r="MZ963" s="47"/>
      <c r="NA963" s="47"/>
    </row>
    <row r="964" spans="138:365" x14ac:dyDescent="0.25"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  <c r="JP964" s="47"/>
      <c r="JQ964" s="47"/>
      <c r="JR964" s="47"/>
      <c r="JS964" s="47"/>
      <c r="JT964" s="47"/>
      <c r="JU964" s="47"/>
      <c r="JV964" s="47"/>
      <c r="JW964" s="47"/>
      <c r="JX964" s="47"/>
      <c r="JY964" s="47"/>
      <c r="JZ964" s="47"/>
      <c r="KA964" s="47"/>
      <c r="KB964" s="47"/>
      <c r="KC964" s="47"/>
      <c r="KD964" s="47"/>
      <c r="KE964" s="47"/>
      <c r="KF964" s="47"/>
      <c r="KG964" s="47"/>
      <c r="KH964" s="47"/>
      <c r="KI964" s="47"/>
      <c r="KJ964" s="47"/>
      <c r="KK964" s="47"/>
      <c r="KL964" s="47"/>
      <c r="KM964" s="47"/>
      <c r="KN964" s="47"/>
      <c r="KO964" s="47"/>
      <c r="KP964" s="47"/>
      <c r="KQ964" s="47"/>
      <c r="KR964" s="47"/>
      <c r="KS964" s="47"/>
      <c r="KT964" s="47"/>
      <c r="KU964" s="47"/>
      <c r="KV964" s="47"/>
      <c r="KW964" s="47"/>
      <c r="KX964" s="47"/>
      <c r="KY964" s="47"/>
      <c r="KZ964" s="47"/>
      <c r="LA964" s="47"/>
      <c r="LB964" s="47"/>
      <c r="LC964" s="47"/>
      <c r="LD964" s="47"/>
      <c r="LE964" s="47"/>
      <c r="LF964" s="47"/>
      <c r="LG964" s="47"/>
      <c r="LH964" s="47"/>
      <c r="LI964" s="47"/>
      <c r="LJ964" s="47"/>
      <c r="LK964" s="47"/>
      <c r="LL964" s="47"/>
      <c r="LM964" s="47"/>
      <c r="LN964" s="47"/>
      <c r="LO964" s="47"/>
      <c r="LP964" s="47"/>
      <c r="LQ964" s="47"/>
      <c r="LR964" s="47"/>
      <c r="LS964" s="47"/>
      <c r="LT964" s="47"/>
      <c r="LU964" s="47"/>
      <c r="LV964" s="47"/>
      <c r="LW964" s="47"/>
      <c r="LX964" s="47"/>
      <c r="LY964" s="47"/>
      <c r="LZ964" s="47"/>
      <c r="MA964" s="47"/>
      <c r="MB964" s="47"/>
      <c r="MC964" s="47"/>
      <c r="MD964" s="47"/>
      <c r="ME964" s="47"/>
      <c r="MF964" s="47"/>
      <c r="MG964" s="47"/>
      <c r="MH964" s="47"/>
      <c r="MI964" s="47"/>
      <c r="MJ964" s="47"/>
      <c r="MK964" s="47"/>
      <c r="ML964" s="47"/>
      <c r="MM964" s="47"/>
      <c r="MN964" s="47"/>
      <c r="MO964" s="47"/>
      <c r="MP964" s="47"/>
      <c r="MQ964" s="47"/>
      <c r="MR964" s="47"/>
      <c r="MS964" s="47"/>
      <c r="MT964" s="47"/>
      <c r="MU964" s="47"/>
      <c r="MV964" s="47"/>
      <c r="MW964" s="47"/>
      <c r="MX964" s="47"/>
      <c r="MY964" s="47"/>
      <c r="MZ964" s="47"/>
      <c r="NA964" s="47"/>
    </row>
    <row r="965" spans="138:365" x14ac:dyDescent="0.25"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  <c r="JP965" s="47"/>
      <c r="JQ965" s="47"/>
      <c r="JR965" s="47"/>
      <c r="JS965" s="47"/>
      <c r="JT965" s="47"/>
      <c r="JU965" s="47"/>
      <c r="JV965" s="47"/>
      <c r="JW965" s="47"/>
      <c r="JX965" s="47"/>
      <c r="JY965" s="47"/>
      <c r="JZ965" s="47"/>
      <c r="KA965" s="47"/>
      <c r="KB965" s="47"/>
      <c r="KC965" s="47"/>
      <c r="KD965" s="47"/>
      <c r="KE965" s="47"/>
      <c r="KF965" s="47"/>
      <c r="KG965" s="47"/>
      <c r="KH965" s="47"/>
      <c r="KI965" s="47"/>
      <c r="KJ965" s="47"/>
      <c r="KK965" s="47"/>
      <c r="KL965" s="47"/>
      <c r="KM965" s="47"/>
      <c r="KN965" s="47"/>
      <c r="KO965" s="47"/>
      <c r="KP965" s="47"/>
      <c r="KQ965" s="47"/>
      <c r="KR965" s="47"/>
      <c r="KS965" s="47"/>
      <c r="KT965" s="47"/>
      <c r="KU965" s="47"/>
      <c r="KV965" s="47"/>
      <c r="KW965" s="47"/>
      <c r="KX965" s="47"/>
      <c r="KY965" s="47"/>
      <c r="KZ965" s="47"/>
      <c r="LA965" s="47"/>
      <c r="LB965" s="47"/>
      <c r="LC965" s="47"/>
      <c r="LD965" s="47"/>
      <c r="LE965" s="47"/>
      <c r="LF965" s="47"/>
      <c r="LG965" s="47"/>
      <c r="LH965" s="47"/>
      <c r="LI965" s="47"/>
      <c r="LJ965" s="47"/>
      <c r="LK965" s="47"/>
      <c r="LL965" s="47"/>
      <c r="LM965" s="47"/>
      <c r="LN965" s="47"/>
      <c r="LO965" s="47"/>
      <c r="LP965" s="47"/>
      <c r="LQ965" s="47"/>
      <c r="LR965" s="47"/>
      <c r="LS965" s="47"/>
      <c r="LT965" s="47"/>
      <c r="LU965" s="47"/>
      <c r="LV965" s="47"/>
      <c r="LW965" s="47"/>
      <c r="LX965" s="47"/>
      <c r="LY965" s="47"/>
      <c r="LZ965" s="47"/>
      <c r="MA965" s="47"/>
      <c r="MB965" s="47"/>
      <c r="MC965" s="47"/>
      <c r="MD965" s="47"/>
      <c r="ME965" s="47"/>
      <c r="MF965" s="47"/>
      <c r="MG965" s="47"/>
      <c r="MH965" s="47"/>
      <c r="MI965" s="47"/>
      <c r="MJ965" s="47"/>
      <c r="MK965" s="47"/>
      <c r="ML965" s="47"/>
      <c r="MM965" s="47"/>
      <c r="MN965" s="47"/>
      <c r="MO965" s="47"/>
      <c r="MP965" s="47"/>
      <c r="MQ965" s="47"/>
      <c r="MR965" s="47"/>
      <c r="MS965" s="47"/>
      <c r="MT965" s="47"/>
      <c r="MU965" s="47"/>
      <c r="MV965" s="47"/>
      <c r="MW965" s="47"/>
      <c r="MX965" s="47"/>
      <c r="MY965" s="47"/>
      <c r="MZ965" s="47"/>
      <c r="NA965" s="47"/>
    </row>
    <row r="966" spans="138:365" x14ac:dyDescent="0.25"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  <c r="JP966" s="47"/>
      <c r="JQ966" s="47"/>
      <c r="JR966" s="47"/>
      <c r="JS966" s="47"/>
      <c r="JT966" s="47"/>
      <c r="JU966" s="47"/>
      <c r="JV966" s="47"/>
      <c r="JW966" s="47"/>
      <c r="JX966" s="47"/>
      <c r="JY966" s="47"/>
      <c r="JZ966" s="47"/>
      <c r="KA966" s="47"/>
      <c r="KB966" s="47"/>
      <c r="KC966" s="47"/>
      <c r="KD966" s="47"/>
      <c r="KE966" s="47"/>
      <c r="KF966" s="47"/>
      <c r="KG966" s="47"/>
      <c r="KH966" s="47"/>
      <c r="KI966" s="47"/>
      <c r="KJ966" s="47"/>
      <c r="KK966" s="47"/>
      <c r="KL966" s="47"/>
      <c r="KM966" s="47"/>
      <c r="KN966" s="47"/>
      <c r="KO966" s="47"/>
      <c r="KP966" s="47"/>
      <c r="KQ966" s="47"/>
      <c r="KR966" s="47"/>
      <c r="KS966" s="47"/>
      <c r="KT966" s="47"/>
      <c r="KU966" s="47"/>
      <c r="KV966" s="47"/>
      <c r="KW966" s="47"/>
      <c r="KX966" s="47"/>
      <c r="KY966" s="47"/>
      <c r="KZ966" s="47"/>
      <c r="LA966" s="47"/>
      <c r="LB966" s="47"/>
      <c r="LC966" s="47"/>
      <c r="LD966" s="47"/>
      <c r="LE966" s="47"/>
      <c r="LF966" s="47"/>
      <c r="LG966" s="47"/>
      <c r="LH966" s="47"/>
      <c r="LI966" s="47"/>
      <c r="LJ966" s="47"/>
      <c r="LK966" s="47"/>
      <c r="LL966" s="47"/>
      <c r="LM966" s="47"/>
      <c r="LN966" s="47"/>
      <c r="LO966" s="47"/>
      <c r="LP966" s="47"/>
      <c r="LQ966" s="47"/>
      <c r="LR966" s="47"/>
      <c r="LS966" s="47"/>
      <c r="LT966" s="47"/>
      <c r="LU966" s="47"/>
      <c r="LV966" s="47"/>
      <c r="LW966" s="47"/>
      <c r="LX966" s="47"/>
      <c r="LY966" s="47"/>
      <c r="LZ966" s="47"/>
      <c r="MA966" s="47"/>
      <c r="MB966" s="47"/>
      <c r="MC966" s="47"/>
      <c r="MD966" s="47"/>
      <c r="ME966" s="47"/>
      <c r="MF966" s="47"/>
      <c r="MG966" s="47"/>
      <c r="MH966" s="47"/>
      <c r="MI966" s="47"/>
      <c r="MJ966" s="47"/>
      <c r="MK966" s="47"/>
      <c r="ML966" s="47"/>
      <c r="MM966" s="47"/>
      <c r="MN966" s="47"/>
      <c r="MO966" s="47"/>
      <c r="MP966" s="47"/>
      <c r="MQ966" s="47"/>
      <c r="MR966" s="47"/>
      <c r="MS966" s="47"/>
      <c r="MT966" s="47"/>
      <c r="MU966" s="47"/>
      <c r="MV966" s="47"/>
      <c r="MW966" s="47"/>
      <c r="MX966" s="47"/>
      <c r="MY966" s="47"/>
      <c r="MZ966" s="47"/>
      <c r="NA966" s="47"/>
    </row>
    <row r="967" spans="138:365" x14ac:dyDescent="0.25"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  <c r="JP967" s="47"/>
      <c r="JQ967" s="47"/>
      <c r="JR967" s="47"/>
      <c r="JS967" s="47"/>
      <c r="JT967" s="47"/>
      <c r="JU967" s="47"/>
      <c r="JV967" s="47"/>
      <c r="JW967" s="47"/>
      <c r="JX967" s="47"/>
      <c r="JY967" s="47"/>
      <c r="JZ967" s="47"/>
      <c r="KA967" s="47"/>
      <c r="KB967" s="47"/>
      <c r="KC967" s="47"/>
      <c r="KD967" s="47"/>
      <c r="KE967" s="47"/>
      <c r="KF967" s="47"/>
      <c r="KG967" s="47"/>
      <c r="KH967" s="47"/>
      <c r="KI967" s="47"/>
      <c r="KJ967" s="47"/>
      <c r="KK967" s="47"/>
      <c r="KL967" s="47"/>
      <c r="KM967" s="47"/>
      <c r="KN967" s="47"/>
      <c r="KO967" s="47"/>
      <c r="KP967" s="47"/>
      <c r="KQ967" s="47"/>
      <c r="KR967" s="47"/>
      <c r="KS967" s="47"/>
      <c r="KT967" s="47"/>
      <c r="KU967" s="47"/>
      <c r="KV967" s="47"/>
      <c r="KW967" s="47"/>
      <c r="KX967" s="47"/>
      <c r="KY967" s="47"/>
      <c r="KZ967" s="47"/>
      <c r="LA967" s="47"/>
      <c r="LB967" s="47"/>
      <c r="LC967" s="47"/>
      <c r="LD967" s="47"/>
      <c r="LE967" s="47"/>
      <c r="LF967" s="47"/>
      <c r="LG967" s="47"/>
      <c r="LH967" s="47"/>
      <c r="LI967" s="47"/>
      <c r="LJ967" s="47"/>
      <c r="LK967" s="47"/>
      <c r="LL967" s="47"/>
      <c r="LM967" s="47"/>
      <c r="LN967" s="47"/>
      <c r="LO967" s="47"/>
      <c r="LP967" s="47"/>
      <c r="LQ967" s="47"/>
      <c r="LR967" s="47"/>
      <c r="LS967" s="47"/>
      <c r="LT967" s="47"/>
      <c r="LU967" s="47"/>
      <c r="LV967" s="47"/>
      <c r="LW967" s="47"/>
      <c r="LX967" s="47"/>
      <c r="LY967" s="47"/>
      <c r="LZ967" s="47"/>
      <c r="MA967" s="47"/>
      <c r="MB967" s="47"/>
      <c r="MC967" s="47"/>
      <c r="MD967" s="47"/>
      <c r="ME967" s="47"/>
      <c r="MF967" s="47"/>
      <c r="MG967" s="47"/>
      <c r="MH967" s="47"/>
      <c r="MI967" s="47"/>
      <c r="MJ967" s="47"/>
      <c r="MK967" s="47"/>
      <c r="ML967" s="47"/>
      <c r="MM967" s="47"/>
      <c r="MN967" s="47"/>
      <c r="MO967" s="47"/>
      <c r="MP967" s="47"/>
      <c r="MQ967" s="47"/>
      <c r="MR967" s="47"/>
      <c r="MS967" s="47"/>
      <c r="MT967" s="47"/>
      <c r="MU967" s="47"/>
      <c r="MV967" s="47"/>
      <c r="MW967" s="47"/>
      <c r="MX967" s="47"/>
      <c r="MY967" s="47"/>
      <c r="MZ967" s="47"/>
      <c r="NA967" s="47"/>
    </row>
    <row r="968" spans="138:365" x14ac:dyDescent="0.25"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  <c r="JP968" s="47"/>
      <c r="JQ968" s="47"/>
      <c r="JR968" s="47"/>
      <c r="JS968" s="47"/>
      <c r="JT968" s="47"/>
      <c r="JU968" s="47"/>
      <c r="JV968" s="47"/>
      <c r="JW968" s="47"/>
      <c r="JX968" s="47"/>
      <c r="JY968" s="47"/>
      <c r="JZ968" s="47"/>
      <c r="KA968" s="47"/>
      <c r="KB968" s="47"/>
      <c r="KC968" s="47"/>
      <c r="KD968" s="47"/>
      <c r="KE968" s="47"/>
      <c r="KF968" s="47"/>
      <c r="KG968" s="47"/>
      <c r="KH968" s="47"/>
      <c r="KI968" s="47"/>
      <c r="KJ968" s="47"/>
      <c r="KK968" s="47"/>
      <c r="KL968" s="47"/>
      <c r="KM968" s="47"/>
      <c r="KN968" s="47"/>
      <c r="KO968" s="47"/>
      <c r="KP968" s="47"/>
      <c r="KQ968" s="47"/>
      <c r="KR968" s="47"/>
      <c r="KS968" s="47"/>
      <c r="KT968" s="47"/>
      <c r="KU968" s="47"/>
      <c r="KV968" s="47"/>
      <c r="KW968" s="47"/>
      <c r="KX968" s="47"/>
      <c r="KY968" s="47"/>
      <c r="KZ968" s="47"/>
      <c r="LA968" s="47"/>
      <c r="LB968" s="47"/>
      <c r="LC968" s="47"/>
      <c r="LD968" s="47"/>
      <c r="LE968" s="47"/>
      <c r="LF968" s="47"/>
      <c r="LG968" s="47"/>
      <c r="LH968" s="47"/>
      <c r="LI968" s="47"/>
      <c r="LJ968" s="47"/>
      <c r="LK968" s="47"/>
      <c r="LL968" s="47"/>
      <c r="LM968" s="47"/>
      <c r="LN968" s="47"/>
      <c r="LO968" s="47"/>
      <c r="LP968" s="47"/>
      <c r="LQ968" s="47"/>
      <c r="LR968" s="47"/>
      <c r="LS968" s="47"/>
      <c r="LT968" s="47"/>
      <c r="LU968" s="47"/>
      <c r="LV968" s="47"/>
      <c r="LW968" s="47"/>
      <c r="LX968" s="47"/>
      <c r="LY968" s="47"/>
      <c r="LZ968" s="47"/>
      <c r="MA968" s="47"/>
      <c r="MB968" s="47"/>
      <c r="MC968" s="47"/>
      <c r="MD968" s="47"/>
      <c r="ME968" s="47"/>
      <c r="MF968" s="47"/>
      <c r="MG968" s="47"/>
      <c r="MH968" s="47"/>
      <c r="MI968" s="47"/>
      <c r="MJ968" s="47"/>
      <c r="MK968" s="47"/>
      <c r="ML968" s="47"/>
      <c r="MM968" s="47"/>
      <c r="MN968" s="47"/>
      <c r="MO968" s="47"/>
      <c r="MP968" s="47"/>
      <c r="MQ968" s="47"/>
      <c r="MR968" s="47"/>
      <c r="MS968" s="47"/>
      <c r="MT968" s="47"/>
      <c r="MU968" s="47"/>
      <c r="MV968" s="47"/>
      <c r="MW968" s="47"/>
      <c r="MX968" s="47"/>
      <c r="MY968" s="47"/>
      <c r="MZ968" s="47"/>
      <c r="NA968" s="47"/>
    </row>
    <row r="969" spans="138:365" x14ac:dyDescent="0.25"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  <c r="JP969" s="47"/>
      <c r="JQ969" s="47"/>
      <c r="JR969" s="47"/>
      <c r="JS969" s="47"/>
      <c r="JT969" s="47"/>
      <c r="JU969" s="47"/>
      <c r="JV969" s="47"/>
      <c r="JW969" s="47"/>
      <c r="JX969" s="47"/>
      <c r="JY969" s="47"/>
      <c r="JZ969" s="47"/>
      <c r="KA969" s="47"/>
      <c r="KB969" s="47"/>
      <c r="KC969" s="47"/>
      <c r="KD969" s="47"/>
      <c r="KE969" s="47"/>
      <c r="KF969" s="47"/>
      <c r="KG969" s="47"/>
      <c r="KH969" s="47"/>
      <c r="KI969" s="47"/>
      <c r="KJ969" s="47"/>
      <c r="KK969" s="47"/>
      <c r="KL969" s="47"/>
      <c r="KM969" s="47"/>
      <c r="KN969" s="47"/>
      <c r="KO969" s="47"/>
      <c r="KP969" s="47"/>
      <c r="KQ969" s="47"/>
      <c r="KR969" s="47"/>
      <c r="KS969" s="47"/>
      <c r="KT969" s="47"/>
      <c r="KU969" s="47"/>
      <c r="KV969" s="47"/>
      <c r="KW969" s="47"/>
      <c r="KX969" s="47"/>
      <c r="KY969" s="47"/>
      <c r="KZ969" s="47"/>
      <c r="LA969" s="47"/>
      <c r="LB969" s="47"/>
      <c r="LC969" s="47"/>
      <c r="LD969" s="47"/>
      <c r="LE969" s="47"/>
      <c r="LF969" s="47"/>
      <c r="LG969" s="47"/>
      <c r="LH969" s="47"/>
      <c r="LI969" s="47"/>
      <c r="LJ969" s="47"/>
      <c r="LK969" s="47"/>
      <c r="LL969" s="47"/>
      <c r="LM969" s="47"/>
      <c r="LN969" s="47"/>
      <c r="LO969" s="47"/>
      <c r="LP969" s="47"/>
      <c r="LQ969" s="47"/>
      <c r="LR969" s="47"/>
      <c r="LS969" s="47"/>
      <c r="LT969" s="47"/>
      <c r="LU969" s="47"/>
      <c r="LV969" s="47"/>
      <c r="LW969" s="47"/>
      <c r="LX969" s="47"/>
      <c r="LY969" s="47"/>
      <c r="LZ969" s="47"/>
      <c r="MA969" s="47"/>
      <c r="MB969" s="47"/>
      <c r="MC969" s="47"/>
      <c r="MD969" s="47"/>
      <c r="ME969" s="47"/>
      <c r="MF969" s="47"/>
      <c r="MG969" s="47"/>
      <c r="MH969" s="47"/>
      <c r="MI969" s="47"/>
      <c r="MJ969" s="47"/>
      <c r="MK969" s="47"/>
      <c r="ML969" s="47"/>
      <c r="MM969" s="47"/>
      <c r="MN969" s="47"/>
      <c r="MO969" s="47"/>
      <c r="MP969" s="47"/>
      <c r="MQ969" s="47"/>
      <c r="MR969" s="47"/>
      <c r="MS969" s="47"/>
      <c r="MT969" s="47"/>
      <c r="MU969" s="47"/>
      <c r="MV969" s="47"/>
      <c r="MW969" s="47"/>
      <c r="MX969" s="47"/>
      <c r="MY969" s="47"/>
      <c r="MZ969" s="47"/>
      <c r="NA969" s="47"/>
    </row>
    <row r="970" spans="138:365" x14ac:dyDescent="0.25"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  <c r="JP970" s="47"/>
      <c r="JQ970" s="47"/>
      <c r="JR970" s="47"/>
      <c r="JS970" s="47"/>
      <c r="JT970" s="47"/>
      <c r="JU970" s="47"/>
      <c r="JV970" s="47"/>
      <c r="JW970" s="47"/>
      <c r="JX970" s="47"/>
      <c r="JY970" s="47"/>
      <c r="JZ970" s="47"/>
      <c r="KA970" s="47"/>
      <c r="KB970" s="47"/>
      <c r="KC970" s="47"/>
      <c r="KD970" s="47"/>
      <c r="KE970" s="47"/>
      <c r="KF970" s="47"/>
      <c r="KG970" s="47"/>
      <c r="KH970" s="47"/>
      <c r="KI970" s="47"/>
      <c r="KJ970" s="47"/>
      <c r="KK970" s="47"/>
      <c r="KL970" s="47"/>
      <c r="KM970" s="47"/>
      <c r="KN970" s="47"/>
      <c r="KO970" s="47"/>
      <c r="KP970" s="47"/>
      <c r="KQ970" s="47"/>
      <c r="KR970" s="47"/>
      <c r="KS970" s="47"/>
      <c r="KT970" s="47"/>
      <c r="KU970" s="47"/>
      <c r="KV970" s="47"/>
      <c r="KW970" s="47"/>
      <c r="KX970" s="47"/>
      <c r="KY970" s="47"/>
      <c r="KZ970" s="47"/>
      <c r="LA970" s="47"/>
      <c r="LB970" s="47"/>
      <c r="LC970" s="47"/>
      <c r="LD970" s="47"/>
      <c r="LE970" s="47"/>
      <c r="LF970" s="47"/>
      <c r="LG970" s="47"/>
      <c r="LH970" s="47"/>
      <c r="LI970" s="47"/>
      <c r="LJ970" s="47"/>
      <c r="LK970" s="47"/>
      <c r="LL970" s="47"/>
      <c r="LM970" s="47"/>
      <c r="LN970" s="47"/>
      <c r="LO970" s="47"/>
      <c r="LP970" s="47"/>
      <c r="LQ970" s="47"/>
      <c r="LR970" s="47"/>
      <c r="LS970" s="47"/>
      <c r="LT970" s="47"/>
      <c r="LU970" s="47"/>
      <c r="LV970" s="47"/>
      <c r="LW970" s="47"/>
      <c r="LX970" s="47"/>
      <c r="LY970" s="47"/>
      <c r="LZ970" s="47"/>
      <c r="MA970" s="47"/>
      <c r="MB970" s="47"/>
      <c r="MC970" s="47"/>
      <c r="MD970" s="47"/>
      <c r="ME970" s="47"/>
      <c r="MF970" s="47"/>
      <c r="MG970" s="47"/>
      <c r="MH970" s="47"/>
      <c r="MI970" s="47"/>
      <c r="MJ970" s="47"/>
      <c r="MK970" s="47"/>
      <c r="ML970" s="47"/>
      <c r="MM970" s="47"/>
      <c r="MN970" s="47"/>
      <c r="MO970" s="47"/>
      <c r="MP970" s="47"/>
      <c r="MQ970" s="47"/>
      <c r="MR970" s="47"/>
      <c r="MS970" s="47"/>
      <c r="MT970" s="47"/>
      <c r="MU970" s="47"/>
      <c r="MV970" s="47"/>
      <c r="MW970" s="47"/>
      <c r="MX970" s="47"/>
      <c r="MY970" s="47"/>
      <c r="MZ970" s="47"/>
      <c r="NA970" s="47"/>
    </row>
    <row r="971" spans="138:365" x14ac:dyDescent="0.25"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  <c r="JP971" s="47"/>
      <c r="JQ971" s="47"/>
      <c r="JR971" s="47"/>
      <c r="JS971" s="47"/>
      <c r="JT971" s="47"/>
      <c r="JU971" s="47"/>
      <c r="JV971" s="47"/>
      <c r="JW971" s="47"/>
      <c r="JX971" s="47"/>
      <c r="JY971" s="47"/>
      <c r="JZ971" s="47"/>
      <c r="KA971" s="47"/>
      <c r="KB971" s="47"/>
      <c r="KC971" s="47"/>
      <c r="KD971" s="47"/>
      <c r="KE971" s="47"/>
      <c r="KF971" s="47"/>
      <c r="KG971" s="47"/>
      <c r="KH971" s="47"/>
      <c r="KI971" s="47"/>
      <c r="KJ971" s="47"/>
      <c r="KK971" s="47"/>
      <c r="KL971" s="47"/>
      <c r="KM971" s="47"/>
      <c r="KN971" s="47"/>
      <c r="KO971" s="47"/>
      <c r="KP971" s="47"/>
      <c r="KQ971" s="47"/>
      <c r="KR971" s="47"/>
      <c r="KS971" s="47"/>
      <c r="KT971" s="47"/>
      <c r="KU971" s="47"/>
      <c r="KV971" s="47"/>
      <c r="KW971" s="47"/>
      <c r="KX971" s="47"/>
      <c r="KY971" s="47"/>
      <c r="KZ971" s="47"/>
      <c r="LA971" s="47"/>
      <c r="LB971" s="47"/>
      <c r="LC971" s="47"/>
      <c r="LD971" s="47"/>
      <c r="LE971" s="47"/>
      <c r="LF971" s="47"/>
      <c r="LG971" s="47"/>
      <c r="LH971" s="47"/>
      <c r="LI971" s="47"/>
      <c r="LJ971" s="47"/>
      <c r="LK971" s="47"/>
      <c r="LL971" s="47"/>
      <c r="LM971" s="47"/>
      <c r="LN971" s="47"/>
      <c r="LO971" s="47"/>
      <c r="LP971" s="47"/>
      <c r="LQ971" s="47"/>
      <c r="LR971" s="47"/>
      <c r="LS971" s="47"/>
      <c r="LT971" s="47"/>
      <c r="LU971" s="47"/>
      <c r="LV971" s="47"/>
      <c r="LW971" s="47"/>
      <c r="LX971" s="47"/>
      <c r="LY971" s="47"/>
      <c r="LZ971" s="47"/>
      <c r="MA971" s="47"/>
      <c r="MB971" s="47"/>
      <c r="MC971" s="47"/>
      <c r="MD971" s="47"/>
      <c r="ME971" s="47"/>
      <c r="MF971" s="47"/>
      <c r="MG971" s="47"/>
      <c r="MH971" s="47"/>
      <c r="MI971" s="47"/>
      <c r="MJ971" s="47"/>
      <c r="MK971" s="47"/>
      <c r="ML971" s="47"/>
      <c r="MM971" s="47"/>
      <c r="MN971" s="47"/>
      <c r="MO971" s="47"/>
      <c r="MP971" s="47"/>
      <c r="MQ971" s="47"/>
      <c r="MR971" s="47"/>
      <c r="MS971" s="47"/>
      <c r="MT971" s="47"/>
      <c r="MU971" s="47"/>
      <c r="MV971" s="47"/>
      <c r="MW971" s="47"/>
      <c r="MX971" s="47"/>
      <c r="MY971" s="47"/>
      <c r="MZ971" s="47"/>
      <c r="NA971" s="47"/>
    </row>
    <row r="972" spans="138:365" x14ac:dyDescent="0.25"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  <c r="JP972" s="47"/>
      <c r="JQ972" s="47"/>
      <c r="JR972" s="47"/>
      <c r="JS972" s="47"/>
      <c r="JT972" s="47"/>
      <c r="JU972" s="47"/>
      <c r="JV972" s="47"/>
      <c r="JW972" s="47"/>
      <c r="JX972" s="47"/>
      <c r="JY972" s="47"/>
      <c r="JZ972" s="47"/>
      <c r="KA972" s="47"/>
      <c r="KB972" s="47"/>
      <c r="KC972" s="47"/>
      <c r="KD972" s="47"/>
      <c r="KE972" s="47"/>
      <c r="KF972" s="47"/>
      <c r="KG972" s="47"/>
      <c r="KH972" s="47"/>
      <c r="KI972" s="47"/>
      <c r="KJ972" s="47"/>
      <c r="KK972" s="47"/>
      <c r="KL972" s="47"/>
      <c r="KM972" s="47"/>
      <c r="KN972" s="47"/>
      <c r="KO972" s="47"/>
      <c r="KP972" s="47"/>
      <c r="KQ972" s="47"/>
      <c r="KR972" s="47"/>
      <c r="KS972" s="47"/>
      <c r="KT972" s="47"/>
      <c r="KU972" s="47"/>
      <c r="KV972" s="47"/>
      <c r="KW972" s="47"/>
      <c r="KX972" s="47"/>
      <c r="KY972" s="47"/>
      <c r="KZ972" s="47"/>
      <c r="LA972" s="47"/>
      <c r="LB972" s="47"/>
      <c r="LC972" s="47"/>
      <c r="LD972" s="47"/>
      <c r="LE972" s="47"/>
      <c r="LF972" s="47"/>
      <c r="LG972" s="47"/>
      <c r="LH972" s="47"/>
      <c r="LI972" s="47"/>
      <c r="LJ972" s="47"/>
      <c r="LK972" s="47"/>
      <c r="LL972" s="47"/>
      <c r="LM972" s="47"/>
      <c r="LN972" s="47"/>
      <c r="LO972" s="47"/>
      <c r="LP972" s="47"/>
      <c r="LQ972" s="47"/>
      <c r="LR972" s="47"/>
      <c r="LS972" s="47"/>
      <c r="LT972" s="47"/>
      <c r="LU972" s="47"/>
      <c r="LV972" s="47"/>
      <c r="LW972" s="47"/>
      <c r="LX972" s="47"/>
      <c r="LY972" s="47"/>
      <c r="LZ972" s="47"/>
      <c r="MA972" s="47"/>
      <c r="MB972" s="47"/>
      <c r="MC972" s="47"/>
      <c r="MD972" s="47"/>
      <c r="ME972" s="47"/>
      <c r="MF972" s="47"/>
      <c r="MG972" s="47"/>
      <c r="MH972" s="47"/>
      <c r="MI972" s="47"/>
      <c r="MJ972" s="47"/>
      <c r="MK972" s="47"/>
      <c r="ML972" s="47"/>
      <c r="MM972" s="47"/>
      <c r="MN972" s="47"/>
      <c r="MO972" s="47"/>
      <c r="MP972" s="47"/>
      <c r="MQ972" s="47"/>
      <c r="MR972" s="47"/>
      <c r="MS972" s="47"/>
      <c r="MT972" s="47"/>
      <c r="MU972" s="47"/>
      <c r="MV972" s="47"/>
      <c r="MW972" s="47"/>
      <c r="MX972" s="47"/>
      <c r="MY972" s="47"/>
      <c r="MZ972" s="47"/>
      <c r="NA972" s="47"/>
    </row>
    <row r="973" spans="138:365" x14ac:dyDescent="0.25"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  <c r="JP973" s="47"/>
      <c r="JQ973" s="47"/>
      <c r="JR973" s="47"/>
      <c r="JS973" s="47"/>
      <c r="JT973" s="47"/>
      <c r="JU973" s="47"/>
      <c r="JV973" s="47"/>
      <c r="JW973" s="47"/>
      <c r="JX973" s="47"/>
      <c r="JY973" s="47"/>
      <c r="JZ973" s="47"/>
      <c r="KA973" s="47"/>
      <c r="KB973" s="47"/>
      <c r="KC973" s="47"/>
      <c r="KD973" s="47"/>
      <c r="KE973" s="47"/>
      <c r="KF973" s="47"/>
      <c r="KG973" s="47"/>
      <c r="KH973" s="47"/>
      <c r="KI973" s="47"/>
      <c r="KJ973" s="47"/>
      <c r="KK973" s="47"/>
      <c r="KL973" s="47"/>
      <c r="KM973" s="47"/>
      <c r="KN973" s="47"/>
      <c r="KO973" s="47"/>
      <c r="KP973" s="47"/>
      <c r="KQ973" s="47"/>
      <c r="KR973" s="47"/>
      <c r="KS973" s="47"/>
      <c r="KT973" s="47"/>
      <c r="KU973" s="47"/>
      <c r="KV973" s="47"/>
      <c r="KW973" s="47"/>
      <c r="KX973" s="47"/>
      <c r="KY973" s="47"/>
      <c r="KZ973" s="47"/>
      <c r="LA973" s="47"/>
      <c r="LB973" s="47"/>
      <c r="LC973" s="47"/>
      <c r="LD973" s="47"/>
      <c r="LE973" s="47"/>
      <c r="LF973" s="47"/>
      <c r="LG973" s="47"/>
      <c r="LH973" s="47"/>
      <c r="LI973" s="47"/>
      <c r="LJ973" s="47"/>
      <c r="LK973" s="47"/>
      <c r="LL973" s="47"/>
      <c r="LM973" s="47"/>
      <c r="LN973" s="47"/>
      <c r="LO973" s="47"/>
      <c r="LP973" s="47"/>
      <c r="LQ973" s="47"/>
      <c r="LR973" s="47"/>
      <c r="LS973" s="47"/>
      <c r="LT973" s="47"/>
      <c r="LU973" s="47"/>
      <c r="LV973" s="47"/>
      <c r="LW973" s="47"/>
      <c r="LX973" s="47"/>
      <c r="LY973" s="47"/>
      <c r="LZ973" s="47"/>
      <c r="MA973" s="47"/>
      <c r="MB973" s="47"/>
      <c r="MC973" s="47"/>
      <c r="MD973" s="47"/>
      <c r="ME973" s="47"/>
      <c r="MF973" s="47"/>
      <c r="MG973" s="47"/>
      <c r="MH973" s="47"/>
      <c r="MI973" s="47"/>
      <c r="MJ973" s="47"/>
      <c r="MK973" s="47"/>
      <c r="ML973" s="47"/>
      <c r="MM973" s="47"/>
      <c r="MN973" s="47"/>
      <c r="MO973" s="47"/>
      <c r="MP973" s="47"/>
      <c r="MQ973" s="47"/>
      <c r="MR973" s="47"/>
      <c r="MS973" s="47"/>
      <c r="MT973" s="47"/>
      <c r="MU973" s="47"/>
      <c r="MV973" s="47"/>
      <c r="MW973" s="47"/>
      <c r="MX973" s="47"/>
      <c r="MY973" s="47"/>
      <c r="MZ973" s="47"/>
      <c r="NA973" s="47"/>
    </row>
    <row r="974" spans="138:365" x14ac:dyDescent="0.25"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  <c r="JP974" s="47"/>
      <c r="JQ974" s="47"/>
      <c r="JR974" s="47"/>
      <c r="JS974" s="47"/>
      <c r="JT974" s="47"/>
      <c r="JU974" s="47"/>
      <c r="JV974" s="47"/>
      <c r="JW974" s="47"/>
      <c r="JX974" s="47"/>
      <c r="JY974" s="47"/>
      <c r="JZ974" s="47"/>
      <c r="KA974" s="47"/>
      <c r="KB974" s="47"/>
      <c r="KC974" s="47"/>
      <c r="KD974" s="47"/>
      <c r="KE974" s="47"/>
      <c r="KF974" s="47"/>
      <c r="KG974" s="47"/>
      <c r="KH974" s="47"/>
      <c r="KI974" s="47"/>
      <c r="KJ974" s="47"/>
      <c r="KK974" s="47"/>
      <c r="KL974" s="47"/>
      <c r="KM974" s="47"/>
      <c r="KN974" s="47"/>
      <c r="KO974" s="47"/>
      <c r="KP974" s="47"/>
      <c r="KQ974" s="47"/>
      <c r="KR974" s="47"/>
      <c r="KS974" s="47"/>
      <c r="KT974" s="47"/>
      <c r="KU974" s="47"/>
      <c r="KV974" s="47"/>
      <c r="KW974" s="47"/>
      <c r="KX974" s="47"/>
      <c r="KY974" s="47"/>
      <c r="KZ974" s="47"/>
      <c r="LA974" s="47"/>
      <c r="LB974" s="47"/>
      <c r="LC974" s="47"/>
      <c r="LD974" s="47"/>
      <c r="LE974" s="47"/>
      <c r="LF974" s="47"/>
      <c r="LG974" s="47"/>
      <c r="LH974" s="47"/>
      <c r="LI974" s="47"/>
      <c r="LJ974" s="47"/>
      <c r="LK974" s="47"/>
      <c r="LL974" s="47"/>
      <c r="LM974" s="47"/>
      <c r="LN974" s="47"/>
      <c r="LO974" s="47"/>
      <c r="LP974" s="47"/>
      <c r="LQ974" s="47"/>
      <c r="LR974" s="47"/>
      <c r="LS974" s="47"/>
      <c r="LT974" s="47"/>
      <c r="LU974" s="47"/>
      <c r="LV974" s="47"/>
      <c r="LW974" s="47"/>
      <c r="LX974" s="47"/>
      <c r="LY974" s="47"/>
      <c r="LZ974" s="47"/>
      <c r="MA974" s="47"/>
      <c r="MB974" s="47"/>
      <c r="MC974" s="47"/>
      <c r="MD974" s="47"/>
      <c r="ME974" s="47"/>
      <c r="MF974" s="47"/>
      <c r="MG974" s="47"/>
      <c r="MH974" s="47"/>
      <c r="MI974" s="47"/>
      <c r="MJ974" s="47"/>
      <c r="MK974" s="47"/>
      <c r="ML974" s="47"/>
      <c r="MM974" s="47"/>
      <c r="MN974" s="47"/>
      <c r="MO974" s="47"/>
      <c r="MP974" s="47"/>
      <c r="MQ974" s="47"/>
      <c r="MR974" s="47"/>
      <c r="MS974" s="47"/>
      <c r="MT974" s="47"/>
      <c r="MU974" s="47"/>
      <c r="MV974" s="47"/>
      <c r="MW974" s="47"/>
      <c r="MX974" s="47"/>
      <c r="MY974" s="47"/>
      <c r="MZ974" s="47"/>
      <c r="NA974" s="47"/>
    </row>
    <row r="975" spans="138:365" x14ac:dyDescent="0.25"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  <c r="JP975" s="47"/>
      <c r="JQ975" s="47"/>
      <c r="JR975" s="47"/>
      <c r="JS975" s="47"/>
      <c r="JT975" s="47"/>
      <c r="JU975" s="47"/>
      <c r="JV975" s="47"/>
      <c r="JW975" s="47"/>
      <c r="JX975" s="47"/>
      <c r="JY975" s="47"/>
      <c r="JZ975" s="47"/>
      <c r="KA975" s="47"/>
      <c r="KB975" s="47"/>
      <c r="KC975" s="47"/>
      <c r="KD975" s="47"/>
      <c r="KE975" s="47"/>
      <c r="KF975" s="47"/>
      <c r="KG975" s="47"/>
      <c r="KH975" s="47"/>
      <c r="KI975" s="47"/>
      <c r="KJ975" s="47"/>
      <c r="KK975" s="47"/>
      <c r="KL975" s="47"/>
      <c r="KM975" s="47"/>
      <c r="KN975" s="47"/>
      <c r="KO975" s="47"/>
      <c r="KP975" s="47"/>
      <c r="KQ975" s="47"/>
      <c r="KR975" s="47"/>
      <c r="KS975" s="47"/>
      <c r="KT975" s="47"/>
      <c r="KU975" s="47"/>
      <c r="KV975" s="47"/>
      <c r="KW975" s="47"/>
      <c r="KX975" s="47"/>
      <c r="KY975" s="47"/>
      <c r="KZ975" s="47"/>
      <c r="LA975" s="47"/>
      <c r="LB975" s="47"/>
      <c r="LC975" s="47"/>
      <c r="LD975" s="47"/>
      <c r="LE975" s="47"/>
      <c r="LF975" s="47"/>
      <c r="LG975" s="47"/>
      <c r="LH975" s="47"/>
      <c r="LI975" s="47"/>
      <c r="LJ975" s="47"/>
      <c r="LK975" s="47"/>
      <c r="LL975" s="47"/>
      <c r="LM975" s="47"/>
      <c r="LN975" s="47"/>
      <c r="LO975" s="47"/>
      <c r="LP975" s="47"/>
      <c r="LQ975" s="47"/>
      <c r="LR975" s="47"/>
      <c r="LS975" s="47"/>
      <c r="LT975" s="47"/>
      <c r="LU975" s="47"/>
      <c r="LV975" s="47"/>
      <c r="LW975" s="47"/>
      <c r="LX975" s="47"/>
      <c r="LY975" s="47"/>
      <c r="LZ975" s="47"/>
      <c r="MA975" s="47"/>
      <c r="MB975" s="47"/>
      <c r="MC975" s="47"/>
      <c r="MD975" s="47"/>
      <c r="ME975" s="47"/>
      <c r="MF975" s="47"/>
      <c r="MG975" s="47"/>
      <c r="MH975" s="47"/>
      <c r="MI975" s="47"/>
      <c r="MJ975" s="47"/>
      <c r="MK975" s="47"/>
      <c r="ML975" s="47"/>
      <c r="MM975" s="47"/>
      <c r="MN975" s="47"/>
      <c r="MO975" s="47"/>
      <c r="MP975" s="47"/>
      <c r="MQ975" s="47"/>
      <c r="MR975" s="47"/>
      <c r="MS975" s="47"/>
      <c r="MT975" s="47"/>
      <c r="MU975" s="47"/>
      <c r="MV975" s="47"/>
      <c r="MW975" s="47"/>
      <c r="MX975" s="47"/>
      <c r="MY975" s="47"/>
      <c r="MZ975" s="47"/>
      <c r="NA975" s="47"/>
    </row>
    <row r="976" spans="138:365" x14ac:dyDescent="0.25"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  <c r="JP976" s="47"/>
      <c r="JQ976" s="47"/>
      <c r="JR976" s="47"/>
      <c r="JS976" s="47"/>
      <c r="JT976" s="47"/>
      <c r="JU976" s="47"/>
      <c r="JV976" s="47"/>
      <c r="JW976" s="47"/>
      <c r="JX976" s="47"/>
      <c r="JY976" s="47"/>
      <c r="JZ976" s="47"/>
      <c r="KA976" s="47"/>
      <c r="KB976" s="47"/>
      <c r="KC976" s="47"/>
      <c r="KD976" s="47"/>
      <c r="KE976" s="47"/>
      <c r="KF976" s="47"/>
      <c r="KG976" s="47"/>
      <c r="KH976" s="47"/>
      <c r="KI976" s="47"/>
      <c r="KJ976" s="47"/>
      <c r="KK976" s="47"/>
      <c r="KL976" s="47"/>
      <c r="KM976" s="47"/>
      <c r="KN976" s="47"/>
      <c r="KO976" s="47"/>
      <c r="KP976" s="47"/>
      <c r="KQ976" s="47"/>
      <c r="KR976" s="47"/>
      <c r="KS976" s="47"/>
      <c r="KT976" s="47"/>
      <c r="KU976" s="47"/>
      <c r="KV976" s="47"/>
      <c r="KW976" s="47"/>
      <c r="KX976" s="47"/>
      <c r="KY976" s="47"/>
      <c r="KZ976" s="47"/>
      <c r="LA976" s="47"/>
      <c r="LB976" s="47"/>
      <c r="LC976" s="47"/>
      <c r="LD976" s="47"/>
      <c r="LE976" s="47"/>
      <c r="LF976" s="47"/>
      <c r="LG976" s="47"/>
      <c r="LH976" s="47"/>
      <c r="LI976" s="47"/>
      <c r="LJ976" s="47"/>
      <c r="LK976" s="47"/>
      <c r="LL976" s="47"/>
      <c r="LM976" s="47"/>
      <c r="LN976" s="47"/>
      <c r="LO976" s="47"/>
      <c r="LP976" s="47"/>
      <c r="LQ976" s="47"/>
      <c r="LR976" s="47"/>
      <c r="LS976" s="47"/>
      <c r="LT976" s="47"/>
      <c r="LU976" s="47"/>
      <c r="LV976" s="47"/>
      <c r="LW976" s="47"/>
      <c r="LX976" s="47"/>
      <c r="LY976" s="47"/>
      <c r="LZ976" s="47"/>
      <c r="MA976" s="47"/>
      <c r="MB976" s="47"/>
      <c r="MC976" s="47"/>
      <c r="MD976" s="47"/>
      <c r="ME976" s="47"/>
      <c r="MF976" s="47"/>
      <c r="MG976" s="47"/>
      <c r="MH976" s="47"/>
      <c r="MI976" s="47"/>
      <c r="MJ976" s="47"/>
      <c r="MK976" s="47"/>
      <c r="ML976" s="47"/>
      <c r="MM976" s="47"/>
      <c r="MN976" s="47"/>
      <c r="MO976" s="47"/>
      <c r="MP976" s="47"/>
      <c r="MQ976" s="47"/>
      <c r="MR976" s="47"/>
      <c r="MS976" s="47"/>
      <c r="MT976" s="47"/>
      <c r="MU976" s="47"/>
      <c r="MV976" s="47"/>
      <c r="MW976" s="47"/>
      <c r="MX976" s="47"/>
      <c r="MY976" s="47"/>
      <c r="MZ976" s="47"/>
      <c r="NA976" s="47"/>
    </row>
    <row r="977" spans="138:365" x14ac:dyDescent="0.25"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  <c r="JP977" s="47"/>
      <c r="JQ977" s="47"/>
      <c r="JR977" s="47"/>
      <c r="JS977" s="47"/>
      <c r="JT977" s="47"/>
      <c r="JU977" s="47"/>
      <c r="JV977" s="47"/>
      <c r="JW977" s="47"/>
      <c r="JX977" s="47"/>
      <c r="JY977" s="47"/>
      <c r="JZ977" s="47"/>
      <c r="KA977" s="47"/>
      <c r="KB977" s="47"/>
      <c r="KC977" s="47"/>
      <c r="KD977" s="47"/>
      <c r="KE977" s="47"/>
      <c r="KF977" s="47"/>
      <c r="KG977" s="47"/>
      <c r="KH977" s="47"/>
      <c r="KI977" s="47"/>
      <c r="KJ977" s="47"/>
      <c r="KK977" s="47"/>
      <c r="KL977" s="47"/>
      <c r="KM977" s="47"/>
      <c r="KN977" s="47"/>
      <c r="KO977" s="47"/>
      <c r="KP977" s="47"/>
      <c r="KQ977" s="47"/>
      <c r="KR977" s="47"/>
      <c r="KS977" s="47"/>
      <c r="KT977" s="47"/>
      <c r="KU977" s="47"/>
      <c r="KV977" s="47"/>
      <c r="KW977" s="47"/>
      <c r="KX977" s="47"/>
      <c r="KY977" s="47"/>
      <c r="KZ977" s="47"/>
      <c r="LA977" s="47"/>
      <c r="LB977" s="47"/>
      <c r="LC977" s="47"/>
      <c r="LD977" s="47"/>
      <c r="LE977" s="47"/>
      <c r="LF977" s="47"/>
      <c r="LG977" s="47"/>
      <c r="LH977" s="47"/>
      <c r="LI977" s="47"/>
      <c r="LJ977" s="47"/>
      <c r="LK977" s="47"/>
      <c r="LL977" s="47"/>
      <c r="LM977" s="47"/>
      <c r="LN977" s="47"/>
      <c r="LO977" s="47"/>
      <c r="LP977" s="47"/>
      <c r="LQ977" s="47"/>
      <c r="LR977" s="47"/>
      <c r="LS977" s="47"/>
      <c r="LT977" s="47"/>
      <c r="LU977" s="47"/>
      <c r="LV977" s="47"/>
      <c r="LW977" s="47"/>
      <c r="LX977" s="47"/>
      <c r="LY977" s="47"/>
      <c r="LZ977" s="47"/>
      <c r="MA977" s="47"/>
      <c r="MB977" s="47"/>
      <c r="MC977" s="47"/>
      <c r="MD977" s="47"/>
      <c r="ME977" s="47"/>
      <c r="MF977" s="47"/>
      <c r="MG977" s="47"/>
      <c r="MH977" s="47"/>
      <c r="MI977" s="47"/>
      <c r="MJ977" s="47"/>
      <c r="MK977" s="47"/>
      <c r="ML977" s="47"/>
      <c r="MM977" s="47"/>
      <c r="MN977" s="47"/>
      <c r="MO977" s="47"/>
      <c r="MP977" s="47"/>
      <c r="MQ977" s="47"/>
      <c r="MR977" s="47"/>
      <c r="MS977" s="47"/>
      <c r="MT977" s="47"/>
      <c r="MU977" s="47"/>
      <c r="MV977" s="47"/>
      <c r="MW977" s="47"/>
      <c r="MX977" s="47"/>
      <c r="MY977" s="47"/>
      <c r="MZ977" s="47"/>
      <c r="NA977" s="47"/>
    </row>
    <row r="978" spans="138:365" x14ac:dyDescent="0.25"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  <c r="JP978" s="47"/>
      <c r="JQ978" s="47"/>
      <c r="JR978" s="47"/>
      <c r="JS978" s="47"/>
      <c r="JT978" s="47"/>
      <c r="JU978" s="47"/>
      <c r="JV978" s="47"/>
      <c r="JW978" s="47"/>
      <c r="JX978" s="47"/>
      <c r="JY978" s="47"/>
      <c r="JZ978" s="47"/>
      <c r="KA978" s="47"/>
      <c r="KB978" s="47"/>
      <c r="KC978" s="47"/>
      <c r="KD978" s="47"/>
      <c r="KE978" s="47"/>
      <c r="KF978" s="47"/>
      <c r="KG978" s="47"/>
      <c r="KH978" s="47"/>
      <c r="KI978" s="47"/>
      <c r="KJ978" s="47"/>
      <c r="KK978" s="47"/>
      <c r="KL978" s="47"/>
      <c r="KM978" s="47"/>
      <c r="KN978" s="47"/>
      <c r="KO978" s="47"/>
      <c r="KP978" s="47"/>
      <c r="KQ978" s="47"/>
      <c r="KR978" s="47"/>
      <c r="KS978" s="47"/>
      <c r="KT978" s="47"/>
      <c r="KU978" s="47"/>
      <c r="KV978" s="47"/>
      <c r="KW978" s="47"/>
      <c r="KX978" s="47"/>
      <c r="KY978" s="47"/>
      <c r="KZ978" s="47"/>
      <c r="LA978" s="47"/>
      <c r="LB978" s="47"/>
      <c r="LC978" s="47"/>
      <c r="LD978" s="47"/>
      <c r="LE978" s="47"/>
      <c r="LF978" s="47"/>
      <c r="LG978" s="47"/>
      <c r="LH978" s="47"/>
      <c r="LI978" s="47"/>
      <c r="LJ978" s="47"/>
      <c r="LK978" s="47"/>
      <c r="LL978" s="47"/>
      <c r="LM978" s="47"/>
      <c r="LN978" s="47"/>
      <c r="LO978" s="47"/>
      <c r="LP978" s="47"/>
      <c r="LQ978" s="47"/>
      <c r="LR978" s="47"/>
      <c r="LS978" s="47"/>
      <c r="LT978" s="47"/>
      <c r="LU978" s="47"/>
      <c r="LV978" s="47"/>
      <c r="LW978" s="47"/>
      <c r="LX978" s="47"/>
      <c r="LY978" s="47"/>
      <c r="LZ978" s="47"/>
      <c r="MA978" s="47"/>
      <c r="MB978" s="47"/>
      <c r="MC978" s="47"/>
      <c r="MD978" s="47"/>
      <c r="ME978" s="47"/>
      <c r="MF978" s="47"/>
      <c r="MG978" s="47"/>
      <c r="MH978" s="47"/>
      <c r="MI978" s="47"/>
      <c r="MJ978" s="47"/>
      <c r="MK978" s="47"/>
      <c r="ML978" s="47"/>
      <c r="MM978" s="47"/>
      <c r="MN978" s="47"/>
      <c r="MO978" s="47"/>
      <c r="MP978" s="47"/>
      <c r="MQ978" s="47"/>
      <c r="MR978" s="47"/>
      <c r="MS978" s="47"/>
      <c r="MT978" s="47"/>
      <c r="MU978" s="47"/>
      <c r="MV978" s="47"/>
      <c r="MW978" s="47"/>
      <c r="MX978" s="47"/>
      <c r="MY978" s="47"/>
      <c r="MZ978" s="47"/>
      <c r="NA978" s="47"/>
    </row>
    <row r="979" spans="138:365" x14ac:dyDescent="0.25"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  <c r="JP979" s="47"/>
      <c r="JQ979" s="47"/>
      <c r="JR979" s="47"/>
      <c r="JS979" s="47"/>
      <c r="JT979" s="47"/>
      <c r="JU979" s="47"/>
      <c r="JV979" s="47"/>
      <c r="JW979" s="47"/>
      <c r="JX979" s="47"/>
      <c r="JY979" s="47"/>
      <c r="JZ979" s="47"/>
      <c r="KA979" s="47"/>
      <c r="KB979" s="47"/>
      <c r="KC979" s="47"/>
      <c r="KD979" s="47"/>
      <c r="KE979" s="47"/>
      <c r="KF979" s="47"/>
      <c r="KG979" s="47"/>
      <c r="KH979" s="47"/>
      <c r="KI979" s="47"/>
      <c r="KJ979" s="47"/>
      <c r="KK979" s="47"/>
      <c r="KL979" s="47"/>
      <c r="KM979" s="47"/>
      <c r="KN979" s="47"/>
      <c r="KO979" s="47"/>
      <c r="KP979" s="47"/>
      <c r="KQ979" s="47"/>
      <c r="KR979" s="47"/>
      <c r="KS979" s="47"/>
      <c r="KT979" s="47"/>
      <c r="KU979" s="47"/>
      <c r="KV979" s="47"/>
      <c r="KW979" s="47"/>
      <c r="KX979" s="47"/>
      <c r="KY979" s="47"/>
      <c r="KZ979" s="47"/>
      <c r="LA979" s="47"/>
      <c r="LB979" s="47"/>
      <c r="LC979" s="47"/>
      <c r="LD979" s="47"/>
      <c r="LE979" s="47"/>
      <c r="LF979" s="47"/>
      <c r="LG979" s="47"/>
      <c r="LH979" s="47"/>
      <c r="LI979" s="47"/>
      <c r="LJ979" s="47"/>
      <c r="LK979" s="47"/>
      <c r="LL979" s="47"/>
      <c r="LM979" s="47"/>
      <c r="LN979" s="47"/>
      <c r="LO979" s="47"/>
      <c r="LP979" s="47"/>
      <c r="LQ979" s="47"/>
      <c r="LR979" s="47"/>
      <c r="LS979" s="47"/>
      <c r="LT979" s="47"/>
      <c r="LU979" s="47"/>
      <c r="LV979" s="47"/>
      <c r="LW979" s="47"/>
      <c r="LX979" s="47"/>
      <c r="LY979" s="47"/>
      <c r="LZ979" s="47"/>
      <c r="MA979" s="47"/>
      <c r="MB979" s="47"/>
      <c r="MC979" s="47"/>
      <c r="MD979" s="47"/>
      <c r="ME979" s="47"/>
      <c r="MF979" s="47"/>
      <c r="MG979" s="47"/>
      <c r="MH979" s="47"/>
      <c r="MI979" s="47"/>
      <c r="MJ979" s="47"/>
      <c r="MK979" s="47"/>
      <c r="ML979" s="47"/>
      <c r="MM979" s="47"/>
      <c r="MN979" s="47"/>
      <c r="MO979" s="47"/>
      <c r="MP979" s="47"/>
      <c r="MQ979" s="47"/>
      <c r="MR979" s="47"/>
      <c r="MS979" s="47"/>
      <c r="MT979" s="47"/>
      <c r="MU979" s="47"/>
      <c r="MV979" s="47"/>
      <c r="MW979" s="47"/>
      <c r="MX979" s="47"/>
      <c r="MY979" s="47"/>
      <c r="MZ979" s="47"/>
      <c r="NA979" s="47"/>
    </row>
    <row r="980" spans="138:365" x14ac:dyDescent="0.25"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  <c r="JP980" s="47"/>
      <c r="JQ980" s="47"/>
      <c r="JR980" s="47"/>
      <c r="JS980" s="47"/>
      <c r="JT980" s="47"/>
      <c r="JU980" s="47"/>
      <c r="JV980" s="47"/>
      <c r="JW980" s="47"/>
      <c r="JX980" s="47"/>
      <c r="JY980" s="47"/>
      <c r="JZ980" s="47"/>
      <c r="KA980" s="47"/>
      <c r="KB980" s="47"/>
      <c r="KC980" s="47"/>
      <c r="KD980" s="47"/>
      <c r="KE980" s="47"/>
      <c r="KF980" s="47"/>
      <c r="KG980" s="47"/>
      <c r="KH980" s="47"/>
      <c r="KI980" s="47"/>
      <c r="KJ980" s="47"/>
      <c r="KK980" s="47"/>
      <c r="KL980" s="47"/>
      <c r="KM980" s="47"/>
      <c r="KN980" s="47"/>
      <c r="KO980" s="47"/>
      <c r="KP980" s="47"/>
      <c r="KQ980" s="47"/>
      <c r="KR980" s="47"/>
      <c r="KS980" s="47"/>
      <c r="KT980" s="47"/>
      <c r="KU980" s="47"/>
      <c r="KV980" s="47"/>
      <c r="KW980" s="47"/>
      <c r="KX980" s="47"/>
      <c r="KY980" s="47"/>
      <c r="KZ980" s="47"/>
      <c r="LA980" s="47"/>
      <c r="LB980" s="47"/>
      <c r="LC980" s="47"/>
      <c r="LD980" s="47"/>
      <c r="LE980" s="47"/>
      <c r="LF980" s="47"/>
      <c r="LG980" s="47"/>
      <c r="LH980" s="47"/>
      <c r="LI980" s="47"/>
      <c r="LJ980" s="47"/>
      <c r="LK980" s="47"/>
      <c r="LL980" s="47"/>
      <c r="LM980" s="47"/>
      <c r="LN980" s="47"/>
      <c r="LO980" s="47"/>
      <c r="LP980" s="47"/>
      <c r="LQ980" s="47"/>
      <c r="LR980" s="47"/>
      <c r="LS980" s="47"/>
      <c r="LT980" s="47"/>
      <c r="LU980" s="47"/>
      <c r="LV980" s="47"/>
      <c r="LW980" s="47"/>
      <c r="LX980" s="47"/>
      <c r="LY980" s="47"/>
      <c r="LZ980" s="47"/>
      <c r="MA980" s="47"/>
      <c r="MB980" s="47"/>
      <c r="MC980" s="47"/>
      <c r="MD980" s="47"/>
      <c r="ME980" s="47"/>
      <c r="MF980" s="47"/>
      <c r="MG980" s="47"/>
      <c r="MH980" s="47"/>
      <c r="MI980" s="47"/>
      <c r="MJ980" s="47"/>
      <c r="MK980" s="47"/>
      <c r="ML980" s="47"/>
      <c r="MM980" s="47"/>
      <c r="MN980" s="47"/>
      <c r="MO980" s="47"/>
      <c r="MP980" s="47"/>
      <c r="MQ980" s="47"/>
      <c r="MR980" s="47"/>
      <c r="MS980" s="47"/>
      <c r="MT980" s="47"/>
      <c r="MU980" s="47"/>
      <c r="MV980" s="47"/>
      <c r="MW980" s="47"/>
      <c r="MX980" s="47"/>
      <c r="MY980" s="47"/>
      <c r="MZ980" s="47"/>
      <c r="NA980" s="47"/>
    </row>
    <row r="981" spans="138:365" x14ac:dyDescent="0.25"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  <c r="JP981" s="47"/>
      <c r="JQ981" s="47"/>
      <c r="JR981" s="47"/>
      <c r="JS981" s="47"/>
      <c r="JT981" s="47"/>
      <c r="JU981" s="47"/>
      <c r="JV981" s="47"/>
      <c r="JW981" s="47"/>
      <c r="JX981" s="47"/>
      <c r="JY981" s="47"/>
      <c r="JZ981" s="47"/>
      <c r="KA981" s="47"/>
      <c r="KB981" s="47"/>
      <c r="KC981" s="47"/>
      <c r="KD981" s="47"/>
      <c r="KE981" s="47"/>
      <c r="KF981" s="47"/>
      <c r="KG981" s="47"/>
      <c r="KH981" s="47"/>
      <c r="KI981" s="47"/>
      <c r="KJ981" s="47"/>
      <c r="KK981" s="47"/>
      <c r="KL981" s="47"/>
      <c r="KM981" s="47"/>
      <c r="KN981" s="47"/>
      <c r="KO981" s="47"/>
      <c r="KP981" s="47"/>
      <c r="KQ981" s="47"/>
      <c r="KR981" s="47"/>
      <c r="KS981" s="47"/>
      <c r="KT981" s="47"/>
      <c r="KU981" s="47"/>
      <c r="KV981" s="47"/>
      <c r="KW981" s="47"/>
      <c r="KX981" s="47"/>
      <c r="KY981" s="47"/>
      <c r="KZ981" s="47"/>
      <c r="LA981" s="47"/>
      <c r="LB981" s="47"/>
      <c r="LC981" s="47"/>
      <c r="LD981" s="47"/>
      <c r="LE981" s="47"/>
      <c r="LF981" s="47"/>
      <c r="LG981" s="47"/>
      <c r="LH981" s="47"/>
      <c r="LI981" s="47"/>
      <c r="LJ981" s="47"/>
      <c r="LK981" s="47"/>
      <c r="LL981" s="47"/>
      <c r="LM981" s="47"/>
      <c r="LN981" s="47"/>
      <c r="LO981" s="47"/>
      <c r="LP981" s="47"/>
      <c r="LQ981" s="47"/>
      <c r="LR981" s="47"/>
      <c r="LS981" s="47"/>
      <c r="LT981" s="47"/>
      <c r="LU981" s="47"/>
      <c r="LV981" s="47"/>
      <c r="LW981" s="47"/>
      <c r="LX981" s="47"/>
      <c r="LY981" s="47"/>
      <c r="LZ981" s="47"/>
      <c r="MA981" s="47"/>
      <c r="MB981" s="47"/>
      <c r="MC981" s="47"/>
      <c r="MD981" s="47"/>
      <c r="ME981" s="47"/>
      <c r="MF981" s="47"/>
      <c r="MG981" s="47"/>
      <c r="MH981" s="47"/>
      <c r="MI981" s="47"/>
      <c r="MJ981" s="47"/>
      <c r="MK981" s="47"/>
      <c r="ML981" s="47"/>
      <c r="MM981" s="47"/>
      <c r="MN981" s="47"/>
      <c r="MO981" s="47"/>
      <c r="MP981" s="47"/>
      <c r="MQ981" s="47"/>
      <c r="MR981" s="47"/>
      <c r="MS981" s="47"/>
      <c r="MT981" s="47"/>
      <c r="MU981" s="47"/>
      <c r="MV981" s="47"/>
      <c r="MW981" s="47"/>
      <c r="MX981" s="47"/>
      <c r="MY981" s="47"/>
      <c r="MZ981" s="47"/>
      <c r="NA981" s="47"/>
    </row>
    <row r="982" spans="138:365" x14ac:dyDescent="0.25"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  <c r="JP982" s="47"/>
      <c r="JQ982" s="47"/>
      <c r="JR982" s="47"/>
      <c r="JS982" s="47"/>
      <c r="JT982" s="47"/>
      <c r="JU982" s="47"/>
      <c r="JV982" s="47"/>
      <c r="JW982" s="47"/>
      <c r="JX982" s="47"/>
      <c r="JY982" s="47"/>
      <c r="JZ982" s="47"/>
      <c r="KA982" s="47"/>
      <c r="KB982" s="47"/>
      <c r="KC982" s="47"/>
      <c r="KD982" s="47"/>
      <c r="KE982" s="47"/>
      <c r="KF982" s="47"/>
      <c r="KG982" s="47"/>
      <c r="KH982" s="47"/>
      <c r="KI982" s="47"/>
      <c r="KJ982" s="47"/>
      <c r="KK982" s="47"/>
      <c r="KL982" s="47"/>
      <c r="KM982" s="47"/>
      <c r="KN982" s="47"/>
      <c r="KO982" s="47"/>
      <c r="KP982" s="47"/>
      <c r="KQ982" s="47"/>
      <c r="KR982" s="47"/>
      <c r="KS982" s="47"/>
      <c r="KT982" s="47"/>
      <c r="KU982" s="47"/>
      <c r="KV982" s="47"/>
      <c r="KW982" s="47"/>
      <c r="KX982" s="47"/>
      <c r="KY982" s="47"/>
      <c r="KZ982" s="47"/>
      <c r="LA982" s="47"/>
      <c r="LB982" s="47"/>
      <c r="LC982" s="47"/>
      <c r="LD982" s="47"/>
      <c r="LE982" s="47"/>
      <c r="LF982" s="47"/>
      <c r="LG982" s="47"/>
      <c r="LH982" s="47"/>
      <c r="LI982" s="47"/>
      <c r="LJ982" s="47"/>
      <c r="LK982" s="47"/>
      <c r="LL982" s="47"/>
      <c r="LM982" s="47"/>
      <c r="LN982" s="47"/>
      <c r="LO982" s="47"/>
      <c r="LP982" s="47"/>
      <c r="LQ982" s="47"/>
      <c r="LR982" s="47"/>
      <c r="LS982" s="47"/>
      <c r="LT982" s="47"/>
      <c r="LU982" s="47"/>
      <c r="LV982" s="47"/>
      <c r="LW982" s="47"/>
      <c r="LX982" s="47"/>
      <c r="LY982" s="47"/>
      <c r="LZ982" s="47"/>
      <c r="MA982" s="47"/>
      <c r="MB982" s="47"/>
      <c r="MC982" s="47"/>
      <c r="MD982" s="47"/>
      <c r="ME982" s="47"/>
      <c r="MF982" s="47"/>
      <c r="MG982" s="47"/>
      <c r="MH982" s="47"/>
      <c r="MI982" s="47"/>
      <c r="MJ982" s="47"/>
      <c r="MK982" s="47"/>
      <c r="ML982" s="47"/>
      <c r="MM982" s="47"/>
      <c r="MN982" s="47"/>
      <c r="MO982" s="47"/>
      <c r="MP982" s="47"/>
      <c r="MQ982" s="47"/>
      <c r="MR982" s="47"/>
      <c r="MS982" s="47"/>
      <c r="MT982" s="47"/>
      <c r="MU982" s="47"/>
      <c r="MV982" s="47"/>
      <c r="MW982" s="47"/>
      <c r="MX982" s="47"/>
      <c r="MY982" s="47"/>
      <c r="MZ982" s="47"/>
      <c r="NA982" s="47"/>
    </row>
    <row r="983" spans="138:365" x14ac:dyDescent="0.25"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  <c r="JP983" s="47"/>
      <c r="JQ983" s="47"/>
      <c r="JR983" s="47"/>
      <c r="JS983" s="47"/>
      <c r="JT983" s="47"/>
      <c r="JU983" s="47"/>
      <c r="JV983" s="47"/>
      <c r="JW983" s="47"/>
      <c r="JX983" s="47"/>
      <c r="JY983" s="47"/>
      <c r="JZ983" s="47"/>
      <c r="KA983" s="47"/>
      <c r="KB983" s="47"/>
      <c r="KC983" s="47"/>
      <c r="KD983" s="47"/>
      <c r="KE983" s="47"/>
      <c r="KF983" s="47"/>
      <c r="KG983" s="47"/>
      <c r="KH983" s="47"/>
      <c r="KI983" s="47"/>
      <c r="KJ983" s="47"/>
      <c r="KK983" s="47"/>
      <c r="KL983" s="47"/>
      <c r="KM983" s="47"/>
      <c r="KN983" s="47"/>
      <c r="KO983" s="47"/>
      <c r="KP983" s="47"/>
      <c r="KQ983" s="47"/>
      <c r="KR983" s="47"/>
      <c r="KS983" s="47"/>
      <c r="KT983" s="47"/>
      <c r="KU983" s="47"/>
      <c r="KV983" s="47"/>
      <c r="KW983" s="47"/>
      <c r="KX983" s="47"/>
      <c r="KY983" s="47"/>
      <c r="KZ983" s="47"/>
      <c r="LA983" s="47"/>
      <c r="LB983" s="47"/>
      <c r="LC983" s="47"/>
      <c r="LD983" s="47"/>
      <c r="LE983" s="47"/>
      <c r="LF983" s="47"/>
      <c r="LG983" s="47"/>
      <c r="LH983" s="47"/>
      <c r="LI983" s="47"/>
      <c r="LJ983" s="47"/>
      <c r="LK983" s="47"/>
      <c r="LL983" s="47"/>
      <c r="LM983" s="47"/>
      <c r="LN983" s="47"/>
      <c r="LO983" s="47"/>
      <c r="LP983" s="47"/>
      <c r="LQ983" s="47"/>
      <c r="LR983" s="47"/>
      <c r="LS983" s="47"/>
      <c r="LT983" s="47"/>
      <c r="LU983" s="47"/>
      <c r="LV983" s="47"/>
      <c r="LW983" s="47"/>
      <c r="LX983" s="47"/>
      <c r="LY983" s="47"/>
      <c r="LZ983" s="47"/>
      <c r="MA983" s="47"/>
      <c r="MB983" s="47"/>
      <c r="MC983" s="47"/>
      <c r="MD983" s="47"/>
      <c r="ME983" s="47"/>
      <c r="MF983" s="47"/>
      <c r="MG983" s="47"/>
      <c r="MH983" s="47"/>
      <c r="MI983" s="47"/>
      <c r="MJ983" s="47"/>
      <c r="MK983" s="47"/>
      <c r="ML983" s="47"/>
      <c r="MM983" s="47"/>
      <c r="MN983" s="47"/>
      <c r="MO983" s="47"/>
      <c r="MP983" s="47"/>
      <c r="MQ983" s="47"/>
      <c r="MR983" s="47"/>
      <c r="MS983" s="47"/>
      <c r="MT983" s="47"/>
      <c r="MU983" s="47"/>
      <c r="MV983" s="47"/>
      <c r="MW983" s="47"/>
      <c r="MX983" s="47"/>
      <c r="MY983" s="47"/>
      <c r="MZ983" s="47"/>
      <c r="NA983" s="47"/>
    </row>
    <row r="984" spans="138:365" x14ac:dyDescent="0.25"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  <c r="JP984" s="47"/>
      <c r="JQ984" s="47"/>
      <c r="JR984" s="47"/>
      <c r="JS984" s="47"/>
      <c r="JT984" s="47"/>
      <c r="JU984" s="47"/>
      <c r="JV984" s="47"/>
      <c r="JW984" s="47"/>
      <c r="JX984" s="47"/>
      <c r="JY984" s="47"/>
      <c r="JZ984" s="47"/>
      <c r="KA984" s="47"/>
      <c r="KB984" s="47"/>
      <c r="KC984" s="47"/>
      <c r="KD984" s="47"/>
      <c r="KE984" s="47"/>
      <c r="KF984" s="47"/>
      <c r="KG984" s="47"/>
      <c r="KH984" s="47"/>
      <c r="KI984" s="47"/>
      <c r="KJ984" s="47"/>
      <c r="KK984" s="47"/>
      <c r="KL984" s="47"/>
      <c r="KM984" s="47"/>
      <c r="KN984" s="47"/>
      <c r="KO984" s="47"/>
      <c r="KP984" s="47"/>
      <c r="KQ984" s="47"/>
      <c r="KR984" s="47"/>
      <c r="KS984" s="47"/>
      <c r="KT984" s="47"/>
      <c r="KU984" s="47"/>
      <c r="KV984" s="47"/>
      <c r="KW984" s="47"/>
      <c r="KX984" s="47"/>
      <c r="KY984" s="47"/>
      <c r="KZ984" s="47"/>
      <c r="LA984" s="47"/>
      <c r="LB984" s="47"/>
      <c r="LC984" s="47"/>
      <c r="LD984" s="47"/>
      <c r="LE984" s="47"/>
      <c r="LF984" s="47"/>
      <c r="LG984" s="47"/>
      <c r="LH984" s="47"/>
      <c r="LI984" s="47"/>
      <c r="LJ984" s="47"/>
      <c r="LK984" s="47"/>
      <c r="LL984" s="47"/>
      <c r="LM984" s="47"/>
      <c r="LN984" s="47"/>
      <c r="LO984" s="47"/>
      <c r="LP984" s="47"/>
      <c r="LQ984" s="47"/>
      <c r="LR984" s="47"/>
      <c r="LS984" s="47"/>
      <c r="LT984" s="47"/>
      <c r="LU984" s="47"/>
      <c r="LV984" s="47"/>
      <c r="LW984" s="47"/>
      <c r="LX984" s="47"/>
      <c r="LY984" s="47"/>
      <c r="LZ984" s="47"/>
      <c r="MA984" s="47"/>
      <c r="MB984" s="47"/>
      <c r="MC984" s="47"/>
      <c r="MD984" s="47"/>
      <c r="ME984" s="47"/>
      <c r="MF984" s="47"/>
      <c r="MG984" s="47"/>
      <c r="MH984" s="47"/>
      <c r="MI984" s="47"/>
      <c r="MJ984" s="47"/>
      <c r="MK984" s="47"/>
      <c r="ML984" s="47"/>
      <c r="MM984" s="47"/>
      <c r="MN984" s="47"/>
      <c r="MO984" s="47"/>
      <c r="MP984" s="47"/>
      <c r="MQ984" s="47"/>
      <c r="MR984" s="47"/>
      <c r="MS984" s="47"/>
      <c r="MT984" s="47"/>
      <c r="MU984" s="47"/>
      <c r="MV984" s="47"/>
      <c r="MW984" s="47"/>
      <c r="MX984" s="47"/>
      <c r="MY984" s="47"/>
      <c r="MZ984" s="47"/>
      <c r="NA984" s="47"/>
    </row>
    <row r="985" spans="138:365" x14ac:dyDescent="0.25"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  <c r="JP985" s="47"/>
      <c r="JQ985" s="47"/>
      <c r="JR985" s="47"/>
      <c r="JS985" s="47"/>
      <c r="JT985" s="47"/>
      <c r="JU985" s="47"/>
      <c r="JV985" s="47"/>
      <c r="JW985" s="47"/>
      <c r="JX985" s="47"/>
      <c r="JY985" s="47"/>
      <c r="JZ985" s="47"/>
      <c r="KA985" s="47"/>
      <c r="KB985" s="47"/>
      <c r="KC985" s="47"/>
      <c r="KD985" s="47"/>
      <c r="KE985" s="47"/>
      <c r="KF985" s="47"/>
      <c r="KG985" s="47"/>
      <c r="KH985" s="47"/>
      <c r="KI985" s="47"/>
      <c r="KJ985" s="47"/>
      <c r="KK985" s="47"/>
      <c r="KL985" s="47"/>
      <c r="KM985" s="47"/>
      <c r="KN985" s="47"/>
      <c r="KO985" s="47"/>
      <c r="KP985" s="47"/>
      <c r="KQ985" s="47"/>
      <c r="KR985" s="47"/>
      <c r="KS985" s="47"/>
      <c r="KT985" s="47"/>
      <c r="KU985" s="47"/>
      <c r="KV985" s="47"/>
      <c r="KW985" s="47"/>
      <c r="KX985" s="47"/>
      <c r="KY985" s="47"/>
      <c r="KZ985" s="47"/>
      <c r="LA985" s="47"/>
      <c r="LB985" s="47"/>
      <c r="LC985" s="47"/>
      <c r="LD985" s="47"/>
      <c r="LE985" s="47"/>
      <c r="LF985" s="47"/>
      <c r="LG985" s="47"/>
      <c r="LH985" s="47"/>
      <c r="LI985" s="47"/>
      <c r="LJ985" s="47"/>
      <c r="LK985" s="47"/>
      <c r="LL985" s="47"/>
      <c r="LM985" s="47"/>
      <c r="LN985" s="47"/>
      <c r="LO985" s="47"/>
      <c r="LP985" s="47"/>
      <c r="LQ985" s="47"/>
      <c r="LR985" s="47"/>
      <c r="LS985" s="47"/>
      <c r="LT985" s="47"/>
      <c r="LU985" s="47"/>
      <c r="LV985" s="47"/>
      <c r="LW985" s="47"/>
      <c r="LX985" s="47"/>
      <c r="LY985" s="47"/>
      <c r="LZ985" s="47"/>
      <c r="MA985" s="47"/>
      <c r="MB985" s="47"/>
      <c r="MC985" s="47"/>
      <c r="MD985" s="47"/>
      <c r="ME985" s="47"/>
      <c r="MF985" s="47"/>
      <c r="MG985" s="47"/>
      <c r="MH985" s="47"/>
      <c r="MI985" s="47"/>
      <c r="MJ985" s="47"/>
      <c r="MK985" s="47"/>
      <c r="ML985" s="47"/>
      <c r="MM985" s="47"/>
      <c r="MN985" s="47"/>
      <c r="MO985" s="47"/>
      <c r="MP985" s="47"/>
      <c r="MQ985" s="47"/>
      <c r="MR985" s="47"/>
      <c r="MS985" s="47"/>
      <c r="MT985" s="47"/>
      <c r="MU985" s="47"/>
      <c r="MV985" s="47"/>
      <c r="MW985" s="47"/>
      <c r="MX985" s="47"/>
      <c r="MY985" s="47"/>
      <c r="MZ985" s="47"/>
      <c r="NA985" s="47"/>
    </row>
    <row r="986" spans="138:365" x14ac:dyDescent="0.25"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  <c r="JP986" s="47"/>
      <c r="JQ986" s="47"/>
      <c r="JR986" s="47"/>
      <c r="JS986" s="47"/>
      <c r="JT986" s="47"/>
      <c r="JU986" s="47"/>
      <c r="JV986" s="47"/>
      <c r="JW986" s="47"/>
      <c r="JX986" s="47"/>
      <c r="JY986" s="47"/>
      <c r="JZ986" s="47"/>
      <c r="KA986" s="47"/>
      <c r="KB986" s="47"/>
      <c r="KC986" s="47"/>
      <c r="KD986" s="47"/>
      <c r="KE986" s="47"/>
      <c r="KF986" s="47"/>
      <c r="KG986" s="47"/>
      <c r="KH986" s="47"/>
      <c r="KI986" s="47"/>
      <c r="KJ986" s="47"/>
      <c r="KK986" s="47"/>
      <c r="KL986" s="47"/>
      <c r="KM986" s="47"/>
      <c r="KN986" s="47"/>
      <c r="KO986" s="47"/>
      <c r="KP986" s="47"/>
      <c r="KQ986" s="47"/>
      <c r="KR986" s="47"/>
      <c r="KS986" s="47"/>
      <c r="KT986" s="47"/>
      <c r="KU986" s="47"/>
      <c r="KV986" s="47"/>
      <c r="KW986" s="47"/>
      <c r="KX986" s="47"/>
      <c r="KY986" s="47"/>
      <c r="KZ986" s="47"/>
      <c r="LA986" s="47"/>
      <c r="LB986" s="47"/>
      <c r="LC986" s="47"/>
      <c r="LD986" s="47"/>
      <c r="LE986" s="47"/>
      <c r="LF986" s="47"/>
      <c r="LG986" s="47"/>
      <c r="LH986" s="47"/>
      <c r="LI986" s="47"/>
      <c r="LJ986" s="47"/>
      <c r="LK986" s="47"/>
      <c r="LL986" s="47"/>
      <c r="LM986" s="47"/>
      <c r="LN986" s="47"/>
      <c r="LO986" s="47"/>
      <c r="LP986" s="47"/>
      <c r="LQ986" s="47"/>
      <c r="LR986" s="47"/>
      <c r="LS986" s="47"/>
      <c r="LT986" s="47"/>
      <c r="LU986" s="47"/>
      <c r="LV986" s="47"/>
      <c r="LW986" s="47"/>
      <c r="LX986" s="47"/>
      <c r="LY986" s="47"/>
      <c r="LZ986" s="47"/>
      <c r="MA986" s="47"/>
      <c r="MB986" s="47"/>
      <c r="MC986" s="47"/>
      <c r="MD986" s="47"/>
      <c r="ME986" s="47"/>
      <c r="MF986" s="47"/>
      <c r="MG986" s="47"/>
      <c r="MH986" s="47"/>
      <c r="MI986" s="47"/>
      <c r="MJ986" s="47"/>
      <c r="MK986" s="47"/>
      <c r="ML986" s="47"/>
      <c r="MM986" s="47"/>
      <c r="MN986" s="47"/>
      <c r="MO986" s="47"/>
      <c r="MP986" s="47"/>
      <c r="MQ986" s="47"/>
      <c r="MR986" s="47"/>
      <c r="MS986" s="47"/>
      <c r="MT986" s="47"/>
      <c r="MU986" s="47"/>
      <c r="MV986" s="47"/>
      <c r="MW986" s="47"/>
      <c r="MX986" s="47"/>
      <c r="MY986" s="47"/>
      <c r="MZ986" s="47"/>
      <c r="NA986" s="47"/>
    </row>
    <row r="987" spans="138:365" x14ac:dyDescent="0.25"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  <c r="JP987" s="47"/>
      <c r="JQ987" s="47"/>
      <c r="JR987" s="47"/>
      <c r="JS987" s="47"/>
      <c r="JT987" s="47"/>
      <c r="JU987" s="47"/>
      <c r="JV987" s="47"/>
      <c r="JW987" s="47"/>
      <c r="JX987" s="47"/>
      <c r="JY987" s="47"/>
      <c r="JZ987" s="47"/>
      <c r="KA987" s="47"/>
      <c r="KB987" s="47"/>
      <c r="KC987" s="47"/>
      <c r="KD987" s="47"/>
      <c r="KE987" s="47"/>
      <c r="KF987" s="47"/>
      <c r="KG987" s="47"/>
      <c r="KH987" s="47"/>
      <c r="KI987" s="47"/>
      <c r="KJ987" s="47"/>
      <c r="KK987" s="47"/>
      <c r="KL987" s="47"/>
      <c r="KM987" s="47"/>
      <c r="KN987" s="47"/>
      <c r="KO987" s="47"/>
      <c r="KP987" s="47"/>
      <c r="KQ987" s="47"/>
      <c r="KR987" s="47"/>
      <c r="KS987" s="47"/>
      <c r="KT987" s="47"/>
      <c r="KU987" s="47"/>
      <c r="KV987" s="47"/>
      <c r="KW987" s="47"/>
      <c r="KX987" s="47"/>
      <c r="KY987" s="47"/>
      <c r="KZ987" s="47"/>
      <c r="LA987" s="47"/>
      <c r="LB987" s="47"/>
      <c r="LC987" s="47"/>
      <c r="LD987" s="47"/>
      <c r="LE987" s="47"/>
      <c r="LF987" s="47"/>
      <c r="LG987" s="47"/>
      <c r="LH987" s="47"/>
      <c r="LI987" s="47"/>
      <c r="LJ987" s="47"/>
      <c r="LK987" s="47"/>
      <c r="LL987" s="47"/>
      <c r="LM987" s="47"/>
      <c r="LN987" s="47"/>
      <c r="LO987" s="47"/>
      <c r="LP987" s="47"/>
      <c r="LQ987" s="47"/>
      <c r="LR987" s="47"/>
      <c r="LS987" s="47"/>
      <c r="LT987" s="47"/>
      <c r="LU987" s="47"/>
      <c r="LV987" s="47"/>
      <c r="LW987" s="47"/>
      <c r="LX987" s="47"/>
      <c r="LY987" s="47"/>
      <c r="LZ987" s="47"/>
      <c r="MA987" s="47"/>
      <c r="MB987" s="47"/>
      <c r="MC987" s="47"/>
      <c r="MD987" s="47"/>
      <c r="ME987" s="47"/>
      <c r="MF987" s="47"/>
      <c r="MG987" s="47"/>
      <c r="MH987" s="47"/>
      <c r="MI987" s="47"/>
      <c r="MJ987" s="47"/>
      <c r="MK987" s="47"/>
      <c r="ML987" s="47"/>
      <c r="MM987" s="47"/>
      <c r="MN987" s="47"/>
      <c r="MO987" s="47"/>
      <c r="MP987" s="47"/>
      <c r="MQ987" s="47"/>
      <c r="MR987" s="47"/>
      <c r="MS987" s="47"/>
      <c r="MT987" s="47"/>
      <c r="MU987" s="47"/>
      <c r="MV987" s="47"/>
      <c r="MW987" s="47"/>
      <c r="MX987" s="47"/>
      <c r="MY987" s="47"/>
      <c r="MZ987" s="47"/>
      <c r="NA987" s="47"/>
    </row>
    <row r="988" spans="138:365" x14ac:dyDescent="0.25"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  <c r="JP988" s="47"/>
      <c r="JQ988" s="47"/>
      <c r="JR988" s="47"/>
      <c r="JS988" s="47"/>
      <c r="JT988" s="47"/>
      <c r="JU988" s="47"/>
      <c r="JV988" s="47"/>
      <c r="JW988" s="47"/>
      <c r="JX988" s="47"/>
      <c r="JY988" s="47"/>
      <c r="JZ988" s="47"/>
      <c r="KA988" s="47"/>
      <c r="KB988" s="47"/>
      <c r="KC988" s="47"/>
      <c r="KD988" s="47"/>
      <c r="KE988" s="47"/>
      <c r="KF988" s="47"/>
      <c r="KG988" s="47"/>
      <c r="KH988" s="47"/>
      <c r="KI988" s="47"/>
      <c r="KJ988" s="47"/>
      <c r="KK988" s="47"/>
      <c r="KL988" s="47"/>
      <c r="KM988" s="47"/>
      <c r="KN988" s="47"/>
      <c r="KO988" s="47"/>
      <c r="KP988" s="47"/>
      <c r="KQ988" s="47"/>
      <c r="KR988" s="47"/>
      <c r="KS988" s="47"/>
      <c r="KT988" s="47"/>
      <c r="KU988" s="47"/>
      <c r="KV988" s="47"/>
      <c r="KW988" s="47"/>
      <c r="KX988" s="47"/>
      <c r="KY988" s="47"/>
      <c r="KZ988" s="47"/>
      <c r="LA988" s="47"/>
      <c r="LB988" s="47"/>
      <c r="LC988" s="47"/>
      <c r="LD988" s="47"/>
      <c r="LE988" s="47"/>
      <c r="LF988" s="47"/>
      <c r="LG988" s="47"/>
      <c r="LH988" s="47"/>
      <c r="LI988" s="47"/>
      <c r="LJ988" s="47"/>
      <c r="LK988" s="47"/>
      <c r="LL988" s="47"/>
      <c r="LM988" s="47"/>
      <c r="LN988" s="47"/>
      <c r="LO988" s="47"/>
      <c r="LP988" s="47"/>
      <c r="LQ988" s="47"/>
      <c r="LR988" s="47"/>
      <c r="LS988" s="47"/>
      <c r="LT988" s="47"/>
      <c r="LU988" s="47"/>
      <c r="LV988" s="47"/>
      <c r="LW988" s="47"/>
      <c r="LX988" s="47"/>
      <c r="LY988" s="47"/>
      <c r="LZ988" s="47"/>
      <c r="MA988" s="47"/>
      <c r="MB988" s="47"/>
      <c r="MC988" s="47"/>
      <c r="MD988" s="47"/>
      <c r="ME988" s="47"/>
      <c r="MF988" s="47"/>
      <c r="MG988" s="47"/>
      <c r="MH988" s="47"/>
      <c r="MI988" s="47"/>
      <c r="MJ988" s="47"/>
      <c r="MK988" s="47"/>
      <c r="ML988" s="47"/>
      <c r="MM988" s="47"/>
      <c r="MN988" s="47"/>
      <c r="MO988" s="47"/>
      <c r="MP988" s="47"/>
      <c r="MQ988" s="47"/>
      <c r="MR988" s="47"/>
      <c r="MS988" s="47"/>
      <c r="MT988" s="47"/>
      <c r="MU988" s="47"/>
      <c r="MV988" s="47"/>
      <c r="MW988" s="47"/>
      <c r="MX988" s="47"/>
      <c r="MY988" s="47"/>
      <c r="MZ988" s="47"/>
      <c r="NA988" s="47"/>
    </row>
    <row r="989" spans="138:365" x14ac:dyDescent="0.25"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  <c r="JP989" s="47"/>
      <c r="JQ989" s="47"/>
      <c r="JR989" s="47"/>
      <c r="JS989" s="47"/>
      <c r="JT989" s="47"/>
      <c r="JU989" s="47"/>
      <c r="JV989" s="47"/>
      <c r="JW989" s="47"/>
      <c r="JX989" s="47"/>
      <c r="JY989" s="47"/>
      <c r="JZ989" s="47"/>
      <c r="KA989" s="47"/>
      <c r="KB989" s="47"/>
      <c r="KC989" s="47"/>
      <c r="KD989" s="47"/>
      <c r="KE989" s="47"/>
      <c r="KF989" s="47"/>
      <c r="KG989" s="47"/>
      <c r="KH989" s="47"/>
      <c r="KI989" s="47"/>
      <c r="KJ989" s="47"/>
      <c r="KK989" s="47"/>
      <c r="KL989" s="47"/>
      <c r="KM989" s="47"/>
      <c r="KN989" s="47"/>
      <c r="KO989" s="47"/>
      <c r="KP989" s="47"/>
      <c r="KQ989" s="47"/>
      <c r="KR989" s="47"/>
      <c r="KS989" s="47"/>
      <c r="KT989" s="47"/>
      <c r="KU989" s="47"/>
      <c r="KV989" s="47"/>
      <c r="KW989" s="47"/>
      <c r="KX989" s="47"/>
      <c r="KY989" s="47"/>
      <c r="KZ989" s="47"/>
      <c r="LA989" s="47"/>
      <c r="LB989" s="47"/>
      <c r="LC989" s="47"/>
      <c r="LD989" s="47"/>
      <c r="LE989" s="47"/>
      <c r="LF989" s="47"/>
      <c r="LG989" s="47"/>
      <c r="LH989" s="47"/>
      <c r="LI989" s="47"/>
      <c r="LJ989" s="47"/>
      <c r="LK989" s="47"/>
      <c r="LL989" s="47"/>
      <c r="LM989" s="47"/>
      <c r="LN989" s="47"/>
      <c r="LO989" s="47"/>
      <c r="LP989" s="47"/>
      <c r="LQ989" s="47"/>
      <c r="LR989" s="47"/>
      <c r="LS989" s="47"/>
      <c r="LT989" s="47"/>
      <c r="LU989" s="47"/>
      <c r="LV989" s="47"/>
      <c r="LW989" s="47"/>
      <c r="LX989" s="47"/>
      <c r="LY989" s="47"/>
      <c r="LZ989" s="47"/>
      <c r="MA989" s="47"/>
      <c r="MB989" s="47"/>
      <c r="MC989" s="47"/>
      <c r="MD989" s="47"/>
      <c r="ME989" s="47"/>
      <c r="MF989" s="47"/>
      <c r="MG989" s="47"/>
      <c r="MH989" s="47"/>
      <c r="MI989" s="47"/>
      <c r="MJ989" s="47"/>
      <c r="MK989" s="47"/>
      <c r="ML989" s="47"/>
      <c r="MM989" s="47"/>
      <c r="MN989" s="47"/>
      <c r="MO989" s="47"/>
      <c r="MP989" s="47"/>
      <c r="MQ989" s="47"/>
      <c r="MR989" s="47"/>
      <c r="MS989" s="47"/>
      <c r="MT989" s="47"/>
      <c r="MU989" s="47"/>
      <c r="MV989" s="47"/>
      <c r="MW989" s="47"/>
      <c r="MX989" s="47"/>
      <c r="MY989" s="47"/>
      <c r="MZ989" s="47"/>
      <c r="NA989" s="47"/>
    </row>
    <row r="990" spans="138:365" x14ac:dyDescent="0.25"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  <c r="JP990" s="47"/>
      <c r="JQ990" s="47"/>
      <c r="JR990" s="47"/>
      <c r="JS990" s="47"/>
      <c r="JT990" s="47"/>
      <c r="JU990" s="47"/>
      <c r="JV990" s="47"/>
      <c r="JW990" s="47"/>
      <c r="JX990" s="47"/>
      <c r="JY990" s="47"/>
      <c r="JZ990" s="47"/>
      <c r="KA990" s="47"/>
      <c r="KB990" s="47"/>
      <c r="KC990" s="47"/>
      <c r="KD990" s="47"/>
      <c r="KE990" s="47"/>
      <c r="KF990" s="47"/>
      <c r="KG990" s="47"/>
      <c r="KH990" s="47"/>
      <c r="KI990" s="47"/>
      <c r="KJ990" s="47"/>
      <c r="KK990" s="47"/>
      <c r="KL990" s="47"/>
      <c r="KM990" s="47"/>
      <c r="KN990" s="47"/>
      <c r="KO990" s="47"/>
      <c r="KP990" s="47"/>
      <c r="KQ990" s="47"/>
      <c r="KR990" s="47"/>
      <c r="KS990" s="47"/>
      <c r="KT990" s="47"/>
      <c r="KU990" s="47"/>
      <c r="KV990" s="47"/>
      <c r="KW990" s="47"/>
      <c r="KX990" s="47"/>
      <c r="KY990" s="47"/>
      <c r="KZ990" s="47"/>
      <c r="LA990" s="47"/>
      <c r="LB990" s="47"/>
      <c r="LC990" s="47"/>
      <c r="LD990" s="47"/>
      <c r="LE990" s="47"/>
      <c r="LF990" s="47"/>
      <c r="LG990" s="47"/>
      <c r="LH990" s="47"/>
      <c r="LI990" s="47"/>
      <c r="LJ990" s="47"/>
      <c r="LK990" s="47"/>
      <c r="LL990" s="47"/>
      <c r="LM990" s="47"/>
      <c r="LN990" s="47"/>
      <c r="LO990" s="47"/>
      <c r="LP990" s="47"/>
      <c r="LQ990" s="47"/>
      <c r="LR990" s="47"/>
      <c r="LS990" s="47"/>
      <c r="LT990" s="47"/>
      <c r="LU990" s="47"/>
      <c r="LV990" s="47"/>
      <c r="LW990" s="47"/>
      <c r="LX990" s="47"/>
      <c r="LY990" s="47"/>
      <c r="LZ990" s="47"/>
      <c r="MA990" s="47"/>
      <c r="MB990" s="47"/>
      <c r="MC990" s="47"/>
      <c r="MD990" s="47"/>
      <c r="ME990" s="47"/>
      <c r="MF990" s="47"/>
      <c r="MG990" s="47"/>
      <c r="MH990" s="47"/>
      <c r="MI990" s="47"/>
      <c r="MJ990" s="47"/>
      <c r="MK990" s="47"/>
      <c r="ML990" s="47"/>
      <c r="MM990" s="47"/>
      <c r="MN990" s="47"/>
      <c r="MO990" s="47"/>
      <c r="MP990" s="47"/>
      <c r="MQ990" s="47"/>
      <c r="MR990" s="47"/>
      <c r="MS990" s="47"/>
      <c r="MT990" s="47"/>
      <c r="MU990" s="47"/>
      <c r="MV990" s="47"/>
      <c r="MW990" s="47"/>
      <c r="MX990" s="47"/>
      <c r="MY990" s="47"/>
      <c r="MZ990" s="47"/>
      <c r="NA990" s="47"/>
    </row>
    <row r="991" spans="138:365" x14ac:dyDescent="0.25"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  <c r="JP991" s="47"/>
      <c r="JQ991" s="47"/>
      <c r="JR991" s="47"/>
      <c r="JS991" s="47"/>
      <c r="JT991" s="47"/>
      <c r="JU991" s="47"/>
      <c r="JV991" s="47"/>
      <c r="JW991" s="47"/>
      <c r="JX991" s="47"/>
      <c r="JY991" s="47"/>
      <c r="JZ991" s="47"/>
      <c r="KA991" s="47"/>
      <c r="KB991" s="47"/>
      <c r="KC991" s="47"/>
      <c r="KD991" s="47"/>
      <c r="KE991" s="47"/>
      <c r="KF991" s="47"/>
      <c r="KG991" s="47"/>
      <c r="KH991" s="47"/>
      <c r="KI991" s="47"/>
      <c r="KJ991" s="47"/>
      <c r="KK991" s="47"/>
      <c r="KL991" s="47"/>
      <c r="KM991" s="47"/>
      <c r="KN991" s="47"/>
      <c r="KO991" s="47"/>
      <c r="KP991" s="47"/>
      <c r="KQ991" s="47"/>
      <c r="KR991" s="47"/>
      <c r="KS991" s="47"/>
      <c r="KT991" s="47"/>
      <c r="KU991" s="47"/>
      <c r="KV991" s="47"/>
      <c r="KW991" s="47"/>
      <c r="KX991" s="47"/>
      <c r="KY991" s="47"/>
      <c r="KZ991" s="47"/>
      <c r="LA991" s="47"/>
      <c r="LB991" s="47"/>
      <c r="LC991" s="47"/>
      <c r="LD991" s="47"/>
      <c r="LE991" s="47"/>
      <c r="LF991" s="47"/>
      <c r="LG991" s="47"/>
      <c r="LH991" s="47"/>
      <c r="LI991" s="47"/>
      <c r="LJ991" s="47"/>
      <c r="LK991" s="47"/>
      <c r="LL991" s="47"/>
      <c r="LM991" s="47"/>
      <c r="LN991" s="47"/>
      <c r="LO991" s="47"/>
      <c r="LP991" s="47"/>
      <c r="LQ991" s="47"/>
      <c r="LR991" s="47"/>
      <c r="LS991" s="47"/>
      <c r="LT991" s="47"/>
      <c r="LU991" s="47"/>
      <c r="LV991" s="47"/>
      <c r="LW991" s="47"/>
      <c r="LX991" s="47"/>
      <c r="LY991" s="47"/>
      <c r="LZ991" s="47"/>
      <c r="MA991" s="47"/>
      <c r="MB991" s="47"/>
      <c r="MC991" s="47"/>
      <c r="MD991" s="47"/>
      <c r="ME991" s="47"/>
      <c r="MF991" s="47"/>
      <c r="MG991" s="47"/>
      <c r="MH991" s="47"/>
      <c r="MI991" s="47"/>
      <c r="MJ991" s="47"/>
      <c r="MK991" s="47"/>
      <c r="ML991" s="47"/>
      <c r="MM991" s="47"/>
      <c r="MN991" s="47"/>
      <c r="MO991" s="47"/>
      <c r="MP991" s="47"/>
      <c r="MQ991" s="47"/>
      <c r="MR991" s="47"/>
      <c r="MS991" s="47"/>
      <c r="MT991" s="47"/>
      <c r="MU991" s="47"/>
      <c r="MV991" s="47"/>
      <c r="MW991" s="47"/>
      <c r="MX991" s="47"/>
      <c r="MY991" s="47"/>
      <c r="MZ991" s="47"/>
      <c r="NA991" s="47"/>
    </row>
    <row r="992" spans="138:365" x14ac:dyDescent="0.25"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  <c r="JP992" s="47"/>
      <c r="JQ992" s="47"/>
      <c r="JR992" s="47"/>
      <c r="JS992" s="47"/>
      <c r="JT992" s="47"/>
      <c r="JU992" s="47"/>
      <c r="JV992" s="47"/>
      <c r="JW992" s="47"/>
      <c r="JX992" s="47"/>
      <c r="JY992" s="47"/>
      <c r="JZ992" s="47"/>
      <c r="KA992" s="47"/>
      <c r="KB992" s="47"/>
      <c r="KC992" s="47"/>
      <c r="KD992" s="47"/>
      <c r="KE992" s="47"/>
      <c r="KF992" s="47"/>
      <c r="KG992" s="47"/>
      <c r="KH992" s="47"/>
      <c r="KI992" s="47"/>
      <c r="KJ992" s="47"/>
      <c r="KK992" s="47"/>
      <c r="KL992" s="47"/>
      <c r="KM992" s="47"/>
      <c r="KN992" s="47"/>
      <c r="KO992" s="47"/>
      <c r="KP992" s="47"/>
      <c r="KQ992" s="47"/>
      <c r="KR992" s="47"/>
      <c r="KS992" s="47"/>
      <c r="KT992" s="47"/>
      <c r="KU992" s="47"/>
      <c r="KV992" s="47"/>
      <c r="KW992" s="47"/>
      <c r="KX992" s="47"/>
      <c r="KY992" s="47"/>
      <c r="KZ992" s="47"/>
      <c r="LA992" s="47"/>
      <c r="LB992" s="47"/>
      <c r="LC992" s="47"/>
      <c r="LD992" s="47"/>
      <c r="LE992" s="47"/>
      <c r="LF992" s="47"/>
      <c r="LG992" s="47"/>
      <c r="LH992" s="47"/>
      <c r="LI992" s="47"/>
      <c r="LJ992" s="47"/>
      <c r="LK992" s="47"/>
      <c r="LL992" s="47"/>
      <c r="LM992" s="47"/>
      <c r="LN992" s="47"/>
      <c r="LO992" s="47"/>
      <c r="LP992" s="47"/>
      <c r="LQ992" s="47"/>
      <c r="LR992" s="47"/>
      <c r="LS992" s="47"/>
      <c r="LT992" s="47"/>
      <c r="LU992" s="47"/>
      <c r="LV992" s="47"/>
      <c r="LW992" s="47"/>
      <c r="LX992" s="47"/>
      <c r="LY992" s="47"/>
      <c r="LZ992" s="47"/>
      <c r="MA992" s="47"/>
      <c r="MB992" s="47"/>
      <c r="MC992" s="47"/>
      <c r="MD992" s="47"/>
      <c r="ME992" s="47"/>
      <c r="MF992" s="47"/>
      <c r="MG992" s="47"/>
      <c r="MH992" s="47"/>
      <c r="MI992" s="47"/>
      <c r="MJ992" s="47"/>
      <c r="MK992" s="47"/>
      <c r="ML992" s="47"/>
      <c r="MM992" s="47"/>
      <c r="MN992" s="47"/>
      <c r="MO992" s="47"/>
      <c r="MP992" s="47"/>
      <c r="MQ992" s="47"/>
      <c r="MR992" s="47"/>
      <c r="MS992" s="47"/>
      <c r="MT992" s="47"/>
      <c r="MU992" s="47"/>
      <c r="MV992" s="47"/>
      <c r="MW992" s="47"/>
      <c r="MX992" s="47"/>
      <c r="MY992" s="47"/>
      <c r="MZ992" s="47"/>
      <c r="NA992" s="47"/>
    </row>
    <row r="993" spans="138:365" x14ac:dyDescent="0.25"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  <c r="JP993" s="47"/>
      <c r="JQ993" s="47"/>
      <c r="JR993" s="47"/>
      <c r="JS993" s="47"/>
      <c r="JT993" s="47"/>
      <c r="JU993" s="47"/>
      <c r="JV993" s="47"/>
      <c r="JW993" s="47"/>
      <c r="JX993" s="47"/>
      <c r="JY993" s="47"/>
      <c r="JZ993" s="47"/>
      <c r="KA993" s="47"/>
      <c r="KB993" s="47"/>
      <c r="KC993" s="47"/>
      <c r="KD993" s="47"/>
      <c r="KE993" s="47"/>
      <c r="KF993" s="47"/>
      <c r="KG993" s="47"/>
      <c r="KH993" s="47"/>
      <c r="KI993" s="47"/>
      <c r="KJ993" s="47"/>
      <c r="KK993" s="47"/>
      <c r="KL993" s="47"/>
      <c r="KM993" s="47"/>
      <c r="KN993" s="47"/>
      <c r="KO993" s="47"/>
      <c r="KP993" s="47"/>
      <c r="KQ993" s="47"/>
      <c r="KR993" s="47"/>
      <c r="KS993" s="47"/>
      <c r="KT993" s="47"/>
      <c r="KU993" s="47"/>
      <c r="KV993" s="47"/>
      <c r="KW993" s="47"/>
      <c r="KX993" s="47"/>
      <c r="KY993" s="47"/>
      <c r="KZ993" s="47"/>
      <c r="LA993" s="47"/>
      <c r="LB993" s="47"/>
      <c r="LC993" s="47"/>
      <c r="LD993" s="47"/>
      <c r="LE993" s="47"/>
      <c r="LF993" s="47"/>
      <c r="LG993" s="47"/>
      <c r="LH993" s="47"/>
      <c r="LI993" s="47"/>
      <c r="LJ993" s="47"/>
      <c r="LK993" s="47"/>
      <c r="LL993" s="47"/>
      <c r="LM993" s="47"/>
      <c r="LN993" s="47"/>
      <c r="LO993" s="47"/>
      <c r="LP993" s="47"/>
      <c r="LQ993" s="47"/>
      <c r="LR993" s="47"/>
      <c r="LS993" s="47"/>
      <c r="LT993" s="47"/>
      <c r="LU993" s="47"/>
      <c r="LV993" s="47"/>
      <c r="LW993" s="47"/>
      <c r="LX993" s="47"/>
      <c r="LY993" s="47"/>
      <c r="LZ993" s="47"/>
      <c r="MA993" s="47"/>
      <c r="MB993" s="47"/>
      <c r="MC993" s="47"/>
      <c r="MD993" s="47"/>
      <c r="ME993" s="47"/>
      <c r="MF993" s="47"/>
      <c r="MG993" s="47"/>
      <c r="MH993" s="47"/>
      <c r="MI993" s="47"/>
      <c r="MJ993" s="47"/>
      <c r="MK993" s="47"/>
      <c r="ML993" s="47"/>
      <c r="MM993" s="47"/>
      <c r="MN993" s="47"/>
      <c r="MO993" s="47"/>
      <c r="MP993" s="47"/>
      <c r="MQ993" s="47"/>
      <c r="MR993" s="47"/>
      <c r="MS993" s="47"/>
      <c r="MT993" s="47"/>
      <c r="MU993" s="47"/>
      <c r="MV993" s="47"/>
      <c r="MW993" s="47"/>
      <c r="MX993" s="47"/>
      <c r="MY993" s="47"/>
      <c r="MZ993" s="47"/>
      <c r="NA993" s="47"/>
    </row>
    <row r="994" spans="138:365" x14ac:dyDescent="0.25"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  <c r="JP994" s="47"/>
      <c r="JQ994" s="47"/>
      <c r="JR994" s="47"/>
      <c r="JS994" s="47"/>
      <c r="JT994" s="47"/>
      <c r="JU994" s="47"/>
      <c r="JV994" s="47"/>
      <c r="JW994" s="47"/>
      <c r="JX994" s="47"/>
      <c r="JY994" s="47"/>
      <c r="JZ994" s="47"/>
      <c r="KA994" s="47"/>
      <c r="KB994" s="47"/>
      <c r="KC994" s="47"/>
      <c r="KD994" s="47"/>
      <c r="KE994" s="47"/>
      <c r="KF994" s="47"/>
      <c r="KG994" s="47"/>
      <c r="KH994" s="47"/>
      <c r="KI994" s="47"/>
      <c r="KJ994" s="47"/>
      <c r="KK994" s="47"/>
      <c r="KL994" s="47"/>
      <c r="KM994" s="47"/>
      <c r="KN994" s="47"/>
      <c r="KO994" s="47"/>
      <c r="KP994" s="47"/>
      <c r="KQ994" s="47"/>
      <c r="KR994" s="47"/>
      <c r="KS994" s="47"/>
      <c r="KT994" s="47"/>
      <c r="KU994" s="47"/>
      <c r="KV994" s="47"/>
      <c r="KW994" s="47"/>
      <c r="KX994" s="47"/>
      <c r="KY994" s="47"/>
      <c r="KZ994" s="47"/>
      <c r="LA994" s="47"/>
      <c r="LB994" s="47"/>
      <c r="LC994" s="47"/>
      <c r="LD994" s="47"/>
      <c r="LE994" s="47"/>
      <c r="LF994" s="47"/>
      <c r="LG994" s="47"/>
      <c r="LH994" s="47"/>
      <c r="LI994" s="47"/>
      <c r="LJ994" s="47"/>
      <c r="LK994" s="47"/>
      <c r="LL994" s="47"/>
      <c r="LM994" s="47"/>
      <c r="LN994" s="47"/>
      <c r="LO994" s="47"/>
      <c r="LP994" s="47"/>
      <c r="LQ994" s="47"/>
      <c r="LR994" s="47"/>
      <c r="LS994" s="47"/>
      <c r="LT994" s="47"/>
      <c r="LU994" s="47"/>
      <c r="LV994" s="47"/>
      <c r="LW994" s="47"/>
      <c r="LX994" s="47"/>
      <c r="LY994" s="47"/>
      <c r="LZ994" s="47"/>
      <c r="MA994" s="47"/>
      <c r="MB994" s="47"/>
      <c r="MC994" s="47"/>
      <c r="MD994" s="47"/>
      <c r="ME994" s="47"/>
      <c r="MF994" s="47"/>
      <c r="MG994" s="47"/>
      <c r="MH994" s="47"/>
      <c r="MI994" s="47"/>
      <c r="MJ994" s="47"/>
      <c r="MK994" s="47"/>
      <c r="ML994" s="47"/>
      <c r="MM994" s="47"/>
      <c r="MN994" s="47"/>
      <c r="MO994" s="47"/>
      <c r="MP994" s="47"/>
      <c r="MQ994" s="47"/>
      <c r="MR994" s="47"/>
      <c r="MS994" s="47"/>
      <c r="MT994" s="47"/>
      <c r="MU994" s="47"/>
      <c r="MV994" s="47"/>
      <c r="MW994" s="47"/>
      <c r="MX994" s="47"/>
      <c r="MY994" s="47"/>
      <c r="MZ994" s="47"/>
      <c r="NA994" s="47"/>
    </row>
    <row r="995" spans="138:365" x14ac:dyDescent="0.25"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  <c r="JP995" s="47"/>
      <c r="JQ995" s="47"/>
      <c r="JR995" s="47"/>
      <c r="JS995" s="47"/>
      <c r="JT995" s="47"/>
      <c r="JU995" s="47"/>
      <c r="JV995" s="47"/>
      <c r="JW995" s="47"/>
      <c r="JX995" s="47"/>
      <c r="JY995" s="47"/>
      <c r="JZ995" s="47"/>
      <c r="KA995" s="47"/>
      <c r="KB995" s="47"/>
      <c r="KC995" s="47"/>
      <c r="KD995" s="47"/>
      <c r="KE995" s="47"/>
      <c r="KF995" s="47"/>
      <c r="KG995" s="47"/>
      <c r="KH995" s="47"/>
      <c r="KI995" s="47"/>
      <c r="KJ995" s="47"/>
      <c r="KK995" s="47"/>
      <c r="KL995" s="47"/>
      <c r="KM995" s="47"/>
      <c r="KN995" s="47"/>
      <c r="KO995" s="47"/>
      <c r="KP995" s="47"/>
      <c r="KQ995" s="47"/>
      <c r="KR995" s="47"/>
      <c r="KS995" s="47"/>
      <c r="KT995" s="47"/>
      <c r="KU995" s="47"/>
      <c r="KV995" s="47"/>
      <c r="KW995" s="47"/>
      <c r="KX995" s="47"/>
      <c r="KY995" s="47"/>
      <c r="KZ995" s="47"/>
      <c r="LA995" s="47"/>
      <c r="LB995" s="47"/>
      <c r="LC995" s="47"/>
      <c r="LD995" s="47"/>
      <c r="LE995" s="47"/>
      <c r="LF995" s="47"/>
      <c r="LG995" s="47"/>
      <c r="LH995" s="47"/>
      <c r="LI995" s="47"/>
      <c r="LJ995" s="47"/>
      <c r="LK995" s="47"/>
      <c r="LL995" s="47"/>
      <c r="LM995" s="47"/>
      <c r="LN995" s="47"/>
      <c r="LO995" s="47"/>
      <c r="LP995" s="47"/>
      <c r="LQ995" s="47"/>
      <c r="LR995" s="47"/>
      <c r="LS995" s="47"/>
      <c r="LT995" s="47"/>
      <c r="LU995" s="47"/>
      <c r="LV995" s="47"/>
      <c r="LW995" s="47"/>
      <c r="LX995" s="47"/>
      <c r="LY995" s="47"/>
      <c r="LZ995" s="47"/>
      <c r="MA995" s="47"/>
      <c r="MB995" s="47"/>
      <c r="MC995" s="47"/>
      <c r="MD995" s="47"/>
      <c r="ME995" s="47"/>
      <c r="MF995" s="47"/>
      <c r="MG995" s="47"/>
      <c r="MH995" s="47"/>
      <c r="MI995" s="47"/>
      <c r="MJ995" s="47"/>
      <c r="MK995" s="47"/>
      <c r="ML995" s="47"/>
      <c r="MM995" s="47"/>
      <c r="MN995" s="47"/>
      <c r="MO995" s="47"/>
      <c r="MP995" s="47"/>
      <c r="MQ995" s="47"/>
      <c r="MR995" s="47"/>
      <c r="MS995" s="47"/>
      <c r="MT995" s="47"/>
      <c r="MU995" s="47"/>
      <c r="MV995" s="47"/>
      <c r="MW995" s="47"/>
      <c r="MX995" s="47"/>
      <c r="MY995" s="47"/>
      <c r="MZ995" s="47"/>
      <c r="NA995" s="47"/>
    </row>
    <row r="996" spans="138:365" x14ac:dyDescent="0.25"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  <c r="JP996" s="47"/>
      <c r="JQ996" s="47"/>
      <c r="JR996" s="47"/>
      <c r="JS996" s="47"/>
      <c r="JT996" s="47"/>
      <c r="JU996" s="47"/>
      <c r="JV996" s="47"/>
      <c r="JW996" s="47"/>
      <c r="JX996" s="47"/>
      <c r="JY996" s="47"/>
      <c r="JZ996" s="47"/>
      <c r="KA996" s="47"/>
      <c r="KB996" s="47"/>
      <c r="KC996" s="47"/>
      <c r="KD996" s="47"/>
      <c r="KE996" s="47"/>
      <c r="KF996" s="47"/>
      <c r="KG996" s="47"/>
      <c r="KH996" s="47"/>
      <c r="KI996" s="47"/>
      <c r="KJ996" s="47"/>
      <c r="KK996" s="47"/>
      <c r="KL996" s="47"/>
      <c r="KM996" s="47"/>
      <c r="KN996" s="47"/>
      <c r="KO996" s="47"/>
      <c r="KP996" s="47"/>
      <c r="KQ996" s="47"/>
      <c r="KR996" s="47"/>
      <c r="KS996" s="47"/>
      <c r="KT996" s="47"/>
      <c r="KU996" s="47"/>
      <c r="KV996" s="47"/>
      <c r="KW996" s="47"/>
      <c r="KX996" s="47"/>
      <c r="KY996" s="47"/>
      <c r="KZ996" s="47"/>
      <c r="LA996" s="47"/>
      <c r="LB996" s="47"/>
      <c r="LC996" s="47"/>
      <c r="LD996" s="47"/>
      <c r="LE996" s="47"/>
      <c r="LF996" s="47"/>
      <c r="LG996" s="47"/>
      <c r="LH996" s="47"/>
      <c r="LI996" s="47"/>
      <c r="LJ996" s="47"/>
      <c r="LK996" s="47"/>
      <c r="LL996" s="47"/>
      <c r="LM996" s="47"/>
      <c r="LN996" s="47"/>
      <c r="LO996" s="47"/>
      <c r="LP996" s="47"/>
      <c r="LQ996" s="47"/>
      <c r="LR996" s="47"/>
      <c r="LS996" s="47"/>
      <c r="LT996" s="47"/>
      <c r="LU996" s="47"/>
      <c r="LV996" s="47"/>
      <c r="LW996" s="47"/>
      <c r="LX996" s="47"/>
      <c r="LY996" s="47"/>
      <c r="LZ996" s="47"/>
      <c r="MA996" s="47"/>
      <c r="MB996" s="47"/>
      <c r="MC996" s="47"/>
      <c r="MD996" s="47"/>
      <c r="ME996" s="47"/>
      <c r="MF996" s="47"/>
      <c r="MG996" s="47"/>
      <c r="MH996" s="47"/>
      <c r="MI996" s="47"/>
      <c r="MJ996" s="47"/>
      <c r="MK996" s="47"/>
      <c r="ML996" s="47"/>
      <c r="MM996" s="47"/>
      <c r="MN996" s="47"/>
      <c r="MO996" s="47"/>
      <c r="MP996" s="47"/>
      <c r="MQ996" s="47"/>
      <c r="MR996" s="47"/>
      <c r="MS996" s="47"/>
      <c r="MT996" s="47"/>
      <c r="MU996" s="47"/>
      <c r="MV996" s="47"/>
      <c r="MW996" s="47"/>
      <c r="MX996" s="47"/>
      <c r="MY996" s="47"/>
      <c r="MZ996" s="47"/>
      <c r="NA996" s="47"/>
    </row>
    <row r="997" spans="138:365" x14ac:dyDescent="0.25"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  <c r="JP997" s="47"/>
      <c r="JQ997" s="47"/>
      <c r="JR997" s="47"/>
      <c r="JS997" s="47"/>
      <c r="JT997" s="47"/>
      <c r="JU997" s="47"/>
      <c r="JV997" s="47"/>
      <c r="JW997" s="47"/>
      <c r="JX997" s="47"/>
      <c r="JY997" s="47"/>
      <c r="JZ997" s="47"/>
      <c r="KA997" s="47"/>
      <c r="KB997" s="47"/>
      <c r="KC997" s="47"/>
      <c r="KD997" s="47"/>
      <c r="KE997" s="47"/>
      <c r="KF997" s="47"/>
      <c r="KG997" s="47"/>
      <c r="KH997" s="47"/>
      <c r="KI997" s="47"/>
      <c r="KJ997" s="47"/>
      <c r="KK997" s="47"/>
      <c r="KL997" s="47"/>
      <c r="KM997" s="47"/>
      <c r="KN997" s="47"/>
      <c r="KO997" s="47"/>
      <c r="KP997" s="47"/>
      <c r="KQ997" s="47"/>
      <c r="KR997" s="47"/>
      <c r="KS997" s="47"/>
      <c r="KT997" s="47"/>
      <c r="KU997" s="47"/>
      <c r="KV997" s="47"/>
      <c r="KW997" s="47"/>
      <c r="KX997" s="47"/>
      <c r="KY997" s="47"/>
      <c r="KZ997" s="47"/>
      <c r="LA997" s="47"/>
      <c r="LB997" s="47"/>
      <c r="LC997" s="47"/>
      <c r="LD997" s="47"/>
      <c r="LE997" s="47"/>
      <c r="LF997" s="47"/>
      <c r="LG997" s="47"/>
      <c r="LH997" s="47"/>
      <c r="LI997" s="47"/>
      <c r="LJ997" s="47"/>
      <c r="LK997" s="47"/>
      <c r="LL997" s="47"/>
      <c r="LM997" s="47"/>
      <c r="LN997" s="47"/>
      <c r="LO997" s="47"/>
      <c r="LP997" s="47"/>
      <c r="LQ997" s="47"/>
      <c r="LR997" s="47"/>
      <c r="LS997" s="47"/>
      <c r="LT997" s="47"/>
      <c r="LU997" s="47"/>
      <c r="LV997" s="47"/>
      <c r="LW997" s="47"/>
      <c r="LX997" s="47"/>
      <c r="LY997" s="47"/>
      <c r="LZ997" s="47"/>
      <c r="MA997" s="47"/>
      <c r="MB997" s="47"/>
      <c r="MC997" s="47"/>
      <c r="MD997" s="47"/>
      <c r="ME997" s="47"/>
      <c r="MF997" s="47"/>
      <c r="MG997" s="47"/>
      <c r="MH997" s="47"/>
      <c r="MI997" s="47"/>
      <c r="MJ997" s="47"/>
      <c r="MK997" s="47"/>
      <c r="ML997" s="47"/>
      <c r="MM997" s="47"/>
      <c r="MN997" s="47"/>
      <c r="MO997" s="47"/>
      <c r="MP997" s="47"/>
      <c r="MQ997" s="47"/>
      <c r="MR997" s="47"/>
      <c r="MS997" s="47"/>
      <c r="MT997" s="47"/>
      <c r="MU997" s="47"/>
      <c r="MV997" s="47"/>
      <c r="MW997" s="47"/>
      <c r="MX997" s="47"/>
      <c r="MY997" s="47"/>
      <c r="MZ997" s="47"/>
      <c r="NA997" s="47"/>
    </row>
    <row r="998" spans="138:365" x14ac:dyDescent="0.25"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  <c r="JP998" s="47"/>
      <c r="JQ998" s="47"/>
      <c r="JR998" s="47"/>
      <c r="JS998" s="47"/>
      <c r="JT998" s="47"/>
      <c r="JU998" s="47"/>
      <c r="JV998" s="47"/>
      <c r="JW998" s="47"/>
      <c r="JX998" s="47"/>
      <c r="JY998" s="47"/>
      <c r="JZ998" s="47"/>
      <c r="KA998" s="47"/>
      <c r="KB998" s="47"/>
      <c r="KC998" s="47"/>
      <c r="KD998" s="47"/>
      <c r="KE998" s="47"/>
      <c r="KF998" s="47"/>
      <c r="KG998" s="47"/>
      <c r="KH998" s="47"/>
      <c r="KI998" s="47"/>
      <c r="KJ998" s="47"/>
      <c r="KK998" s="47"/>
      <c r="KL998" s="47"/>
      <c r="KM998" s="47"/>
      <c r="KN998" s="47"/>
      <c r="KO998" s="47"/>
      <c r="KP998" s="47"/>
      <c r="KQ998" s="47"/>
      <c r="KR998" s="47"/>
      <c r="KS998" s="47"/>
      <c r="KT998" s="47"/>
      <c r="KU998" s="47"/>
      <c r="KV998" s="47"/>
      <c r="KW998" s="47"/>
      <c r="KX998" s="47"/>
      <c r="KY998" s="47"/>
      <c r="KZ998" s="47"/>
      <c r="LA998" s="47"/>
      <c r="LB998" s="47"/>
      <c r="LC998" s="47"/>
      <c r="LD998" s="47"/>
      <c r="LE998" s="47"/>
      <c r="LF998" s="47"/>
      <c r="LG998" s="47"/>
      <c r="LH998" s="47"/>
      <c r="LI998" s="47"/>
      <c r="LJ998" s="47"/>
      <c r="LK998" s="47"/>
      <c r="LL998" s="47"/>
      <c r="LM998" s="47"/>
      <c r="LN998" s="47"/>
      <c r="LO998" s="47"/>
      <c r="LP998" s="47"/>
      <c r="LQ998" s="47"/>
      <c r="LR998" s="47"/>
      <c r="LS998" s="47"/>
      <c r="LT998" s="47"/>
      <c r="LU998" s="47"/>
      <c r="LV998" s="47"/>
      <c r="LW998" s="47"/>
      <c r="LX998" s="47"/>
      <c r="LY998" s="47"/>
      <c r="LZ998" s="47"/>
      <c r="MA998" s="47"/>
      <c r="MB998" s="47"/>
      <c r="MC998" s="47"/>
      <c r="MD998" s="47"/>
      <c r="ME998" s="47"/>
      <c r="MF998" s="47"/>
      <c r="MG998" s="47"/>
      <c r="MH998" s="47"/>
      <c r="MI998" s="47"/>
      <c r="MJ998" s="47"/>
      <c r="MK998" s="47"/>
      <c r="ML998" s="47"/>
      <c r="MM998" s="47"/>
      <c r="MN998" s="47"/>
      <c r="MO998" s="47"/>
      <c r="MP998" s="47"/>
      <c r="MQ998" s="47"/>
      <c r="MR998" s="47"/>
      <c r="MS998" s="47"/>
      <c r="MT998" s="47"/>
      <c r="MU998" s="47"/>
      <c r="MV998" s="47"/>
      <c r="MW998" s="47"/>
      <c r="MX998" s="47"/>
      <c r="MY998" s="47"/>
      <c r="MZ998" s="47"/>
      <c r="NA998" s="47"/>
    </row>
    <row r="999" spans="138:365" x14ac:dyDescent="0.25"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  <c r="JP999" s="47"/>
      <c r="JQ999" s="47"/>
      <c r="JR999" s="47"/>
      <c r="JS999" s="47"/>
      <c r="JT999" s="47"/>
      <c r="JU999" s="47"/>
      <c r="JV999" s="47"/>
      <c r="JW999" s="47"/>
      <c r="JX999" s="47"/>
      <c r="JY999" s="47"/>
      <c r="JZ999" s="47"/>
      <c r="KA999" s="47"/>
      <c r="KB999" s="47"/>
      <c r="KC999" s="47"/>
      <c r="KD999" s="47"/>
      <c r="KE999" s="47"/>
      <c r="KF999" s="47"/>
      <c r="KG999" s="47"/>
      <c r="KH999" s="47"/>
      <c r="KI999" s="47"/>
      <c r="KJ999" s="47"/>
      <c r="KK999" s="47"/>
      <c r="KL999" s="47"/>
      <c r="KM999" s="47"/>
      <c r="KN999" s="47"/>
      <c r="KO999" s="47"/>
      <c r="KP999" s="47"/>
      <c r="KQ999" s="47"/>
      <c r="KR999" s="47"/>
      <c r="KS999" s="47"/>
      <c r="KT999" s="47"/>
      <c r="KU999" s="47"/>
      <c r="KV999" s="47"/>
      <c r="KW999" s="47"/>
      <c r="KX999" s="47"/>
      <c r="KY999" s="47"/>
      <c r="KZ999" s="47"/>
      <c r="LA999" s="47"/>
      <c r="LB999" s="47"/>
      <c r="LC999" s="47"/>
      <c r="LD999" s="47"/>
      <c r="LE999" s="47"/>
      <c r="LF999" s="47"/>
      <c r="LG999" s="47"/>
      <c r="LH999" s="47"/>
      <c r="LI999" s="47"/>
      <c r="LJ999" s="47"/>
      <c r="LK999" s="47"/>
      <c r="LL999" s="47"/>
      <c r="LM999" s="47"/>
      <c r="LN999" s="47"/>
      <c r="LO999" s="47"/>
      <c r="LP999" s="47"/>
      <c r="LQ999" s="47"/>
      <c r="LR999" s="47"/>
      <c r="LS999" s="47"/>
      <c r="LT999" s="47"/>
      <c r="LU999" s="47"/>
      <c r="LV999" s="47"/>
      <c r="LW999" s="47"/>
      <c r="LX999" s="47"/>
      <c r="LY999" s="47"/>
      <c r="LZ999" s="47"/>
      <c r="MA999" s="47"/>
      <c r="MB999" s="47"/>
      <c r="MC999" s="47"/>
      <c r="MD999" s="47"/>
      <c r="ME999" s="47"/>
      <c r="MF999" s="47"/>
      <c r="MG999" s="47"/>
      <c r="MH999" s="47"/>
      <c r="MI999" s="47"/>
      <c r="MJ999" s="47"/>
      <c r="MK999" s="47"/>
      <c r="ML999" s="47"/>
      <c r="MM999" s="47"/>
      <c r="MN999" s="47"/>
      <c r="MO999" s="47"/>
      <c r="MP999" s="47"/>
      <c r="MQ999" s="47"/>
      <c r="MR999" s="47"/>
      <c r="MS999" s="47"/>
      <c r="MT999" s="47"/>
      <c r="MU999" s="47"/>
      <c r="MV999" s="47"/>
      <c r="MW999" s="47"/>
      <c r="MX999" s="47"/>
      <c r="MY999" s="47"/>
      <c r="MZ999" s="47"/>
      <c r="NA999" s="47"/>
    </row>
    <row r="1000" spans="138:365" x14ac:dyDescent="0.25"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  <c r="JP1000" s="47"/>
      <c r="JQ1000" s="47"/>
      <c r="JR1000" s="47"/>
      <c r="JS1000" s="47"/>
      <c r="JT1000" s="47"/>
      <c r="JU1000" s="47"/>
      <c r="JV1000" s="47"/>
      <c r="JW1000" s="47"/>
      <c r="JX1000" s="47"/>
      <c r="JY1000" s="47"/>
      <c r="JZ1000" s="47"/>
      <c r="KA1000" s="47"/>
      <c r="KB1000" s="47"/>
      <c r="KC1000" s="47"/>
      <c r="KD1000" s="47"/>
      <c r="KE1000" s="47"/>
      <c r="KF1000" s="47"/>
      <c r="KG1000" s="47"/>
      <c r="KH1000" s="47"/>
      <c r="KI1000" s="47"/>
      <c r="KJ1000" s="47"/>
      <c r="KK1000" s="47"/>
      <c r="KL1000" s="47"/>
      <c r="KM1000" s="47"/>
      <c r="KN1000" s="47"/>
      <c r="KO1000" s="47"/>
      <c r="KP1000" s="47"/>
      <c r="KQ1000" s="47"/>
      <c r="KR1000" s="47"/>
      <c r="KS1000" s="47"/>
      <c r="KT1000" s="47"/>
      <c r="KU1000" s="47"/>
      <c r="KV1000" s="47"/>
      <c r="KW1000" s="47"/>
      <c r="KX1000" s="47"/>
      <c r="KY1000" s="47"/>
      <c r="KZ1000" s="47"/>
      <c r="LA1000" s="47"/>
      <c r="LB1000" s="47"/>
      <c r="LC1000" s="47"/>
      <c r="LD1000" s="47"/>
      <c r="LE1000" s="47"/>
      <c r="LF1000" s="47"/>
      <c r="LG1000" s="47"/>
      <c r="LH1000" s="47"/>
      <c r="LI1000" s="47"/>
      <c r="LJ1000" s="47"/>
      <c r="LK1000" s="47"/>
      <c r="LL1000" s="47"/>
      <c r="LM1000" s="47"/>
      <c r="LN1000" s="47"/>
      <c r="LO1000" s="47"/>
      <c r="LP1000" s="47"/>
      <c r="LQ1000" s="47"/>
      <c r="LR1000" s="47"/>
      <c r="LS1000" s="47"/>
      <c r="LT1000" s="47"/>
      <c r="LU1000" s="47"/>
      <c r="LV1000" s="47"/>
      <c r="LW1000" s="47"/>
      <c r="LX1000" s="47"/>
      <c r="LY1000" s="47"/>
      <c r="LZ1000" s="47"/>
      <c r="MA1000" s="47"/>
      <c r="MB1000" s="47"/>
      <c r="MC1000" s="47"/>
      <c r="MD1000" s="47"/>
      <c r="ME1000" s="47"/>
      <c r="MF1000" s="47"/>
      <c r="MG1000" s="47"/>
      <c r="MH1000" s="47"/>
      <c r="MI1000" s="47"/>
      <c r="MJ1000" s="47"/>
      <c r="MK1000" s="47"/>
      <c r="ML1000" s="47"/>
      <c r="MM1000" s="47"/>
      <c r="MN1000" s="47"/>
      <c r="MO1000" s="47"/>
      <c r="MP1000" s="47"/>
      <c r="MQ1000" s="47"/>
      <c r="MR1000" s="47"/>
      <c r="MS1000" s="47"/>
      <c r="MT1000" s="47"/>
      <c r="MU1000" s="47"/>
      <c r="MV1000" s="47"/>
      <c r="MW1000" s="47"/>
      <c r="MX1000" s="47"/>
      <c r="MY1000" s="47"/>
      <c r="MZ1000" s="47"/>
      <c r="NA1000" s="47"/>
    </row>
    <row r="1001" spans="138:365" x14ac:dyDescent="0.25"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  <c r="JP1001" s="47"/>
      <c r="JQ1001" s="47"/>
      <c r="JR1001" s="47"/>
      <c r="JS1001" s="47"/>
      <c r="JT1001" s="47"/>
      <c r="JU1001" s="47"/>
      <c r="JV1001" s="47"/>
      <c r="JW1001" s="47"/>
      <c r="JX1001" s="47"/>
      <c r="JY1001" s="47"/>
      <c r="JZ1001" s="47"/>
      <c r="KA1001" s="47"/>
      <c r="KB1001" s="47"/>
      <c r="KC1001" s="47"/>
      <c r="KD1001" s="47"/>
      <c r="KE1001" s="47"/>
      <c r="KF1001" s="47"/>
      <c r="KG1001" s="47"/>
      <c r="KH1001" s="47"/>
      <c r="KI1001" s="47"/>
      <c r="KJ1001" s="47"/>
      <c r="KK1001" s="47"/>
      <c r="KL1001" s="47"/>
      <c r="KM1001" s="47"/>
      <c r="KN1001" s="47"/>
      <c r="KO1001" s="47"/>
      <c r="KP1001" s="47"/>
      <c r="KQ1001" s="47"/>
      <c r="KR1001" s="47"/>
      <c r="KS1001" s="47"/>
      <c r="KT1001" s="47"/>
      <c r="KU1001" s="47"/>
      <c r="KV1001" s="47"/>
      <c r="KW1001" s="47"/>
      <c r="KX1001" s="47"/>
      <c r="KY1001" s="47"/>
      <c r="KZ1001" s="47"/>
      <c r="LA1001" s="47"/>
      <c r="LB1001" s="47"/>
      <c r="LC1001" s="47"/>
      <c r="LD1001" s="47"/>
      <c r="LE1001" s="47"/>
      <c r="LF1001" s="47"/>
      <c r="LG1001" s="47"/>
      <c r="LH1001" s="47"/>
      <c r="LI1001" s="47"/>
      <c r="LJ1001" s="47"/>
      <c r="LK1001" s="47"/>
      <c r="LL1001" s="47"/>
      <c r="LM1001" s="47"/>
      <c r="LN1001" s="47"/>
      <c r="LO1001" s="47"/>
      <c r="LP1001" s="47"/>
      <c r="LQ1001" s="47"/>
      <c r="LR1001" s="47"/>
      <c r="LS1001" s="47"/>
      <c r="LT1001" s="47"/>
      <c r="LU1001" s="47"/>
      <c r="LV1001" s="47"/>
      <c r="LW1001" s="47"/>
      <c r="LX1001" s="47"/>
      <c r="LY1001" s="47"/>
      <c r="LZ1001" s="47"/>
      <c r="MA1001" s="47"/>
      <c r="MB1001" s="47"/>
      <c r="MC1001" s="47"/>
      <c r="MD1001" s="47"/>
      <c r="ME1001" s="47"/>
      <c r="MF1001" s="47"/>
      <c r="MG1001" s="47"/>
      <c r="MH1001" s="47"/>
      <c r="MI1001" s="47"/>
      <c r="MJ1001" s="47"/>
      <c r="MK1001" s="47"/>
      <c r="ML1001" s="47"/>
      <c r="MM1001" s="47"/>
      <c r="MN1001" s="47"/>
      <c r="MO1001" s="47"/>
      <c r="MP1001" s="47"/>
      <c r="MQ1001" s="47"/>
      <c r="MR1001" s="47"/>
      <c r="MS1001" s="47"/>
      <c r="MT1001" s="47"/>
      <c r="MU1001" s="47"/>
      <c r="MV1001" s="47"/>
      <c r="MW1001" s="47"/>
      <c r="MX1001" s="47"/>
      <c r="MY1001" s="47"/>
      <c r="MZ1001" s="47"/>
      <c r="NA1001" s="47"/>
    </row>
    <row r="1002" spans="138:365" x14ac:dyDescent="0.25"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  <c r="JP1002" s="47"/>
      <c r="JQ1002" s="47"/>
      <c r="JR1002" s="47"/>
      <c r="JS1002" s="47"/>
      <c r="JT1002" s="47"/>
      <c r="JU1002" s="47"/>
      <c r="JV1002" s="47"/>
      <c r="JW1002" s="47"/>
      <c r="JX1002" s="47"/>
      <c r="JY1002" s="47"/>
      <c r="JZ1002" s="47"/>
      <c r="KA1002" s="47"/>
      <c r="KB1002" s="47"/>
      <c r="KC1002" s="47"/>
      <c r="KD1002" s="47"/>
      <c r="KE1002" s="47"/>
      <c r="KF1002" s="47"/>
      <c r="KG1002" s="47"/>
      <c r="KH1002" s="47"/>
      <c r="KI1002" s="47"/>
      <c r="KJ1002" s="47"/>
      <c r="KK1002" s="47"/>
      <c r="KL1002" s="47"/>
      <c r="KM1002" s="47"/>
      <c r="KN1002" s="47"/>
      <c r="KO1002" s="47"/>
      <c r="KP1002" s="47"/>
      <c r="KQ1002" s="47"/>
      <c r="KR1002" s="47"/>
      <c r="KS1002" s="47"/>
      <c r="KT1002" s="47"/>
      <c r="KU1002" s="47"/>
      <c r="KV1002" s="47"/>
      <c r="KW1002" s="47"/>
      <c r="KX1002" s="47"/>
      <c r="KY1002" s="47"/>
      <c r="KZ1002" s="47"/>
      <c r="LA1002" s="47"/>
      <c r="LB1002" s="47"/>
      <c r="LC1002" s="47"/>
      <c r="LD1002" s="47"/>
      <c r="LE1002" s="47"/>
      <c r="LF1002" s="47"/>
      <c r="LG1002" s="47"/>
      <c r="LH1002" s="47"/>
      <c r="LI1002" s="47"/>
      <c r="LJ1002" s="47"/>
      <c r="LK1002" s="47"/>
      <c r="LL1002" s="47"/>
      <c r="LM1002" s="47"/>
      <c r="LN1002" s="47"/>
      <c r="LO1002" s="47"/>
      <c r="LP1002" s="47"/>
      <c r="LQ1002" s="47"/>
      <c r="LR1002" s="47"/>
      <c r="LS1002" s="47"/>
      <c r="LT1002" s="47"/>
      <c r="LU1002" s="47"/>
      <c r="LV1002" s="47"/>
      <c r="LW1002" s="47"/>
      <c r="LX1002" s="47"/>
      <c r="LY1002" s="47"/>
      <c r="LZ1002" s="47"/>
      <c r="MA1002" s="47"/>
      <c r="MB1002" s="47"/>
      <c r="MC1002" s="47"/>
      <c r="MD1002" s="47"/>
      <c r="ME1002" s="47"/>
      <c r="MF1002" s="47"/>
      <c r="MG1002" s="47"/>
      <c r="MH1002" s="47"/>
      <c r="MI1002" s="47"/>
      <c r="MJ1002" s="47"/>
      <c r="MK1002" s="47"/>
      <c r="ML1002" s="47"/>
      <c r="MM1002" s="47"/>
      <c r="MN1002" s="47"/>
      <c r="MO1002" s="47"/>
      <c r="MP1002" s="47"/>
      <c r="MQ1002" s="47"/>
      <c r="MR1002" s="47"/>
      <c r="MS1002" s="47"/>
      <c r="MT1002" s="47"/>
      <c r="MU1002" s="47"/>
      <c r="MV1002" s="47"/>
      <c r="MW1002" s="47"/>
      <c r="MX1002" s="47"/>
      <c r="MY1002" s="47"/>
      <c r="MZ1002" s="47"/>
      <c r="NA1002" s="47"/>
    </row>
    <row r="1003" spans="138:365" x14ac:dyDescent="0.25"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  <c r="JP1003" s="47"/>
      <c r="JQ1003" s="47"/>
      <c r="JR1003" s="47"/>
      <c r="JS1003" s="47"/>
      <c r="JT1003" s="47"/>
      <c r="JU1003" s="47"/>
      <c r="JV1003" s="47"/>
      <c r="JW1003" s="47"/>
      <c r="JX1003" s="47"/>
      <c r="JY1003" s="47"/>
      <c r="JZ1003" s="47"/>
      <c r="KA1003" s="47"/>
      <c r="KB1003" s="47"/>
      <c r="KC1003" s="47"/>
      <c r="KD1003" s="47"/>
      <c r="KE1003" s="47"/>
      <c r="KF1003" s="47"/>
      <c r="KG1003" s="47"/>
      <c r="KH1003" s="47"/>
      <c r="KI1003" s="47"/>
      <c r="KJ1003" s="47"/>
      <c r="KK1003" s="47"/>
      <c r="KL1003" s="47"/>
      <c r="KM1003" s="47"/>
      <c r="KN1003" s="47"/>
      <c r="KO1003" s="47"/>
      <c r="KP1003" s="47"/>
      <c r="KQ1003" s="47"/>
      <c r="KR1003" s="47"/>
      <c r="KS1003" s="47"/>
      <c r="KT1003" s="47"/>
      <c r="KU1003" s="47"/>
      <c r="KV1003" s="47"/>
      <c r="KW1003" s="47"/>
      <c r="KX1003" s="47"/>
      <c r="KY1003" s="47"/>
      <c r="KZ1003" s="47"/>
      <c r="LA1003" s="47"/>
      <c r="LB1003" s="47"/>
      <c r="LC1003" s="47"/>
      <c r="LD1003" s="47"/>
      <c r="LE1003" s="47"/>
      <c r="LF1003" s="47"/>
      <c r="LG1003" s="47"/>
      <c r="LH1003" s="47"/>
      <c r="LI1003" s="47"/>
      <c r="LJ1003" s="47"/>
      <c r="LK1003" s="47"/>
      <c r="LL1003" s="47"/>
      <c r="LM1003" s="47"/>
      <c r="LN1003" s="47"/>
      <c r="LO1003" s="47"/>
      <c r="LP1003" s="47"/>
      <c r="LQ1003" s="47"/>
      <c r="LR1003" s="47"/>
      <c r="LS1003" s="47"/>
      <c r="LT1003" s="47"/>
      <c r="LU1003" s="47"/>
      <c r="LV1003" s="47"/>
      <c r="LW1003" s="47"/>
      <c r="LX1003" s="47"/>
      <c r="LY1003" s="47"/>
      <c r="LZ1003" s="47"/>
      <c r="MA1003" s="47"/>
      <c r="MB1003" s="47"/>
      <c r="MC1003" s="47"/>
      <c r="MD1003" s="47"/>
      <c r="ME1003" s="47"/>
      <c r="MF1003" s="47"/>
      <c r="MG1003" s="47"/>
      <c r="MH1003" s="47"/>
      <c r="MI1003" s="47"/>
      <c r="MJ1003" s="47"/>
      <c r="MK1003" s="47"/>
      <c r="ML1003" s="47"/>
      <c r="MM1003" s="47"/>
      <c r="MN1003" s="47"/>
      <c r="MO1003" s="47"/>
      <c r="MP1003" s="47"/>
      <c r="MQ1003" s="47"/>
      <c r="MR1003" s="47"/>
      <c r="MS1003" s="47"/>
      <c r="MT1003" s="47"/>
      <c r="MU1003" s="47"/>
      <c r="MV1003" s="47"/>
      <c r="MW1003" s="47"/>
      <c r="MX1003" s="47"/>
      <c r="MY1003" s="47"/>
      <c r="MZ1003" s="47"/>
      <c r="NA1003" s="47"/>
    </row>
    <row r="1004" spans="138:365" x14ac:dyDescent="0.25"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  <c r="JP1004" s="47"/>
      <c r="JQ1004" s="47"/>
      <c r="JR1004" s="47"/>
      <c r="JS1004" s="47"/>
      <c r="JT1004" s="47"/>
      <c r="JU1004" s="47"/>
      <c r="JV1004" s="47"/>
      <c r="JW1004" s="47"/>
      <c r="JX1004" s="47"/>
      <c r="JY1004" s="47"/>
      <c r="JZ1004" s="47"/>
      <c r="KA1004" s="47"/>
      <c r="KB1004" s="47"/>
      <c r="KC1004" s="47"/>
      <c r="KD1004" s="47"/>
      <c r="KE1004" s="47"/>
      <c r="KF1004" s="47"/>
      <c r="KG1004" s="47"/>
      <c r="KH1004" s="47"/>
      <c r="KI1004" s="47"/>
      <c r="KJ1004" s="47"/>
      <c r="KK1004" s="47"/>
      <c r="KL1004" s="47"/>
      <c r="KM1004" s="47"/>
      <c r="KN1004" s="47"/>
      <c r="KO1004" s="47"/>
      <c r="KP1004" s="47"/>
      <c r="KQ1004" s="47"/>
      <c r="KR1004" s="47"/>
      <c r="KS1004" s="47"/>
      <c r="KT1004" s="47"/>
      <c r="KU1004" s="47"/>
      <c r="KV1004" s="47"/>
      <c r="KW1004" s="47"/>
      <c r="KX1004" s="47"/>
      <c r="KY1004" s="47"/>
      <c r="KZ1004" s="47"/>
      <c r="LA1004" s="47"/>
      <c r="LB1004" s="47"/>
      <c r="LC1004" s="47"/>
      <c r="LD1004" s="47"/>
      <c r="LE1004" s="47"/>
      <c r="LF1004" s="47"/>
      <c r="LG1004" s="47"/>
      <c r="LH1004" s="47"/>
      <c r="LI1004" s="47"/>
      <c r="LJ1004" s="47"/>
      <c r="LK1004" s="47"/>
      <c r="LL1004" s="47"/>
      <c r="LM1004" s="47"/>
      <c r="LN1004" s="47"/>
      <c r="LO1004" s="47"/>
      <c r="LP1004" s="47"/>
      <c r="LQ1004" s="47"/>
      <c r="LR1004" s="47"/>
      <c r="LS1004" s="47"/>
      <c r="LT1004" s="47"/>
      <c r="LU1004" s="47"/>
      <c r="LV1004" s="47"/>
      <c r="LW1004" s="47"/>
      <c r="LX1004" s="47"/>
      <c r="LY1004" s="47"/>
      <c r="LZ1004" s="47"/>
      <c r="MA1004" s="47"/>
      <c r="MB1004" s="47"/>
      <c r="MC1004" s="47"/>
      <c r="MD1004" s="47"/>
      <c r="ME1004" s="47"/>
      <c r="MF1004" s="47"/>
      <c r="MG1004" s="47"/>
      <c r="MH1004" s="47"/>
      <c r="MI1004" s="47"/>
      <c r="MJ1004" s="47"/>
      <c r="MK1004" s="47"/>
      <c r="ML1004" s="47"/>
      <c r="MM1004" s="47"/>
      <c r="MN1004" s="47"/>
      <c r="MO1004" s="47"/>
      <c r="MP1004" s="47"/>
      <c r="MQ1004" s="47"/>
      <c r="MR1004" s="47"/>
      <c r="MS1004" s="47"/>
      <c r="MT1004" s="47"/>
      <c r="MU1004" s="47"/>
      <c r="MV1004" s="47"/>
      <c r="MW1004" s="47"/>
      <c r="MX1004" s="47"/>
      <c r="MY1004" s="47"/>
      <c r="MZ1004" s="47"/>
      <c r="NA1004" s="47"/>
    </row>
    <row r="1005" spans="138:365" x14ac:dyDescent="0.25"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  <c r="JP1005" s="47"/>
      <c r="JQ1005" s="47"/>
      <c r="JR1005" s="47"/>
      <c r="JS1005" s="47"/>
      <c r="JT1005" s="47"/>
      <c r="JU1005" s="47"/>
      <c r="JV1005" s="47"/>
      <c r="JW1005" s="47"/>
      <c r="JX1005" s="47"/>
      <c r="JY1005" s="47"/>
      <c r="JZ1005" s="47"/>
      <c r="KA1005" s="47"/>
      <c r="KB1005" s="47"/>
      <c r="KC1005" s="47"/>
      <c r="KD1005" s="47"/>
      <c r="KE1005" s="47"/>
      <c r="KF1005" s="47"/>
      <c r="KG1005" s="47"/>
      <c r="KH1005" s="47"/>
      <c r="KI1005" s="47"/>
      <c r="KJ1005" s="47"/>
      <c r="KK1005" s="47"/>
      <c r="KL1005" s="47"/>
      <c r="KM1005" s="47"/>
      <c r="KN1005" s="47"/>
      <c r="KO1005" s="47"/>
      <c r="KP1005" s="47"/>
      <c r="KQ1005" s="47"/>
      <c r="KR1005" s="47"/>
      <c r="KS1005" s="47"/>
      <c r="KT1005" s="47"/>
      <c r="KU1005" s="47"/>
      <c r="KV1005" s="47"/>
      <c r="KW1005" s="47"/>
      <c r="KX1005" s="47"/>
      <c r="KY1005" s="47"/>
      <c r="KZ1005" s="47"/>
      <c r="LA1005" s="47"/>
      <c r="LB1005" s="47"/>
      <c r="LC1005" s="47"/>
      <c r="LD1005" s="47"/>
      <c r="LE1005" s="47"/>
      <c r="LF1005" s="47"/>
      <c r="LG1005" s="47"/>
      <c r="LH1005" s="47"/>
      <c r="LI1005" s="47"/>
      <c r="LJ1005" s="47"/>
      <c r="LK1005" s="47"/>
      <c r="LL1005" s="47"/>
      <c r="LM1005" s="47"/>
      <c r="LN1005" s="47"/>
      <c r="LO1005" s="47"/>
      <c r="LP1005" s="47"/>
      <c r="LQ1005" s="47"/>
      <c r="LR1005" s="47"/>
      <c r="LS1005" s="47"/>
      <c r="LT1005" s="47"/>
      <c r="LU1005" s="47"/>
      <c r="LV1005" s="47"/>
      <c r="LW1005" s="47"/>
      <c r="LX1005" s="47"/>
      <c r="LY1005" s="47"/>
      <c r="LZ1005" s="47"/>
      <c r="MA1005" s="47"/>
      <c r="MB1005" s="47"/>
      <c r="MC1005" s="47"/>
      <c r="MD1005" s="47"/>
      <c r="ME1005" s="47"/>
      <c r="MF1005" s="47"/>
      <c r="MG1005" s="47"/>
      <c r="MH1005" s="47"/>
      <c r="MI1005" s="47"/>
      <c r="MJ1005" s="47"/>
      <c r="MK1005" s="47"/>
      <c r="ML1005" s="47"/>
      <c r="MM1005" s="47"/>
      <c r="MN1005" s="47"/>
      <c r="MO1005" s="47"/>
      <c r="MP1005" s="47"/>
      <c r="MQ1005" s="47"/>
      <c r="MR1005" s="47"/>
      <c r="MS1005" s="47"/>
      <c r="MT1005" s="47"/>
      <c r="MU1005" s="47"/>
      <c r="MV1005" s="47"/>
      <c r="MW1005" s="47"/>
      <c r="MX1005" s="47"/>
      <c r="MY1005" s="47"/>
      <c r="MZ1005" s="47"/>
      <c r="NA1005" s="47"/>
    </row>
    <row r="1006" spans="138:365" x14ac:dyDescent="0.25"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  <c r="JP1006" s="47"/>
      <c r="JQ1006" s="47"/>
      <c r="JR1006" s="47"/>
      <c r="JS1006" s="47"/>
      <c r="JT1006" s="47"/>
      <c r="JU1006" s="47"/>
      <c r="JV1006" s="47"/>
      <c r="JW1006" s="47"/>
      <c r="JX1006" s="47"/>
      <c r="JY1006" s="47"/>
      <c r="JZ1006" s="47"/>
      <c r="KA1006" s="47"/>
      <c r="KB1006" s="47"/>
      <c r="KC1006" s="47"/>
      <c r="KD1006" s="47"/>
      <c r="KE1006" s="47"/>
      <c r="KF1006" s="47"/>
      <c r="KG1006" s="47"/>
      <c r="KH1006" s="47"/>
      <c r="KI1006" s="47"/>
      <c r="KJ1006" s="47"/>
      <c r="KK1006" s="47"/>
      <c r="KL1006" s="47"/>
      <c r="KM1006" s="47"/>
      <c r="KN1006" s="47"/>
      <c r="KO1006" s="47"/>
      <c r="KP1006" s="47"/>
      <c r="KQ1006" s="47"/>
      <c r="KR1006" s="47"/>
      <c r="KS1006" s="47"/>
      <c r="KT1006" s="47"/>
      <c r="KU1006" s="47"/>
      <c r="KV1006" s="47"/>
      <c r="KW1006" s="47"/>
      <c r="KX1006" s="47"/>
      <c r="KY1006" s="47"/>
      <c r="KZ1006" s="47"/>
      <c r="LA1006" s="47"/>
      <c r="LB1006" s="47"/>
      <c r="LC1006" s="47"/>
      <c r="LD1006" s="47"/>
      <c r="LE1006" s="47"/>
      <c r="LF1006" s="47"/>
      <c r="LG1006" s="47"/>
      <c r="LH1006" s="47"/>
      <c r="LI1006" s="47"/>
      <c r="LJ1006" s="47"/>
      <c r="LK1006" s="47"/>
      <c r="LL1006" s="47"/>
      <c r="LM1006" s="47"/>
      <c r="LN1006" s="47"/>
      <c r="LO1006" s="47"/>
      <c r="LP1006" s="47"/>
      <c r="LQ1006" s="47"/>
      <c r="LR1006" s="47"/>
      <c r="LS1006" s="47"/>
      <c r="LT1006" s="47"/>
      <c r="LU1006" s="47"/>
      <c r="LV1006" s="47"/>
      <c r="LW1006" s="47"/>
      <c r="LX1006" s="47"/>
      <c r="LY1006" s="47"/>
      <c r="LZ1006" s="47"/>
      <c r="MA1006" s="47"/>
      <c r="MB1006" s="47"/>
      <c r="MC1006" s="47"/>
      <c r="MD1006" s="47"/>
      <c r="ME1006" s="47"/>
      <c r="MF1006" s="47"/>
      <c r="MG1006" s="47"/>
      <c r="MH1006" s="47"/>
      <c r="MI1006" s="47"/>
      <c r="MJ1006" s="47"/>
      <c r="MK1006" s="47"/>
      <c r="ML1006" s="47"/>
      <c r="MM1006" s="47"/>
      <c r="MN1006" s="47"/>
      <c r="MO1006" s="47"/>
      <c r="MP1006" s="47"/>
      <c r="MQ1006" s="47"/>
      <c r="MR1006" s="47"/>
      <c r="MS1006" s="47"/>
      <c r="MT1006" s="47"/>
      <c r="MU1006" s="47"/>
      <c r="MV1006" s="47"/>
      <c r="MW1006" s="47"/>
      <c r="MX1006" s="47"/>
      <c r="MY1006" s="47"/>
      <c r="MZ1006" s="47"/>
      <c r="NA1006" s="47"/>
    </row>
    <row r="1007" spans="138:365" x14ac:dyDescent="0.25"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  <c r="JP1007" s="47"/>
      <c r="JQ1007" s="47"/>
      <c r="JR1007" s="47"/>
      <c r="JS1007" s="47"/>
      <c r="JT1007" s="47"/>
      <c r="JU1007" s="47"/>
      <c r="JV1007" s="47"/>
      <c r="JW1007" s="47"/>
      <c r="JX1007" s="47"/>
      <c r="JY1007" s="47"/>
      <c r="JZ1007" s="47"/>
      <c r="KA1007" s="47"/>
      <c r="KB1007" s="47"/>
      <c r="KC1007" s="47"/>
      <c r="KD1007" s="47"/>
      <c r="KE1007" s="47"/>
      <c r="KF1007" s="47"/>
      <c r="KG1007" s="47"/>
      <c r="KH1007" s="47"/>
      <c r="KI1007" s="47"/>
      <c r="KJ1007" s="47"/>
      <c r="KK1007" s="47"/>
      <c r="KL1007" s="47"/>
      <c r="KM1007" s="47"/>
      <c r="KN1007" s="47"/>
      <c r="KO1007" s="47"/>
      <c r="KP1007" s="47"/>
      <c r="KQ1007" s="47"/>
      <c r="KR1007" s="47"/>
      <c r="KS1007" s="47"/>
      <c r="KT1007" s="47"/>
      <c r="KU1007" s="47"/>
      <c r="KV1007" s="47"/>
      <c r="KW1007" s="47"/>
      <c r="KX1007" s="47"/>
      <c r="KY1007" s="47"/>
      <c r="KZ1007" s="47"/>
      <c r="LA1007" s="47"/>
      <c r="LB1007" s="47"/>
      <c r="LC1007" s="47"/>
      <c r="LD1007" s="47"/>
      <c r="LE1007" s="47"/>
      <c r="LF1007" s="47"/>
      <c r="LG1007" s="47"/>
      <c r="LH1007" s="47"/>
      <c r="LI1007" s="47"/>
      <c r="LJ1007" s="47"/>
      <c r="LK1007" s="47"/>
      <c r="LL1007" s="47"/>
      <c r="LM1007" s="47"/>
      <c r="LN1007" s="47"/>
      <c r="LO1007" s="47"/>
      <c r="LP1007" s="47"/>
      <c r="LQ1007" s="47"/>
      <c r="LR1007" s="47"/>
      <c r="LS1007" s="47"/>
      <c r="LT1007" s="47"/>
      <c r="LU1007" s="47"/>
      <c r="LV1007" s="47"/>
      <c r="LW1007" s="47"/>
      <c r="LX1007" s="47"/>
      <c r="LY1007" s="47"/>
      <c r="LZ1007" s="47"/>
      <c r="MA1007" s="47"/>
      <c r="MB1007" s="47"/>
      <c r="MC1007" s="47"/>
      <c r="MD1007" s="47"/>
      <c r="ME1007" s="47"/>
      <c r="MF1007" s="47"/>
      <c r="MG1007" s="47"/>
      <c r="MH1007" s="47"/>
      <c r="MI1007" s="47"/>
      <c r="MJ1007" s="47"/>
      <c r="MK1007" s="47"/>
      <c r="ML1007" s="47"/>
      <c r="MM1007" s="47"/>
      <c r="MN1007" s="47"/>
      <c r="MO1007" s="47"/>
      <c r="MP1007" s="47"/>
      <c r="MQ1007" s="47"/>
      <c r="MR1007" s="47"/>
      <c r="MS1007" s="47"/>
      <c r="MT1007" s="47"/>
      <c r="MU1007" s="47"/>
      <c r="MV1007" s="47"/>
      <c r="MW1007" s="47"/>
      <c r="MX1007" s="47"/>
      <c r="MY1007" s="47"/>
      <c r="MZ1007" s="47"/>
      <c r="NA1007" s="47"/>
    </row>
    <row r="1008" spans="138:365" x14ac:dyDescent="0.25"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  <c r="JP1008" s="47"/>
      <c r="JQ1008" s="47"/>
      <c r="JR1008" s="47"/>
      <c r="JS1008" s="47"/>
      <c r="JT1008" s="47"/>
      <c r="JU1008" s="47"/>
      <c r="JV1008" s="47"/>
      <c r="JW1008" s="47"/>
      <c r="JX1008" s="47"/>
      <c r="JY1008" s="47"/>
      <c r="JZ1008" s="47"/>
      <c r="KA1008" s="47"/>
      <c r="KB1008" s="47"/>
      <c r="KC1008" s="47"/>
      <c r="KD1008" s="47"/>
      <c r="KE1008" s="47"/>
      <c r="KF1008" s="47"/>
      <c r="KG1008" s="47"/>
      <c r="KH1008" s="47"/>
      <c r="KI1008" s="47"/>
      <c r="KJ1008" s="47"/>
      <c r="KK1008" s="47"/>
      <c r="KL1008" s="47"/>
      <c r="KM1008" s="47"/>
      <c r="KN1008" s="47"/>
      <c r="KO1008" s="47"/>
      <c r="KP1008" s="47"/>
      <c r="KQ1008" s="47"/>
      <c r="KR1008" s="47"/>
      <c r="KS1008" s="47"/>
      <c r="KT1008" s="47"/>
      <c r="KU1008" s="47"/>
      <c r="KV1008" s="47"/>
      <c r="KW1008" s="47"/>
      <c r="KX1008" s="47"/>
      <c r="KY1008" s="47"/>
      <c r="KZ1008" s="47"/>
      <c r="LA1008" s="47"/>
      <c r="LB1008" s="47"/>
      <c r="LC1008" s="47"/>
      <c r="LD1008" s="47"/>
      <c r="LE1008" s="47"/>
      <c r="LF1008" s="47"/>
      <c r="LG1008" s="47"/>
      <c r="LH1008" s="47"/>
      <c r="LI1008" s="47"/>
      <c r="LJ1008" s="47"/>
      <c r="LK1008" s="47"/>
      <c r="LL1008" s="47"/>
      <c r="LM1008" s="47"/>
      <c r="LN1008" s="47"/>
      <c r="LO1008" s="47"/>
      <c r="LP1008" s="47"/>
      <c r="LQ1008" s="47"/>
      <c r="LR1008" s="47"/>
      <c r="LS1008" s="47"/>
      <c r="LT1008" s="47"/>
      <c r="LU1008" s="47"/>
      <c r="LV1008" s="47"/>
      <c r="LW1008" s="47"/>
      <c r="LX1008" s="47"/>
      <c r="LY1008" s="47"/>
      <c r="LZ1008" s="47"/>
      <c r="MA1008" s="47"/>
      <c r="MB1008" s="47"/>
      <c r="MC1008" s="47"/>
      <c r="MD1008" s="47"/>
      <c r="ME1008" s="47"/>
      <c r="MF1008" s="47"/>
      <c r="MG1008" s="47"/>
      <c r="MH1008" s="47"/>
      <c r="MI1008" s="47"/>
      <c r="MJ1008" s="47"/>
      <c r="MK1008" s="47"/>
      <c r="ML1008" s="47"/>
      <c r="MM1008" s="47"/>
      <c r="MN1008" s="47"/>
      <c r="MO1008" s="47"/>
      <c r="MP1008" s="47"/>
      <c r="MQ1008" s="47"/>
      <c r="MR1008" s="47"/>
      <c r="MS1008" s="47"/>
      <c r="MT1008" s="47"/>
      <c r="MU1008" s="47"/>
      <c r="MV1008" s="47"/>
      <c r="MW1008" s="47"/>
      <c r="MX1008" s="47"/>
      <c r="MY1008" s="47"/>
      <c r="MZ1008" s="47"/>
      <c r="NA1008" s="47"/>
    </row>
    <row r="1009" spans="138:365" x14ac:dyDescent="0.25"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  <c r="JP1009" s="47"/>
      <c r="JQ1009" s="47"/>
      <c r="JR1009" s="47"/>
      <c r="JS1009" s="47"/>
      <c r="JT1009" s="47"/>
      <c r="JU1009" s="47"/>
      <c r="JV1009" s="47"/>
      <c r="JW1009" s="47"/>
      <c r="JX1009" s="47"/>
      <c r="JY1009" s="47"/>
      <c r="JZ1009" s="47"/>
      <c r="KA1009" s="47"/>
      <c r="KB1009" s="47"/>
      <c r="KC1009" s="47"/>
      <c r="KD1009" s="47"/>
      <c r="KE1009" s="47"/>
      <c r="KF1009" s="47"/>
      <c r="KG1009" s="47"/>
      <c r="KH1009" s="47"/>
      <c r="KI1009" s="47"/>
      <c r="KJ1009" s="47"/>
      <c r="KK1009" s="47"/>
      <c r="KL1009" s="47"/>
      <c r="KM1009" s="47"/>
      <c r="KN1009" s="47"/>
      <c r="KO1009" s="47"/>
      <c r="KP1009" s="47"/>
      <c r="KQ1009" s="47"/>
      <c r="KR1009" s="47"/>
      <c r="KS1009" s="47"/>
      <c r="KT1009" s="47"/>
      <c r="KU1009" s="47"/>
      <c r="KV1009" s="47"/>
      <c r="KW1009" s="47"/>
      <c r="KX1009" s="47"/>
      <c r="KY1009" s="47"/>
      <c r="KZ1009" s="47"/>
      <c r="LA1009" s="47"/>
      <c r="LB1009" s="47"/>
      <c r="LC1009" s="47"/>
      <c r="LD1009" s="47"/>
      <c r="LE1009" s="47"/>
      <c r="LF1009" s="47"/>
      <c r="LG1009" s="47"/>
      <c r="LH1009" s="47"/>
      <c r="LI1009" s="47"/>
      <c r="LJ1009" s="47"/>
      <c r="LK1009" s="47"/>
      <c r="LL1009" s="47"/>
      <c r="LM1009" s="47"/>
      <c r="LN1009" s="47"/>
      <c r="LO1009" s="47"/>
      <c r="LP1009" s="47"/>
      <c r="LQ1009" s="47"/>
      <c r="LR1009" s="47"/>
      <c r="LS1009" s="47"/>
      <c r="LT1009" s="47"/>
      <c r="LU1009" s="47"/>
      <c r="LV1009" s="47"/>
      <c r="LW1009" s="47"/>
      <c r="LX1009" s="47"/>
      <c r="LY1009" s="47"/>
      <c r="LZ1009" s="47"/>
      <c r="MA1009" s="47"/>
      <c r="MB1009" s="47"/>
      <c r="MC1009" s="47"/>
      <c r="MD1009" s="47"/>
      <c r="ME1009" s="47"/>
      <c r="MF1009" s="47"/>
      <c r="MG1009" s="47"/>
      <c r="MH1009" s="47"/>
      <c r="MI1009" s="47"/>
      <c r="MJ1009" s="47"/>
      <c r="MK1009" s="47"/>
      <c r="ML1009" s="47"/>
      <c r="MM1009" s="47"/>
      <c r="MN1009" s="47"/>
      <c r="MO1009" s="47"/>
      <c r="MP1009" s="47"/>
      <c r="MQ1009" s="47"/>
      <c r="MR1009" s="47"/>
      <c r="MS1009" s="47"/>
      <c r="MT1009" s="47"/>
      <c r="MU1009" s="47"/>
      <c r="MV1009" s="47"/>
      <c r="MW1009" s="47"/>
      <c r="MX1009" s="47"/>
      <c r="MY1009" s="47"/>
      <c r="MZ1009" s="47"/>
      <c r="NA1009" s="47"/>
    </row>
    <row r="1010" spans="138:365" x14ac:dyDescent="0.25"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  <c r="JP1010" s="47"/>
      <c r="JQ1010" s="47"/>
      <c r="JR1010" s="47"/>
      <c r="JS1010" s="47"/>
      <c r="JT1010" s="47"/>
      <c r="JU1010" s="47"/>
      <c r="JV1010" s="47"/>
      <c r="JW1010" s="47"/>
      <c r="JX1010" s="47"/>
      <c r="JY1010" s="47"/>
      <c r="JZ1010" s="47"/>
      <c r="KA1010" s="47"/>
      <c r="KB1010" s="47"/>
      <c r="KC1010" s="47"/>
      <c r="KD1010" s="47"/>
      <c r="KE1010" s="47"/>
      <c r="KF1010" s="47"/>
      <c r="KG1010" s="47"/>
      <c r="KH1010" s="47"/>
      <c r="KI1010" s="47"/>
      <c r="KJ1010" s="47"/>
      <c r="KK1010" s="47"/>
      <c r="KL1010" s="47"/>
      <c r="KM1010" s="47"/>
      <c r="KN1010" s="47"/>
      <c r="KO1010" s="47"/>
      <c r="KP1010" s="47"/>
      <c r="KQ1010" s="47"/>
      <c r="KR1010" s="47"/>
      <c r="KS1010" s="47"/>
      <c r="KT1010" s="47"/>
      <c r="KU1010" s="47"/>
      <c r="KV1010" s="47"/>
      <c r="KW1010" s="47"/>
      <c r="KX1010" s="47"/>
      <c r="KY1010" s="47"/>
      <c r="KZ1010" s="47"/>
      <c r="LA1010" s="47"/>
      <c r="LB1010" s="47"/>
      <c r="LC1010" s="47"/>
      <c r="LD1010" s="47"/>
      <c r="LE1010" s="47"/>
      <c r="LF1010" s="47"/>
      <c r="LG1010" s="47"/>
      <c r="LH1010" s="47"/>
      <c r="LI1010" s="47"/>
      <c r="LJ1010" s="47"/>
      <c r="LK1010" s="47"/>
      <c r="LL1010" s="47"/>
      <c r="LM1010" s="47"/>
      <c r="LN1010" s="47"/>
      <c r="LO1010" s="47"/>
      <c r="LP1010" s="47"/>
      <c r="LQ1010" s="47"/>
      <c r="LR1010" s="47"/>
      <c r="LS1010" s="47"/>
      <c r="LT1010" s="47"/>
      <c r="LU1010" s="47"/>
      <c r="LV1010" s="47"/>
      <c r="LW1010" s="47"/>
      <c r="LX1010" s="47"/>
      <c r="LY1010" s="47"/>
      <c r="LZ1010" s="47"/>
      <c r="MA1010" s="47"/>
      <c r="MB1010" s="47"/>
      <c r="MC1010" s="47"/>
      <c r="MD1010" s="47"/>
      <c r="ME1010" s="47"/>
      <c r="MF1010" s="47"/>
      <c r="MG1010" s="47"/>
      <c r="MH1010" s="47"/>
      <c r="MI1010" s="47"/>
      <c r="MJ1010" s="47"/>
      <c r="MK1010" s="47"/>
      <c r="ML1010" s="47"/>
      <c r="MM1010" s="47"/>
      <c r="MN1010" s="47"/>
      <c r="MO1010" s="47"/>
      <c r="MP1010" s="47"/>
      <c r="MQ1010" s="47"/>
      <c r="MR1010" s="47"/>
      <c r="MS1010" s="47"/>
      <c r="MT1010" s="47"/>
      <c r="MU1010" s="47"/>
      <c r="MV1010" s="47"/>
      <c r="MW1010" s="47"/>
      <c r="MX1010" s="47"/>
      <c r="MY1010" s="47"/>
      <c r="MZ1010" s="47"/>
      <c r="NA1010" s="47"/>
    </row>
    <row r="1011" spans="138:365" x14ac:dyDescent="0.25"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  <c r="JP1011" s="47"/>
      <c r="JQ1011" s="47"/>
      <c r="JR1011" s="47"/>
      <c r="JS1011" s="47"/>
      <c r="JT1011" s="47"/>
      <c r="JU1011" s="47"/>
      <c r="JV1011" s="47"/>
      <c r="JW1011" s="47"/>
      <c r="JX1011" s="47"/>
      <c r="JY1011" s="47"/>
      <c r="JZ1011" s="47"/>
      <c r="KA1011" s="47"/>
      <c r="KB1011" s="47"/>
      <c r="KC1011" s="47"/>
      <c r="KD1011" s="47"/>
      <c r="KE1011" s="47"/>
      <c r="KF1011" s="47"/>
      <c r="KG1011" s="47"/>
      <c r="KH1011" s="47"/>
      <c r="KI1011" s="47"/>
      <c r="KJ1011" s="47"/>
      <c r="KK1011" s="47"/>
      <c r="KL1011" s="47"/>
      <c r="KM1011" s="47"/>
      <c r="KN1011" s="47"/>
      <c r="KO1011" s="47"/>
      <c r="KP1011" s="47"/>
      <c r="KQ1011" s="47"/>
      <c r="KR1011" s="47"/>
      <c r="KS1011" s="47"/>
      <c r="KT1011" s="47"/>
      <c r="KU1011" s="47"/>
      <c r="KV1011" s="47"/>
      <c r="KW1011" s="47"/>
      <c r="KX1011" s="47"/>
      <c r="KY1011" s="47"/>
      <c r="KZ1011" s="47"/>
      <c r="LA1011" s="47"/>
      <c r="LB1011" s="47"/>
      <c r="LC1011" s="47"/>
      <c r="LD1011" s="47"/>
      <c r="LE1011" s="47"/>
      <c r="LF1011" s="47"/>
      <c r="LG1011" s="47"/>
      <c r="LH1011" s="47"/>
      <c r="LI1011" s="47"/>
      <c r="LJ1011" s="47"/>
      <c r="LK1011" s="47"/>
      <c r="LL1011" s="47"/>
      <c r="LM1011" s="47"/>
      <c r="LN1011" s="47"/>
      <c r="LO1011" s="47"/>
      <c r="LP1011" s="47"/>
      <c r="LQ1011" s="47"/>
      <c r="LR1011" s="47"/>
      <c r="LS1011" s="47"/>
      <c r="LT1011" s="47"/>
      <c r="LU1011" s="47"/>
      <c r="LV1011" s="47"/>
      <c r="LW1011" s="47"/>
      <c r="LX1011" s="47"/>
      <c r="LY1011" s="47"/>
      <c r="LZ1011" s="47"/>
      <c r="MA1011" s="47"/>
      <c r="MB1011" s="47"/>
      <c r="MC1011" s="47"/>
      <c r="MD1011" s="47"/>
      <c r="ME1011" s="47"/>
      <c r="MF1011" s="47"/>
      <c r="MG1011" s="47"/>
      <c r="MH1011" s="47"/>
      <c r="MI1011" s="47"/>
      <c r="MJ1011" s="47"/>
      <c r="MK1011" s="47"/>
      <c r="ML1011" s="47"/>
      <c r="MM1011" s="47"/>
      <c r="MN1011" s="47"/>
      <c r="MO1011" s="47"/>
      <c r="MP1011" s="47"/>
      <c r="MQ1011" s="47"/>
      <c r="MR1011" s="47"/>
      <c r="MS1011" s="47"/>
      <c r="MT1011" s="47"/>
      <c r="MU1011" s="47"/>
      <c r="MV1011" s="47"/>
      <c r="MW1011" s="47"/>
      <c r="MX1011" s="47"/>
      <c r="MY1011" s="47"/>
      <c r="MZ1011" s="47"/>
      <c r="NA1011" s="47"/>
    </row>
    <row r="1012" spans="138:365" x14ac:dyDescent="0.25"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  <c r="JP1012" s="47"/>
      <c r="JQ1012" s="47"/>
      <c r="JR1012" s="47"/>
      <c r="JS1012" s="47"/>
      <c r="JT1012" s="47"/>
      <c r="JU1012" s="47"/>
      <c r="JV1012" s="47"/>
      <c r="JW1012" s="47"/>
      <c r="JX1012" s="47"/>
      <c r="JY1012" s="47"/>
      <c r="JZ1012" s="47"/>
      <c r="KA1012" s="47"/>
      <c r="KB1012" s="47"/>
      <c r="KC1012" s="47"/>
      <c r="KD1012" s="47"/>
      <c r="KE1012" s="47"/>
      <c r="KF1012" s="47"/>
      <c r="KG1012" s="47"/>
      <c r="KH1012" s="47"/>
      <c r="KI1012" s="47"/>
      <c r="KJ1012" s="47"/>
      <c r="KK1012" s="47"/>
      <c r="KL1012" s="47"/>
      <c r="KM1012" s="47"/>
      <c r="KN1012" s="47"/>
      <c r="KO1012" s="47"/>
      <c r="KP1012" s="47"/>
      <c r="KQ1012" s="47"/>
      <c r="KR1012" s="47"/>
      <c r="KS1012" s="47"/>
      <c r="KT1012" s="47"/>
      <c r="KU1012" s="47"/>
      <c r="KV1012" s="47"/>
      <c r="KW1012" s="47"/>
      <c r="KX1012" s="47"/>
      <c r="KY1012" s="47"/>
      <c r="KZ1012" s="47"/>
      <c r="LA1012" s="47"/>
      <c r="LB1012" s="47"/>
      <c r="LC1012" s="47"/>
      <c r="LD1012" s="47"/>
      <c r="LE1012" s="47"/>
      <c r="LF1012" s="47"/>
      <c r="LG1012" s="47"/>
      <c r="LH1012" s="47"/>
      <c r="LI1012" s="47"/>
      <c r="LJ1012" s="47"/>
      <c r="LK1012" s="47"/>
      <c r="LL1012" s="47"/>
      <c r="LM1012" s="47"/>
      <c r="LN1012" s="47"/>
      <c r="LO1012" s="47"/>
      <c r="LP1012" s="47"/>
      <c r="LQ1012" s="47"/>
      <c r="LR1012" s="47"/>
      <c r="LS1012" s="47"/>
      <c r="LT1012" s="47"/>
      <c r="LU1012" s="47"/>
      <c r="LV1012" s="47"/>
      <c r="LW1012" s="47"/>
      <c r="LX1012" s="47"/>
      <c r="LY1012" s="47"/>
      <c r="LZ1012" s="47"/>
      <c r="MA1012" s="47"/>
      <c r="MB1012" s="47"/>
      <c r="MC1012" s="47"/>
      <c r="MD1012" s="47"/>
      <c r="ME1012" s="47"/>
      <c r="MF1012" s="47"/>
      <c r="MG1012" s="47"/>
      <c r="MH1012" s="47"/>
      <c r="MI1012" s="47"/>
      <c r="MJ1012" s="47"/>
      <c r="MK1012" s="47"/>
      <c r="ML1012" s="47"/>
      <c r="MM1012" s="47"/>
      <c r="MN1012" s="47"/>
      <c r="MO1012" s="47"/>
      <c r="MP1012" s="47"/>
      <c r="MQ1012" s="47"/>
      <c r="MR1012" s="47"/>
      <c r="MS1012" s="47"/>
      <c r="MT1012" s="47"/>
      <c r="MU1012" s="47"/>
      <c r="MV1012" s="47"/>
      <c r="MW1012" s="47"/>
      <c r="MX1012" s="47"/>
      <c r="MY1012" s="47"/>
      <c r="MZ1012" s="47"/>
      <c r="NA1012" s="47"/>
    </row>
    <row r="1013" spans="138:365" x14ac:dyDescent="0.25"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  <c r="JP1013" s="47"/>
      <c r="JQ1013" s="47"/>
      <c r="JR1013" s="47"/>
      <c r="JS1013" s="47"/>
      <c r="JT1013" s="47"/>
      <c r="JU1013" s="47"/>
      <c r="JV1013" s="47"/>
      <c r="JW1013" s="47"/>
      <c r="JX1013" s="47"/>
      <c r="JY1013" s="47"/>
      <c r="JZ1013" s="47"/>
      <c r="KA1013" s="47"/>
      <c r="KB1013" s="47"/>
      <c r="KC1013" s="47"/>
      <c r="KD1013" s="47"/>
      <c r="KE1013" s="47"/>
      <c r="KF1013" s="47"/>
      <c r="KG1013" s="47"/>
      <c r="KH1013" s="47"/>
      <c r="KI1013" s="47"/>
      <c r="KJ1013" s="47"/>
      <c r="KK1013" s="47"/>
      <c r="KL1013" s="47"/>
      <c r="KM1013" s="47"/>
      <c r="KN1013" s="47"/>
      <c r="KO1013" s="47"/>
      <c r="KP1013" s="47"/>
      <c r="KQ1013" s="47"/>
      <c r="KR1013" s="47"/>
      <c r="KS1013" s="47"/>
      <c r="KT1013" s="47"/>
      <c r="KU1013" s="47"/>
      <c r="KV1013" s="47"/>
      <c r="KW1013" s="47"/>
      <c r="KX1013" s="47"/>
      <c r="KY1013" s="47"/>
      <c r="KZ1013" s="47"/>
      <c r="LA1013" s="47"/>
      <c r="LB1013" s="47"/>
      <c r="LC1013" s="47"/>
      <c r="LD1013" s="47"/>
      <c r="LE1013" s="47"/>
      <c r="LF1013" s="47"/>
      <c r="LG1013" s="47"/>
      <c r="LH1013" s="47"/>
      <c r="LI1013" s="47"/>
      <c r="LJ1013" s="47"/>
      <c r="LK1013" s="47"/>
      <c r="LL1013" s="47"/>
      <c r="LM1013" s="47"/>
      <c r="LN1013" s="47"/>
      <c r="LO1013" s="47"/>
      <c r="LP1013" s="47"/>
      <c r="LQ1013" s="47"/>
      <c r="LR1013" s="47"/>
      <c r="LS1013" s="47"/>
      <c r="LT1013" s="47"/>
      <c r="LU1013" s="47"/>
      <c r="LV1013" s="47"/>
      <c r="LW1013" s="47"/>
      <c r="LX1013" s="47"/>
      <c r="LY1013" s="47"/>
      <c r="LZ1013" s="47"/>
      <c r="MA1013" s="47"/>
      <c r="MB1013" s="47"/>
      <c r="MC1013" s="47"/>
      <c r="MD1013" s="47"/>
      <c r="ME1013" s="47"/>
      <c r="MF1013" s="47"/>
      <c r="MG1013" s="47"/>
      <c r="MH1013" s="47"/>
      <c r="MI1013" s="47"/>
      <c r="MJ1013" s="47"/>
      <c r="MK1013" s="47"/>
      <c r="ML1013" s="47"/>
      <c r="MM1013" s="47"/>
      <c r="MN1013" s="47"/>
      <c r="MO1013" s="47"/>
      <c r="MP1013" s="47"/>
      <c r="MQ1013" s="47"/>
      <c r="MR1013" s="47"/>
      <c r="MS1013" s="47"/>
      <c r="MT1013" s="47"/>
      <c r="MU1013" s="47"/>
      <c r="MV1013" s="47"/>
      <c r="MW1013" s="47"/>
      <c r="MX1013" s="47"/>
      <c r="MY1013" s="47"/>
      <c r="MZ1013" s="47"/>
      <c r="NA1013" s="47"/>
    </row>
    <row r="1014" spans="138:365" x14ac:dyDescent="0.25"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  <c r="JP1014" s="47"/>
      <c r="JQ1014" s="47"/>
      <c r="JR1014" s="47"/>
      <c r="JS1014" s="47"/>
      <c r="JT1014" s="47"/>
      <c r="JU1014" s="47"/>
      <c r="JV1014" s="47"/>
      <c r="JW1014" s="47"/>
      <c r="JX1014" s="47"/>
      <c r="JY1014" s="47"/>
      <c r="JZ1014" s="47"/>
      <c r="KA1014" s="47"/>
      <c r="KB1014" s="47"/>
      <c r="KC1014" s="47"/>
      <c r="KD1014" s="47"/>
      <c r="KE1014" s="47"/>
      <c r="KF1014" s="47"/>
      <c r="KG1014" s="47"/>
      <c r="KH1014" s="47"/>
      <c r="KI1014" s="47"/>
      <c r="KJ1014" s="47"/>
      <c r="KK1014" s="47"/>
      <c r="KL1014" s="47"/>
      <c r="KM1014" s="47"/>
      <c r="KN1014" s="47"/>
      <c r="KO1014" s="47"/>
      <c r="KP1014" s="47"/>
      <c r="KQ1014" s="47"/>
      <c r="KR1014" s="47"/>
      <c r="KS1014" s="47"/>
      <c r="KT1014" s="47"/>
      <c r="KU1014" s="47"/>
      <c r="KV1014" s="47"/>
      <c r="KW1014" s="47"/>
      <c r="KX1014" s="47"/>
      <c r="KY1014" s="47"/>
      <c r="KZ1014" s="47"/>
      <c r="LA1014" s="47"/>
      <c r="LB1014" s="47"/>
      <c r="LC1014" s="47"/>
      <c r="LD1014" s="47"/>
      <c r="LE1014" s="47"/>
      <c r="LF1014" s="47"/>
      <c r="LG1014" s="47"/>
      <c r="LH1014" s="47"/>
      <c r="LI1014" s="47"/>
      <c r="LJ1014" s="47"/>
      <c r="LK1014" s="47"/>
      <c r="LL1014" s="47"/>
      <c r="LM1014" s="47"/>
      <c r="LN1014" s="47"/>
      <c r="LO1014" s="47"/>
      <c r="LP1014" s="47"/>
      <c r="LQ1014" s="47"/>
      <c r="LR1014" s="47"/>
      <c r="LS1014" s="47"/>
      <c r="LT1014" s="47"/>
      <c r="LU1014" s="47"/>
      <c r="LV1014" s="47"/>
      <c r="LW1014" s="47"/>
      <c r="LX1014" s="47"/>
      <c r="LY1014" s="47"/>
      <c r="LZ1014" s="47"/>
      <c r="MA1014" s="47"/>
      <c r="MB1014" s="47"/>
      <c r="MC1014" s="47"/>
      <c r="MD1014" s="47"/>
      <c r="ME1014" s="47"/>
      <c r="MF1014" s="47"/>
      <c r="MG1014" s="47"/>
      <c r="MH1014" s="47"/>
      <c r="MI1014" s="47"/>
      <c r="MJ1014" s="47"/>
      <c r="MK1014" s="47"/>
      <c r="ML1014" s="47"/>
      <c r="MM1014" s="47"/>
      <c r="MN1014" s="47"/>
      <c r="MO1014" s="47"/>
      <c r="MP1014" s="47"/>
      <c r="MQ1014" s="47"/>
      <c r="MR1014" s="47"/>
      <c r="MS1014" s="47"/>
      <c r="MT1014" s="47"/>
      <c r="MU1014" s="47"/>
      <c r="MV1014" s="47"/>
      <c r="MW1014" s="47"/>
      <c r="MX1014" s="47"/>
      <c r="MY1014" s="47"/>
      <c r="MZ1014" s="47"/>
      <c r="NA1014" s="47"/>
    </row>
    <row r="1015" spans="138:365" x14ac:dyDescent="0.25"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  <c r="JP1015" s="47"/>
      <c r="JQ1015" s="47"/>
      <c r="JR1015" s="47"/>
      <c r="JS1015" s="47"/>
      <c r="JT1015" s="47"/>
      <c r="JU1015" s="47"/>
      <c r="JV1015" s="47"/>
      <c r="JW1015" s="47"/>
      <c r="JX1015" s="47"/>
      <c r="JY1015" s="47"/>
      <c r="JZ1015" s="47"/>
      <c r="KA1015" s="47"/>
      <c r="KB1015" s="47"/>
      <c r="KC1015" s="47"/>
      <c r="KD1015" s="47"/>
      <c r="KE1015" s="47"/>
      <c r="KF1015" s="47"/>
      <c r="KG1015" s="47"/>
      <c r="KH1015" s="47"/>
      <c r="KI1015" s="47"/>
      <c r="KJ1015" s="47"/>
      <c r="KK1015" s="47"/>
      <c r="KL1015" s="47"/>
      <c r="KM1015" s="47"/>
      <c r="KN1015" s="47"/>
      <c r="KO1015" s="47"/>
      <c r="KP1015" s="47"/>
      <c r="KQ1015" s="47"/>
      <c r="KR1015" s="47"/>
      <c r="KS1015" s="47"/>
      <c r="KT1015" s="47"/>
      <c r="KU1015" s="47"/>
      <c r="KV1015" s="47"/>
      <c r="KW1015" s="47"/>
      <c r="KX1015" s="47"/>
      <c r="KY1015" s="47"/>
      <c r="KZ1015" s="47"/>
      <c r="LA1015" s="47"/>
      <c r="LB1015" s="47"/>
      <c r="LC1015" s="47"/>
      <c r="LD1015" s="47"/>
      <c r="LE1015" s="47"/>
      <c r="LF1015" s="47"/>
      <c r="LG1015" s="47"/>
      <c r="LH1015" s="47"/>
      <c r="LI1015" s="47"/>
      <c r="LJ1015" s="47"/>
      <c r="LK1015" s="47"/>
      <c r="LL1015" s="47"/>
      <c r="LM1015" s="47"/>
      <c r="LN1015" s="47"/>
      <c r="LO1015" s="47"/>
      <c r="LP1015" s="47"/>
      <c r="LQ1015" s="47"/>
      <c r="LR1015" s="47"/>
      <c r="LS1015" s="47"/>
      <c r="LT1015" s="47"/>
      <c r="LU1015" s="47"/>
      <c r="LV1015" s="47"/>
      <c r="LW1015" s="47"/>
      <c r="LX1015" s="47"/>
      <c r="LY1015" s="47"/>
      <c r="LZ1015" s="47"/>
      <c r="MA1015" s="47"/>
      <c r="MB1015" s="47"/>
      <c r="MC1015" s="47"/>
      <c r="MD1015" s="47"/>
      <c r="ME1015" s="47"/>
      <c r="MF1015" s="47"/>
      <c r="MG1015" s="47"/>
      <c r="MH1015" s="47"/>
      <c r="MI1015" s="47"/>
      <c r="MJ1015" s="47"/>
      <c r="MK1015" s="47"/>
      <c r="ML1015" s="47"/>
      <c r="MM1015" s="47"/>
      <c r="MN1015" s="47"/>
      <c r="MO1015" s="47"/>
      <c r="MP1015" s="47"/>
      <c r="MQ1015" s="47"/>
      <c r="MR1015" s="47"/>
      <c r="MS1015" s="47"/>
      <c r="MT1015" s="47"/>
      <c r="MU1015" s="47"/>
      <c r="MV1015" s="47"/>
      <c r="MW1015" s="47"/>
      <c r="MX1015" s="47"/>
      <c r="MY1015" s="47"/>
      <c r="MZ1015" s="47"/>
      <c r="NA1015" s="47"/>
    </row>
    <row r="1016" spans="138:365" x14ac:dyDescent="0.25"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  <c r="JP1016" s="47"/>
      <c r="JQ1016" s="47"/>
      <c r="JR1016" s="47"/>
      <c r="JS1016" s="47"/>
      <c r="JT1016" s="47"/>
      <c r="JU1016" s="47"/>
      <c r="JV1016" s="47"/>
      <c r="JW1016" s="47"/>
      <c r="JX1016" s="47"/>
      <c r="JY1016" s="47"/>
      <c r="JZ1016" s="47"/>
      <c r="KA1016" s="47"/>
      <c r="KB1016" s="47"/>
      <c r="KC1016" s="47"/>
      <c r="KD1016" s="47"/>
      <c r="KE1016" s="47"/>
      <c r="KF1016" s="47"/>
      <c r="KG1016" s="47"/>
      <c r="KH1016" s="47"/>
      <c r="KI1016" s="47"/>
      <c r="KJ1016" s="47"/>
      <c r="KK1016" s="47"/>
      <c r="KL1016" s="47"/>
      <c r="KM1016" s="47"/>
      <c r="KN1016" s="47"/>
      <c r="KO1016" s="47"/>
      <c r="KP1016" s="47"/>
      <c r="KQ1016" s="47"/>
      <c r="KR1016" s="47"/>
      <c r="KS1016" s="47"/>
      <c r="KT1016" s="47"/>
      <c r="KU1016" s="47"/>
      <c r="KV1016" s="47"/>
      <c r="KW1016" s="47"/>
      <c r="KX1016" s="47"/>
      <c r="KY1016" s="47"/>
      <c r="KZ1016" s="47"/>
      <c r="LA1016" s="47"/>
      <c r="LB1016" s="47"/>
      <c r="LC1016" s="47"/>
      <c r="LD1016" s="47"/>
      <c r="LE1016" s="47"/>
      <c r="LF1016" s="47"/>
      <c r="LG1016" s="47"/>
      <c r="LH1016" s="47"/>
      <c r="LI1016" s="47"/>
      <c r="LJ1016" s="47"/>
      <c r="LK1016" s="47"/>
      <c r="LL1016" s="47"/>
      <c r="LM1016" s="47"/>
      <c r="LN1016" s="47"/>
      <c r="LO1016" s="47"/>
      <c r="LP1016" s="47"/>
      <c r="LQ1016" s="47"/>
      <c r="LR1016" s="47"/>
      <c r="LS1016" s="47"/>
      <c r="LT1016" s="47"/>
      <c r="LU1016" s="47"/>
      <c r="LV1016" s="47"/>
      <c r="LW1016" s="47"/>
      <c r="LX1016" s="47"/>
      <c r="LY1016" s="47"/>
      <c r="LZ1016" s="47"/>
      <c r="MA1016" s="47"/>
      <c r="MB1016" s="47"/>
      <c r="MC1016" s="47"/>
      <c r="MD1016" s="47"/>
      <c r="ME1016" s="47"/>
      <c r="MF1016" s="47"/>
      <c r="MG1016" s="47"/>
      <c r="MH1016" s="47"/>
      <c r="MI1016" s="47"/>
      <c r="MJ1016" s="47"/>
      <c r="MK1016" s="47"/>
      <c r="ML1016" s="47"/>
      <c r="MM1016" s="47"/>
      <c r="MN1016" s="47"/>
      <c r="MO1016" s="47"/>
      <c r="MP1016" s="47"/>
      <c r="MQ1016" s="47"/>
      <c r="MR1016" s="47"/>
      <c r="MS1016" s="47"/>
      <c r="MT1016" s="47"/>
      <c r="MU1016" s="47"/>
      <c r="MV1016" s="47"/>
      <c r="MW1016" s="47"/>
      <c r="MX1016" s="47"/>
      <c r="MY1016" s="47"/>
      <c r="MZ1016" s="47"/>
      <c r="NA1016" s="47"/>
    </row>
    <row r="1017" spans="138:365" x14ac:dyDescent="0.25"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  <c r="JP1017" s="47"/>
      <c r="JQ1017" s="47"/>
      <c r="JR1017" s="47"/>
      <c r="JS1017" s="47"/>
      <c r="JT1017" s="47"/>
      <c r="JU1017" s="47"/>
      <c r="JV1017" s="47"/>
      <c r="JW1017" s="47"/>
      <c r="JX1017" s="47"/>
      <c r="JY1017" s="47"/>
      <c r="JZ1017" s="47"/>
      <c r="KA1017" s="47"/>
      <c r="KB1017" s="47"/>
      <c r="KC1017" s="47"/>
      <c r="KD1017" s="47"/>
      <c r="KE1017" s="47"/>
      <c r="KF1017" s="47"/>
      <c r="KG1017" s="47"/>
      <c r="KH1017" s="47"/>
      <c r="KI1017" s="47"/>
      <c r="KJ1017" s="47"/>
      <c r="KK1017" s="47"/>
      <c r="KL1017" s="47"/>
      <c r="KM1017" s="47"/>
      <c r="KN1017" s="47"/>
      <c r="KO1017" s="47"/>
      <c r="KP1017" s="47"/>
      <c r="KQ1017" s="47"/>
      <c r="KR1017" s="47"/>
      <c r="KS1017" s="47"/>
      <c r="KT1017" s="47"/>
      <c r="KU1017" s="47"/>
      <c r="KV1017" s="47"/>
      <c r="KW1017" s="47"/>
      <c r="KX1017" s="47"/>
      <c r="KY1017" s="47"/>
      <c r="KZ1017" s="47"/>
      <c r="LA1017" s="47"/>
      <c r="LB1017" s="47"/>
      <c r="LC1017" s="47"/>
      <c r="LD1017" s="47"/>
      <c r="LE1017" s="47"/>
      <c r="LF1017" s="47"/>
      <c r="LG1017" s="47"/>
      <c r="LH1017" s="47"/>
      <c r="LI1017" s="47"/>
      <c r="LJ1017" s="47"/>
      <c r="LK1017" s="47"/>
      <c r="LL1017" s="47"/>
      <c r="LM1017" s="47"/>
      <c r="LN1017" s="47"/>
      <c r="LO1017" s="47"/>
      <c r="LP1017" s="47"/>
      <c r="LQ1017" s="47"/>
      <c r="LR1017" s="47"/>
      <c r="LS1017" s="47"/>
      <c r="LT1017" s="47"/>
      <c r="LU1017" s="47"/>
      <c r="LV1017" s="47"/>
      <c r="LW1017" s="47"/>
      <c r="LX1017" s="47"/>
      <c r="LY1017" s="47"/>
      <c r="LZ1017" s="47"/>
      <c r="MA1017" s="47"/>
      <c r="MB1017" s="47"/>
      <c r="MC1017" s="47"/>
      <c r="MD1017" s="47"/>
      <c r="ME1017" s="47"/>
      <c r="MF1017" s="47"/>
      <c r="MG1017" s="47"/>
      <c r="MH1017" s="47"/>
      <c r="MI1017" s="47"/>
      <c r="MJ1017" s="47"/>
      <c r="MK1017" s="47"/>
      <c r="ML1017" s="47"/>
      <c r="MM1017" s="47"/>
      <c r="MN1017" s="47"/>
      <c r="MO1017" s="47"/>
      <c r="MP1017" s="47"/>
      <c r="MQ1017" s="47"/>
      <c r="MR1017" s="47"/>
      <c r="MS1017" s="47"/>
      <c r="MT1017" s="47"/>
      <c r="MU1017" s="47"/>
      <c r="MV1017" s="47"/>
      <c r="MW1017" s="47"/>
      <c r="MX1017" s="47"/>
      <c r="MY1017" s="47"/>
      <c r="MZ1017" s="47"/>
      <c r="NA1017" s="47"/>
    </row>
    <row r="1018" spans="138:365" x14ac:dyDescent="0.25"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  <c r="JP1018" s="47"/>
      <c r="JQ1018" s="47"/>
      <c r="JR1018" s="47"/>
      <c r="JS1018" s="47"/>
      <c r="JT1018" s="47"/>
      <c r="JU1018" s="47"/>
      <c r="JV1018" s="47"/>
      <c r="JW1018" s="47"/>
      <c r="JX1018" s="47"/>
      <c r="JY1018" s="47"/>
      <c r="JZ1018" s="47"/>
      <c r="KA1018" s="47"/>
      <c r="KB1018" s="47"/>
      <c r="KC1018" s="47"/>
      <c r="KD1018" s="47"/>
      <c r="KE1018" s="47"/>
      <c r="KF1018" s="47"/>
      <c r="KG1018" s="47"/>
      <c r="KH1018" s="47"/>
      <c r="KI1018" s="47"/>
      <c r="KJ1018" s="47"/>
      <c r="KK1018" s="47"/>
      <c r="KL1018" s="47"/>
      <c r="KM1018" s="47"/>
      <c r="KN1018" s="47"/>
      <c r="KO1018" s="47"/>
      <c r="KP1018" s="47"/>
      <c r="KQ1018" s="47"/>
      <c r="KR1018" s="47"/>
      <c r="KS1018" s="47"/>
      <c r="KT1018" s="47"/>
      <c r="KU1018" s="47"/>
      <c r="KV1018" s="47"/>
      <c r="KW1018" s="47"/>
      <c r="KX1018" s="47"/>
      <c r="KY1018" s="47"/>
      <c r="KZ1018" s="47"/>
      <c r="LA1018" s="47"/>
      <c r="LB1018" s="47"/>
      <c r="LC1018" s="47"/>
      <c r="LD1018" s="47"/>
      <c r="LE1018" s="47"/>
      <c r="LF1018" s="47"/>
      <c r="LG1018" s="47"/>
      <c r="LH1018" s="47"/>
      <c r="LI1018" s="47"/>
      <c r="LJ1018" s="47"/>
      <c r="LK1018" s="47"/>
      <c r="LL1018" s="47"/>
      <c r="LM1018" s="47"/>
      <c r="LN1018" s="47"/>
      <c r="LO1018" s="47"/>
      <c r="LP1018" s="47"/>
      <c r="LQ1018" s="47"/>
      <c r="LR1018" s="47"/>
      <c r="LS1018" s="47"/>
      <c r="LT1018" s="47"/>
      <c r="LU1018" s="47"/>
      <c r="LV1018" s="47"/>
      <c r="LW1018" s="47"/>
      <c r="LX1018" s="47"/>
      <c r="LY1018" s="47"/>
      <c r="LZ1018" s="47"/>
      <c r="MA1018" s="47"/>
      <c r="MB1018" s="47"/>
      <c r="MC1018" s="47"/>
      <c r="MD1018" s="47"/>
      <c r="ME1018" s="47"/>
      <c r="MF1018" s="47"/>
      <c r="MG1018" s="47"/>
      <c r="MH1018" s="47"/>
      <c r="MI1018" s="47"/>
      <c r="MJ1018" s="47"/>
      <c r="MK1018" s="47"/>
      <c r="ML1018" s="47"/>
      <c r="MM1018" s="47"/>
      <c r="MN1018" s="47"/>
      <c r="MO1018" s="47"/>
      <c r="MP1018" s="47"/>
      <c r="MQ1018" s="47"/>
      <c r="MR1018" s="47"/>
      <c r="MS1018" s="47"/>
      <c r="MT1018" s="47"/>
      <c r="MU1018" s="47"/>
      <c r="MV1018" s="47"/>
      <c r="MW1018" s="47"/>
      <c r="MX1018" s="47"/>
      <c r="MY1018" s="47"/>
      <c r="MZ1018" s="47"/>
      <c r="NA1018" s="47"/>
    </row>
    <row r="1019" spans="138:365" x14ac:dyDescent="0.25"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  <c r="JP1019" s="47"/>
      <c r="JQ1019" s="47"/>
      <c r="JR1019" s="47"/>
      <c r="JS1019" s="47"/>
      <c r="JT1019" s="47"/>
      <c r="JU1019" s="47"/>
      <c r="JV1019" s="47"/>
      <c r="JW1019" s="47"/>
      <c r="JX1019" s="47"/>
      <c r="JY1019" s="47"/>
      <c r="JZ1019" s="47"/>
      <c r="KA1019" s="47"/>
      <c r="KB1019" s="47"/>
      <c r="KC1019" s="47"/>
      <c r="KD1019" s="47"/>
      <c r="KE1019" s="47"/>
      <c r="KF1019" s="47"/>
      <c r="KG1019" s="47"/>
      <c r="KH1019" s="47"/>
      <c r="KI1019" s="47"/>
      <c r="KJ1019" s="47"/>
      <c r="KK1019" s="47"/>
      <c r="KL1019" s="47"/>
      <c r="KM1019" s="47"/>
      <c r="KN1019" s="47"/>
      <c r="KO1019" s="47"/>
      <c r="KP1019" s="47"/>
      <c r="KQ1019" s="47"/>
      <c r="KR1019" s="47"/>
      <c r="KS1019" s="47"/>
      <c r="KT1019" s="47"/>
      <c r="KU1019" s="47"/>
      <c r="KV1019" s="47"/>
      <c r="KW1019" s="47"/>
      <c r="KX1019" s="47"/>
      <c r="KY1019" s="47"/>
      <c r="KZ1019" s="47"/>
      <c r="LA1019" s="47"/>
      <c r="LB1019" s="47"/>
      <c r="LC1019" s="47"/>
      <c r="LD1019" s="47"/>
      <c r="LE1019" s="47"/>
      <c r="LF1019" s="47"/>
      <c r="LG1019" s="47"/>
      <c r="LH1019" s="47"/>
      <c r="LI1019" s="47"/>
      <c r="LJ1019" s="47"/>
      <c r="LK1019" s="47"/>
      <c r="LL1019" s="47"/>
      <c r="LM1019" s="47"/>
      <c r="LN1019" s="47"/>
      <c r="LO1019" s="47"/>
      <c r="LP1019" s="47"/>
      <c r="LQ1019" s="47"/>
      <c r="LR1019" s="47"/>
      <c r="LS1019" s="47"/>
      <c r="LT1019" s="47"/>
      <c r="LU1019" s="47"/>
      <c r="LV1019" s="47"/>
      <c r="LW1019" s="47"/>
      <c r="LX1019" s="47"/>
      <c r="LY1019" s="47"/>
      <c r="LZ1019" s="47"/>
      <c r="MA1019" s="47"/>
      <c r="MB1019" s="47"/>
      <c r="MC1019" s="47"/>
      <c r="MD1019" s="47"/>
      <c r="ME1019" s="47"/>
      <c r="MF1019" s="47"/>
      <c r="MG1019" s="47"/>
      <c r="MH1019" s="47"/>
      <c r="MI1019" s="47"/>
      <c r="MJ1019" s="47"/>
      <c r="MK1019" s="47"/>
      <c r="ML1019" s="47"/>
      <c r="MM1019" s="47"/>
      <c r="MN1019" s="47"/>
      <c r="MO1019" s="47"/>
      <c r="MP1019" s="47"/>
      <c r="MQ1019" s="47"/>
      <c r="MR1019" s="47"/>
      <c r="MS1019" s="47"/>
      <c r="MT1019" s="47"/>
      <c r="MU1019" s="47"/>
      <c r="MV1019" s="47"/>
      <c r="MW1019" s="47"/>
      <c r="MX1019" s="47"/>
      <c r="MY1019" s="47"/>
      <c r="MZ1019" s="47"/>
      <c r="NA1019" s="47"/>
    </row>
    <row r="1020" spans="138:365" x14ac:dyDescent="0.25"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  <c r="JP1020" s="47"/>
      <c r="JQ1020" s="47"/>
      <c r="JR1020" s="47"/>
      <c r="JS1020" s="47"/>
      <c r="JT1020" s="47"/>
      <c r="JU1020" s="47"/>
      <c r="JV1020" s="47"/>
      <c r="JW1020" s="47"/>
      <c r="JX1020" s="47"/>
      <c r="JY1020" s="47"/>
      <c r="JZ1020" s="47"/>
      <c r="KA1020" s="47"/>
      <c r="KB1020" s="47"/>
      <c r="KC1020" s="47"/>
      <c r="KD1020" s="47"/>
      <c r="KE1020" s="47"/>
      <c r="KF1020" s="47"/>
      <c r="KG1020" s="47"/>
      <c r="KH1020" s="47"/>
      <c r="KI1020" s="47"/>
      <c r="KJ1020" s="47"/>
      <c r="KK1020" s="47"/>
      <c r="KL1020" s="47"/>
      <c r="KM1020" s="47"/>
      <c r="KN1020" s="47"/>
      <c r="KO1020" s="47"/>
      <c r="KP1020" s="47"/>
      <c r="KQ1020" s="47"/>
      <c r="KR1020" s="47"/>
      <c r="KS1020" s="47"/>
      <c r="KT1020" s="47"/>
      <c r="KU1020" s="47"/>
      <c r="KV1020" s="47"/>
      <c r="KW1020" s="47"/>
      <c r="KX1020" s="47"/>
      <c r="KY1020" s="47"/>
      <c r="KZ1020" s="47"/>
      <c r="LA1020" s="47"/>
      <c r="LB1020" s="47"/>
      <c r="LC1020" s="47"/>
      <c r="LD1020" s="47"/>
      <c r="LE1020" s="47"/>
      <c r="LF1020" s="47"/>
      <c r="LG1020" s="47"/>
      <c r="LH1020" s="47"/>
      <c r="LI1020" s="47"/>
      <c r="LJ1020" s="47"/>
      <c r="LK1020" s="47"/>
      <c r="LL1020" s="47"/>
      <c r="LM1020" s="47"/>
      <c r="LN1020" s="47"/>
      <c r="LO1020" s="47"/>
      <c r="LP1020" s="47"/>
      <c r="LQ1020" s="47"/>
      <c r="LR1020" s="47"/>
      <c r="LS1020" s="47"/>
      <c r="LT1020" s="47"/>
      <c r="LU1020" s="47"/>
      <c r="LV1020" s="47"/>
      <c r="LW1020" s="47"/>
      <c r="LX1020" s="47"/>
      <c r="LY1020" s="47"/>
      <c r="LZ1020" s="47"/>
      <c r="MA1020" s="47"/>
      <c r="MB1020" s="47"/>
      <c r="MC1020" s="47"/>
      <c r="MD1020" s="47"/>
      <c r="ME1020" s="47"/>
      <c r="MF1020" s="47"/>
      <c r="MG1020" s="47"/>
      <c r="MH1020" s="47"/>
      <c r="MI1020" s="47"/>
      <c r="MJ1020" s="47"/>
      <c r="MK1020" s="47"/>
      <c r="ML1020" s="47"/>
      <c r="MM1020" s="47"/>
      <c r="MN1020" s="47"/>
      <c r="MO1020" s="47"/>
      <c r="MP1020" s="47"/>
      <c r="MQ1020" s="47"/>
      <c r="MR1020" s="47"/>
      <c r="MS1020" s="47"/>
      <c r="MT1020" s="47"/>
      <c r="MU1020" s="47"/>
      <c r="MV1020" s="47"/>
      <c r="MW1020" s="47"/>
      <c r="MX1020" s="47"/>
      <c r="MY1020" s="47"/>
      <c r="MZ1020" s="47"/>
      <c r="NA1020" s="47"/>
    </row>
    <row r="1021" spans="138:365" x14ac:dyDescent="0.25"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  <c r="JP1021" s="47"/>
      <c r="JQ1021" s="47"/>
      <c r="JR1021" s="47"/>
      <c r="JS1021" s="47"/>
      <c r="JT1021" s="47"/>
      <c r="JU1021" s="47"/>
      <c r="JV1021" s="47"/>
      <c r="JW1021" s="47"/>
      <c r="JX1021" s="47"/>
      <c r="JY1021" s="47"/>
      <c r="JZ1021" s="47"/>
      <c r="KA1021" s="47"/>
      <c r="KB1021" s="47"/>
      <c r="KC1021" s="47"/>
      <c r="KD1021" s="47"/>
      <c r="KE1021" s="47"/>
      <c r="KF1021" s="47"/>
      <c r="KG1021" s="47"/>
      <c r="KH1021" s="47"/>
      <c r="KI1021" s="47"/>
      <c r="KJ1021" s="47"/>
      <c r="KK1021" s="47"/>
      <c r="KL1021" s="47"/>
      <c r="KM1021" s="47"/>
      <c r="KN1021" s="47"/>
      <c r="KO1021" s="47"/>
      <c r="KP1021" s="47"/>
      <c r="KQ1021" s="47"/>
      <c r="KR1021" s="47"/>
      <c r="KS1021" s="47"/>
      <c r="KT1021" s="47"/>
      <c r="KU1021" s="47"/>
      <c r="KV1021" s="47"/>
      <c r="KW1021" s="47"/>
      <c r="KX1021" s="47"/>
      <c r="KY1021" s="47"/>
      <c r="KZ1021" s="47"/>
      <c r="LA1021" s="47"/>
      <c r="LB1021" s="47"/>
      <c r="LC1021" s="47"/>
      <c r="LD1021" s="47"/>
      <c r="LE1021" s="47"/>
      <c r="LF1021" s="47"/>
      <c r="LG1021" s="47"/>
      <c r="LH1021" s="47"/>
      <c r="LI1021" s="47"/>
      <c r="LJ1021" s="47"/>
      <c r="LK1021" s="47"/>
      <c r="LL1021" s="47"/>
      <c r="LM1021" s="47"/>
      <c r="LN1021" s="47"/>
      <c r="LO1021" s="47"/>
      <c r="LP1021" s="47"/>
      <c r="LQ1021" s="47"/>
      <c r="LR1021" s="47"/>
      <c r="LS1021" s="47"/>
      <c r="LT1021" s="47"/>
      <c r="LU1021" s="47"/>
      <c r="LV1021" s="47"/>
      <c r="LW1021" s="47"/>
      <c r="LX1021" s="47"/>
      <c r="LY1021" s="47"/>
      <c r="LZ1021" s="47"/>
      <c r="MA1021" s="47"/>
      <c r="MB1021" s="47"/>
      <c r="MC1021" s="47"/>
      <c r="MD1021" s="47"/>
      <c r="ME1021" s="47"/>
      <c r="MF1021" s="47"/>
      <c r="MG1021" s="47"/>
      <c r="MH1021" s="47"/>
      <c r="MI1021" s="47"/>
      <c r="MJ1021" s="47"/>
      <c r="MK1021" s="47"/>
      <c r="ML1021" s="47"/>
      <c r="MM1021" s="47"/>
      <c r="MN1021" s="47"/>
      <c r="MO1021" s="47"/>
      <c r="MP1021" s="47"/>
      <c r="MQ1021" s="47"/>
      <c r="MR1021" s="47"/>
      <c r="MS1021" s="47"/>
      <c r="MT1021" s="47"/>
      <c r="MU1021" s="47"/>
      <c r="MV1021" s="47"/>
      <c r="MW1021" s="47"/>
      <c r="MX1021" s="47"/>
      <c r="MY1021" s="47"/>
      <c r="MZ1021" s="47"/>
      <c r="NA1021" s="47"/>
    </row>
    <row r="1022" spans="138:365" x14ac:dyDescent="0.25"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  <c r="JP1022" s="47"/>
      <c r="JQ1022" s="47"/>
      <c r="JR1022" s="47"/>
      <c r="JS1022" s="47"/>
      <c r="JT1022" s="47"/>
      <c r="JU1022" s="47"/>
      <c r="JV1022" s="47"/>
      <c r="JW1022" s="47"/>
      <c r="JX1022" s="47"/>
      <c r="JY1022" s="47"/>
      <c r="JZ1022" s="47"/>
      <c r="KA1022" s="47"/>
      <c r="KB1022" s="47"/>
      <c r="KC1022" s="47"/>
      <c r="KD1022" s="47"/>
      <c r="KE1022" s="47"/>
      <c r="KF1022" s="47"/>
      <c r="KG1022" s="47"/>
      <c r="KH1022" s="47"/>
      <c r="KI1022" s="47"/>
      <c r="KJ1022" s="47"/>
      <c r="KK1022" s="47"/>
      <c r="KL1022" s="47"/>
      <c r="KM1022" s="47"/>
      <c r="KN1022" s="47"/>
      <c r="KO1022" s="47"/>
      <c r="KP1022" s="47"/>
      <c r="KQ1022" s="47"/>
      <c r="KR1022" s="47"/>
      <c r="KS1022" s="47"/>
      <c r="KT1022" s="47"/>
      <c r="KU1022" s="47"/>
      <c r="KV1022" s="47"/>
      <c r="KW1022" s="47"/>
      <c r="KX1022" s="47"/>
      <c r="KY1022" s="47"/>
      <c r="KZ1022" s="47"/>
      <c r="LA1022" s="47"/>
      <c r="LB1022" s="47"/>
      <c r="LC1022" s="47"/>
      <c r="LD1022" s="47"/>
      <c r="LE1022" s="47"/>
      <c r="LF1022" s="47"/>
      <c r="LG1022" s="47"/>
      <c r="LH1022" s="47"/>
      <c r="LI1022" s="47"/>
      <c r="LJ1022" s="47"/>
      <c r="LK1022" s="47"/>
      <c r="LL1022" s="47"/>
      <c r="LM1022" s="47"/>
      <c r="LN1022" s="47"/>
      <c r="LO1022" s="47"/>
      <c r="LP1022" s="47"/>
      <c r="LQ1022" s="47"/>
      <c r="LR1022" s="47"/>
      <c r="LS1022" s="47"/>
      <c r="LT1022" s="47"/>
      <c r="LU1022" s="47"/>
      <c r="LV1022" s="47"/>
      <c r="LW1022" s="47"/>
      <c r="LX1022" s="47"/>
      <c r="LY1022" s="47"/>
      <c r="LZ1022" s="47"/>
      <c r="MA1022" s="47"/>
      <c r="MB1022" s="47"/>
      <c r="MC1022" s="47"/>
      <c r="MD1022" s="47"/>
      <c r="ME1022" s="47"/>
      <c r="MF1022" s="47"/>
      <c r="MG1022" s="47"/>
      <c r="MH1022" s="47"/>
      <c r="MI1022" s="47"/>
      <c r="MJ1022" s="47"/>
      <c r="MK1022" s="47"/>
      <c r="ML1022" s="47"/>
      <c r="MM1022" s="47"/>
      <c r="MN1022" s="47"/>
      <c r="MO1022" s="47"/>
      <c r="MP1022" s="47"/>
      <c r="MQ1022" s="47"/>
      <c r="MR1022" s="47"/>
      <c r="MS1022" s="47"/>
      <c r="MT1022" s="47"/>
      <c r="MU1022" s="47"/>
      <c r="MV1022" s="47"/>
      <c r="MW1022" s="47"/>
      <c r="MX1022" s="47"/>
      <c r="MY1022" s="47"/>
      <c r="MZ1022" s="47"/>
      <c r="NA1022" s="47"/>
    </row>
    <row r="1023" spans="138:365" x14ac:dyDescent="0.25"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  <c r="JP1023" s="47"/>
      <c r="JQ1023" s="47"/>
      <c r="JR1023" s="47"/>
      <c r="JS1023" s="47"/>
      <c r="JT1023" s="47"/>
      <c r="JU1023" s="47"/>
      <c r="JV1023" s="47"/>
      <c r="JW1023" s="47"/>
      <c r="JX1023" s="47"/>
      <c r="JY1023" s="47"/>
      <c r="JZ1023" s="47"/>
      <c r="KA1023" s="47"/>
      <c r="KB1023" s="47"/>
      <c r="KC1023" s="47"/>
      <c r="KD1023" s="47"/>
      <c r="KE1023" s="47"/>
      <c r="KF1023" s="47"/>
      <c r="KG1023" s="47"/>
      <c r="KH1023" s="47"/>
      <c r="KI1023" s="47"/>
      <c r="KJ1023" s="47"/>
      <c r="KK1023" s="47"/>
      <c r="KL1023" s="47"/>
      <c r="KM1023" s="47"/>
      <c r="KN1023" s="47"/>
      <c r="KO1023" s="47"/>
      <c r="KP1023" s="47"/>
      <c r="KQ1023" s="47"/>
      <c r="KR1023" s="47"/>
      <c r="KS1023" s="47"/>
      <c r="KT1023" s="47"/>
      <c r="KU1023" s="47"/>
      <c r="KV1023" s="47"/>
      <c r="KW1023" s="47"/>
      <c r="KX1023" s="47"/>
      <c r="KY1023" s="47"/>
      <c r="KZ1023" s="47"/>
      <c r="LA1023" s="47"/>
      <c r="LB1023" s="47"/>
      <c r="LC1023" s="47"/>
      <c r="LD1023" s="47"/>
      <c r="LE1023" s="47"/>
      <c r="LF1023" s="47"/>
      <c r="LG1023" s="47"/>
      <c r="LH1023" s="47"/>
      <c r="LI1023" s="47"/>
      <c r="LJ1023" s="47"/>
      <c r="LK1023" s="47"/>
      <c r="LL1023" s="47"/>
      <c r="LM1023" s="47"/>
      <c r="LN1023" s="47"/>
      <c r="LO1023" s="47"/>
      <c r="LP1023" s="47"/>
      <c r="LQ1023" s="47"/>
      <c r="LR1023" s="47"/>
      <c r="LS1023" s="47"/>
      <c r="LT1023" s="47"/>
      <c r="LU1023" s="47"/>
      <c r="LV1023" s="47"/>
      <c r="LW1023" s="47"/>
      <c r="LX1023" s="47"/>
      <c r="LY1023" s="47"/>
      <c r="LZ1023" s="47"/>
      <c r="MA1023" s="47"/>
      <c r="MB1023" s="47"/>
      <c r="MC1023" s="47"/>
      <c r="MD1023" s="47"/>
      <c r="ME1023" s="47"/>
      <c r="MF1023" s="47"/>
      <c r="MG1023" s="47"/>
      <c r="MH1023" s="47"/>
      <c r="MI1023" s="47"/>
      <c r="MJ1023" s="47"/>
      <c r="MK1023" s="47"/>
      <c r="ML1023" s="47"/>
      <c r="MM1023" s="47"/>
      <c r="MN1023" s="47"/>
      <c r="MO1023" s="47"/>
      <c r="MP1023" s="47"/>
      <c r="MQ1023" s="47"/>
      <c r="MR1023" s="47"/>
      <c r="MS1023" s="47"/>
      <c r="MT1023" s="47"/>
      <c r="MU1023" s="47"/>
      <c r="MV1023" s="47"/>
      <c r="MW1023" s="47"/>
      <c r="MX1023" s="47"/>
      <c r="MY1023" s="47"/>
      <c r="MZ1023" s="47"/>
      <c r="NA1023" s="47"/>
    </row>
    <row r="1024" spans="138:365" x14ac:dyDescent="0.25"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  <c r="JP1024" s="47"/>
      <c r="JQ1024" s="47"/>
      <c r="JR1024" s="47"/>
      <c r="JS1024" s="47"/>
      <c r="JT1024" s="47"/>
      <c r="JU1024" s="47"/>
      <c r="JV1024" s="47"/>
      <c r="JW1024" s="47"/>
      <c r="JX1024" s="47"/>
      <c r="JY1024" s="47"/>
      <c r="JZ1024" s="47"/>
      <c r="KA1024" s="47"/>
      <c r="KB1024" s="47"/>
      <c r="KC1024" s="47"/>
      <c r="KD1024" s="47"/>
      <c r="KE1024" s="47"/>
      <c r="KF1024" s="47"/>
      <c r="KG1024" s="47"/>
      <c r="KH1024" s="47"/>
      <c r="KI1024" s="47"/>
      <c r="KJ1024" s="47"/>
      <c r="KK1024" s="47"/>
      <c r="KL1024" s="47"/>
      <c r="KM1024" s="47"/>
      <c r="KN1024" s="47"/>
      <c r="KO1024" s="47"/>
      <c r="KP1024" s="47"/>
      <c r="KQ1024" s="47"/>
      <c r="KR1024" s="47"/>
      <c r="KS1024" s="47"/>
      <c r="KT1024" s="47"/>
      <c r="KU1024" s="47"/>
      <c r="KV1024" s="47"/>
      <c r="KW1024" s="47"/>
      <c r="KX1024" s="47"/>
      <c r="KY1024" s="47"/>
      <c r="KZ1024" s="47"/>
      <c r="LA1024" s="47"/>
      <c r="LB1024" s="47"/>
      <c r="LC1024" s="47"/>
      <c r="LD1024" s="47"/>
      <c r="LE1024" s="47"/>
      <c r="LF1024" s="47"/>
      <c r="LG1024" s="47"/>
      <c r="LH1024" s="47"/>
      <c r="LI1024" s="47"/>
      <c r="LJ1024" s="47"/>
      <c r="LK1024" s="47"/>
      <c r="LL1024" s="47"/>
      <c r="LM1024" s="47"/>
      <c r="LN1024" s="47"/>
      <c r="LO1024" s="47"/>
      <c r="LP1024" s="47"/>
      <c r="LQ1024" s="47"/>
      <c r="LR1024" s="47"/>
      <c r="LS1024" s="47"/>
      <c r="LT1024" s="47"/>
      <c r="LU1024" s="47"/>
      <c r="LV1024" s="47"/>
      <c r="LW1024" s="47"/>
      <c r="LX1024" s="47"/>
      <c r="LY1024" s="47"/>
      <c r="LZ1024" s="47"/>
      <c r="MA1024" s="47"/>
      <c r="MB1024" s="47"/>
      <c r="MC1024" s="47"/>
      <c r="MD1024" s="47"/>
      <c r="ME1024" s="47"/>
      <c r="MF1024" s="47"/>
      <c r="MG1024" s="47"/>
      <c r="MH1024" s="47"/>
      <c r="MI1024" s="47"/>
      <c r="MJ1024" s="47"/>
      <c r="MK1024" s="47"/>
      <c r="ML1024" s="47"/>
      <c r="MM1024" s="47"/>
      <c r="MN1024" s="47"/>
      <c r="MO1024" s="47"/>
      <c r="MP1024" s="47"/>
      <c r="MQ1024" s="47"/>
      <c r="MR1024" s="47"/>
      <c r="MS1024" s="47"/>
      <c r="MT1024" s="47"/>
      <c r="MU1024" s="47"/>
      <c r="MV1024" s="47"/>
      <c r="MW1024" s="47"/>
      <c r="MX1024" s="47"/>
      <c r="MY1024" s="47"/>
      <c r="MZ1024" s="47"/>
      <c r="NA1024" s="47"/>
    </row>
    <row r="1025" spans="138:365" x14ac:dyDescent="0.25"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  <c r="JP1025" s="47"/>
      <c r="JQ1025" s="47"/>
      <c r="JR1025" s="47"/>
      <c r="JS1025" s="47"/>
      <c r="JT1025" s="47"/>
      <c r="JU1025" s="47"/>
      <c r="JV1025" s="47"/>
      <c r="JW1025" s="47"/>
      <c r="JX1025" s="47"/>
      <c r="JY1025" s="47"/>
      <c r="JZ1025" s="47"/>
      <c r="KA1025" s="47"/>
      <c r="KB1025" s="47"/>
      <c r="KC1025" s="47"/>
      <c r="KD1025" s="47"/>
      <c r="KE1025" s="47"/>
      <c r="KF1025" s="47"/>
      <c r="KG1025" s="47"/>
      <c r="KH1025" s="47"/>
      <c r="KI1025" s="47"/>
      <c r="KJ1025" s="47"/>
      <c r="KK1025" s="47"/>
      <c r="KL1025" s="47"/>
      <c r="KM1025" s="47"/>
      <c r="KN1025" s="47"/>
      <c r="KO1025" s="47"/>
      <c r="KP1025" s="47"/>
      <c r="KQ1025" s="47"/>
      <c r="KR1025" s="47"/>
      <c r="KS1025" s="47"/>
      <c r="KT1025" s="47"/>
      <c r="KU1025" s="47"/>
      <c r="KV1025" s="47"/>
      <c r="KW1025" s="47"/>
      <c r="KX1025" s="47"/>
      <c r="KY1025" s="47"/>
      <c r="KZ1025" s="47"/>
      <c r="LA1025" s="47"/>
      <c r="LB1025" s="47"/>
      <c r="LC1025" s="47"/>
      <c r="LD1025" s="47"/>
      <c r="LE1025" s="47"/>
      <c r="LF1025" s="47"/>
      <c r="LG1025" s="47"/>
      <c r="LH1025" s="47"/>
      <c r="LI1025" s="47"/>
      <c r="LJ1025" s="47"/>
      <c r="LK1025" s="47"/>
      <c r="LL1025" s="47"/>
      <c r="LM1025" s="47"/>
      <c r="LN1025" s="47"/>
      <c r="LO1025" s="47"/>
      <c r="LP1025" s="47"/>
      <c r="LQ1025" s="47"/>
      <c r="LR1025" s="47"/>
      <c r="LS1025" s="47"/>
      <c r="LT1025" s="47"/>
      <c r="LU1025" s="47"/>
      <c r="LV1025" s="47"/>
      <c r="LW1025" s="47"/>
      <c r="LX1025" s="47"/>
      <c r="LY1025" s="47"/>
      <c r="LZ1025" s="47"/>
      <c r="MA1025" s="47"/>
      <c r="MB1025" s="47"/>
      <c r="MC1025" s="47"/>
      <c r="MD1025" s="47"/>
      <c r="ME1025" s="47"/>
      <c r="MF1025" s="47"/>
      <c r="MG1025" s="47"/>
      <c r="MH1025" s="47"/>
      <c r="MI1025" s="47"/>
      <c r="MJ1025" s="47"/>
      <c r="MK1025" s="47"/>
      <c r="ML1025" s="47"/>
      <c r="MM1025" s="47"/>
      <c r="MN1025" s="47"/>
      <c r="MO1025" s="47"/>
      <c r="MP1025" s="47"/>
      <c r="MQ1025" s="47"/>
      <c r="MR1025" s="47"/>
      <c r="MS1025" s="47"/>
      <c r="MT1025" s="47"/>
      <c r="MU1025" s="47"/>
      <c r="MV1025" s="47"/>
      <c r="MW1025" s="47"/>
      <c r="MX1025" s="47"/>
      <c r="MY1025" s="47"/>
      <c r="MZ1025" s="47"/>
      <c r="NA1025" s="47"/>
    </row>
    <row r="1026" spans="138:365" x14ac:dyDescent="0.25"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  <c r="JP1026" s="47"/>
      <c r="JQ1026" s="47"/>
      <c r="JR1026" s="47"/>
      <c r="JS1026" s="47"/>
      <c r="JT1026" s="47"/>
      <c r="JU1026" s="47"/>
      <c r="JV1026" s="47"/>
      <c r="JW1026" s="47"/>
      <c r="JX1026" s="47"/>
      <c r="JY1026" s="47"/>
      <c r="JZ1026" s="47"/>
      <c r="KA1026" s="47"/>
      <c r="KB1026" s="47"/>
      <c r="KC1026" s="47"/>
      <c r="KD1026" s="47"/>
      <c r="KE1026" s="47"/>
      <c r="KF1026" s="47"/>
      <c r="KG1026" s="47"/>
      <c r="KH1026" s="47"/>
      <c r="KI1026" s="47"/>
      <c r="KJ1026" s="47"/>
      <c r="KK1026" s="47"/>
      <c r="KL1026" s="47"/>
      <c r="KM1026" s="47"/>
      <c r="KN1026" s="47"/>
      <c r="KO1026" s="47"/>
      <c r="KP1026" s="47"/>
      <c r="KQ1026" s="47"/>
      <c r="KR1026" s="47"/>
      <c r="KS1026" s="47"/>
      <c r="KT1026" s="47"/>
      <c r="KU1026" s="47"/>
      <c r="KV1026" s="47"/>
      <c r="KW1026" s="47"/>
      <c r="KX1026" s="47"/>
      <c r="KY1026" s="47"/>
      <c r="KZ1026" s="47"/>
      <c r="LA1026" s="47"/>
      <c r="LB1026" s="47"/>
      <c r="LC1026" s="47"/>
      <c r="LD1026" s="47"/>
      <c r="LE1026" s="47"/>
      <c r="LF1026" s="47"/>
      <c r="LG1026" s="47"/>
      <c r="LH1026" s="47"/>
      <c r="LI1026" s="47"/>
      <c r="LJ1026" s="47"/>
      <c r="LK1026" s="47"/>
      <c r="LL1026" s="47"/>
      <c r="LM1026" s="47"/>
      <c r="LN1026" s="47"/>
      <c r="LO1026" s="47"/>
      <c r="LP1026" s="47"/>
      <c r="LQ1026" s="47"/>
      <c r="LR1026" s="47"/>
      <c r="LS1026" s="47"/>
      <c r="LT1026" s="47"/>
      <c r="LU1026" s="47"/>
      <c r="LV1026" s="47"/>
      <c r="LW1026" s="47"/>
      <c r="LX1026" s="47"/>
      <c r="LY1026" s="47"/>
      <c r="LZ1026" s="47"/>
      <c r="MA1026" s="47"/>
      <c r="MB1026" s="47"/>
      <c r="MC1026" s="47"/>
      <c r="MD1026" s="47"/>
      <c r="ME1026" s="47"/>
      <c r="MF1026" s="47"/>
      <c r="MG1026" s="47"/>
      <c r="MH1026" s="47"/>
      <c r="MI1026" s="47"/>
      <c r="MJ1026" s="47"/>
      <c r="MK1026" s="47"/>
      <c r="ML1026" s="47"/>
      <c r="MM1026" s="47"/>
      <c r="MN1026" s="47"/>
      <c r="MO1026" s="47"/>
      <c r="MP1026" s="47"/>
      <c r="MQ1026" s="47"/>
      <c r="MR1026" s="47"/>
      <c r="MS1026" s="47"/>
      <c r="MT1026" s="47"/>
      <c r="MU1026" s="47"/>
      <c r="MV1026" s="47"/>
      <c r="MW1026" s="47"/>
      <c r="MX1026" s="47"/>
      <c r="MY1026" s="47"/>
      <c r="MZ1026" s="47"/>
      <c r="NA1026" s="47"/>
    </row>
    <row r="1027" spans="138:365" x14ac:dyDescent="0.25"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  <c r="JP1027" s="47"/>
      <c r="JQ1027" s="47"/>
      <c r="JR1027" s="47"/>
      <c r="JS1027" s="47"/>
      <c r="JT1027" s="47"/>
      <c r="JU1027" s="47"/>
      <c r="JV1027" s="47"/>
      <c r="JW1027" s="47"/>
      <c r="JX1027" s="47"/>
      <c r="JY1027" s="47"/>
      <c r="JZ1027" s="47"/>
      <c r="KA1027" s="47"/>
      <c r="KB1027" s="47"/>
      <c r="KC1027" s="47"/>
      <c r="KD1027" s="47"/>
      <c r="KE1027" s="47"/>
      <c r="KF1027" s="47"/>
      <c r="KG1027" s="47"/>
      <c r="KH1027" s="47"/>
      <c r="KI1027" s="47"/>
      <c r="KJ1027" s="47"/>
      <c r="KK1027" s="47"/>
      <c r="KL1027" s="47"/>
      <c r="KM1027" s="47"/>
      <c r="KN1027" s="47"/>
      <c r="KO1027" s="47"/>
      <c r="KP1027" s="47"/>
      <c r="KQ1027" s="47"/>
      <c r="KR1027" s="47"/>
      <c r="KS1027" s="47"/>
      <c r="KT1027" s="47"/>
      <c r="KU1027" s="47"/>
      <c r="KV1027" s="47"/>
      <c r="KW1027" s="47"/>
      <c r="KX1027" s="47"/>
      <c r="KY1027" s="47"/>
      <c r="KZ1027" s="47"/>
      <c r="LA1027" s="47"/>
      <c r="LB1027" s="47"/>
      <c r="LC1027" s="47"/>
      <c r="LD1027" s="47"/>
      <c r="LE1027" s="47"/>
      <c r="LF1027" s="47"/>
      <c r="LG1027" s="47"/>
      <c r="LH1027" s="47"/>
      <c r="LI1027" s="47"/>
      <c r="LJ1027" s="47"/>
      <c r="LK1027" s="47"/>
      <c r="LL1027" s="47"/>
      <c r="LM1027" s="47"/>
      <c r="LN1027" s="47"/>
      <c r="LO1027" s="47"/>
      <c r="LP1027" s="47"/>
      <c r="LQ1027" s="47"/>
      <c r="LR1027" s="47"/>
      <c r="LS1027" s="47"/>
      <c r="LT1027" s="47"/>
      <c r="LU1027" s="47"/>
      <c r="LV1027" s="47"/>
      <c r="LW1027" s="47"/>
      <c r="LX1027" s="47"/>
      <c r="LY1027" s="47"/>
      <c r="LZ1027" s="47"/>
      <c r="MA1027" s="47"/>
      <c r="MB1027" s="47"/>
      <c r="MC1027" s="47"/>
      <c r="MD1027" s="47"/>
      <c r="ME1027" s="47"/>
      <c r="MF1027" s="47"/>
      <c r="MG1027" s="47"/>
      <c r="MH1027" s="47"/>
      <c r="MI1027" s="47"/>
      <c r="MJ1027" s="47"/>
      <c r="MK1027" s="47"/>
      <c r="ML1027" s="47"/>
      <c r="MM1027" s="47"/>
      <c r="MN1027" s="47"/>
      <c r="MO1027" s="47"/>
      <c r="MP1027" s="47"/>
      <c r="MQ1027" s="47"/>
      <c r="MR1027" s="47"/>
      <c r="MS1027" s="47"/>
      <c r="MT1027" s="47"/>
      <c r="MU1027" s="47"/>
      <c r="MV1027" s="47"/>
      <c r="MW1027" s="47"/>
      <c r="MX1027" s="47"/>
      <c r="MY1027" s="47"/>
      <c r="MZ1027" s="47"/>
      <c r="NA1027" s="47"/>
    </row>
    <row r="1028" spans="138:365" x14ac:dyDescent="0.25"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  <c r="JP1028" s="47"/>
      <c r="JQ1028" s="47"/>
      <c r="JR1028" s="47"/>
      <c r="JS1028" s="47"/>
      <c r="JT1028" s="47"/>
      <c r="JU1028" s="47"/>
      <c r="JV1028" s="47"/>
      <c r="JW1028" s="47"/>
      <c r="JX1028" s="47"/>
      <c r="JY1028" s="47"/>
      <c r="JZ1028" s="47"/>
      <c r="KA1028" s="47"/>
      <c r="KB1028" s="47"/>
      <c r="KC1028" s="47"/>
      <c r="KD1028" s="47"/>
      <c r="KE1028" s="47"/>
      <c r="KF1028" s="47"/>
      <c r="KG1028" s="47"/>
      <c r="KH1028" s="47"/>
      <c r="KI1028" s="47"/>
      <c r="KJ1028" s="47"/>
      <c r="KK1028" s="47"/>
      <c r="KL1028" s="47"/>
      <c r="KM1028" s="47"/>
      <c r="KN1028" s="47"/>
      <c r="KO1028" s="47"/>
      <c r="KP1028" s="47"/>
      <c r="KQ1028" s="47"/>
      <c r="KR1028" s="47"/>
      <c r="KS1028" s="47"/>
      <c r="KT1028" s="47"/>
      <c r="KU1028" s="47"/>
      <c r="KV1028" s="47"/>
      <c r="KW1028" s="47"/>
      <c r="KX1028" s="47"/>
      <c r="KY1028" s="47"/>
      <c r="KZ1028" s="47"/>
      <c r="LA1028" s="47"/>
      <c r="LB1028" s="47"/>
      <c r="LC1028" s="47"/>
      <c r="LD1028" s="47"/>
      <c r="LE1028" s="47"/>
      <c r="LF1028" s="47"/>
      <c r="LG1028" s="47"/>
      <c r="LH1028" s="47"/>
      <c r="LI1028" s="47"/>
      <c r="LJ1028" s="47"/>
      <c r="LK1028" s="47"/>
      <c r="LL1028" s="47"/>
      <c r="LM1028" s="47"/>
      <c r="LN1028" s="47"/>
      <c r="LO1028" s="47"/>
      <c r="LP1028" s="47"/>
      <c r="LQ1028" s="47"/>
      <c r="LR1028" s="47"/>
      <c r="LS1028" s="47"/>
      <c r="LT1028" s="47"/>
      <c r="LU1028" s="47"/>
      <c r="LV1028" s="47"/>
      <c r="LW1028" s="47"/>
      <c r="LX1028" s="47"/>
      <c r="LY1028" s="47"/>
      <c r="LZ1028" s="47"/>
      <c r="MA1028" s="47"/>
      <c r="MB1028" s="47"/>
      <c r="MC1028" s="47"/>
      <c r="MD1028" s="47"/>
      <c r="ME1028" s="47"/>
      <c r="MF1028" s="47"/>
      <c r="MG1028" s="47"/>
      <c r="MH1028" s="47"/>
      <c r="MI1028" s="47"/>
      <c r="MJ1028" s="47"/>
      <c r="MK1028" s="47"/>
      <c r="ML1028" s="47"/>
      <c r="MM1028" s="47"/>
      <c r="MN1028" s="47"/>
      <c r="MO1028" s="47"/>
      <c r="MP1028" s="47"/>
      <c r="MQ1028" s="47"/>
      <c r="MR1028" s="47"/>
      <c r="MS1028" s="47"/>
      <c r="MT1028" s="47"/>
      <c r="MU1028" s="47"/>
      <c r="MV1028" s="47"/>
      <c r="MW1028" s="47"/>
      <c r="MX1028" s="47"/>
      <c r="MY1028" s="47"/>
      <c r="MZ1028" s="47"/>
      <c r="NA1028" s="47"/>
    </row>
    <row r="1029" spans="138:365" x14ac:dyDescent="0.25"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  <c r="JP1029" s="47"/>
      <c r="JQ1029" s="47"/>
      <c r="JR1029" s="47"/>
      <c r="JS1029" s="47"/>
      <c r="JT1029" s="47"/>
      <c r="JU1029" s="47"/>
      <c r="JV1029" s="47"/>
      <c r="JW1029" s="47"/>
      <c r="JX1029" s="47"/>
      <c r="JY1029" s="47"/>
      <c r="JZ1029" s="47"/>
      <c r="KA1029" s="47"/>
      <c r="KB1029" s="47"/>
      <c r="KC1029" s="47"/>
      <c r="KD1029" s="47"/>
      <c r="KE1029" s="47"/>
      <c r="KF1029" s="47"/>
      <c r="KG1029" s="47"/>
      <c r="KH1029" s="47"/>
      <c r="KI1029" s="47"/>
      <c r="KJ1029" s="47"/>
      <c r="KK1029" s="47"/>
      <c r="KL1029" s="47"/>
      <c r="KM1029" s="47"/>
      <c r="KN1029" s="47"/>
      <c r="KO1029" s="47"/>
      <c r="KP1029" s="47"/>
      <c r="KQ1029" s="47"/>
      <c r="KR1029" s="47"/>
      <c r="KS1029" s="47"/>
      <c r="KT1029" s="47"/>
      <c r="KU1029" s="47"/>
      <c r="KV1029" s="47"/>
      <c r="KW1029" s="47"/>
      <c r="KX1029" s="47"/>
      <c r="KY1029" s="47"/>
      <c r="KZ1029" s="47"/>
      <c r="LA1029" s="47"/>
      <c r="LB1029" s="47"/>
      <c r="LC1029" s="47"/>
      <c r="LD1029" s="47"/>
      <c r="LE1029" s="47"/>
      <c r="LF1029" s="47"/>
      <c r="LG1029" s="47"/>
      <c r="LH1029" s="47"/>
      <c r="LI1029" s="47"/>
      <c r="LJ1029" s="47"/>
      <c r="LK1029" s="47"/>
      <c r="LL1029" s="47"/>
      <c r="LM1029" s="47"/>
      <c r="LN1029" s="47"/>
      <c r="LO1029" s="47"/>
      <c r="LP1029" s="47"/>
      <c r="LQ1029" s="47"/>
      <c r="LR1029" s="47"/>
      <c r="LS1029" s="47"/>
      <c r="LT1029" s="47"/>
      <c r="LU1029" s="47"/>
      <c r="LV1029" s="47"/>
      <c r="LW1029" s="47"/>
      <c r="LX1029" s="47"/>
      <c r="LY1029" s="47"/>
      <c r="LZ1029" s="47"/>
      <c r="MA1029" s="47"/>
      <c r="MB1029" s="47"/>
      <c r="MC1029" s="47"/>
      <c r="MD1029" s="47"/>
      <c r="ME1029" s="47"/>
      <c r="MF1029" s="47"/>
      <c r="MG1029" s="47"/>
      <c r="MH1029" s="47"/>
      <c r="MI1029" s="47"/>
      <c r="MJ1029" s="47"/>
      <c r="MK1029" s="47"/>
      <c r="ML1029" s="47"/>
      <c r="MM1029" s="47"/>
      <c r="MN1029" s="47"/>
      <c r="MO1029" s="47"/>
      <c r="MP1029" s="47"/>
      <c r="MQ1029" s="47"/>
      <c r="MR1029" s="47"/>
      <c r="MS1029" s="47"/>
      <c r="MT1029" s="47"/>
      <c r="MU1029" s="47"/>
      <c r="MV1029" s="47"/>
      <c r="MW1029" s="47"/>
      <c r="MX1029" s="47"/>
      <c r="MY1029" s="47"/>
      <c r="MZ1029" s="47"/>
      <c r="NA1029" s="47"/>
    </row>
    <row r="1030" spans="138:365" x14ac:dyDescent="0.25"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  <c r="JP1030" s="47"/>
      <c r="JQ1030" s="47"/>
      <c r="JR1030" s="47"/>
      <c r="JS1030" s="47"/>
      <c r="JT1030" s="47"/>
      <c r="JU1030" s="47"/>
      <c r="JV1030" s="47"/>
      <c r="JW1030" s="47"/>
      <c r="JX1030" s="47"/>
      <c r="JY1030" s="47"/>
      <c r="JZ1030" s="47"/>
      <c r="KA1030" s="47"/>
      <c r="KB1030" s="47"/>
      <c r="KC1030" s="47"/>
      <c r="KD1030" s="47"/>
      <c r="KE1030" s="47"/>
      <c r="KF1030" s="47"/>
      <c r="KG1030" s="47"/>
      <c r="KH1030" s="47"/>
      <c r="KI1030" s="47"/>
      <c r="KJ1030" s="47"/>
      <c r="KK1030" s="47"/>
      <c r="KL1030" s="47"/>
      <c r="KM1030" s="47"/>
      <c r="KN1030" s="47"/>
      <c r="KO1030" s="47"/>
      <c r="KP1030" s="47"/>
      <c r="KQ1030" s="47"/>
      <c r="KR1030" s="47"/>
      <c r="KS1030" s="47"/>
      <c r="KT1030" s="47"/>
      <c r="KU1030" s="47"/>
      <c r="KV1030" s="47"/>
      <c r="KW1030" s="47"/>
      <c r="KX1030" s="47"/>
      <c r="KY1030" s="47"/>
      <c r="KZ1030" s="47"/>
      <c r="LA1030" s="47"/>
      <c r="LB1030" s="47"/>
      <c r="LC1030" s="47"/>
      <c r="LD1030" s="47"/>
      <c r="LE1030" s="47"/>
      <c r="LF1030" s="47"/>
      <c r="LG1030" s="47"/>
      <c r="LH1030" s="47"/>
      <c r="LI1030" s="47"/>
      <c r="LJ1030" s="47"/>
      <c r="LK1030" s="47"/>
      <c r="LL1030" s="47"/>
      <c r="LM1030" s="47"/>
      <c r="LN1030" s="47"/>
      <c r="LO1030" s="47"/>
      <c r="LP1030" s="47"/>
      <c r="LQ1030" s="47"/>
      <c r="LR1030" s="47"/>
      <c r="LS1030" s="47"/>
      <c r="LT1030" s="47"/>
      <c r="LU1030" s="47"/>
      <c r="LV1030" s="47"/>
      <c r="LW1030" s="47"/>
      <c r="LX1030" s="47"/>
      <c r="LY1030" s="47"/>
      <c r="LZ1030" s="47"/>
      <c r="MA1030" s="47"/>
      <c r="MB1030" s="47"/>
      <c r="MC1030" s="47"/>
      <c r="MD1030" s="47"/>
      <c r="ME1030" s="47"/>
      <c r="MF1030" s="47"/>
      <c r="MG1030" s="47"/>
      <c r="MH1030" s="47"/>
      <c r="MI1030" s="47"/>
      <c r="MJ1030" s="47"/>
      <c r="MK1030" s="47"/>
      <c r="ML1030" s="47"/>
      <c r="MM1030" s="47"/>
      <c r="MN1030" s="47"/>
      <c r="MO1030" s="47"/>
      <c r="MP1030" s="47"/>
      <c r="MQ1030" s="47"/>
      <c r="MR1030" s="47"/>
      <c r="MS1030" s="47"/>
      <c r="MT1030" s="47"/>
      <c r="MU1030" s="47"/>
      <c r="MV1030" s="47"/>
      <c r="MW1030" s="47"/>
      <c r="MX1030" s="47"/>
      <c r="MY1030" s="47"/>
      <c r="MZ1030" s="47"/>
      <c r="NA1030" s="47"/>
    </row>
    <row r="1031" spans="138:365" x14ac:dyDescent="0.25"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  <c r="JP1031" s="47"/>
      <c r="JQ1031" s="47"/>
      <c r="JR1031" s="47"/>
      <c r="JS1031" s="47"/>
      <c r="JT1031" s="47"/>
      <c r="JU1031" s="47"/>
      <c r="JV1031" s="47"/>
      <c r="JW1031" s="47"/>
      <c r="JX1031" s="47"/>
      <c r="JY1031" s="47"/>
      <c r="JZ1031" s="47"/>
      <c r="KA1031" s="47"/>
      <c r="KB1031" s="47"/>
      <c r="KC1031" s="47"/>
      <c r="KD1031" s="47"/>
      <c r="KE1031" s="47"/>
      <c r="KF1031" s="47"/>
      <c r="KG1031" s="47"/>
      <c r="KH1031" s="47"/>
      <c r="KI1031" s="47"/>
      <c r="KJ1031" s="47"/>
      <c r="KK1031" s="47"/>
      <c r="KL1031" s="47"/>
      <c r="KM1031" s="47"/>
      <c r="KN1031" s="47"/>
      <c r="KO1031" s="47"/>
      <c r="KP1031" s="47"/>
      <c r="KQ1031" s="47"/>
      <c r="KR1031" s="47"/>
      <c r="KS1031" s="47"/>
      <c r="KT1031" s="47"/>
      <c r="KU1031" s="47"/>
      <c r="KV1031" s="47"/>
      <c r="KW1031" s="47"/>
      <c r="KX1031" s="47"/>
      <c r="KY1031" s="47"/>
      <c r="KZ1031" s="47"/>
      <c r="LA1031" s="47"/>
      <c r="LB1031" s="47"/>
      <c r="LC1031" s="47"/>
      <c r="LD1031" s="47"/>
      <c r="LE1031" s="47"/>
      <c r="LF1031" s="47"/>
      <c r="LG1031" s="47"/>
      <c r="LH1031" s="47"/>
      <c r="LI1031" s="47"/>
      <c r="LJ1031" s="47"/>
      <c r="LK1031" s="47"/>
      <c r="LL1031" s="47"/>
      <c r="LM1031" s="47"/>
      <c r="LN1031" s="47"/>
      <c r="LO1031" s="47"/>
      <c r="LP1031" s="47"/>
      <c r="LQ1031" s="47"/>
      <c r="LR1031" s="47"/>
      <c r="LS1031" s="47"/>
      <c r="LT1031" s="47"/>
      <c r="LU1031" s="47"/>
      <c r="LV1031" s="47"/>
      <c r="LW1031" s="47"/>
      <c r="LX1031" s="47"/>
      <c r="LY1031" s="47"/>
      <c r="LZ1031" s="47"/>
      <c r="MA1031" s="47"/>
      <c r="MB1031" s="47"/>
      <c r="MC1031" s="47"/>
      <c r="MD1031" s="47"/>
      <c r="ME1031" s="47"/>
      <c r="MF1031" s="47"/>
      <c r="MG1031" s="47"/>
      <c r="MH1031" s="47"/>
      <c r="MI1031" s="47"/>
      <c r="MJ1031" s="47"/>
      <c r="MK1031" s="47"/>
      <c r="ML1031" s="47"/>
      <c r="MM1031" s="47"/>
      <c r="MN1031" s="47"/>
      <c r="MO1031" s="47"/>
      <c r="MP1031" s="47"/>
      <c r="MQ1031" s="47"/>
      <c r="MR1031" s="47"/>
      <c r="MS1031" s="47"/>
      <c r="MT1031" s="47"/>
      <c r="MU1031" s="47"/>
      <c r="MV1031" s="47"/>
      <c r="MW1031" s="47"/>
      <c r="MX1031" s="47"/>
      <c r="MY1031" s="47"/>
      <c r="MZ1031" s="47"/>
      <c r="NA1031" s="47"/>
    </row>
    <row r="1032" spans="138:365" x14ac:dyDescent="0.25"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  <c r="JP1032" s="47"/>
      <c r="JQ1032" s="47"/>
      <c r="JR1032" s="47"/>
      <c r="JS1032" s="47"/>
      <c r="JT1032" s="47"/>
      <c r="JU1032" s="47"/>
      <c r="JV1032" s="47"/>
      <c r="JW1032" s="47"/>
      <c r="JX1032" s="47"/>
      <c r="JY1032" s="47"/>
      <c r="JZ1032" s="47"/>
      <c r="KA1032" s="47"/>
      <c r="KB1032" s="47"/>
      <c r="KC1032" s="47"/>
      <c r="KD1032" s="47"/>
      <c r="KE1032" s="47"/>
      <c r="KF1032" s="47"/>
      <c r="KG1032" s="47"/>
      <c r="KH1032" s="47"/>
      <c r="KI1032" s="47"/>
      <c r="KJ1032" s="47"/>
      <c r="KK1032" s="47"/>
      <c r="KL1032" s="47"/>
      <c r="KM1032" s="47"/>
      <c r="KN1032" s="47"/>
      <c r="KO1032" s="47"/>
      <c r="KP1032" s="47"/>
      <c r="KQ1032" s="47"/>
      <c r="KR1032" s="47"/>
      <c r="KS1032" s="47"/>
      <c r="KT1032" s="47"/>
      <c r="KU1032" s="47"/>
      <c r="KV1032" s="47"/>
      <c r="KW1032" s="47"/>
      <c r="KX1032" s="47"/>
      <c r="KY1032" s="47"/>
      <c r="KZ1032" s="47"/>
      <c r="LA1032" s="47"/>
      <c r="LB1032" s="47"/>
      <c r="LC1032" s="47"/>
      <c r="LD1032" s="47"/>
      <c r="LE1032" s="47"/>
      <c r="LF1032" s="47"/>
      <c r="LG1032" s="47"/>
      <c r="LH1032" s="47"/>
      <c r="LI1032" s="47"/>
      <c r="LJ1032" s="47"/>
      <c r="LK1032" s="47"/>
      <c r="LL1032" s="47"/>
      <c r="LM1032" s="47"/>
      <c r="LN1032" s="47"/>
      <c r="LO1032" s="47"/>
      <c r="LP1032" s="47"/>
      <c r="LQ1032" s="47"/>
      <c r="LR1032" s="47"/>
      <c r="LS1032" s="47"/>
      <c r="LT1032" s="47"/>
      <c r="LU1032" s="47"/>
      <c r="LV1032" s="47"/>
      <c r="LW1032" s="47"/>
      <c r="LX1032" s="47"/>
      <c r="LY1032" s="47"/>
      <c r="LZ1032" s="47"/>
      <c r="MA1032" s="47"/>
      <c r="MB1032" s="47"/>
      <c r="MC1032" s="47"/>
      <c r="MD1032" s="47"/>
      <c r="ME1032" s="47"/>
      <c r="MF1032" s="47"/>
      <c r="MG1032" s="47"/>
      <c r="MH1032" s="47"/>
      <c r="MI1032" s="47"/>
      <c r="MJ1032" s="47"/>
      <c r="MK1032" s="47"/>
      <c r="ML1032" s="47"/>
      <c r="MM1032" s="47"/>
      <c r="MN1032" s="47"/>
      <c r="MO1032" s="47"/>
      <c r="MP1032" s="47"/>
      <c r="MQ1032" s="47"/>
      <c r="MR1032" s="47"/>
      <c r="MS1032" s="47"/>
      <c r="MT1032" s="47"/>
      <c r="MU1032" s="47"/>
      <c r="MV1032" s="47"/>
      <c r="MW1032" s="47"/>
      <c r="MX1032" s="47"/>
      <c r="MY1032" s="47"/>
      <c r="MZ1032" s="47"/>
      <c r="NA1032" s="47"/>
    </row>
    <row r="1033" spans="138:365" x14ac:dyDescent="0.25"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  <c r="JP1033" s="47"/>
      <c r="JQ1033" s="47"/>
      <c r="JR1033" s="47"/>
      <c r="JS1033" s="47"/>
      <c r="JT1033" s="47"/>
      <c r="JU1033" s="47"/>
      <c r="JV1033" s="47"/>
      <c r="JW1033" s="47"/>
      <c r="JX1033" s="47"/>
      <c r="JY1033" s="47"/>
      <c r="JZ1033" s="47"/>
      <c r="KA1033" s="47"/>
      <c r="KB1033" s="47"/>
      <c r="KC1033" s="47"/>
      <c r="KD1033" s="47"/>
      <c r="KE1033" s="47"/>
      <c r="KF1033" s="47"/>
      <c r="KG1033" s="47"/>
      <c r="KH1033" s="47"/>
      <c r="KI1033" s="47"/>
      <c r="KJ1033" s="47"/>
      <c r="KK1033" s="47"/>
      <c r="KL1033" s="47"/>
      <c r="KM1033" s="47"/>
      <c r="KN1033" s="47"/>
      <c r="KO1033" s="47"/>
      <c r="KP1033" s="47"/>
      <c r="KQ1033" s="47"/>
      <c r="KR1033" s="47"/>
      <c r="KS1033" s="47"/>
      <c r="KT1033" s="47"/>
      <c r="KU1033" s="47"/>
      <c r="KV1033" s="47"/>
      <c r="KW1033" s="47"/>
      <c r="KX1033" s="47"/>
      <c r="KY1033" s="47"/>
      <c r="KZ1033" s="47"/>
      <c r="LA1033" s="47"/>
      <c r="LB1033" s="47"/>
      <c r="LC1033" s="47"/>
      <c r="LD1033" s="47"/>
      <c r="LE1033" s="47"/>
      <c r="LF1033" s="47"/>
      <c r="LG1033" s="47"/>
      <c r="LH1033" s="47"/>
      <c r="LI1033" s="47"/>
      <c r="LJ1033" s="47"/>
      <c r="LK1033" s="47"/>
      <c r="LL1033" s="47"/>
      <c r="LM1033" s="47"/>
      <c r="LN1033" s="47"/>
      <c r="LO1033" s="47"/>
      <c r="LP1033" s="47"/>
      <c r="LQ1033" s="47"/>
      <c r="LR1033" s="47"/>
      <c r="LS1033" s="47"/>
      <c r="LT1033" s="47"/>
      <c r="LU1033" s="47"/>
      <c r="LV1033" s="47"/>
      <c r="LW1033" s="47"/>
      <c r="LX1033" s="47"/>
      <c r="LY1033" s="47"/>
      <c r="LZ1033" s="47"/>
      <c r="MA1033" s="47"/>
      <c r="MB1033" s="47"/>
      <c r="MC1033" s="47"/>
      <c r="MD1033" s="47"/>
      <c r="ME1033" s="47"/>
      <c r="MF1033" s="47"/>
      <c r="MG1033" s="47"/>
      <c r="MH1033" s="47"/>
      <c r="MI1033" s="47"/>
      <c r="MJ1033" s="47"/>
      <c r="MK1033" s="47"/>
      <c r="ML1033" s="47"/>
      <c r="MM1033" s="47"/>
      <c r="MN1033" s="47"/>
      <c r="MO1033" s="47"/>
      <c r="MP1033" s="47"/>
      <c r="MQ1033" s="47"/>
      <c r="MR1033" s="47"/>
      <c r="MS1033" s="47"/>
      <c r="MT1033" s="47"/>
      <c r="MU1033" s="47"/>
      <c r="MV1033" s="47"/>
      <c r="MW1033" s="47"/>
      <c r="MX1033" s="47"/>
      <c r="MY1033" s="47"/>
      <c r="MZ1033" s="47"/>
      <c r="NA1033" s="47"/>
    </row>
    <row r="1034" spans="138:365" x14ac:dyDescent="0.25"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  <c r="JP1034" s="47"/>
      <c r="JQ1034" s="47"/>
      <c r="JR1034" s="47"/>
      <c r="JS1034" s="47"/>
      <c r="JT1034" s="47"/>
      <c r="JU1034" s="47"/>
      <c r="JV1034" s="47"/>
      <c r="JW1034" s="47"/>
      <c r="JX1034" s="47"/>
      <c r="JY1034" s="47"/>
      <c r="JZ1034" s="47"/>
      <c r="KA1034" s="47"/>
      <c r="KB1034" s="47"/>
      <c r="KC1034" s="47"/>
      <c r="KD1034" s="47"/>
      <c r="KE1034" s="47"/>
      <c r="KF1034" s="47"/>
      <c r="KG1034" s="47"/>
      <c r="KH1034" s="47"/>
      <c r="KI1034" s="47"/>
      <c r="KJ1034" s="47"/>
      <c r="KK1034" s="47"/>
      <c r="KL1034" s="47"/>
      <c r="KM1034" s="47"/>
      <c r="KN1034" s="47"/>
      <c r="KO1034" s="47"/>
      <c r="KP1034" s="47"/>
      <c r="KQ1034" s="47"/>
      <c r="KR1034" s="47"/>
      <c r="KS1034" s="47"/>
      <c r="KT1034" s="47"/>
      <c r="KU1034" s="47"/>
      <c r="KV1034" s="47"/>
      <c r="KW1034" s="47"/>
      <c r="KX1034" s="47"/>
      <c r="KY1034" s="47"/>
      <c r="KZ1034" s="47"/>
      <c r="LA1034" s="47"/>
      <c r="LB1034" s="47"/>
      <c r="LC1034" s="47"/>
      <c r="LD1034" s="47"/>
      <c r="LE1034" s="47"/>
      <c r="LF1034" s="47"/>
      <c r="LG1034" s="47"/>
      <c r="LH1034" s="47"/>
      <c r="LI1034" s="47"/>
      <c r="LJ1034" s="47"/>
      <c r="LK1034" s="47"/>
      <c r="LL1034" s="47"/>
      <c r="LM1034" s="47"/>
      <c r="LN1034" s="47"/>
      <c r="LO1034" s="47"/>
      <c r="LP1034" s="47"/>
      <c r="LQ1034" s="47"/>
      <c r="LR1034" s="47"/>
      <c r="LS1034" s="47"/>
      <c r="LT1034" s="47"/>
      <c r="LU1034" s="47"/>
      <c r="LV1034" s="47"/>
      <c r="LW1034" s="47"/>
      <c r="LX1034" s="47"/>
      <c r="LY1034" s="47"/>
      <c r="LZ1034" s="47"/>
      <c r="MA1034" s="47"/>
      <c r="MB1034" s="47"/>
      <c r="MC1034" s="47"/>
      <c r="MD1034" s="47"/>
      <c r="ME1034" s="47"/>
      <c r="MF1034" s="47"/>
      <c r="MG1034" s="47"/>
      <c r="MH1034" s="47"/>
      <c r="MI1034" s="47"/>
      <c r="MJ1034" s="47"/>
      <c r="MK1034" s="47"/>
      <c r="ML1034" s="47"/>
      <c r="MM1034" s="47"/>
      <c r="MN1034" s="47"/>
      <c r="MO1034" s="47"/>
      <c r="MP1034" s="47"/>
      <c r="MQ1034" s="47"/>
      <c r="MR1034" s="47"/>
      <c r="MS1034" s="47"/>
      <c r="MT1034" s="47"/>
      <c r="MU1034" s="47"/>
      <c r="MV1034" s="47"/>
      <c r="MW1034" s="47"/>
      <c r="MX1034" s="47"/>
      <c r="MY1034" s="47"/>
      <c r="MZ1034" s="47"/>
      <c r="NA1034" s="47"/>
    </row>
    <row r="1035" spans="138:365" x14ac:dyDescent="0.25"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  <c r="JP1035" s="47"/>
      <c r="JQ1035" s="47"/>
      <c r="JR1035" s="47"/>
      <c r="JS1035" s="47"/>
      <c r="JT1035" s="47"/>
      <c r="JU1035" s="47"/>
      <c r="JV1035" s="47"/>
      <c r="JW1035" s="47"/>
      <c r="JX1035" s="47"/>
      <c r="JY1035" s="47"/>
      <c r="JZ1035" s="47"/>
      <c r="KA1035" s="47"/>
      <c r="KB1035" s="47"/>
      <c r="KC1035" s="47"/>
      <c r="KD1035" s="47"/>
      <c r="KE1035" s="47"/>
      <c r="KF1035" s="47"/>
      <c r="KG1035" s="47"/>
      <c r="KH1035" s="47"/>
      <c r="KI1035" s="47"/>
      <c r="KJ1035" s="47"/>
      <c r="KK1035" s="47"/>
      <c r="KL1035" s="47"/>
      <c r="KM1035" s="47"/>
      <c r="KN1035" s="47"/>
      <c r="KO1035" s="47"/>
      <c r="KP1035" s="47"/>
      <c r="KQ1035" s="47"/>
      <c r="KR1035" s="47"/>
      <c r="KS1035" s="47"/>
      <c r="KT1035" s="47"/>
      <c r="KU1035" s="47"/>
      <c r="KV1035" s="47"/>
      <c r="KW1035" s="47"/>
      <c r="KX1035" s="47"/>
      <c r="KY1035" s="47"/>
      <c r="KZ1035" s="47"/>
      <c r="LA1035" s="47"/>
      <c r="LB1035" s="47"/>
      <c r="LC1035" s="47"/>
      <c r="LD1035" s="47"/>
      <c r="LE1035" s="47"/>
      <c r="LF1035" s="47"/>
      <c r="LG1035" s="47"/>
      <c r="LH1035" s="47"/>
      <c r="LI1035" s="47"/>
      <c r="LJ1035" s="47"/>
      <c r="LK1035" s="47"/>
      <c r="LL1035" s="47"/>
      <c r="LM1035" s="47"/>
      <c r="LN1035" s="47"/>
      <c r="LO1035" s="47"/>
      <c r="LP1035" s="47"/>
      <c r="LQ1035" s="47"/>
      <c r="LR1035" s="47"/>
      <c r="LS1035" s="47"/>
      <c r="LT1035" s="47"/>
      <c r="LU1035" s="47"/>
      <c r="LV1035" s="47"/>
      <c r="LW1035" s="47"/>
      <c r="LX1035" s="47"/>
      <c r="LY1035" s="47"/>
      <c r="LZ1035" s="47"/>
      <c r="MA1035" s="47"/>
      <c r="MB1035" s="47"/>
      <c r="MC1035" s="47"/>
      <c r="MD1035" s="47"/>
      <c r="ME1035" s="47"/>
      <c r="MF1035" s="47"/>
      <c r="MG1035" s="47"/>
      <c r="MH1035" s="47"/>
      <c r="MI1035" s="47"/>
      <c r="MJ1035" s="47"/>
      <c r="MK1035" s="47"/>
      <c r="ML1035" s="47"/>
      <c r="MM1035" s="47"/>
      <c r="MN1035" s="47"/>
      <c r="MO1035" s="47"/>
      <c r="MP1035" s="47"/>
      <c r="MQ1035" s="47"/>
      <c r="MR1035" s="47"/>
      <c r="MS1035" s="47"/>
      <c r="MT1035" s="47"/>
      <c r="MU1035" s="47"/>
      <c r="MV1035" s="47"/>
      <c r="MW1035" s="47"/>
      <c r="MX1035" s="47"/>
      <c r="MY1035" s="47"/>
      <c r="MZ1035" s="47"/>
      <c r="NA1035" s="47"/>
    </row>
    <row r="1036" spans="138:365" x14ac:dyDescent="0.25"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  <c r="JP1036" s="47"/>
      <c r="JQ1036" s="47"/>
      <c r="JR1036" s="47"/>
      <c r="JS1036" s="47"/>
      <c r="JT1036" s="47"/>
      <c r="JU1036" s="47"/>
      <c r="JV1036" s="47"/>
      <c r="JW1036" s="47"/>
      <c r="JX1036" s="47"/>
      <c r="JY1036" s="47"/>
      <c r="JZ1036" s="47"/>
      <c r="KA1036" s="47"/>
      <c r="KB1036" s="47"/>
      <c r="KC1036" s="47"/>
      <c r="KD1036" s="47"/>
      <c r="KE1036" s="47"/>
      <c r="KF1036" s="47"/>
      <c r="KG1036" s="47"/>
      <c r="KH1036" s="47"/>
      <c r="KI1036" s="47"/>
      <c r="KJ1036" s="47"/>
      <c r="KK1036" s="47"/>
      <c r="KL1036" s="47"/>
      <c r="KM1036" s="47"/>
      <c r="KN1036" s="47"/>
      <c r="KO1036" s="47"/>
      <c r="KP1036" s="47"/>
      <c r="KQ1036" s="47"/>
      <c r="KR1036" s="47"/>
      <c r="KS1036" s="47"/>
      <c r="KT1036" s="47"/>
      <c r="KU1036" s="47"/>
      <c r="KV1036" s="47"/>
      <c r="KW1036" s="47"/>
      <c r="KX1036" s="47"/>
      <c r="KY1036" s="47"/>
      <c r="KZ1036" s="47"/>
      <c r="LA1036" s="47"/>
      <c r="LB1036" s="47"/>
      <c r="LC1036" s="47"/>
      <c r="LD1036" s="47"/>
      <c r="LE1036" s="47"/>
      <c r="LF1036" s="47"/>
      <c r="LG1036" s="47"/>
      <c r="LH1036" s="47"/>
      <c r="LI1036" s="47"/>
      <c r="LJ1036" s="47"/>
      <c r="LK1036" s="47"/>
      <c r="LL1036" s="47"/>
      <c r="LM1036" s="47"/>
      <c r="LN1036" s="47"/>
      <c r="LO1036" s="47"/>
      <c r="LP1036" s="47"/>
      <c r="LQ1036" s="47"/>
      <c r="LR1036" s="47"/>
      <c r="LS1036" s="47"/>
      <c r="LT1036" s="47"/>
      <c r="LU1036" s="47"/>
      <c r="LV1036" s="47"/>
      <c r="LW1036" s="47"/>
      <c r="LX1036" s="47"/>
      <c r="LY1036" s="47"/>
      <c r="LZ1036" s="47"/>
      <c r="MA1036" s="47"/>
      <c r="MB1036" s="47"/>
      <c r="MC1036" s="47"/>
      <c r="MD1036" s="47"/>
      <c r="ME1036" s="47"/>
      <c r="MF1036" s="47"/>
      <c r="MG1036" s="47"/>
      <c r="MH1036" s="47"/>
      <c r="MI1036" s="47"/>
      <c r="MJ1036" s="47"/>
      <c r="MK1036" s="47"/>
      <c r="ML1036" s="47"/>
      <c r="MM1036" s="47"/>
      <c r="MN1036" s="47"/>
      <c r="MO1036" s="47"/>
      <c r="MP1036" s="47"/>
      <c r="MQ1036" s="47"/>
      <c r="MR1036" s="47"/>
      <c r="MS1036" s="47"/>
      <c r="MT1036" s="47"/>
      <c r="MU1036" s="47"/>
      <c r="MV1036" s="47"/>
      <c r="MW1036" s="47"/>
      <c r="MX1036" s="47"/>
      <c r="MY1036" s="47"/>
      <c r="MZ1036" s="47"/>
      <c r="NA1036" s="47"/>
    </row>
    <row r="1037" spans="138:365" x14ac:dyDescent="0.25"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  <c r="JP1037" s="47"/>
      <c r="JQ1037" s="47"/>
      <c r="JR1037" s="47"/>
      <c r="JS1037" s="47"/>
      <c r="JT1037" s="47"/>
      <c r="JU1037" s="47"/>
      <c r="JV1037" s="47"/>
      <c r="JW1037" s="47"/>
      <c r="JX1037" s="47"/>
      <c r="JY1037" s="47"/>
      <c r="JZ1037" s="47"/>
      <c r="KA1037" s="47"/>
      <c r="KB1037" s="47"/>
      <c r="KC1037" s="47"/>
      <c r="KD1037" s="47"/>
      <c r="KE1037" s="47"/>
      <c r="KF1037" s="47"/>
      <c r="KG1037" s="47"/>
      <c r="KH1037" s="47"/>
      <c r="KI1037" s="47"/>
      <c r="KJ1037" s="47"/>
      <c r="KK1037" s="47"/>
      <c r="KL1037" s="47"/>
      <c r="KM1037" s="47"/>
      <c r="KN1037" s="47"/>
      <c r="KO1037" s="47"/>
      <c r="KP1037" s="47"/>
      <c r="KQ1037" s="47"/>
      <c r="KR1037" s="47"/>
      <c r="KS1037" s="47"/>
      <c r="KT1037" s="47"/>
      <c r="KU1037" s="47"/>
      <c r="KV1037" s="47"/>
      <c r="KW1037" s="47"/>
      <c r="KX1037" s="47"/>
      <c r="KY1037" s="47"/>
      <c r="KZ1037" s="47"/>
      <c r="LA1037" s="47"/>
      <c r="LB1037" s="47"/>
      <c r="LC1037" s="47"/>
      <c r="LD1037" s="47"/>
      <c r="LE1037" s="47"/>
      <c r="LF1037" s="47"/>
      <c r="LG1037" s="47"/>
      <c r="LH1037" s="47"/>
      <c r="LI1037" s="47"/>
      <c r="LJ1037" s="47"/>
      <c r="LK1037" s="47"/>
      <c r="LL1037" s="47"/>
      <c r="LM1037" s="47"/>
      <c r="LN1037" s="47"/>
      <c r="LO1037" s="47"/>
      <c r="LP1037" s="47"/>
      <c r="LQ1037" s="47"/>
      <c r="LR1037" s="47"/>
      <c r="LS1037" s="47"/>
      <c r="LT1037" s="47"/>
      <c r="LU1037" s="47"/>
      <c r="LV1037" s="47"/>
      <c r="LW1037" s="47"/>
      <c r="LX1037" s="47"/>
      <c r="LY1037" s="47"/>
      <c r="LZ1037" s="47"/>
      <c r="MA1037" s="47"/>
      <c r="MB1037" s="47"/>
      <c r="MC1037" s="47"/>
      <c r="MD1037" s="47"/>
      <c r="ME1037" s="47"/>
      <c r="MF1037" s="47"/>
      <c r="MG1037" s="47"/>
      <c r="MH1037" s="47"/>
      <c r="MI1037" s="47"/>
      <c r="MJ1037" s="47"/>
      <c r="MK1037" s="47"/>
      <c r="ML1037" s="47"/>
      <c r="MM1037" s="47"/>
      <c r="MN1037" s="47"/>
      <c r="MO1037" s="47"/>
      <c r="MP1037" s="47"/>
      <c r="MQ1037" s="47"/>
      <c r="MR1037" s="47"/>
      <c r="MS1037" s="47"/>
      <c r="MT1037" s="47"/>
      <c r="MU1037" s="47"/>
      <c r="MV1037" s="47"/>
      <c r="MW1037" s="47"/>
      <c r="MX1037" s="47"/>
      <c r="MY1037" s="47"/>
      <c r="MZ1037" s="47"/>
      <c r="NA1037" s="47"/>
    </row>
    <row r="1038" spans="138:365" x14ac:dyDescent="0.25"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  <c r="JP1038" s="47"/>
      <c r="JQ1038" s="47"/>
      <c r="JR1038" s="47"/>
      <c r="JS1038" s="47"/>
      <c r="JT1038" s="47"/>
      <c r="JU1038" s="47"/>
      <c r="JV1038" s="47"/>
      <c r="JW1038" s="47"/>
      <c r="JX1038" s="47"/>
      <c r="JY1038" s="47"/>
      <c r="JZ1038" s="47"/>
      <c r="KA1038" s="47"/>
      <c r="KB1038" s="47"/>
      <c r="KC1038" s="47"/>
      <c r="KD1038" s="47"/>
      <c r="KE1038" s="47"/>
      <c r="KF1038" s="47"/>
      <c r="KG1038" s="47"/>
      <c r="KH1038" s="47"/>
      <c r="KI1038" s="47"/>
      <c r="KJ1038" s="47"/>
      <c r="KK1038" s="47"/>
      <c r="KL1038" s="47"/>
      <c r="KM1038" s="47"/>
      <c r="KN1038" s="47"/>
      <c r="KO1038" s="47"/>
      <c r="KP1038" s="47"/>
      <c r="KQ1038" s="47"/>
      <c r="KR1038" s="47"/>
      <c r="KS1038" s="47"/>
      <c r="KT1038" s="47"/>
      <c r="KU1038" s="47"/>
      <c r="KV1038" s="47"/>
      <c r="KW1038" s="47"/>
      <c r="KX1038" s="47"/>
      <c r="KY1038" s="47"/>
      <c r="KZ1038" s="47"/>
      <c r="LA1038" s="47"/>
      <c r="LB1038" s="47"/>
      <c r="LC1038" s="47"/>
      <c r="LD1038" s="47"/>
      <c r="LE1038" s="47"/>
      <c r="LF1038" s="47"/>
      <c r="LG1038" s="47"/>
      <c r="LH1038" s="47"/>
      <c r="LI1038" s="47"/>
      <c r="LJ1038" s="47"/>
      <c r="LK1038" s="47"/>
      <c r="LL1038" s="47"/>
      <c r="LM1038" s="47"/>
      <c r="LN1038" s="47"/>
      <c r="LO1038" s="47"/>
      <c r="LP1038" s="47"/>
      <c r="LQ1038" s="47"/>
      <c r="LR1038" s="47"/>
      <c r="LS1038" s="47"/>
      <c r="LT1038" s="47"/>
      <c r="LU1038" s="47"/>
      <c r="LV1038" s="47"/>
      <c r="LW1038" s="47"/>
      <c r="LX1038" s="47"/>
      <c r="LY1038" s="47"/>
      <c r="LZ1038" s="47"/>
      <c r="MA1038" s="47"/>
      <c r="MB1038" s="47"/>
      <c r="MC1038" s="47"/>
      <c r="MD1038" s="47"/>
      <c r="ME1038" s="47"/>
      <c r="MF1038" s="47"/>
      <c r="MG1038" s="47"/>
      <c r="MH1038" s="47"/>
      <c r="MI1038" s="47"/>
      <c r="MJ1038" s="47"/>
      <c r="MK1038" s="47"/>
      <c r="ML1038" s="47"/>
      <c r="MM1038" s="47"/>
      <c r="MN1038" s="47"/>
      <c r="MO1038" s="47"/>
      <c r="MP1038" s="47"/>
      <c r="MQ1038" s="47"/>
      <c r="MR1038" s="47"/>
      <c r="MS1038" s="47"/>
      <c r="MT1038" s="47"/>
      <c r="MU1038" s="47"/>
      <c r="MV1038" s="47"/>
      <c r="MW1038" s="47"/>
      <c r="MX1038" s="47"/>
      <c r="MY1038" s="47"/>
      <c r="MZ1038" s="47"/>
      <c r="NA1038" s="47"/>
    </row>
    <row r="1039" spans="138:365" x14ac:dyDescent="0.25"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  <c r="JP1039" s="47"/>
      <c r="JQ1039" s="47"/>
      <c r="JR1039" s="47"/>
      <c r="JS1039" s="47"/>
      <c r="JT1039" s="47"/>
      <c r="JU1039" s="47"/>
      <c r="JV1039" s="47"/>
      <c r="JW1039" s="47"/>
      <c r="JX1039" s="47"/>
      <c r="JY1039" s="47"/>
      <c r="JZ1039" s="47"/>
      <c r="KA1039" s="47"/>
      <c r="KB1039" s="47"/>
      <c r="KC1039" s="47"/>
      <c r="KD1039" s="47"/>
      <c r="KE1039" s="47"/>
      <c r="KF1039" s="47"/>
      <c r="KG1039" s="47"/>
      <c r="KH1039" s="47"/>
      <c r="KI1039" s="47"/>
      <c r="KJ1039" s="47"/>
      <c r="KK1039" s="47"/>
      <c r="KL1039" s="47"/>
      <c r="KM1039" s="47"/>
      <c r="KN1039" s="47"/>
      <c r="KO1039" s="47"/>
      <c r="KP1039" s="47"/>
      <c r="KQ1039" s="47"/>
      <c r="KR1039" s="47"/>
      <c r="KS1039" s="47"/>
      <c r="KT1039" s="47"/>
      <c r="KU1039" s="47"/>
      <c r="KV1039" s="47"/>
      <c r="KW1039" s="47"/>
      <c r="KX1039" s="47"/>
      <c r="KY1039" s="47"/>
      <c r="KZ1039" s="47"/>
      <c r="LA1039" s="47"/>
      <c r="LB1039" s="47"/>
      <c r="LC1039" s="47"/>
      <c r="LD1039" s="47"/>
      <c r="LE1039" s="47"/>
      <c r="LF1039" s="47"/>
      <c r="LG1039" s="47"/>
      <c r="LH1039" s="47"/>
      <c r="LI1039" s="47"/>
      <c r="LJ1039" s="47"/>
      <c r="LK1039" s="47"/>
      <c r="LL1039" s="47"/>
      <c r="LM1039" s="47"/>
      <c r="LN1039" s="47"/>
      <c r="LO1039" s="47"/>
      <c r="LP1039" s="47"/>
      <c r="LQ1039" s="47"/>
      <c r="LR1039" s="47"/>
      <c r="LS1039" s="47"/>
      <c r="LT1039" s="47"/>
      <c r="LU1039" s="47"/>
      <c r="LV1039" s="47"/>
      <c r="LW1039" s="47"/>
      <c r="LX1039" s="47"/>
      <c r="LY1039" s="47"/>
      <c r="LZ1039" s="47"/>
      <c r="MA1039" s="47"/>
      <c r="MB1039" s="47"/>
      <c r="MC1039" s="47"/>
      <c r="MD1039" s="47"/>
      <c r="ME1039" s="47"/>
      <c r="MF1039" s="47"/>
      <c r="MG1039" s="47"/>
      <c r="MH1039" s="47"/>
      <c r="MI1039" s="47"/>
      <c r="MJ1039" s="47"/>
      <c r="MK1039" s="47"/>
      <c r="ML1039" s="47"/>
      <c r="MM1039" s="47"/>
      <c r="MN1039" s="47"/>
      <c r="MO1039" s="47"/>
      <c r="MP1039" s="47"/>
      <c r="MQ1039" s="47"/>
      <c r="MR1039" s="47"/>
      <c r="MS1039" s="47"/>
      <c r="MT1039" s="47"/>
      <c r="MU1039" s="47"/>
      <c r="MV1039" s="47"/>
      <c r="MW1039" s="47"/>
      <c r="MX1039" s="47"/>
      <c r="MY1039" s="47"/>
      <c r="MZ1039" s="47"/>
      <c r="NA1039" s="47"/>
    </row>
    <row r="1040" spans="138:365" x14ac:dyDescent="0.25"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  <c r="JP1040" s="47"/>
      <c r="JQ1040" s="47"/>
      <c r="JR1040" s="47"/>
      <c r="JS1040" s="47"/>
      <c r="JT1040" s="47"/>
      <c r="JU1040" s="47"/>
      <c r="JV1040" s="47"/>
      <c r="JW1040" s="47"/>
      <c r="JX1040" s="47"/>
      <c r="JY1040" s="47"/>
      <c r="JZ1040" s="47"/>
      <c r="KA1040" s="47"/>
      <c r="KB1040" s="47"/>
      <c r="KC1040" s="47"/>
      <c r="KD1040" s="47"/>
      <c r="KE1040" s="47"/>
      <c r="KF1040" s="47"/>
      <c r="KG1040" s="47"/>
      <c r="KH1040" s="47"/>
      <c r="KI1040" s="47"/>
      <c r="KJ1040" s="47"/>
      <c r="KK1040" s="47"/>
      <c r="KL1040" s="47"/>
      <c r="KM1040" s="47"/>
      <c r="KN1040" s="47"/>
      <c r="KO1040" s="47"/>
      <c r="KP1040" s="47"/>
      <c r="KQ1040" s="47"/>
      <c r="KR1040" s="47"/>
      <c r="KS1040" s="47"/>
      <c r="KT1040" s="47"/>
      <c r="KU1040" s="47"/>
      <c r="KV1040" s="47"/>
      <c r="KW1040" s="47"/>
      <c r="KX1040" s="47"/>
      <c r="KY1040" s="47"/>
      <c r="KZ1040" s="47"/>
      <c r="LA1040" s="47"/>
      <c r="LB1040" s="47"/>
      <c r="LC1040" s="47"/>
      <c r="LD1040" s="47"/>
      <c r="LE1040" s="47"/>
      <c r="LF1040" s="47"/>
      <c r="LG1040" s="47"/>
      <c r="LH1040" s="47"/>
      <c r="LI1040" s="47"/>
      <c r="LJ1040" s="47"/>
      <c r="LK1040" s="47"/>
      <c r="LL1040" s="47"/>
      <c r="LM1040" s="47"/>
      <c r="LN1040" s="47"/>
      <c r="LO1040" s="47"/>
      <c r="LP1040" s="47"/>
      <c r="LQ1040" s="47"/>
      <c r="LR1040" s="47"/>
      <c r="LS1040" s="47"/>
      <c r="LT1040" s="47"/>
      <c r="LU1040" s="47"/>
      <c r="LV1040" s="47"/>
      <c r="LW1040" s="47"/>
      <c r="LX1040" s="47"/>
      <c r="LY1040" s="47"/>
      <c r="LZ1040" s="47"/>
      <c r="MA1040" s="47"/>
      <c r="MB1040" s="47"/>
      <c r="MC1040" s="47"/>
      <c r="MD1040" s="47"/>
      <c r="ME1040" s="47"/>
      <c r="MF1040" s="47"/>
      <c r="MG1040" s="47"/>
      <c r="MH1040" s="47"/>
      <c r="MI1040" s="47"/>
      <c r="MJ1040" s="47"/>
      <c r="MK1040" s="47"/>
      <c r="ML1040" s="47"/>
      <c r="MM1040" s="47"/>
      <c r="MN1040" s="47"/>
      <c r="MO1040" s="47"/>
      <c r="MP1040" s="47"/>
      <c r="MQ1040" s="47"/>
      <c r="MR1040" s="47"/>
      <c r="MS1040" s="47"/>
      <c r="MT1040" s="47"/>
      <c r="MU1040" s="47"/>
      <c r="MV1040" s="47"/>
      <c r="MW1040" s="47"/>
      <c r="MX1040" s="47"/>
      <c r="MY1040" s="47"/>
      <c r="MZ1040" s="47"/>
      <c r="NA1040" s="47"/>
    </row>
    <row r="1041" spans="138:365" x14ac:dyDescent="0.25"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  <c r="JP1041" s="47"/>
      <c r="JQ1041" s="47"/>
      <c r="JR1041" s="47"/>
      <c r="JS1041" s="47"/>
      <c r="JT1041" s="47"/>
      <c r="JU1041" s="47"/>
      <c r="JV1041" s="47"/>
      <c r="JW1041" s="47"/>
      <c r="JX1041" s="47"/>
      <c r="JY1041" s="47"/>
      <c r="JZ1041" s="47"/>
      <c r="KA1041" s="47"/>
      <c r="KB1041" s="47"/>
      <c r="KC1041" s="47"/>
      <c r="KD1041" s="47"/>
      <c r="KE1041" s="47"/>
      <c r="KF1041" s="47"/>
      <c r="KG1041" s="47"/>
      <c r="KH1041" s="47"/>
      <c r="KI1041" s="47"/>
      <c r="KJ1041" s="47"/>
      <c r="KK1041" s="47"/>
      <c r="KL1041" s="47"/>
      <c r="KM1041" s="47"/>
      <c r="KN1041" s="47"/>
      <c r="KO1041" s="47"/>
      <c r="KP1041" s="47"/>
      <c r="KQ1041" s="47"/>
      <c r="KR1041" s="47"/>
      <c r="KS1041" s="47"/>
      <c r="KT1041" s="47"/>
      <c r="KU1041" s="47"/>
      <c r="KV1041" s="47"/>
      <c r="KW1041" s="47"/>
      <c r="KX1041" s="47"/>
      <c r="KY1041" s="47"/>
      <c r="KZ1041" s="47"/>
      <c r="LA1041" s="47"/>
      <c r="LB1041" s="47"/>
      <c r="LC1041" s="47"/>
      <c r="LD1041" s="47"/>
      <c r="LE1041" s="47"/>
      <c r="LF1041" s="47"/>
      <c r="LG1041" s="47"/>
      <c r="LH1041" s="47"/>
      <c r="LI1041" s="47"/>
      <c r="LJ1041" s="47"/>
      <c r="LK1041" s="47"/>
      <c r="LL1041" s="47"/>
      <c r="LM1041" s="47"/>
      <c r="LN1041" s="47"/>
      <c r="LO1041" s="47"/>
      <c r="LP1041" s="47"/>
      <c r="LQ1041" s="47"/>
      <c r="LR1041" s="47"/>
      <c r="LS1041" s="47"/>
      <c r="LT1041" s="47"/>
      <c r="LU1041" s="47"/>
      <c r="LV1041" s="47"/>
      <c r="LW1041" s="47"/>
      <c r="LX1041" s="47"/>
      <c r="LY1041" s="47"/>
      <c r="LZ1041" s="47"/>
      <c r="MA1041" s="47"/>
      <c r="MB1041" s="47"/>
      <c r="MC1041" s="47"/>
      <c r="MD1041" s="47"/>
      <c r="ME1041" s="47"/>
      <c r="MF1041" s="47"/>
      <c r="MG1041" s="47"/>
      <c r="MH1041" s="47"/>
      <c r="MI1041" s="47"/>
      <c r="MJ1041" s="47"/>
      <c r="MK1041" s="47"/>
      <c r="ML1041" s="47"/>
      <c r="MM1041" s="47"/>
      <c r="MN1041" s="47"/>
      <c r="MO1041" s="47"/>
      <c r="MP1041" s="47"/>
      <c r="MQ1041" s="47"/>
      <c r="MR1041" s="47"/>
      <c r="MS1041" s="47"/>
      <c r="MT1041" s="47"/>
      <c r="MU1041" s="47"/>
      <c r="MV1041" s="47"/>
      <c r="MW1041" s="47"/>
      <c r="MX1041" s="47"/>
      <c r="MY1041" s="47"/>
      <c r="MZ1041" s="47"/>
      <c r="NA1041" s="47"/>
    </row>
    <row r="1042" spans="138:365" x14ac:dyDescent="0.25"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  <c r="JP1042" s="47"/>
      <c r="JQ1042" s="47"/>
      <c r="JR1042" s="47"/>
      <c r="JS1042" s="47"/>
      <c r="JT1042" s="47"/>
      <c r="JU1042" s="47"/>
      <c r="JV1042" s="47"/>
      <c r="JW1042" s="47"/>
      <c r="JX1042" s="47"/>
      <c r="JY1042" s="47"/>
      <c r="JZ1042" s="47"/>
      <c r="KA1042" s="47"/>
      <c r="KB1042" s="47"/>
      <c r="KC1042" s="47"/>
      <c r="KD1042" s="47"/>
      <c r="KE1042" s="47"/>
      <c r="KF1042" s="47"/>
      <c r="KG1042" s="47"/>
      <c r="KH1042" s="47"/>
      <c r="KI1042" s="47"/>
      <c r="KJ1042" s="47"/>
      <c r="KK1042" s="47"/>
      <c r="KL1042" s="47"/>
      <c r="KM1042" s="47"/>
      <c r="KN1042" s="47"/>
      <c r="KO1042" s="47"/>
      <c r="KP1042" s="47"/>
      <c r="KQ1042" s="47"/>
      <c r="KR1042" s="47"/>
      <c r="KS1042" s="47"/>
      <c r="KT1042" s="47"/>
      <c r="KU1042" s="47"/>
      <c r="KV1042" s="47"/>
      <c r="KW1042" s="47"/>
      <c r="KX1042" s="47"/>
      <c r="KY1042" s="47"/>
      <c r="KZ1042" s="47"/>
      <c r="LA1042" s="47"/>
      <c r="LB1042" s="47"/>
      <c r="LC1042" s="47"/>
      <c r="LD1042" s="47"/>
      <c r="LE1042" s="47"/>
      <c r="LF1042" s="47"/>
      <c r="LG1042" s="47"/>
      <c r="LH1042" s="47"/>
      <c r="LI1042" s="47"/>
      <c r="LJ1042" s="47"/>
      <c r="LK1042" s="47"/>
      <c r="LL1042" s="47"/>
      <c r="LM1042" s="47"/>
      <c r="LN1042" s="47"/>
      <c r="LO1042" s="47"/>
      <c r="LP1042" s="47"/>
      <c r="LQ1042" s="47"/>
      <c r="LR1042" s="47"/>
      <c r="LS1042" s="47"/>
      <c r="LT1042" s="47"/>
      <c r="LU1042" s="47"/>
      <c r="LV1042" s="47"/>
      <c r="LW1042" s="47"/>
      <c r="LX1042" s="47"/>
      <c r="LY1042" s="47"/>
      <c r="LZ1042" s="47"/>
      <c r="MA1042" s="47"/>
      <c r="MB1042" s="47"/>
      <c r="MC1042" s="47"/>
      <c r="MD1042" s="47"/>
      <c r="ME1042" s="47"/>
      <c r="MF1042" s="47"/>
      <c r="MG1042" s="47"/>
      <c r="MH1042" s="47"/>
      <c r="MI1042" s="47"/>
      <c r="MJ1042" s="47"/>
      <c r="MK1042" s="47"/>
      <c r="ML1042" s="47"/>
      <c r="MM1042" s="47"/>
      <c r="MN1042" s="47"/>
      <c r="MO1042" s="47"/>
      <c r="MP1042" s="47"/>
      <c r="MQ1042" s="47"/>
      <c r="MR1042" s="47"/>
      <c r="MS1042" s="47"/>
      <c r="MT1042" s="47"/>
      <c r="MU1042" s="47"/>
      <c r="MV1042" s="47"/>
      <c r="MW1042" s="47"/>
      <c r="MX1042" s="47"/>
      <c r="MY1042" s="47"/>
      <c r="MZ1042" s="47"/>
      <c r="NA1042" s="47"/>
    </row>
    <row r="1043" spans="138:365" x14ac:dyDescent="0.25"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  <c r="JP1043" s="47"/>
      <c r="JQ1043" s="47"/>
      <c r="JR1043" s="47"/>
      <c r="JS1043" s="47"/>
      <c r="JT1043" s="47"/>
      <c r="JU1043" s="47"/>
      <c r="JV1043" s="47"/>
      <c r="JW1043" s="47"/>
      <c r="JX1043" s="47"/>
      <c r="JY1043" s="47"/>
      <c r="JZ1043" s="47"/>
      <c r="KA1043" s="47"/>
      <c r="KB1043" s="47"/>
      <c r="KC1043" s="47"/>
      <c r="KD1043" s="47"/>
      <c r="KE1043" s="47"/>
      <c r="KF1043" s="47"/>
      <c r="KG1043" s="47"/>
      <c r="KH1043" s="47"/>
      <c r="KI1043" s="47"/>
      <c r="KJ1043" s="47"/>
      <c r="KK1043" s="47"/>
      <c r="KL1043" s="47"/>
      <c r="KM1043" s="47"/>
      <c r="KN1043" s="47"/>
      <c r="KO1043" s="47"/>
      <c r="KP1043" s="47"/>
      <c r="KQ1043" s="47"/>
      <c r="KR1043" s="47"/>
      <c r="KS1043" s="47"/>
      <c r="KT1043" s="47"/>
      <c r="KU1043" s="47"/>
      <c r="KV1043" s="47"/>
      <c r="KW1043" s="47"/>
      <c r="KX1043" s="47"/>
      <c r="KY1043" s="47"/>
      <c r="KZ1043" s="47"/>
      <c r="LA1043" s="47"/>
      <c r="LB1043" s="47"/>
      <c r="LC1043" s="47"/>
      <c r="LD1043" s="47"/>
      <c r="LE1043" s="47"/>
      <c r="LF1043" s="47"/>
      <c r="LG1043" s="47"/>
      <c r="LH1043" s="47"/>
      <c r="LI1043" s="47"/>
      <c r="LJ1043" s="47"/>
      <c r="LK1043" s="47"/>
      <c r="LL1043" s="47"/>
      <c r="LM1043" s="47"/>
      <c r="LN1043" s="47"/>
      <c r="LO1043" s="47"/>
      <c r="LP1043" s="47"/>
      <c r="LQ1043" s="47"/>
      <c r="LR1043" s="47"/>
      <c r="LS1043" s="47"/>
      <c r="LT1043" s="47"/>
      <c r="LU1043" s="47"/>
      <c r="LV1043" s="47"/>
      <c r="LW1043" s="47"/>
      <c r="LX1043" s="47"/>
      <c r="LY1043" s="47"/>
      <c r="LZ1043" s="47"/>
      <c r="MA1043" s="47"/>
      <c r="MB1043" s="47"/>
      <c r="MC1043" s="47"/>
      <c r="MD1043" s="47"/>
      <c r="ME1043" s="47"/>
      <c r="MF1043" s="47"/>
      <c r="MG1043" s="47"/>
      <c r="MH1043" s="47"/>
      <c r="MI1043" s="47"/>
      <c r="MJ1043" s="47"/>
      <c r="MK1043" s="47"/>
      <c r="ML1043" s="47"/>
      <c r="MM1043" s="47"/>
      <c r="MN1043" s="47"/>
      <c r="MO1043" s="47"/>
      <c r="MP1043" s="47"/>
      <c r="MQ1043" s="47"/>
      <c r="MR1043" s="47"/>
      <c r="MS1043" s="47"/>
      <c r="MT1043" s="47"/>
      <c r="MU1043" s="47"/>
      <c r="MV1043" s="47"/>
      <c r="MW1043" s="47"/>
      <c r="MX1043" s="47"/>
      <c r="MY1043" s="47"/>
      <c r="MZ1043" s="47"/>
      <c r="NA1043" s="47"/>
    </row>
    <row r="1044" spans="138:365" x14ac:dyDescent="0.25"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  <c r="JP1044" s="47"/>
      <c r="JQ1044" s="47"/>
      <c r="JR1044" s="47"/>
      <c r="JS1044" s="47"/>
      <c r="JT1044" s="47"/>
      <c r="JU1044" s="47"/>
      <c r="JV1044" s="47"/>
      <c r="JW1044" s="47"/>
      <c r="JX1044" s="47"/>
      <c r="JY1044" s="47"/>
      <c r="JZ1044" s="47"/>
      <c r="KA1044" s="47"/>
      <c r="KB1044" s="47"/>
      <c r="KC1044" s="47"/>
      <c r="KD1044" s="47"/>
      <c r="KE1044" s="47"/>
      <c r="KF1044" s="47"/>
      <c r="KG1044" s="47"/>
      <c r="KH1044" s="47"/>
      <c r="KI1044" s="47"/>
      <c r="KJ1044" s="47"/>
      <c r="KK1044" s="47"/>
      <c r="KL1044" s="47"/>
      <c r="KM1044" s="47"/>
      <c r="KN1044" s="47"/>
      <c r="KO1044" s="47"/>
      <c r="KP1044" s="47"/>
      <c r="KQ1044" s="47"/>
      <c r="KR1044" s="47"/>
      <c r="KS1044" s="47"/>
      <c r="KT1044" s="47"/>
      <c r="KU1044" s="47"/>
      <c r="KV1044" s="47"/>
      <c r="KW1044" s="47"/>
      <c r="KX1044" s="47"/>
      <c r="KY1044" s="47"/>
      <c r="KZ1044" s="47"/>
      <c r="LA1044" s="47"/>
      <c r="LB1044" s="47"/>
      <c r="LC1044" s="47"/>
      <c r="LD1044" s="47"/>
      <c r="LE1044" s="47"/>
      <c r="LF1044" s="47"/>
      <c r="LG1044" s="47"/>
      <c r="LH1044" s="47"/>
      <c r="LI1044" s="47"/>
      <c r="LJ1044" s="47"/>
      <c r="LK1044" s="47"/>
      <c r="LL1044" s="47"/>
      <c r="LM1044" s="47"/>
      <c r="LN1044" s="47"/>
      <c r="LO1044" s="47"/>
      <c r="LP1044" s="47"/>
      <c r="LQ1044" s="47"/>
      <c r="LR1044" s="47"/>
      <c r="LS1044" s="47"/>
      <c r="LT1044" s="47"/>
      <c r="LU1044" s="47"/>
      <c r="LV1044" s="47"/>
      <c r="LW1044" s="47"/>
      <c r="LX1044" s="47"/>
      <c r="LY1044" s="47"/>
      <c r="LZ1044" s="47"/>
      <c r="MA1044" s="47"/>
      <c r="MB1044" s="47"/>
      <c r="MC1044" s="47"/>
      <c r="MD1044" s="47"/>
      <c r="ME1044" s="47"/>
      <c r="MF1044" s="47"/>
      <c r="MG1044" s="47"/>
      <c r="MH1044" s="47"/>
      <c r="MI1044" s="47"/>
      <c r="MJ1044" s="47"/>
      <c r="MK1044" s="47"/>
      <c r="ML1044" s="47"/>
      <c r="MM1044" s="47"/>
      <c r="MN1044" s="47"/>
      <c r="MO1044" s="47"/>
      <c r="MP1044" s="47"/>
      <c r="MQ1044" s="47"/>
      <c r="MR1044" s="47"/>
      <c r="MS1044" s="47"/>
      <c r="MT1044" s="47"/>
      <c r="MU1044" s="47"/>
      <c r="MV1044" s="47"/>
      <c r="MW1044" s="47"/>
      <c r="MX1044" s="47"/>
      <c r="MY1044" s="47"/>
      <c r="MZ1044" s="47"/>
      <c r="NA1044" s="47"/>
    </row>
    <row r="1045" spans="138:365" x14ac:dyDescent="0.25"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  <c r="JP1045" s="47"/>
      <c r="JQ1045" s="47"/>
      <c r="JR1045" s="47"/>
      <c r="JS1045" s="47"/>
      <c r="JT1045" s="47"/>
      <c r="JU1045" s="47"/>
      <c r="JV1045" s="47"/>
      <c r="JW1045" s="47"/>
      <c r="JX1045" s="47"/>
      <c r="JY1045" s="47"/>
      <c r="JZ1045" s="47"/>
      <c r="KA1045" s="47"/>
      <c r="KB1045" s="47"/>
      <c r="KC1045" s="47"/>
      <c r="KD1045" s="47"/>
      <c r="KE1045" s="47"/>
      <c r="KF1045" s="47"/>
      <c r="KG1045" s="47"/>
      <c r="KH1045" s="47"/>
      <c r="KI1045" s="47"/>
      <c r="KJ1045" s="47"/>
      <c r="KK1045" s="47"/>
      <c r="KL1045" s="47"/>
      <c r="KM1045" s="47"/>
      <c r="KN1045" s="47"/>
      <c r="KO1045" s="47"/>
      <c r="KP1045" s="47"/>
      <c r="KQ1045" s="47"/>
      <c r="KR1045" s="47"/>
      <c r="KS1045" s="47"/>
      <c r="KT1045" s="47"/>
      <c r="KU1045" s="47"/>
      <c r="KV1045" s="47"/>
      <c r="KW1045" s="47"/>
      <c r="KX1045" s="47"/>
      <c r="KY1045" s="47"/>
      <c r="KZ1045" s="47"/>
      <c r="LA1045" s="47"/>
      <c r="LB1045" s="47"/>
      <c r="LC1045" s="47"/>
      <c r="LD1045" s="47"/>
      <c r="LE1045" s="47"/>
      <c r="LF1045" s="47"/>
      <c r="LG1045" s="47"/>
      <c r="LH1045" s="47"/>
      <c r="LI1045" s="47"/>
      <c r="LJ1045" s="47"/>
      <c r="LK1045" s="47"/>
      <c r="LL1045" s="47"/>
      <c r="LM1045" s="47"/>
      <c r="LN1045" s="47"/>
      <c r="LO1045" s="47"/>
      <c r="LP1045" s="47"/>
      <c r="LQ1045" s="47"/>
      <c r="LR1045" s="47"/>
      <c r="LS1045" s="47"/>
      <c r="LT1045" s="47"/>
      <c r="LU1045" s="47"/>
      <c r="LV1045" s="47"/>
      <c r="LW1045" s="47"/>
      <c r="LX1045" s="47"/>
      <c r="LY1045" s="47"/>
      <c r="LZ1045" s="47"/>
      <c r="MA1045" s="47"/>
      <c r="MB1045" s="47"/>
      <c r="MC1045" s="47"/>
      <c r="MD1045" s="47"/>
      <c r="ME1045" s="47"/>
      <c r="MF1045" s="47"/>
      <c r="MG1045" s="47"/>
      <c r="MH1045" s="47"/>
      <c r="MI1045" s="47"/>
      <c r="MJ1045" s="47"/>
      <c r="MK1045" s="47"/>
      <c r="ML1045" s="47"/>
      <c r="MM1045" s="47"/>
      <c r="MN1045" s="47"/>
      <c r="MO1045" s="47"/>
      <c r="MP1045" s="47"/>
      <c r="MQ1045" s="47"/>
      <c r="MR1045" s="47"/>
      <c r="MS1045" s="47"/>
      <c r="MT1045" s="47"/>
      <c r="MU1045" s="47"/>
      <c r="MV1045" s="47"/>
      <c r="MW1045" s="47"/>
      <c r="MX1045" s="47"/>
      <c r="MY1045" s="47"/>
      <c r="MZ1045" s="47"/>
      <c r="NA1045" s="47"/>
    </row>
    <row r="1046" spans="138:365" x14ac:dyDescent="0.25"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  <c r="JP1046" s="47"/>
      <c r="JQ1046" s="47"/>
      <c r="JR1046" s="47"/>
      <c r="JS1046" s="47"/>
      <c r="JT1046" s="47"/>
      <c r="JU1046" s="47"/>
      <c r="JV1046" s="47"/>
      <c r="JW1046" s="47"/>
      <c r="JX1046" s="47"/>
      <c r="JY1046" s="47"/>
      <c r="JZ1046" s="47"/>
      <c r="KA1046" s="47"/>
      <c r="KB1046" s="47"/>
      <c r="KC1046" s="47"/>
      <c r="KD1046" s="47"/>
      <c r="KE1046" s="47"/>
      <c r="KF1046" s="47"/>
      <c r="KG1046" s="47"/>
      <c r="KH1046" s="47"/>
      <c r="KI1046" s="47"/>
      <c r="KJ1046" s="47"/>
      <c r="KK1046" s="47"/>
      <c r="KL1046" s="47"/>
      <c r="KM1046" s="47"/>
      <c r="KN1046" s="47"/>
      <c r="KO1046" s="47"/>
      <c r="KP1046" s="47"/>
      <c r="KQ1046" s="47"/>
      <c r="KR1046" s="47"/>
      <c r="KS1046" s="47"/>
      <c r="KT1046" s="47"/>
      <c r="KU1046" s="47"/>
      <c r="KV1046" s="47"/>
      <c r="KW1046" s="47"/>
      <c r="KX1046" s="47"/>
      <c r="KY1046" s="47"/>
      <c r="KZ1046" s="47"/>
      <c r="LA1046" s="47"/>
      <c r="LB1046" s="47"/>
      <c r="LC1046" s="47"/>
      <c r="LD1046" s="47"/>
      <c r="LE1046" s="47"/>
      <c r="LF1046" s="47"/>
      <c r="LG1046" s="47"/>
      <c r="LH1046" s="47"/>
      <c r="LI1046" s="47"/>
      <c r="LJ1046" s="47"/>
      <c r="LK1046" s="47"/>
      <c r="LL1046" s="47"/>
      <c r="LM1046" s="47"/>
      <c r="LN1046" s="47"/>
      <c r="LO1046" s="47"/>
      <c r="LP1046" s="47"/>
      <c r="LQ1046" s="47"/>
      <c r="LR1046" s="47"/>
      <c r="LS1046" s="47"/>
      <c r="LT1046" s="47"/>
      <c r="LU1046" s="47"/>
      <c r="LV1046" s="47"/>
      <c r="LW1046" s="47"/>
      <c r="LX1046" s="47"/>
      <c r="LY1046" s="47"/>
      <c r="LZ1046" s="47"/>
      <c r="MA1046" s="47"/>
      <c r="MB1046" s="47"/>
      <c r="MC1046" s="47"/>
      <c r="MD1046" s="47"/>
      <c r="ME1046" s="47"/>
      <c r="MF1046" s="47"/>
      <c r="MG1046" s="47"/>
      <c r="MH1046" s="47"/>
      <c r="MI1046" s="47"/>
      <c r="MJ1046" s="47"/>
      <c r="MK1046" s="47"/>
      <c r="ML1046" s="47"/>
      <c r="MM1046" s="47"/>
      <c r="MN1046" s="47"/>
      <c r="MO1046" s="47"/>
      <c r="MP1046" s="47"/>
      <c r="MQ1046" s="47"/>
      <c r="MR1046" s="47"/>
      <c r="MS1046" s="47"/>
      <c r="MT1046" s="47"/>
      <c r="MU1046" s="47"/>
      <c r="MV1046" s="47"/>
      <c r="MW1046" s="47"/>
      <c r="MX1046" s="47"/>
      <c r="MY1046" s="47"/>
      <c r="MZ1046" s="47"/>
      <c r="NA1046" s="47"/>
    </row>
    <row r="1047" spans="138:365" x14ac:dyDescent="0.25"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  <c r="JP1047" s="47"/>
      <c r="JQ1047" s="47"/>
      <c r="JR1047" s="47"/>
      <c r="JS1047" s="47"/>
      <c r="JT1047" s="47"/>
      <c r="JU1047" s="47"/>
      <c r="JV1047" s="47"/>
      <c r="JW1047" s="47"/>
      <c r="JX1047" s="47"/>
      <c r="JY1047" s="47"/>
      <c r="JZ1047" s="47"/>
      <c r="KA1047" s="47"/>
      <c r="KB1047" s="47"/>
      <c r="KC1047" s="47"/>
      <c r="KD1047" s="47"/>
      <c r="KE1047" s="47"/>
      <c r="KF1047" s="47"/>
      <c r="KG1047" s="47"/>
      <c r="KH1047" s="47"/>
      <c r="KI1047" s="47"/>
      <c r="KJ1047" s="47"/>
      <c r="KK1047" s="47"/>
      <c r="KL1047" s="47"/>
      <c r="KM1047" s="47"/>
      <c r="KN1047" s="47"/>
      <c r="KO1047" s="47"/>
      <c r="KP1047" s="47"/>
      <c r="KQ1047" s="47"/>
      <c r="KR1047" s="47"/>
      <c r="KS1047" s="47"/>
      <c r="KT1047" s="47"/>
      <c r="KU1047" s="47"/>
      <c r="KV1047" s="47"/>
      <c r="KW1047" s="47"/>
      <c r="KX1047" s="47"/>
      <c r="KY1047" s="47"/>
      <c r="KZ1047" s="47"/>
      <c r="LA1047" s="47"/>
      <c r="LB1047" s="47"/>
      <c r="LC1047" s="47"/>
      <c r="LD1047" s="47"/>
      <c r="LE1047" s="47"/>
      <c r="LF1047" s="47"/>
      <c r="LG1047" s="47"/>
      <c r="LH1047" s="47"/>
      <c r="LI1047" s="47"/>
      <c r="LJ1047" s="47"/>
      <c r="LK1047" s="47"/>
      <c r="LL1047" s="47"/>
      <c r="LM1047" s="47"/>
      <c r="LN1047" s="47"/>
      <c r="LO1047" s="47"/>
      <c r="LP1047" s="47"/>
      <c r="LQ1047" s="47"/>
      <c r="LR1047" s="47"/>
      <c r="LS1047" s="47"/>
      <c r="LT1047" s="47"/>
      <c r="LU1047" s="47"/>
      <c r="LV1047" s="47"/>
      <c r="LW1047" s="47"/>
      <c r="LX1047" s="47"/>
      <c r="LY1047" s="47"/>
      <c r="LZ1047" s="47"/>
      <c r="MA1047" s="47"/>
      <c r="MB1047" s="47"/>
      <c r="MC1047" s="47"/>
      <c r="MD1047" s="47"/>
      <c r="ME1047" s="47"/>
      <c r="MF1047" s="47"/>
      <c r="MG1047" s="47"/>
      <c r="MH1047" s="47"/>
      <c r="MI1047" s="47"/>
      <c r="MJ1047" s="47"/>
      <c r="MK1047" s="47"/>
      <c r="ML1047" s="47"/>
      <c r="MM1047" s="47"/>
      <c r="MN1047" s="47"/>
      <c r="MO1047" s="47"/>
      <c r="MP1047" s="47"/>
      <c r="MQ1047" s="47"/>
      <c r="MR1047" s="47"/>
      <c r="MS1047" s="47"/>
      <c r="MT1047" s="47"/>
      <c r="MU1047" s="47"/>
      <c r="MV1047" s="47"/>
      <c r="MW1047" s="47"/>
      <c r="MX1047" s="47"/>
      <c r="MY1047" s="47"/>
      <c r="MZ1047" s="47"/>
      <c r="NA1047" s="47"/>
    </row>
    <row r="1048" spans="138:365" x14ac:dyDescent="0.25"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  <c r="JP1048" s="47"/>
      <c r="JQ1048" s="47"/>
      <c r="JR1048" s="47"/>
      <c r="JS1048" s="47"/>
      <c r="JT1048" s="47"/>
      <c r="JU1048" s="47"/>
      <c r="JV1048" s="47"/>
      <c r="JW1048" s="47"/>
      <c r="JX1048" s="47"/>
      <c r="JY1048" s="47"/>
      <c r="JZ1048" s="47"/>
      <c r="KA1048" s="47"/>
      <c r="KB1048" s="47"/>
      <c r="KC1048" s="47"/>
      <c r="KD1048" s="47"/>
      <c r="KE1048" s="47"/>
      <c r="KF1048" s="47"/>
      <c r="KG1048" s="47"/>
      <c r="KH1048" s="47"/>
      <c r="KI1048" s="47"/>
      <c r="KJ1048" s="47"/>
      <c r="KK1048" s="47"/>
      <c r="KL1048" s="47"/>
      <c r="KM1048" s="47"/>
      <c r="KN1048" s="47"/>
      <c r="KO1048" s="47"/>
      <c r="KP1048" s="47"/>
      <c r="KQ1048" s="47"/>
      <c r="KR1048" s="47"/>
      <c r="KS1048" s="47"/>
      <c r="KT1048" s="47"/>
      <c r="KU1048" s="47"/>
      <c r="KV1048" s="47"/>
      <c r="KW1048" s="47"/>
      <c r="KX1048" s="47"/>
      <c r="KY1048" s="47"/>
      <c r="KZ1048" s="47"/>
      <c r="LA1048" s="47"/>
      <c r="LB1048" s="47"/>
      <c r="LC1048" s="47"/>
      <c r="LD1048" s="47"/>
      <c r="LE1048" s="47"/>
      <c r="LF1048" s="47"/>
      <c r="LG1048" s="47"/>
      <c r="LH1048" s="47"/>
      <c r="LI1048" s="47"/>
      <c r="LJ1048" s="47"/>
      <c r="LK1048" s="47"/>
      <c r="LL1048" s="47"/>
      <c r="LM1048" s="47"/>
      <c r="LN1048" s="47"/>
      <c r="LO1048" s="47"/>
      <c r="LP1048" s="47"/>
      <c r="LQ1048" s="47"/>
      <c r="LR1048" s="47"/>
      <c r="LS1048" s="47"/>
      <c r="LT1048" s="47"/>
      <c r="LU1048" s="47"/>
      <c r="LV1048" s="47"/>
      <c r="LW1048" s="47"/>
      <c r="LX1048" s="47"/>
      <c r="LY1048" s="47"/>
      <c r="LZ1048" s="47"/>
      <c r="MA1048" s="47"/>
      <c r="MB1048" s="47"/>
      <c r="MC1048" s="47"/>
      <c r="MD1048" s="47"/>
      <c r="ME1048" s="47"/>
      <c r="MF1048" s="47"/>
      <c r="MG1048" s="47"/>
      <c r="MH1048" s="47"/>
      <c r="MI1048" s="47"/>
      <c r="MJ1048" s="47"/>
      <c r="MK1048" s="47"/>
      <c r="ML1048" s="47"/>
      <c r="MM1048" s="47"/>
      <c r="MN1048" s="47"/>
      <c r="MO1048" s="47"/>
      <c r="MP1048" s="47"/>
      <c r="MQ1048" s="47"/>
      <c r="MR1048" s="47"/>
      <c r="MS1048" s="47"/>
      <c r="MT1048" s="47"/>
      <c r="MU1048" s="47"/>
      <c r="MV1048" s="47"/>
      <c r="MW1048" s="47"/>
      <c r="MX1048" s="47"/>
      <c r="MY1048" s="47"/>
      <c r="MZ1048" s="47"/>
      <c r="NA1048" s="47"/>
    </row>
    <row r="1049" spans="138:365" x14ac:dyDescent="0.25"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  <c r="JP1049" s="47"/>
      <c r="JQ1049" s="47"/>
      <c r="JR1049" s="47"/>
      <c r="JS1049" s="47"/>
      <c r="JT1049" s="47"/>
      <c r="JU1049" s="47"/>
      <c r="JV1049" s="47"/>
      <c r="JW1049" s="47"/>
      <c r="JX1049" s="47"/>
      <c r="JY1049" s="47"/>
      <c r="JZ1049" s="47"/>
      <c r="KA1049" s="47"/>
      <c r="KB1049" s="47"/>
      <c r="KC1049" s="47"/>
      <c r="KD1049" s="47"/>
      <c r="KE1049" s="47"/>
      <c r="KF1049" s="47"/>
      <c r="KG1049" s="47"/>
      <c r="KH1049" s="47"/>
      <c r="KI1049" s="47"/>
      <c r="KJ1049" s="47"/>
      <c r="KK1049" s="47"/>
      <c r="KL1049" s="47"/>
      <c r="KM1049" s="47"/>
      <c r="KN1049" s="47"/>
      <c r="KO1049" s="47"/>
      <c r="KP1049" s="47"/>
      <c r="KQ1049" s="47"/>
      <c r="KR1049" s="47"/>
      <c r="KS1049" s="47"/>
      <c r="KT1049" s="47"/>
      <c r="KU1049" s="47"/>
      <c r="KV1049" s="47"/>
      <c r="KW1049" s="47"/>
      <c r="KX1049" s="47"/>
      <c r="KY1049" s="47"/>
      <c r="KZ1049" s="47"/>
      <c r="LA1049" s="47"/>
      <c r="LB1049" s="47"/>
      <c r="LC1049" s="47"/>
      <c r="LD1049" s="47"/>
      <c r="LE1049" s="47"/>
      <c r="LF1049" s="47"/>
      <c r="LG1049" s="47"/>
      <c r="LH1049" s="47"/>
      <c r="LI1049" s="47"/>
      <c r="LJ1049" s="47"/>
      <c r="LK1049" s="47"/>
      <c r="LL1049" s="47"/>
      <c r="LM1049" s="47"/>
      <c r="LN1049" s="47"/>
      <c r="LO1049" s="47"/>
      <c r="LP1049" s="47"/>
      <c r="LQ1049" s="47"/>
      <c r="LR1049" s="47"/>
      <c r="LS1049" s="47"/>
      <c r="LT1049" s="47"/>
      <c r="LU1049" s="47"/>
      <c r="LV1049" s="47"/>
      <c r="LW1049" s="47"/>
      <c r="LX1049" s="47"/>
      <c r="LY1049" s="47"/>
      <c r="LZ1049" s="47"/>
      <c r="MA1049" s="47"/>
      <c r="MB1049" s="47"/>
      <c r="MC1049" s="47"/>
      <c r="MD1049" s="47"/>
      <c r="ME1049" s="47"/>
      <c r="MF1049" s="47"/>
      <c r="MG1049" s="47"/>
      <c r="MH1049" s="47"/>
      <c r="MI1049" s="47"/>
      <c r="MJ1049" s="47"/>
      <c r="MK1049" s="47"/>
      <c r="ML1049" s="47"/>
      <c r="MM1049" s="47"/>
      <c r="MN1049" s="47"/>
      <c r="MO1049" s="47"/>
      <c r="MP1049" s="47"/>
      <c r="MQ1049" s="47"/>
      <c r="MR1049" s="47"/>
      <c r="MS1049" s="47"/>
      <c r="MT1049" s="47"/>
      <c r="MU1049" s="47"/>
      <c r="MV1049" s="47"/>
      <c r="MW1049" s="47"/>
      <c r="MX1049" s="47"/>
      <c r="MY1049" s="47"/>
      <c r="MZ1049" s="47"/>
      <c r="NA1049" s="47"/>
    </row>
    <row r="1050" spans="138:365" x14ac:dyDescent="0.25"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  <c r="JP1050" s="47"/>
      <c r="JQ1050" s="47"/>
      <c r="JR1050" s="47"/>
      <c r="JS1050" s="47"/>
      <c r="JT1050" s="47"/>
      <c r="JU1050" s="47"/>
      <c r="JV1050" s="47"/>
      <c r="JW1050" s="47"/>
      <c r="JX1050" s="47"/>
      <c r="JY1050" s="47"/>
      <c r="JZ1050" s="47"/>
      <c r="KA1050" s="47"/>
      <c r="KB1050" s="47"/>
      <c r="KC1050" s="47"/>
      <c r="KD1050" s="47"/>
      <c r="KE1050" s="47"/>
      <c r="KF1050" s="47"/>
      <c r="KG1050" s="47"/>
      <c r="KH1050" s="47"/>
      <c r="KI1050" s="47"/>
      <c r="KJ1050" s="47"/>
      <c r="KK1050" s="47"/>
      <c r="KL1050" s="47"/>
      <c r="KM1050" s="47"/>
      <c r="KN1050" s="47"/>
      <c r="KO1050" s="47"/>
      <c r="KP1050" s="47"/>
      <c r="KQ1050" s="47"/>
      <c r="KR1050" s="47"/>
      <c r="KS1050" s="47"/>
      <c r="KT1050" s="47"/>
      <c r="KU1050" s="47"/>
      <c r="KV1050" s="47"/>
      <c r="KW1050" s="47"/>
      <c r="KX1050" s="47"/>
      <c r="KY1050" s="47"/>
      <c r="KZ1050" s="47"/>
      <c r="LA1050" s="47"/>
      <c r="LB1050" s="47"/>
      <c r="LC1050" s="47"/>
      <c r="LD1050" s="47"/>
      <c r="LE1050" s="47"/>
      <c r="LF1050" s="47"/>
      <c r="LG1050" s="47"/>
      <c r="LH1050" s="47"/>
      <c r="LI1050" s="47"/>
      <c r="LJ1050" s="47"/>
      <c r="LK1050" s="47"/>
      <c r="LL1050" s="47"/>
      <c r="LM1050" s="47"/>
      <c r="LN1050" s="47"/>
      <c r="LO1050" s="47"/>
      <c r="LP1050" s="47"/>
      <c r="LQ1050" s="47"/>
      <c r="LR1050" s="47"/>
      <c r="LS1050" s="47"/>
      <c r="LT1050" s="47"/>
      <c r="LU1050" s="47"/>
      <c r="LV1050" s="47"/>
      <c r="LW1050" s="47"/>
      <c r="LX1050" s="47"/>
      <c r="LY1050" s="47"/>
      <c r="LZ1050" s="47"/>
      <c r="MA1050" s="47"/>
      <c r="MB1050" s="47"/>
      <c r="MC1050" s="47"/>
      <c r="MD1050" s="47"/>
      <c r="ME1050" s="47"/>
      <c r="MF1050" s="47"/>
      <c r="MG1050" s="47"/>
      <c r="MH1050" s="47"/>
      <c r="MI1050" s="47"/>
      <c r="MJ1050" s="47"/>
      <c r="MK1050" s="47"/>
      <c r="ML1050" s="47"/>
      <c r="MM1050" s="47"/>
      <c r="MN1050" s="47"/>
      <c r="MO1050" s="47"/>
      <c r="MP1050" s="47"/>
      <c r="MQ1050" s="47"/>
      <c r="MR1050" s="47"/>
      <c r="MS1050" s="47"/>
      <c r="MT1050" s="47"/>
      <c r="MU1050" s="47"/>
      <c r="MV1050" s="47"/>
      <c r="MW1050" s="47"/>
      <c r="MX1050" s="47"/>
      <c r="MY1050" s="47"/>
      <c r="MZ1050" s="47"/>
      <c r="NA1050" s="47"/>
    </row>
    <row r="1051" spans="138:365" x14ac:dyDescent="0.25"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  <c r="JP1051" s="47"/>
      <c r="JQ1051" s="47"/>
      <c r="JR1051" s="47"/>
      <c r="JS1051" s="47"/>
      <c r="JT1051" s="47"/>
      <c r="JU1051" s="47"/>
      <c r="JV1051" s="47"/>
      <c r="JW1051" s="47"/>
      <c r="JX1051" s="47"/>
      <c r="JY1051" s="47"/>
      <c r="JZ1051" s="47"/>
      <c r="KA1051" s="47"/>
      <c r="KB1051" s="47"/>
      <c r="KC1051" s="47"/>
      <c r="KD1051" s="47"/>
      <c r="KE1051" s="47"/>
      <c r="KF1051" s="47"/>
      <c r="KG1051" s="47"/>
      <c r="KH1051" s="47"/>
      <c r="KI1051" s="47"/>
      <c r="KJ1051" s="47"/>
      <c r="KK1051" s="47"/>
      <c r="KL1051" s="47"/>
      <c r="KM1051" s="47"/>
      <c r="KN1051" s="47"/>
      <c r="KO1051" s="47"/>
      <c r="KP1051" s="47"/>
      <c r="KQ1051" s="47"/>
      <c r="KR1051" s="47"/>
      <c r="KS1051" s="47"/>
      <c r="KT1051" s="47"/>
      <c r="KU1051" s="47"/>
      <c r="KV1051" s="47"/>
      <c r="KW1051" s="47"/>
      <c r="KX1051" s="47"/>
      <c r="KY1051" s="47"/>
      <c r="KZ1051" s="47"/>
      <c r="LA1051" s="47"/>
      <c r="LB1051" s="47"/>
      <c r="LC1051" s="47"/>
      <c r="LD1051" s="47"/>
      <c r="LE1051" s="47"/>
      <c r="LF1051" s="47"/>
      <c r="LG1051" s="47"/>
      <c r="LH1051" s="47"/>
      <c r="LI1051" s="47"/>
      <c r="LJ1051" s="47"/>
      <c r="LK1051" s="47"/>
      <c r="LL1051" s="47"/>
      <c r="LM1051" s="47"/>
      <c r="LN1051" s="47"/>
      <c r="LO1051" s="47"/>
      <c r="LP1051" s="47"/>
      <c r="LQ1051" s="47"/>
      <c r="LR1051" s="47"/>
      <c r="LS1051" s="47"/>
      <c r="LT1051" s="47"/>
      <c r="LU1051" s="47"/>
      <c r="LV1051" s="47"/>
      <c r="LW1051" s="47"/>
      <c r="LX1051" s="47"/>
      <c r="LY1051" s="47"/>
      <c r="LZ1051" s="47"/>
      <c r="MA1051" s="47"/>
      <c r="MB1051" s="47"/>
      <c r="MC1051" s="47"/>
      <c r="MD1051" s="47"/>
      <c r="ME1051" s="47"/>
      <c r="MF1051" s="47"/>
      <c r="MG1051" s="47"/>
      <c r="MH1051" s="47"/>
      <c r="MI1051" s="47"/>
      <c r="MJ1051" s="47"/>
      <c r="MK1051" s="47"/>
      <c r="ML1051" s="47"/>
      <c r="MM1051" s="47"/>
      <c r="MN1051" s="47"/>
      <c r="MO1051" s="47"/>
      <c r="MP1051" s="47"/>
      <c r="MQ1051" s="47"/>
      <c r="MR1051" s="47"/>
      <c r="MS1051" s="47"/>
      <c r="MT1051" s="47"/>
      <c r="MU1051" s="47"/>
      <c r="MV1051" s="47"/>
      <c r="MW1051" s="47"/>
      <c r="MX1051" s="47"/>
      <c r="MY1051" s="47"/>
      <c r="MZ1051" s="47"/>
      <c r="NA1051" s="47"/>
    </row>
    <row r="1052" spans="138:365" x14ac:dyDescent="0.25"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  <c r="JP1052" s="47"/>
      <c r="JQ1052" s="47"/>
      <c r="JR1052" s="47"/>
      <c r="JS1052" s="47"/>
      <c r="JT1052" s="47"/>
      <c r="JU1052" s="47"/>
      <c r="JV1052" s="47"/>
      <c r="JW1052" s="47"/>
      <c r="JX1052" s="47"/>
      <c r="JY1052" s="47"/>
      <c r="JZ1052" s="47"/>
      <c r="KA1052" s="47"/>
      <c r="KB1052" s="47"/>
      <c r="KC1052" s="47"/>
      <c r="KD1052" s="47"/>
      <c r="KE1052" s="47"/>
      <c r="KF1052" s="47"/>
      <c r="KG1052" s="47"/>
      <c r="KH1052" s="47"/>
      <c r="KI1052" s="47"/>
      <c r="KJ1052" s="47"/>
      <c r="KK1052" s="47"/>
      <c r="KL1052" s="47"/>
      <c r="KM1052" s="47"/>
      <c r="KN1052" s="47"/>
      <c r="KO1052" s="47"/>
      <c r="KP1052" s="47"/>
      <c r="KQ1052" s="47"/>
      <c r="KR1052" s="47"/>
      <c r="KS1052" s="47"/>
      <c r="KT1052" s="47"/>
      <c r="KU1052" s="47"/>
      <c r="KV1052" s="47"/>
      <c r="KW1052" s="47"/>
      <c r="KX1052" s="47"/>
      <c r="KY1052" s="47"/>
      <c r="KZ1052" s="47"/>
      <c r="LA1052" s="47"/>
      <c r="LB1052" s="47"/>
      <c r="LC1052" s="47"/>
      <c r="LD1052" s="47"/>
      <c r="LE1052" s="47"/>
      <c r="LF1052" s="47"/>
      <c r="LG1052" s="47"/>
      <c r="LH1052" s="47"/>
      <c r="LI1052" s="47"/>
      <c r="LJ1052" s="47"/>
      <c r="LK1052" s="47"/>
      <c r="LL1052" s="47"/>
      <c r="LM1052" s="47"/>
      <c r="LN1052" s="47"/>
      <c r="LO1052" s="47"/>
      <c r="LP1052" s="47"/>
      <c r="LQ1052" s="47"/>
      <c r="LR1052" s="47"/>
      <c r="LS1052" s="47"/>
      <c r="LT1052" s="47"/>
      <c r="LU1052" s="47"/>
      <c r="LV1052" s="47"/>
      <c r="LW1052" s="47"/>
      <c r="LX1052" s="47"/>
      <c r="LY1052" s="47"/>
      <c r="LZ1052" s="47"/>
      <c r="MA1052" s="47"/>
      <c r="MB1052" s="47"/>
      <c r="MC1052" s="47"/>
      <c r="MD1052" s="47"/>
      <c r="ME1052" s="47"/>
      <c r="MF1052" s="47"/>
      <c r="MG1052" s="47"/>
      <c r="MH1052" s="47"/>
      <c r="MI1052" s="47"/>
      <c r="MJ1052" s="47"/>
      <c r="MK1052" s="47"/>
      <c r="ML1052" s="47"/>
      <c r="MM1052" s="47"/>
      <c r="MN1052" s="47"/>
      <c r="MO1052" s="47"/>
      <c r="MP1052" s="47"/>
      <c r="MQ1052" s="47"/>
      <c r="MR1052" s="47"/>
      <c r="MS1052" s="47"/>
      <c r="MT1052" s="47"/>
      <c r="MU1052" s="47"/>
      <c r="MV1052" s="47"/>
      <c r="MW1052" s="47"/>
      <c r="MX1052" s="47"/>
      <c r="MY1052" s="47"/>
      <c r="MZ1052" s="47"/>
      <c r="NA1052" s="47"/>
    </row>
    <row r="1053" spans="138:365" x14ac:dyDescent="0.25"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  <c r="JP1053" s="47"/>
      <c r="JQ1053" s="47"/>
      <c r="JR1053" s="47"/>
      <c r="JS1053" s="47"/>
      <c r="JT1053" s="47"/>
      <c r="JU1053" s="47"/>
      <c r="JV1053" s="47"/>
      <c r="JW1053" s="47"/>
      <c r="JX1053" s="47"/>
      <c r="JY1053" s="47"/>
      <c r="JZ1053" s="47"/>
      <c r="KA1053" s="47"/>
      <c r="KB1053" s="47"/>
      <c r="KC1053" s="47"/>
      <c r="KD1053" s="47"/>
      <c r="KE1053" s="47"/>
      <c r="KF1053" s="47"/>
      <c r="KG1053" s="47"/>
      <c r="KH1053" s="47"/>
      <c r="KI1053" s="47"/>
      <c r="KJ1053" s="47"/>
      <c r="KK1053" s="47"/>
      <c r="KL1053" s="47"/>
      <c r="KM1053" s="47"/>
      <c r="KN1053" s="47"/>
      <c r="KO1053" s="47"/>
      <c r="KP1053" s="47"/>
      <c r="KQ1053" s="47"/>
      <c r="KR1053" s="47"/>
      <c r="KS1053" s="47"/>
      <c r="KT1053" s="47"/>
      <c r="KU1053" s="47"/>
      <c r="KV1053" s="47"/>
      <c r="KW1053" s="47"/>
      <c r="KX1053" s="47"/>
      <c r="KY1053" s="47"/>
      <c r="KZ1053" s="47"/>
      <c r="LA1053" s="47"/>
      <c r="LB1053" s="47"/>
      <c r="LC1053" s="47"/>
      <c r="LD1053" s="47"/>
      <c r="LE1053" s="47"/>
      <c r="LF1053" s="47"/>
      <c r="LG1053" s="47"/>
      <c r="LH1053" s="47"/>
      <c r="LI1053" s="47"/>
      <c r="LJ1053" s="47"/>
      <c r="LK1053" s="47"/>
      <c r="LL1053" s="47"/>
      <c r="LM1053" s="47"/>
      <c r="LN1053" s="47"/>
      <c r="LO1053" s="47"/>
      <c r="LP1053" s="47"/>
      <c r="LQ1053" s="47"/>
      <c r="LR1053" s="47"/>
      <c r="LS1053" s="47"/>
      <c r="LT1053" s="47"/>
      <c r="LU1053" s="47"/>
      <c r="LV1053" s="47"/>
      <c r="LW1053" s="47"/>
      <c r="LX1053" s="47"/>
      <c r="LY1053" s="47"/>
      <c r="LZ1053" s="47"/>
      <c r="MA1053" s="47"/>
      <c r="MB1053" s="47"/>
      <c r="MC1053" s="47"/>
      <c r="MD1053" s="47"/>
      <c r="ME1053" s="47"/>
      <c r="MF1053" s="47"/>
      <c r="MG1053" s="47"/>
      <c r="MH1053" s="47"/>
      <c r="MI1053" s="47"/>
      <c r="MJ1053" s="47"/>
      <c r="MK1053" s="47"/>
      <c r="ML1053" s="47"/>
      <c r="MM1053" s="47"/>
      <c r="MN1053" s="47"/>
      <c r="MO1053" s="47"/>
      <c r="MP1053" s="47"/>
      <c r="MQ1053" s="47"/>
      <c r="MR1053" s="47"/>
      <c r="MS1053" s="47"/>
      <c r="MT1053" s="47"/>
      <c r="MU1053" s="47"/>
      <c r="MV1053" s="47"/>
      <c r="MW1053" s="47"/>
      <c r="MX1053" s="47"/>
      <c r="MY1053" s="47"/>
      <c r="MZ1053" s="47"/>
      <c r="NA1053" s="47"/>
    </row>
    <row r="1054" spans="138:365" x14ac:dyDescent="0.25"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  <c r="JP1054" s="47"/>
      <c r="JQ1054" s="47"/>
      <c r="JR1054" s="47"/>
      <c r="JS1054" s="47"/>
      <c r="JT1054" s="47"/>
      <c r="JU1054" s="47"/>
      <c r="JV1054" s="47"/>
      <c r="JW1054" s="47"/>
      <c r="JX1054" s="47"/>
      <c r="JY1054" s="47"/>
      <c r="JZ1054" s="47"/>
      <c r="KA1054" s="47"/>
      <c r="KB1054" s="47"/>
      <c r="KC1054" s="47"/>
      <c r="KD1054" s="47"/>
      <c r="KE1054" s="47"/>
      <c r="KF1054" s="47"/>
      <c r="KG1054" s="47"/>
      <c r="KH1054" s="47"/>
      <c r="KI1054" s="47"/>
      <c r="KJ1054" s="47"/>
      <c r="KK1054" s="47"/>
      <c r="KL1054" s="47"/>
      <c r="KM1054" s="47"/>
      <c r="KN1054" s="47"/>
      <c r="KO1054" s="47"/>
      <c r="KP1054" s="47"/>
      <c r="KQ1054" s="47"/>
      <c r="KR1054" s="47"/>
      <c r="KS1054" s="47"/>
      <c r="KT1054" s="47"/>
      <c r="KU1054" s="47"/>
      <c r="KV1054" s="47"/>
      <c r="KW1054" s="47"/>
      <c r="KX1054" s="47"/>
      <c r="KY1054" s="47"/>
      <c r="KZ1054" s="47"/>
      <c r="LA1054" s="47"/>
      <c r="LB1054" s="47"/>
      <c r="LC1054" s="47"/>
      <c r="LD1054" s="47"/>
      <c r="LE1054" s="47"/>
      <c r="LF1054" s="47"/>
      <c r="LG1054" s="47"/>
      <c r="LH1054" s="47"/>
      <c r="LI1054" s="47"/>
      <c r="LJ1054" s="47"/>
      <c r="LK1054" s="47"/>
      <c r="LL1054" s="47"/>
      <c r="LM1054" s="47"/>
      <c r="LN1054" s="47"/>
      <c r="LO1054" s="47"/>
      <c r="LP1054" s="47"/>
      <c r="LQ1054" s="47"/>
      <c r="LR1054" s="47"/>
      <c r="LS1054" s="47"/>
      <c r="LT1054" s="47"/>
      <c r="LU1054" s="47"/>
      <c r="LV1054" s="47"/>
      <c r="LW1054" s="47"/>
      <c r="LX1054" s="47"/>
      <c r="LY1054" s="47"/>
      <c r="LZ1054" s="47"/>
      <c r="MA1054" s="47"/>
      <c r="MB1054" s="47"/>
      <c r="MC1054" s="47"/>
      <c r="MD1054" s="47"/>
      <c r="ME1054" s="47"/>
      <c r="MF1054" s="47"/>
      <c r="MG1054" s="47"/>
      <c r="MH1054" s="47"/>
      <c r="MI1054" s="47"/>
      <c r="MJ1054" s="47"/>
      <c r="MK1054" s="47"/>
      <c r="ML1054" s="47"/>
      <c r="MM1054" s="47"/>
      <c r="MN1054" s="47"/>
      <c r="MO1054" s="47"/>
      <c r="MP1054" s="47"/>
      <c r="MQ1054" s="47"/>
      <c r="MR1054" s="47"/>
      <c r="MS1054" s="47"/>
      <c r="MT1054" s="47"/>
      <c r="MU1054" s="47"/>
      <c r="MV1054" s="47"/>
      <c r="MW1054" s="47"/>
      <c r="MX1054" s="47"/>
      <c r="MY1054" s="47"/>
      <c r="MZ1054" s="47"/>
      <c r="NA1054" s="47"/>
    </row>
    <row r="1055" spans="138:365" x14ac:dyDescent="0.25"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  <c r="JP1055" s="47"/>
      <c r="JQ1055" s="47"/>
      <c r="JR1055" s="47"/>
      <c r="JS1055" s="47"/>
      <c r="JT1055" s="47"/>
      <c r="JU1055" s="47"/>
      <c r="JV1055" s="47"/>
      <c r="JW1055" s="47"/>
      <c r="JX1055" s="47"/>
      <c r="JY1055" s="47"/>
      <c r="JZ1055" s="47"/>
      <c r="KA1055" s="47"/>
      <c r="KB1055" s="47"/>
      <c r="KC1055" s="47"/>
      <c r="KD1055" s="47"/>
      <c r="KE1055" s="47"/>
      <c r="KF1055" s="47"/>
      <c r="KG1055" s="47"/>
      <c r="KH1055" s="47"/>
      <c r="KI1055" s="47"/>
      <c r="KJ1055" s="47"/>
      <c r="KK1055" s="47"/>
      <c r="KL1055" s="47"/>
      <c r="KM1055" s="47"/>
      <c r="KN1055" s="47"/>
      <c r="KO1055" s="47"/>
      <c r="KP1055" s="47"/>
      <c r="KQ1055" s="47"/>
      <c r="KR1055" s="47"/>
      <c r="KS1055" s="47"/>
      <c r="KT1055" s="47"/>
      <c r="KU1055" s="47"/>
      <c r="KV1055" s="47"/>
      <c r="KW1055" s="47"/>
      <c r="KX1055" s="47"/>
      <c r="KY1055" s="47"/>
      <c r="KZ1055" s="47"/>
      <c r="LA1055" s="47"/>
      <c r="LB1055" s="47"/>
      <c r="LC1055" s="47"/>
      <c r="LD1055" s="47"/>
      <c r="LE1055" s="47"/>
      <c r="LF1055" s="47"/>
      <c r="LG1055" s="47"/>
      <c r="LH1055" s="47"/>
      <c r="LI1055" s="47"/>
      <c r="LJ1055" s="47"/>
      <c r="LK1055" s="47"/>
      <c r="LL1055" s="47"/>
      <c r="LM1055" s="47"/>
      <c r="LN1055" s="47"/>
      <c r="LO1055" s="47"/>
      <c r="LP1055" s="47"/>
      <c r="LQ1055" s="47"/>
      <c r="LR1055" s="47"/>
      <c r="LS1055" s="47"/>
      <c r="LT1055" s="47"/>
      <c r="LU1055" s="47"/>
      <c r="LV1055" s="47"/>
      <c r="LW1055" s="47"/>
      <c r="LX1055" s="47"/>
      <c r="LY1055" s="47"/>
      <c r="LZ1055" s="47"/>
      <c r="MA1055" s="47"/>
      <c r="MB1055" s="47"/>
      <c r="MC1055" s="47"/>
      <c r="MD1055" s="47"/>
      <c r="ME1055" s="47"/>
      <c r="MF1055" s="47"/>
      <c r="MG1055" s="47"/>
      <c r="MH1055" s="47"/>
      <c r="MI1055" s="47"/>
      <c r="MJ1055" s="47"/>
      <c r="MK1055" s="47"/>
      <c r="ML1055" s="47"/>
      <c r="MM1055" s="47"/>
      <c r="MN1055" s="47"/>
      <c r="MO1055" s="47"/>
      <c r="MP1055" s="47"/>
      <c r="MQ1055" s="47"/>
      <c r="MR1055" s="47"/>
      <c r="MS1055" s="47"/>
      <c r="MT1055" s="47"/>
      <c r="MU1055" s="47"/>
      <c r="MV1055" s="47"/>
      <c r="MW1055" s="47"/>
      <c r="MX1055" s="47"/>
      <c r="MY1055" s="47"/>
      <c r="MZ1055" s="47"/>
      <c r="NA1055" s="47"/>
    </row>
    <row r="1056" spans="138:365" x14ac:dyDescent="0.25"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  <c r="JP1056" s="47"/>
      <c r="JQ1056" s="47"/>
      <c r="JR1056" s="47"/>
      <c r="JS1056" s="47"/>
      <c r="JT1056" s="47"/>
      <c r="JU1056" s="47"/>
      <c r="JV1056" s="47"/>
      <c r="JW1056" s="47"/>
      <c r="JX1056" s="47"/>
      <c r="JY1056" s="47"/>
      <c r="JZ1056" s="47"/>
      <c r="KA1056" s="47"/>
      <c r="KB1056" s="47"/>
      <c r="KC1056" s="47"/>
      <c r="KD1056" s="47"/>
      <c r="KE1056" s="47"/>
      <c r="KF1056" s="47"/>
      <c r="KG1056" s="47"/>
      <c r="KH1056" s="47"/>
      <c r="KI1056" s="47"/>
      <c r="KJ1056" s="47"/>
      <c r="KK1056" s="47"/>
      <c r="KL1056" s="47"/>
      <c r="KM1056" s="47"/>
      <c r="KN1056" s="47"/>
      <c r="KO1056" s="47"/>
      <c r="KP1056" s="47"/>
      <c r="KQ1056" s="47"/>
      <c r="KR1056" s="47"/>
      <c r="KS1056" s="47"/>
      <c r="KT1056" s="47"/>
      <c r="KU1056" s="47"/>
      <c r="KV1056" s="47"/>
      <c r="KW1056" s="47"/>
      <c r="KX1056" s="47"/>
      <c r="KY1056" s="47"/>
      <c r="KZ1056" s="47"/>
      <c r="LA1056" s="47"/>
      <c r="LB1056" s="47"/>
      <c r="LC1056" s="47"/>
      <c r="LD1056" s="47"/>
      <c r="LE1056" s="47"/>
      <c r="LF1056" s="47"/>
      <c r="LG1056" s="47"/>
      <c r="LH1056" s="47"/>
      <c r="LI1056" s="47"/>
      <c r="LJ1056" s="47"/>
      <c r="LK1056" s="47"/>
      <c r="LL1056" s="47"/>
      <c r="LM1056" s="47"/>
      <c r="LN1056" s="47"/>
      <c r="LO1056" s="47"/>
      <c r="LP1056" s="47"/>
      <c r="LQ1056" s="47"/>
      <c r="LR1056" s="47"/>
      <c r="LS1056" s="47"/>
      <c r="LT1056" s="47"/>
      <c r="LU1056" s="47"/>
      <c r="LV1056" s="47"/>
      <c r="LW1056" s="47"/>
      <c r="LX1056" s="47"/>
      <c r="LY1056" s="47"/>
      <c r="LZ1056" s="47"/>
      <c r="MA1056" s="47"/>
      <c r="MB1056" s="47"/>
      <c r="MC1056" s="47"/>
      <c r="MD1056" s="47"/>
      <c r="ME1056" s="47"/>
      <c r="MF1056" s="47"/>
      <c r="MG1056" s="47"/>
      <c r="MH1056" s="47"/>
      <c r="MI1056" s="47"/>
      <c r="MJ1056" s="47"/>
      <c r="MK1056" s="47"/>
      <c r="ML1056" s="47"/>
      <c r="MM1056" s="47"/>
      <c r="MN1056" s="47"/>
      <c r="MO1056" s="47"/>
      <c r="MP1056" s="47"/>
      <c r="MQ1056" s="47"/>
      <c r="MR1056" s="47"/>
      <c r="MS1056" s="47"/>
      <c r="MT1056" s="47"/>
      <c r="MU1056" s="47"/>
      <c r="MV1056" s="47"/>
      <c r="MW1056" s="47"/>
      <c r="MX1056" s="47"/>
      <c r="MY1056" s="47"/>
      <c r="MZ1056" s="47"/>
      <c r="NA1056" s="47"/>
    </row>
    <row r="1057" spans="138:365" x14ac:dyDescent="0.25"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  <c r="JP1057" s="47"/>
      <c r="JQ1057" s="47"/>
      <c r="JR1057" s="47"/>
      <c r="JS1057" s="47"/>
      <c r="JT1057" s="47"/>
      <c r="JU1057" s="47"/>
      <c r="JV1057" s="47"/>
      <c r="JW1057" s="47"/>
      <c r="JX1057" s="47"/>
      <c r="JY1057" s="47"/>
      <c r="JZ1057" s="47"/>
      <c r="KA1057" s="47"/>
      <c r="KB1057" s="47"/>
      <c r="KC1057" s="47"/>
      <c r="KD1057" s="47"/>
      <c r="KE1057" s="47"/>
      <c r="KF1057" s="47"/>
      <c r="KG1057" s="47"/>
      <c r="KH1057" s="47"/>
      <c r="KI1057" s="47"/>
      <c r="KJ1057" s="47"/>
      <c r="KK1057" s="47"/>
      <c r="KL1057" s="47"/>
      <c r="KM1057" s="47"/>
      <c r="KN1057" s="47"/>
      <c r="KO1057" s="47"/>
      <c r="KP1057" s="47"/>
      <c r="KQ1057" s="47"/>
      <c r="KR1057" s="47"/>
      <c r="KS1057" s="47"/>
      <c r="KT1057" s="47"/>
      <c r="KU1057" s="47"/>
      <c r="KV1057" s="47"/>
      <c r="KW1057" s="47"/>
      <c r="KX1057" s="47"/>
      <c r="KY1057" s="47"/>
      <c r="KZ1057" s="47"/>
      <c r="LA1057" s="47"/>
      <c r="LB1057" s="47"/>
      <c r="LC1057" s="47"/>
      <c r="LD1057" s="47"/>
      <c r="LE1057" s="47"/>
      <c r="LF1057" s="47"/>
      <c r="LG1057" s="47"/>
      <c r="LH1057" s="47"/>
      <c r="LI1057" s="47"/>
      <c r="LJ1057" s="47"/>
      <c r="LK1057" s="47"/>
      <c r="LL1057" s="47"/>
      <c r="LM1057" s="47"/>
      <c r="LN1057" s="47"/>
      <c r="LO1057" s="47"/>
      <c r="LP1057" s="47"/>
      <c r="LQ1057" s="47"/>
      <c r="LR1057" s="47"/>
      <c r="LS1057" s="47"/>
      <c r="LT1057" s="47"/>
      <c r="LU1057" s="47"/>
      <c r="LV1057" s="47"/>
      <c r="LW1057" s="47"/>
      <c r="LX1057" s="47"/>
      <c r="LY1057" s="47"/>
      <c r="LZ1057" s="47"/>
      <c r="MA1057" s="47"/>
      <c r="MB1057" s="47"/>
      <c r="MC1057" s="47"/>
      <c r="MD1057" s="47"/>
      <c r="ME1057" s="47"/>
      <c r="MF1057" s="47"/>
      <c r="MG1057" s="47"/>
      <c r="MH1057" s="47"/>
      <c r="MI1057" s="47"/>
      <c r="MJ1057" s="47"/>
      <c r="MK1057" s="47"/>
      <c r="ML1057" s="47"/>
      <c r="MM1057" s="47"/>
      <c r="MN1057" s="47"/>
      <c r="MO1057" s="47"/>
      <c r="MP1057" s="47"/>
      <c r="MQ1057" s="47"/>
      <c r="MR1057" s="47"/>
      <c r="MS1057" s="47"/>
      <c r="MT1057" s="47"/>
      <c r="MU1057" s="47"/>
      <c r="MV1057" s="47"/>
      <c r="MW1057" s="47"/>
      <c r="MX1057" s="47"/>
      <c r="MY1057" s="47"/>
      <c r="MZ1057" s="47"/>
      <c r="NA1057" s="47"/>
    </row>
    <row r="1058" spans="138:365" x14ac:dyDescent="0.25"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  <c r="JP1058" s="47"/>
      <c r="JQ1058" s="47"/>
      <c r="JR1058" s="47"/>
      <c r="JS1058" s="47"/>
      <c r="JT1058" s="47"/>
      <c r="JU1058" s="47"/>
      <c r="JV1058" s="47"/>
      <c r="JW1058" s="47"/>
      <c r="JX1058" s="47"/>
      <c r="JY1058" s="47"/>
      <c r="JZ1058" s="47"/>
      <c r="KA1058" s="47"/>
      <c r="KB1058" s="47"/>
      <c r="KC1058" s="47"/>
      <c r="KD1058" s="47"/>
      <c r="KE1058" s="47"/>
      <c r="KF1058" s="47"/>
      <c r="KG1058" s="47"/>
      <c r="KH1058" s="47"/>
      <c r="KI1058" s="47"/>
      <c r="KJ1058" s="47"/>
      <c r="KK1058" s="47"/>
      <c r="KL1058" s="47"/>
      <c r="KM1058" s="47"/>
      <c r="KN1058" s="47"/>
      <c r="KO1058" s="47"/>
      <c r="KP1058" s="47"/>
      <c r="KQ1058" s="47"/>
      <c r="KR1058" s="47"/>
      <c r="KS1058" s="47"/>
      <c r="KT1058" s="47"/>
      <c r="KU1058" s="47"/>
      <c r="KV1058" s="47"/>
      <c r="KW1058" s="47"/>
      <c r="KX1058" s="47"/>
      <c r="KY1058" s="47"/>
      <c r="KZ1058" s="47"/>
      <c r="LA1058" s="47"/>
      <c r="LB1058" s="47"/>
      <c r="LC1058" s="47"/>
      <c r="LD1058" s="47"/>
      <c r="LE1058" s="47"/>
      <c r="LF1058" s="47"/>
      <c r="LG1058" s="47"/>
      <c r="LH1058" s="47"/>
      <c r="LI1058" s="47"/>
      <c r="LJ1058" s="47"/>
      <c r="LK1058" s="47"/>
      <c r="LL1058" s="47"/>
      <c r="LM1058" s="47"/>
      <c r="LN1058" s="47"/>
      <c r="LO1058" s="47"/>
      <c r="LP1058" s="47"/>
      <c r="LQ1058" s="47"/>
      <c r="LR1058" s="47"/>
      <c r="LS1058" s="47"/>
      <c r="LT1058" s="47"/>
      <c r="LU1058" s="47"/>
      <c r="LV1058" s="47"/>
      <c r="LW1058" s="47"/>
      <c r="LX1058" s="47"/>
      <c r="LY1058" s="47"/>
      <c r="LZ1058" s="47"/>
      <c r="MA1058" s="47"/>
      <c r="MB1058" s="47"/>
      <c r="MC1058" s="47"/>
      <c r="MD1058" s="47"/>
      <c r="ME1058" s="47"/>
      <c r="MF1058" s="47"/>
      <c r="MG1058" s="47"/>
      <c r="MH1058" s="47"/>
      <c r="MI1058" s="47"/>
      <c r="MJ1058" s="47"/>
      <c r="MK1058" s="47"/>
      <c r="ML1058" s="47"/>
      <c r="MM1058" s="47"/>
      <c r="MN1058" s="47"/>
      <c r="MO1058" s="47"/>
      <c r="MP1058" s="47"/>
      <c r="MQ1058" s="47"/>
      <c r="MR1058" s="47"/>
      <c r="MS1058" s="47"/>
      <c r="MT1058" s="47"/>
      <c r="MU1058" s="47"/>
      <c r="MV1058" s="47"/>
      <c r="MW1058" s="47"/>
      <c r="MX1058" s="47"/>
      <c r="MY1058" s="47"/>
      <c r="MZ1058" s="47"/>
      <c r="NA1058" s="47"/>
    </row>
    <row r="1059" spans="138:365" x14ac:dyDescent="0.25"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  <c r="JP1059" s="47"/>
      <c r="JQ1059" s="47"/>
      <c r="JR1059" s="47"/>
      <c r="JS1059" s="47"/>
      <c r="JT1059" s="47"/>
      <c r="JU1059" s="47"/>
      <c r="JV1059" s="47"/>
      <c r="JW1059" s="47"/>
      <c r="JX1059" s="47"/>
      <c r="JY1059" s="47"/>
      <c r="JZ1059" s="47"/>
      <c r="KA1059" s="47"/>
      <c r="KB1059" s="47"/>
      <c r="KC1059" s="47"/>
      <c r="KD1059" s="47"/>
      <c r="KE1059" s="47"/>
      <c r="KF1059" s="47"/>
      <c r="KG1059" s="47"/>
      <c r="KH1059" s="47"/>
      <c r="KI1059" s="47"/>
      <c r="KJ1059" s="47"/>
      <c r="KK1059" s="47"/>
      <c r="KL1059" s="47"/>
      <c r="KM1059" s="47"/>
      <c r="KN1059" s="47"/>
      <c r="KO1059" s="47"/>
      <c r="KP1059" s="47"/>
      <c r="KQ1059" s="47"/>
      <c r="KR1059" s="47"/>
      <c r="KS1059" s="47"/>
      <c r="KT1059" s="47"/>
      <c r="KU1059" s="47"/>
      <c r="KV1059" s="47"/>
      <c r="KW1059" s="47"/>
      <c r="KX1059" s="47"/>
      <c r="KY1059" s="47"/>
      <c r="KZ1059" s="47"/>
      <c r="LA1059" s="47"/>
      <c r="LB1059" s="47"/>
      <c r="LC1059" s="47"/>
      <c r="LD1059" s="47"/>
      <c r="LE1059" s="47"/>
      <c r="LF1059" s="47"/>
      <c r="LG1059" s="47"/>
      <c r="LH1059" s="47"/>
      <c r="LI1059" s="47"/>
      <c r="LJ1059" s="47"/>
      <c r="LK1059" s="47"/>
      <c r="LL1059" s="47"/>
      <c r="LM1059" s="47"/>
      <c r="LN1059" s="47"/>
      <c r="LO1059" s="47"/>
      <c r="LP1059" s="47"/>
      <c r="LQ1059" s="47"/>
      <c r="LR1059" s="47"/>
      <c r="LS1059" s="47"/>
      <c r="LT1059" s="47"/>
      <c r="LU1059" s="47"/>
      <c r="LV1059" s="47"/>
      <c r="LW1059" s="47"/>
      <c r="LX1059" s="47"/>
      <c r="LY1059" s="47"/>
      <c r="LZ1059" s="47"/>
      <c r="MA1059" s="47"/>
      <c r="MB1059" s="47"/>
      <c r="MC1059" s="47"/>
      <c r="MD1059" s="47"/>
      <c r="ME1059" s="47"/>
      <c r="MF1059" s="47"/>
      <c r="MG1059" s="47"/>
      <c r="MH1059" s="47"/>
      <c r="MI1059" s="47"/>
      <c r="MJ1059" s="47"/>
      <c r="MK1059" s="47"/>
      <c r="ML1059" s="47"/>
      <c r="MM1059" s="47"/>
      <c r="MN1059" s="47"/>
      <c r="MO1059" s="47"/>
      <c r="MP1059" s="47"/>
      <c r="MQ1059" s="47"/>
      <c r="MR1059" s="47"/>
      <c r="MS1059" s="47"/>
      <c r="MT1059" s="47"/>
      <c r="MU1059" s="47"/>
      <c r="MV1059" s="47"/>
      <c r="MW1059" s="47"/>
      <c r="MX1059" s="47"/>
      <c r="MY1059" s="47"/>
      <c r="MZ1059" s="47"/>
      <c r="NA1059" s="47"/>
    </row>
    <row r="1060" spans="138:365" x14ac:dyDescent="0.25"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  <c r="JP1060" s="47"/>
      <c r="JQ1060" s="47"/>
      <c r="JR1060" s="47"/>
      <c r="JS1060" s="47"/>
      <c r="JT1060" s="47"/>
      <c r="JU1060" s="47"/>
      <c r="JV1060" s="47"/>
      <c r="JW1060" s="47"/>
      <c r="JX1060" s="47"/>
      <c r="JY1060" s="47"/>
      <c r="JZ1060" s="47"/>
      <c r="KA1060" s="47"/>
      <c r="KB1060" s="47"/>
      <c r="KC1060" s="47"/>
      <c r="KD1060" s="47"/>
      <c r="KE1060" s="47"/>
      <c r="KF1060" s="47"/>
      <c r="KG1060" s="47"/>
      <c r="KH1060" s="47"/>
      <c r="KI1060" s="47"/>
      <c r="KJ1060" s="47"/>
      <c r="KK1060" s="47"/>
      <c r="KL1060" s="47"/>
      <c r="KM1060" s="47"/>
      <c r="KN1060" s="47"/>
      <c r="KO1060" s="47"/>
      <c r="KP1060" s="47"/>
      <c r="KQ1060" s="47"/>
      <c r="KR1060" s="47"/>
      <c r="KS1060" s="47"/>
      <c r="KT1060" s="47"/>
      <c r="KU1060" s="47"/>
      <c r="KV1060" s="47"/>
      <c r="KW1060" s="47"/>
      <c r="KX1060" s="47"/>
      <c r="KY1060" s="47"/>
      <c r="KZ1060" s="47"/>
      <c r="LA1060" s="47"/>
      <c r="LB1060" s="47"/>
      <c r="LC1060" s="47"/>
      <c r="LD1060" s="47"/>
      <c r="LE1060" s="47"/>
      <c r="LF1060" s="47"/>
      <c r="LG1060" s="47"/>
      <c r="LH1060" s="47"/>
      <c r="LI1060" s="47"/>
      <c r="LJ1060" s="47"/>
      <c r="LK1060" s="47"/>
      <c r="LL1060" s="47"/>
      <c r="LM1060" s="47"/>
      <c r="LN1060" s="47"/>
      <c r="LO1060" s="47"/>
      <c r="LP1060" s="47"/>
      <c r="LQ1060" s="47"/>
      <c r="LR1060" s="47"/>
      <c r="LS1060" s="47"/>
      <c r="LT1060" s="47"/>
      <c r="LU1060" s="47"/>
      <c r="LV1060" s="47"/>
      <c r="LW1060" s="47"/>
      <c r="LX1060" s="47"/>
      <c r="LY1060" s="47"/>
      <c r="LZ1060" s="47"/>
      <c r="MA1060" s="47"/>
      <c r="MB1060" s="47"/>
      <c r="MC1060" s="47"/>
      <c r="MD1060" s="47"/>
      <c r="ME1060" s="47"/>
      <c r="MF1060" s="47"/>
      <c r="MG1060" s="47"/>
      <c r="MH1060" s="47"/>
      <c r="MI1060" s="47"/>
      <c r="MJ1060" s="47"/>
      <c r="MK1060" s="47"/>
      <c r="ML1060" s="47"/>
      <c r="MM1060" s="47"/>
      <c r="MN1060" s="47"/>
      <c r="MO1060" s="47"/>
      <c r="MP1060" s="47"/>
      <c r="MQ1060" s="47"/>
      <c r="MR1060" s="47"/>
      <c r="MS1060" s="47"/>
      <c r="MT1060" s="47"/>
      <c r="MU1060" s="47"/>
      <c r="MV1060" s="47"/>
      <c r="MW1060" s="47"/>
      <c r="MX1060" s="47"/>
      <c r="MY1060" s="47"/>
      <c r="MZ1060" s="47"/>
      <c r="NA1060" s="47"/>
    </row>
    <row r="1061" spans="138:365" x14ac:dyDescent="0.25"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  <c r="JP1061" s="47"/>
      <c r="JQ1061" s="47"/>
      <c r="JR1061" s="47"/>
      <c r="JS1061" s="47"/>
      <c r="JT1061" s="47"/>
      <c r="JU1061" s="47"/>
      <c r="JV1061" s="47"/>
      <c r="JW1061" s="47"/>
      <c r="JX1061" s="47"/>
      <c r="JY1061" s="47"/>
      <c r="JZ1061" s="47"/>
      <c r="KA1061" s="47"/>
      <c r="KB1061" s="47"/>
      <c r="KC1061" s="47"/>
      <c r="KD1061" s="47"/>
      <c r="KE1061" s="47"/>
      <c r="KF1061" s="47"/>
      <c r="KG1061" s="47"/>
      <c r="KH1061" s="47"/>
      <c r="KI1061" s="47"/>
      <c r="KJ1061" s="47"/>
      <c r="KK1061" s="47"/>
      <c r="KL1061" s="47"/>
      <c r="KM1061" s="47"/>
      <c r="KN1061" s="47"/>
      <c r="KO1061" s="47"/>
      <c r="KP1061" s="47"/>
      <c r="KQ1061" s="47"/>
      <c r="KR1061" s="47"/>
      <c r="KS1061" s="47"/>
      <c r="KT1061" s="47"/>
      <c r="KU1061" s="47"/>
      <c r="KV1061" s="47"/>
      <c r="KW1061" s="47"/>
      <c r="KX1061" s="47"/>
      <c r="KY1061" s="47"/>
      <c r="KZ1061" s="47"/>
      <c r="LA1061" s="47"/>
      <c r="LB1061" s="47"/>
      <c r="LC1061" s="47"/>
      <c r="LD1061" s="47"/>
      <c r="LE1061" s="47"/>
      <c r="LF1061" s="47"/>
      <c r="LG1061" s="47"/>
      <c r="LH1061" s="47"/>
      <c r="LI1061" s="47"/>
      <c r="LJ1061" s="47"/>
      <c r="LK1061" s="47"/>
      <c r="LL1061" s="47"/>
      <c r="LM1061" s="47"/>
      <c r="LN1061" s="47"/>
      <c r="LO1061" s="47"/>
      <c r="LP1061" s="47"/>
      <c r="LQ1061" s="47"/>
      <c r="LR1061" s="47"/>
      <c r="LS1061" s="47"/>
      <c r="LT1061" s="47"/>
      <c r="LU1061" s="47"/>
      <c r="LV1061" s="47"/>
      <c r="LW1061" s="47"/>
      <c r="LX1061" s="47"/>
      <c r="LY1061" s="47"/>
      <c r="LZ1061" s="47"/>
      <c r="MA1061" s="47"/>
      <c r="MB1061" s="47"/>
      <c r="MC1061" s="47"/>
      <c r="MD1061" s="47"/>
      <c r="ME1061" s="47"/>
      <c r="MF1061" s="47"/>
      <c r="MG1061" s="47"/>
      <c r="MH1061" s="47"/>
      <c r="MI1061" s="47"/>
      <c r="MJ1061" s="47"/>
      <c r="MK1061" s="47"/>
      <c r="ML1061" s="47"/>
      <c r="MM1061" s="47"/>
      <c r="MN1061" s="47"/>
      <c r="MO1061" s="47"/>
      <c r="MP1061" s="47"/>
      <c r="MQ1061" s="47"/>
      <c r="MR1061" s="47"/>
      <c r="MS1061" s="47"/>
      <c r="MT1061" s="47"/>
      <c r="MU1061" s="47"/>
      <c r="MV1061" s="47"/>
      <c r="MW1061" s="47"/>
      <c r="MX1061" s="47"/>
      <c r="MY1061" s="47"/>
      <c r="MZ1061" s="47"/>
      <c r="NA1061" s="47"/>
    </row>
    <row r="1062" spans="138:365" x14ac:dyDescent="0.25"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  <c r="JP1062" s="47"/>
      <c r="JQ1062" s="47"/>
      <c r="JR1062" s="47"/>
      <c r="JS1062" s="47"/>
      <c r="JT1062" s="47"/>
      <c r="JU1062" s="47"/>
      <c r="JV1062" s="47"/>
      <c r="JW1062" s="47"/>
      <c r="JX1062" s="47"/>
      <c r="JY1062" s="47"/>
      <c r="JZ1062" s="47"/>
      <c r="KA1062" s="47"/>
      <c r="KB1062" s="47"/>
      <c r="KC1062" s="47"/>
      <c r="KD1062" s="47"/>
      <c r="KE1062" s="47"/>
      <c r="KF1062" s="47"/>
      <c r="KG1062" s="47"/>
      <c r="KH1062" s="47"/>
      <c r="KI1062" s="47"/>
      <c r="KJ1062" s="47"/>
      <c r="KK1062" s="47"/>
      <c r="KL1062" s="47"/>
      <c r="KM1062" s="47"/>
      <c r="KN1062" s="47"/>
      <c r="KO1062" s="47"/>
      <c r="KP1062" s="47"/>
      <c r="KQ1062" s="47"/>
      <c r="KR1062" s="47"/>
      <c r="KS1062" s="47"/>
      <c r="KT1062" s="47"/>
      <c r="KU1062" s="47"/>
      <c r="KV1062" s="47"/>
      <c r="KW1062" s="47"/>
      <c r="KX1062" s="47"/>
      <c r="KY1062" s="47"/>
      <c r="KZ1062" s="47"/>
      <c r="LA1062" s="47"/>
      <c r="LB1062" s="47"/>
      <c r="LC1062" s="47"/>
      <c r="LD1062" s="47"/>
      <c r="LE1062" s="47"/>
      <c r="LF1062" s="47"/>
      <c r="LG1062" s="47"/>
      <c r="LH1062" s="47"/>
      <c r="LI1062" s="47"/>
      <c r="LJ1062" s="47"/>
      <c r="LK1062" s="47"/>
      <c r="LL1062" s="47"/>
      <c r="LM1062" s="47"/>
      <c r="LN1062" s="47"/>
      <c r="LO1062" s="47"/>
      <c r="LP1062" s="47"/>
      <c r="LQ1062" s="47"/>
      <c r="LR1062" s="47"/>
      <c r="LS1062" s="47"/>
      <c r="LT1062" s="47"/>
      <c r="LU1062" s="47"/>
      <c r="LV1062" s="47"/>
      <c r="LW1062" s="47"/>
      <c r="LX1062" s="47"/>
      <c r="LY1062" s="47"/>
      <c r="LZ1062" s="47"/>
      <c r="MA1062" s="47"/>
      <c r="MB1062" s="47"/>
      <c r="MC1062" s="47"/>
      <c r="MD1062" s="47"/>
      <c r="ME1062" s="47"/>
      <c r="MF1062" s="47"/>
      <c r="MG1062" s="47"/>
      <c r="MH1062" s="47"/>
      <c r="MI1062" s="47"/>
      <c r="MJ1062" s="47"/>
      <c r="MK1062" s="47"/>
      <c r="ML1062" s="47"/>
      <c r="MM1062" s="47"/>
      <c r="MN1062" s="47"/>
      <c r="MO1062" s="47"/>
      <c r="MP1062" s="47"/>
      <c r="MQ1062" s="47"/>
      <c r="MR1062" s="47"/>
      <c r="MS1062" s="47"/>
      <c r="MT1062" s="47"/>
      <c r="MU1062" s="47"/>
      <c r="MV1062" s="47"/>
      <c r="MW1062" s="47"/>
      <c r="MX1062" s="47"/>
      <c r="MY1062" s="47"/>
      <c r="MZ1062" s="47"/>
      <c r="NA1062" s="47"/>
    </row>
    <row r="1063" spans="138:365" x14ac:dyDescent="0.25"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  <c r="JP1063" s="47"/>
      <c r="JQ1063" s="47"/>
      <c r="JR1063" s="47"/>
      <c r="JS1063" s="47"/>
      <c r="JT1063" s="47"/>
      <c r="JU1063" s="47"/>
      <c r="JV1063" s="47"/>
      <c r="JW1063" s="47"/>
      <c r="JX1063" s="47"/>
      <c r="JY1063" s="47"/>
      <c r="JZ1063" s="47"/>
      <c r="KA1063" s="47"/>
      <c r="KB1063" s="47"/>
      <c r="KC1063" s="47"/>
      <c r="KD1063" s="47"/>
      <c r="KE1063" s="47"/>
      <c r="KF1063" s="47"/>
      <c r="KG1063" s="47"/>
      <c r="KH1063" s="47"/>
      <c r="KI1063" s="47"/>
      <c r="KJ1063" s="47"/>
      <c r="KK1063" s="47"/>
      <c r="KL1063" s="47"/>
      <c r="KM1063" s="47"/>
      <c r="KN1063" s="47"/>
      <c r="KO1063" s="47"/>
      <c r="KP1063" s="47"/>
      <c r="KQ1063" s="47"/>
      <c r="KR1063" s="47"/>
      <c r="KS1063" s="47"/>
      <c r="KT1063" s="47"/>
      <c r="KU1063" s="47"/>
      <c r="KV1063" s="47"/>
      <c r="KW1063" s="47"/>
      <c r="KX1063" s="47"/>
      <c r="KY1063" s="47"/>
      <c r="KZ1063" s="47"/>
      <c r="LA1063" s="47"/>
      <c r="LB1063" s="47"/>
      <c r="LC1063" s="47"/>
      <c r="LD1063" s="47"/>
      <c r="LE1063" s="47"/>
      <c r="LF1063" s="47"/>
      <c r="LG1063" s="47"/>
      <c r="LH1063" s="47"/>
      <c r="LI1063" s="47"/>
      <c r="LJ1063" s="47"/>
      <c r="LK1063" s="47"/>
      <c r="LL1063" s="47"/>
      <c r="LM1063" s="47"/>
      <c r="LN1063" s="47"/>
      <c r="LO1063" s="47"/>
      <c r="LP1063" s="47"/>
      <c r="LQ1063" s="47"/>
      <c r="LR1063" s="47"/>
      <c r="LS1063" s="47"/>
      <c r="LT1063" s="47"/>
      <c r="LU1063" s="47"/>
      <c r="LV1063" s="47"/>
      <c r="LW1063" s="47"/>
      <c r="LX1063" s="47"/>
      <c r="LY1063" s="47"/>
      <c r="LZ1063" s="47"/>
      <c r="MA1063" s="47"/>
      <c r="MB1063" s="47"/>
      <c r="MC1063" s="47"/>
      <c r="MD1063" s="47"/>
      <c r="ME1063" s="47"/>
      <c r="MF1063" s="47"/>
      <c r="MG1063" s="47"/>
      <c r="MH1063" s="47"/>
      <c r="MI1063" s="47"/>
      <c r="MJ1063" s="47"/>
      <c r="MK1063" s="47"/>
      <c r="ML1063" s="47"/>
      <c r="MM1063" s="47"/>
      <c r="MN1063" s="47"/>
      <c r="MO1063" s="47"/>
      <c r="MP1063" s="47"/>
      <c r="MQ1063" s="47"/>
      <c r="MR1063" s="47"/>
      <c r="MS1063" s="47"/>
      <c r="MT1063" s="47"/>
      <c r="MU1063" s="47"/>
      <c r="MV1063" s="47"/>
      <c r="MW1063" s="47"/>
      <c r="MX1063" s="47"/>
      <c r="MY1063" s="47"/>
      <c r="MZ1063" s="47"/>
      <c r="NA1063" s="47"/>
    </row>
    <row r="1064" spans="138:365" x14ac:dyDescent="0.25"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  <c r="JP1064" s="47"/>
      <c r="JQ1064" s="47"/>
      <c r="JR1064" s="47"/>
      <c r="JS1064" s="47"/>
      <c r="JT1064" s="47"/>
      <c r="JU1064" s="47"/>
      <c r="JV1064" s="47"/>
      <c r="JW1064" s="47"/>
      <c r="JX1064" s="47"/>
      <c r="JY1064" s="47"/>
      <c r="JZ1064" s="47"/>
      <c r="KA1064" s="47"/>
      <c r="KB1064" s="47"/>
      <c r="KC1064" s="47"/>
      <c r="KD1064" s="47"/>
      <c r="KE1064" s="47"/>
      <c r="KF1064" s="47"/>
      <c r="KG1064" s="47"/>
      <c r="KH1064" s="47"/>
      <c r="KI1064" s="47"/>
      <c r="KJ1064" s="47"/>
      <c r="KK1064" s="47"/>
      <c r="KL1064" s="47"/>
      <c r="KM1064" s="47"/>
      <c r="KN1064" s="47"/>
      <c r="KO1064" s="47"/>
      <c r="KP1064" s="47"/>
      <c r="KQ1064" s="47"/>
      <c r="KR1064" s="47"/>
      <c r="KS1064" s="47"/>
      <c r="KT1064" s="47"/>
      <c r="KU1064" s="47"/>
      <c r="KV1064" s="47"/>
      <c r="KW1064" s="47"/>
      <c r="KX1064" s="47"/>
      <c r="KY1064" s="47"/>
      <c r="KZ1064" s="47"/>
      <c r="LA1064" s="47"/>
      <c r="LB1064" s="47"/>
      <c r="LC1064" s="47"/>
      <c r="LD1064" s="47"/>
      <c r="LE1064" s="47"/>
      <c r="LF1064" s="47"/>
      <c r="LG1064" s="47"/>
      <c r="LH1064" s="47"/>
      <c r="LI1064" s="47"/>
      <c r="LJ1064" s="47"/>
      <c r="LK1064" s="47"/>
      <c r="LL1064" s="47"/>
      <c r="LM1064" s="47"/>
      <c r="LN1064" s="47"/>
      <c r="LO1064" s="47"/>
      <c r="LP1064" s="47"/>
      <c r="LQ1064" s="47"/>
      <c r="LR1064" s="47"/>
      <c r="LS1064" s="47"/>
      <c r="LT1064" s="47"/>
      <c r="LU1064" s="47"/>
      <c r="LV1064" s="47"/>
      <c r="LW1064" s="47"/>
      <c r="LX1064" s="47"/>
      <c r="LY1064" s="47"/>
      <c r="LZ1064" s="47"/>
      <c r="MA1064" s="47"/>
      <c r="MB1064" s="47"/>
      <c r="MC1064" s="47"/>
      <c r="MD1064" s="47"/>
      <c r="ME1064" s="47"/>
      <c r="MF1064" s="47"/>
      <c r="MG1064" s="47"/>
      <c r="MH1064" s="47"/>
      <c r="MI1064" s="47"/>
      <c r="MJ1064" s="47"/>
      <c r="MK1064" s="47"/>
      <c r="ML1064" s="47"/>
      <c r="MM1064" s="47"/>
      <c r="MN1064" s="47"/>
      <c r="MO1064" s="47"/>
      <c r="MP1064" s="47"/>
      <c r="MQ1064" s="47"/>
      <c r="MR1064" s="47"/>
      <c r="MS1064" s="47"/>
      <c r="MT1064" s="47"/>
      <c r="MU1064" s="47"/>
      <c r="MV1064" s="47"/>
      <c r="MW1064" s="47"/>
      <c r="MX1064" s="47"/>
      <c r="MY1064" s="47"/>
      <c r="MZ1064" s="47"/>
      <c r="NA1064" s="47"/>
    </row>
    <row r="1065" spans="138:365" x14ac:dyDescent="0.25"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  <c r="JP1065" s="47"/>
      <c r="JQ1065" s="47"/>
      <c r="JR1065" s="47"/>
      <c r="JS1065" s="47"/>
      <c r="JT1065" s="47"/>
      <c r="JU1065" s="47"/>
      <c r="JV1065" s="47"/>
      <c r="JW1065" s="47"/>
      <c r="JX1065" s="47"/>
      <c r="JY1065" s="47"/>
      <c r="JZ1065" s="47"/>
      <c r="KA1065" s="47"/>
      <c r="KB1065" s="47"/>
      <c r="KC1065" s="47"/>
      <c r="KD1065" s="47"/>
      <c r="KE1065" s="47"/>
      <c r="KF1065" s="47"/>
      <c r="KG1065" s="47"/>
      <c r="KH1065" s="47"/>
      <c r="KI1065" s="47"/>
      <c r="KJ1065" s="47"/>
      <c r="KK1065" s="47"/>
      <c r="KL1065" s="47"/>
      <c r="KM1065" s="47"/>
      <c r="KN1065" s="47"/>
      <c r="KO1065" s="47"/>
      <c r="KP1065" s="47"/>
      <c r="KQ1065" s="47"/>
      <c r="KR1065" s="47"/>
      <c r="KS1065" s="47"/>
      <c r="KT1065" s="47"/>
      <c r="KU1065" s="47"/>
      <c r="KV1065" s="47"/>
      <c r="KW1065" s="47"/>
      <c r="KX1065" s="47"/>
      <c r="KY1065" s="47"/>
      <c r="KZ1065" s="47"/>
      <c r="LA1065" s="47"/>
      <c r="LB1065" s="47"/>
      <c r="LC1065" s="47"/>
      <c r="LD1065" s="47"/>
      <c r="LE1065" s="47"/>
      <c r="LF1065" s="47"/>
      <c r="LG1065" s="47"/>
      <c r="LH1065" s="47"/>
      <c r="LI1065" s="47"/>
      <c r="LJ1065" s="47"/>
      <c r="LK1065" s="47"/>
      <c r="LL1065" s="47"/>
      <c r="LM1065" s="47"/>
      <c r="LN1065" s="47"/>
      <c r="LO1065" s="47"/>
      <c r="LP1065" s="47"/>
      <c r="LQ1065" s="47"/>
      <c r="LR1065" s="47"/>
      <c r="LS1065" s="47"/>
      <c r="LT1065" s="47"/>
      <c r="LU1065" s="47"/>
      <c r="LV1065" s="47"/>
      <c r="LW1065" s="47"/>
      <c r="LX1065" s="47"/>
      <c r="LY1065" s="47"/>
      <c r="LZ1065" s="47"/>
      <c r="MA1065" s="47"/>
      <c r="MB1065" s="47"/>
      <c r="MC1065" s="47"/>
      <c r="MD1065" s="47"/>
      <c r="ME1065" s="47"/>
      <c r="MF1065" s="47"/>
      <c r="MG1065" s="47"/>
      <c r="MH1065" s="47"/>
      <c r="MI1065" s="47"/>
      <c r="MJ1065" s="47"/>
      <c r="MK1065" s="47"/>
      <c r="ML1065" s="47"/>
      <c r="MM1065" s="47"/>
      <c r="MN1065" s="47"/>
      <c r="MO1065" s="47"/>
      <c r="MP1065" s="47"/>
      <c r="MQ1065" s="47"/>
      <c r="MR1065" s="47"/>
      <c r="MS1065" s="47"/>
      <c r="MT1065" s="47"/>
      <c r="MU1065" s="47"/>
      <c r="MV1065" s="47"/>
      <c r="MW1065" s="47"/>
      <c r="MX1065" s="47"/>
      <c r="MY1065" s="47"/>
      <c r="MZ1065" s="47"/>
      <c r="NA1065" s="47"/>
    </row>
    <row r="1066" spans="138:365" x14ac:dyDescent="0.25"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  <c r="JP1066" s="47"/>
      <c r="JQ1066" s="47"/>
      <c r="JR1066" s="47"/>
      <c r="JS1066" s="47"/>
      <c r="JT1066" s="47"/>
      <c r="JU1066" s="47"/>
      <c r="JV1066" s="47"/>
      <c r="JW1066" s="47"/>
      <c r="JX1066" s="47"/>
      <c r="JY1066" s="47"/>
      <c r="JZ1066" s="47"/>
      <c r="KA1066" s="47"/>
      <c r="KB1066" s="47"/>
      <c r="KC1066" s="47"/>
      <c r="KD1066" s="47"/>
      <c r="KE1066" s="47"/>
      <c r="KF1066" s="47"/>
      <c r="KG1066" s="47"/>
      <c r="KH1066" s="47"/>
      <c r="KI1066" s="47"/>
      <c r="KJ1066" s="47"/>
      <c r="KK1066" s="47"/>
      <c r="KL1066" s="47"/>
      <c r="KM1066" s="47"/>
      <c r="KN1066" s="47"/>
      <c r="KO1066" s="47"/>
      <c r="KP1066" s="47"/>
      <c r="KQ1066" s="47"/>
      <c r="KR1066" s="47"/>
      <c r="KS1066" s="47"/>
      <c r="KT1066" s="47"/>
      <c r="KU1066" s="47"/>
      <c r="KV1066" s="47"/>
      <c r="KW1066" s="47"/>
      <c r="KX1066" s="47"/>
      <c r="KY1066" s="47"/>
      <c r="KZ1066" s="47"/>
      <c r="LA1066" s="47"/>
      <c r="LB1066" s="47"/>
      <c r="LC1066" s="47"/>
      <c r="LD1066" s="47"/>
      <c r="LE1066" s="47"/>
      <c r="LF1066" s="47"/>
      <c r="LG1066" s="47"/>
      <c r="LH1066" s="47"/>
      <c r="LI1066" s="47"/>
      <c r="LJ1066" s="47"/>
      <c r="LK1066" s="47"/>
      <c r="LL1066" s="47"/>
      <c r="LM1066" s="47"/>
      <c r="LN1066" s="47"/>
      <c r="LO1066" s="47"/>
      <c r="LP1066" s="47"/>
      <c r="LQ1066" s="47"/>
      <c r="LR1066" s="47"/>
      <c r="LS1066" s="47"/>
      <c r="LT1066" s="47"/>
      <c r="LU1066" s="47"/>
      <c r="LV1066" s="47"/>
      <c r="LW1066" s="47"/>
      <c r="LX1066" s="47"/>
      <c r="LY1066" s="47"/>
      <c r="LZ1066" s="47"/>
      <c r="MA1066" s="47"/>
      <c r="MB1066" s="47"/>
      <c r="MC1066" s="47"/>
      <c r="MD1066" s="47"/>
      <c r="ME1066" s="47"/>
      <c r="MF1066" s="47"/>
      <c r="MG1066" s="47"/>
      <c r="MH1066" s="47"/>
      <c r="MI1066" s="47"/>
      <c r="MJ1066" s="47"/>
      <c r="MK1066" s="47"/>
      <c r="ML1066" s="47"/>
      <c r="MM1066" s="47"/>
      <c r="MN1066" s="47"/>
      <c r="MO1066" s="47"/>
      <c r="MP1066" s="47"/>
      <c r="MQ1066" s="47"/>
      <c r="MR1066" s="47"/>
      <c r="MS1066" s="47"/>
      <c r="MT1066" s="47"/>
      <c r="MU1066" s="47"/>
      <c r="MV1066" s="47"/>
      <c r="MW1066" s="47"/>
      <c r="MX1066" s="47"/>
      <c r="MY1066" s="47"/>
      <c r="MZ1066" s="47"/>
      <c r="NA1066" s="47"/>
    </row>
    <row r="1067" spans="138:365" x14ac:dyDescent="0.25"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  <c r="JP1067" s="47"/>
      <c r="JQ1067" s="47"/>
      <c r="JR1067" s="47"/>
      <c r="JS1067" s="47"/>
      <c r="JT1067" s="47"/>
      <c r="JU1067" s="47"/>
      <c r="JV1067" s="47"/>
      <c r="JW1067" s="47"/>
      <c r="JX1067" s="47"/>
      <c r="JY1067" s="47"/>
      <c r="JZ1067" s="47"/>
      <c r="KA1067" s="47"/>
      <c r="KB1067" s="47"/>
      <c r="KC1067" s="47"/>
      <c r="KD1067" s="47"/>
      <c r="KE1067" s="47"/>
      <c r="KF1067" s="47"/>
      <c r="KG1067" s="47"/>
      <c r="KH1067" s="47"/>
      <c r="KI1067" s="47"/>
      <c r="KJ1067" s="47"/>
      <c r="KK1067" s="47"/>
      <c r="KL1067" s="47"/>
      <c r="KM1067" s="47"/>
      <c r="KN1067" s="47"/>
      <c r="KO1067" s="47"/>
      <c r="KP1067" s="47"/>
      <c r="KQ1067" s="47"/>
      <c r="KR1067" s="47"/>
      <c r="KS1067" s="47"/>
      <c r="KT1067" s="47"/>
      <c r="KU1067" s="47"/>
      <c r="KV1067" s="47"/>
      <c r="KW1067" s="47"/>
      <c r="KX1067" s="47"/>
      <c r="KY1067" s="47"/>
      <c r="KZ1067" s="47"/>
      <c r="LA1067" s="47"/>
      <c r="LB1067" s="47"/>
      <c r="LC1067" s="47"/>
      <c r="LD1067" s="47"/>
      <c r="LE1067" s="47"/>
      <c r="LF1067" s="47"/>
      <c r="LG1067" s="47"/>
      <c r="LH1067" s="47"/>
      <c r="LI1067" s="47"/>
      <c r="LJ1067" s="47"/>
      <c r="LK1067" s="47"/>
      <c r="LL1067" s="47"/>
      <c r="LM1067" s="47"/>
      <c r="LN1067" s="47"/>
      <c r="LO1067" s="47"/>
      <c r="LP1067" s="47"/>
      <c r="LQ1067" s="47"/>
      <c r="LR1067" s="47"/>
      <c r="LS1067" s="47"/>
      <c r="LT1067" s="47"/>
      <c r="LU1067" s="47"/>
      <c r="LV1067" s="47"/>
      <c r="LW1067" s="47"/>
      <c r="LX1067" s="47"/>
      <c r="LY1067" s="47"/>
      <c r="LZ1067" s="47"/>
      <c r="MA1067" s="47"/>
      <c r="MB1067" s="47"/>
      <c r="MC1067" s="47"/>
      <c r="MD1067" s="47"/>
      <c r="ME1067" s="47"/>
      <c r="MF1067" s="47"/>
      <c r="MG1067" s="47"/>
      <c r="MH1067" s="47"/>
      <c r="MI1067" s="47"/>
      <c r="MJ1067" s="47"/>
      <c r="MK1067" s="47"/>
      <c r="ML1067" s="47"/>
      <c r="MM1067" s="47"/>
      <c r="MN1067" s="47"/>
      <c r="MO1067" s="47"/>
      <c r="MP1067" s="47"/>
      <c r="MQ1067" s="47"/>
      <c r="MR1067" s="47"/>
      <c r="MS1067" s="47"/>
      <c r="MT1067" s="47"/>
      <c r="MU1067" s="47"/>
      <c r="MV1067" s="47"/>
      <c r="MW1067" s="47"/>
      <c r="MX1067" s="47"/>
      <c r="MY1067" s="47"/>
      <c r="MZ1067" s="47"/>
      <c r="NA1067" s="47"/>
    </row>
    <row r="1068" spans="138:365" x14ac:dyDescent="0.25"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  <c r="JP1068" s="47"/>
      <c r="JQ1068" s="47"/>
      <c r="JR1068" s="47"/>
      <c r="JS1068" s="47"/>
      <c r="JT1068" s="47"/>
      <c r="JU1068" s="47"/>
      <c r="JV1068" s="47"/>
      <c r="JW1068" s="47"/>
      <c r="JX1068" s="47"/>
      <c r="JY1068" s="47"/>
      <c r="JZ1068" s="47"/>
      <c r="KA1068" s="47"/>
      <c r="KB1068" s="47"/>
      <c r="KC1068" s="47"/>
      <c r="KD1068" s="47"/>
      <c r="KE1068" s="47"/>
      <c r="KF1068" s="47"/>
      <c r="KG1068" s="47"/>
      <c r="KH1068" s="47"/>
      <c r="KI1068" s="47"/>
      <c r="KJ1068" s="47"/>
      <c r="KK1068" s="47"/>
      <c r="KL1068" s="47"/>
      <c r="KM1068" s="47"/>
      <c r="KN1068" s="47"/>
      <c r="KO1068" s="47"/>
      <c r="KP1068" s="47"/>
      <c r="KQ1068" s="47"/>
      <c r="KR1068" s="47"/>
      <c r="KS1068" s="47"/>
      <c r="KT1068" s="47"/>
      <c r="KU1068" s="47"/>
      <c r="KV1068" s="47"/>
      <c r="KW1068" s="47"/>
      <c r="KX1068" s="47"/>
      <c r="KY1068" s="47"/>
      <c r="KZ1068" s="47"/>
      <c r="LA1068" s="47"/>
      <c r="LB1068" s="47"/>
      <c r="LC1068" s="47"/>
      <c r="LD1068" s="47"/>
      <c r="LE1068" s="47"/>
      <c r="LF1068" s="47"/>
      <c r="LG1068" s="47"/>
      <c r="LH1068" s="47"/>
      <c r="LI1068" s="47"/>
      <c r="LJ1068" s="47"/>
      <c r="LK1068" s="47"/>
      <c r="LL1068" s="47"/>
      <c r="LM1068" s="47"/>
      <c r="LN1068" s="47"/>
      <c r="LO1068" s="47"/>
      <c r="LP1068" s="47"/>
      <c r="LQ1068" s="47"/>
      <c r="LR1068" s="47"/>
      <c r="LS1068" s="47"/>
      <c r="LT1068" s="47"/>
      <c r="LU1068" s="47"/>
      <c r="LV1068" s="47"/>
      <c r="LW1068" s="47"/>
      <c r="LX1068" s="47"/>
      <c r="LY1068" s="47"/>
      <c r="LZ1068" s="47"/>
      <c r="MA1068" s="47"/>
      <c r="MB1068" s="47"/>
      <c r="MC1068" s="47"/>
      <c r="MD1068" s="47"/>
      <c r="ME1068" s="47"/>
      <c r="MF1068" s="47"/>
      <c r="MG1068" s="47"/>
      <c r="MH1068" s="47"/>
      <c r="MI1068" s="47"/>
      <c r="MJ1068" s="47"/>
      <c r="MK1068" s="47"/>
      <c r="ML1068" s="47"/>
      <c r="MM1068" s="47"/>
      <c r="MN1068" s="47"/>
      <c r="MO1068" s="47"/>
      <c r="MP1068" s="47"/>
      <c r="MQ1068" s="47"/>
      <c r="MR1068" s="47"/>
      <c r="MS1068" s="47"/>
      <c r="MT1068" s="47"/>
      <c r="MU1068" s="47"/>
      <c r="MV1068" s="47"/>
      <c r="MW1068" s="47"/>
      <c r="MX1068" s="47"/>
      <c r="MY1068" s="47"/>
      <c r="MZ1068" s="47"/>
      <c r="NA1068" s="47"/>
    </row>
    <row r="1069" spans="138:365" x14ac:dyDescent="0.25"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  <c r="JP1069" s="47"/>
      <c r="JQ1069" s="47"/>
      <c r="JR1069" s="47"/>
      <c r="JS1069" s="47"/>
      <c r="JT1069" s="47"/>
      <c r="JU1069" s="47"/>
      <c r="JV1069" s="47"/>
      <c r="JW1069" s="47"/>
      <c r="JX1069" s="47"/>
      <c r="JY1069" s="47"/>
      <c r="JZ1069" s="47"/>
      <c r="KA1069" s="47"/>
      <c r="KB1069" s="47"/>
      <c r="KC1069" s="47"/>
      <c r="KD1069" s="47"/>
      <c r="KE1069" s="47"/>
      <c r="KF1069" s="47"/>
      <c r="KG1069" s="47"/>
      <c r="KH1069" s="47"/>
      <c r="KI1069" s="47"/>
      <c r="KJ1069" s="47"/>
      <c r="KK1069" s="47"/>
      <c r="KL1069" s="47"/>
      <c r="KM1069" s="47"/>
      <c r="KN1069" s="47"/>
      <c r="KO1069" s="47"/>
      <c r="KP1069" s="47"/>
      <c r="KQ1069" s="47"/>
      <c r="KR1069" s="47"/>
      <c r="KS1069" s="47"/>
      <c r="KT1069" s="47"/>
      <c r="KU1069" s="47"/>
      <c r="KV1069" s="47"/>
      <c r="KW1069" s="47"/>
      <c r="KX1069" s="47"/>
      <c r="KY1069" s="47"/>
      <c r="KZ1069" s="47"/>
      <c r="LA1069" s="47"/>
      <c r="LB1069" s="47"/>
      <c r="LC1069" s="47"/>
      <c r="LD1069" s="47"/>
      <c r="LE1069" s="47"/>
      <c r="LF1069" s="47"/>
      <c r="LG1069" s="47"/>
      <c r="LH1069" s="47"/>
      <c r="LI1069" s="47"/>
      <c r="LJ1069" s="47"/>
      <c r="LK1069" s="47"/>
      <c r="LL1069" s="47"/>
      <c r="LM1069" s="47"/>
      <c r="LN1069" s="47"/>
      <c r="LO1069" s="47"/>
      <c r="LP1069" s="47"/>
      <c r="LQ1069" s="47"/>
      <c r="LR1069" s="47"/>
      <c r="LS1069" s="47"/>
      <c r="LT1069" s="47"/>
      <c r="LU1069" s="47"/>
      <c r="LV1069" s="47"/>
      <c r="LW1069" s="47"/>
      <c r="LX1069" s="47"/>
      <c r="LY1069" s="47"/>
      <c r="LZ1069" s="47"/>
      <c r="MA1069" s="47"/>
      <c r="MB1069" s="47"/>
      <c r="MC1069" s="47"/>
      <c r="MD1069" s="47"/>
      <c r="ME1069" s="47"/>
      <c r="MF1069" s="47"/>
      <c r="MG1069" s="47"/>
      <c r="MH1069" s="47"/>
      <c r="MI1069" s="47"/>
      <c r="MJ1069" s="47"/>
      <c r="MK1069" s="47"/>
      <c r="ML1069" s="47"/>
      <c r="MM1069" s="47"/>
      <c r="MN1069" s="47"/>
      <c r="MO1069" s="47"/>
      <c r="MP1069" s="47"/>
      <c r="MQ1069" s="47"/>
      <c r="MR1069" s="47"/>
      <c r="MS1069" s="47"/>
      <c r="MT1069" s="47"/>
      <c r="MU1069" s="47"/>
      <c r="MV1069" s="47"/>
      <c r="MW1069" s="47"/>
      <c r="MX1069" s="47"/>
      <c r="MY1069" s="47"/>
      <c r="MZ1069" s="47"/>
      <c r="NA1069" s="47"/>
    </row>
    <row r="1070" spans="138:365" x14ac:dyDescent="0.25"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  <c r="JP1070" s="47"/>
      <c r="JQ1070" s="47"/>
      <c r="JR1070" s="47"/>
      <c r="JS1070" s="47"/>
      <c r="JT1070" s="47"/>
      <c r="JU1070" s="47"/>
      <c r="JV1070" s="47"/>
      <c r="JW1070" s="47"/>
      <c r="JX1070" s="47"/>
      <c r="JY1070" s="47"/>
      <c r="JZ1070" s="47"/>
      <c r="KA1070" s="47"/>
      <c r="KB1070" s="47"/>
      <c r="KC1070" s="47"/>
      <c r="KD1070" s="47"/>
      <c r="KE1070" s="47"/>
      <c r="KF1070" s="47"/>
      <c r="KG1070" s="47"/>
      <c r="KH1070" s="47"/>
      <c r="KI1070" s="47"/>
      <c r="KJ1070" s="47"/>
      <c r="KK1070" s="47"/>
      <c r="KL1070" s="47"/>
      <c r="KM1070" s="47"/>
      <c r="KN1070" s="47"/>
      <c r="KO1070" s="47"/>
      <c r="KP1070" s="47"/>
      <c r="KQ1070" s="47"/>
      <c r="KR1070" s="47"/>
      <c r="KS1070" s="47"/>
      <c r="KT1070" s="47"/>
      <c r="KU1070" s="47"/>
      <c r="KV1070" s="47"/>
      <c r="KW1070" s="47"/>
      <c r="KX1070" s="47"/>
      <c r="KY1070" s="47"/>
      <c r="KZ1070" s="47"/>
      <c r="LA1070" s="47"/>
      <c r="LB1070" s="47"/>
      <c r="LC1070" s="47"/>
      <c r="LD1070" s="47"/>
      <c r="LE1070" s="47"/>
      <c r="LF1070" s="47"/>
      <c r="LG1070" s="47"/>
      <c r="LH1070" s="47"/>
      <c r="LI1070" s="47"/>
      <c r="LJ1070" s="47"/>
      <c r="LK1070" s="47"/>
      <c r="LL1070" s="47"/>
      <c r="LM1070" s="47"/>
      <c r="LN1070" s="47"/>
      <c r="LO1070" s="47"/>
      <c r="LP1070" s="47"/>
      <c r="LQ1070" s="47"/>
      <c r="LR1070" s="47"/>
      <c r="LS1070" s="47"/>
      <c r="LT1070" s="47"/>
      <c r="LU1070" s="47"/>
      <c r="LV1070" s="47"/>
      <c r="LW1070" s="47"/>
      <c r="LX1070" s="47"/>
      <c r="LY1070" s="47"/>
      <c r="LZ1070" s="47"/>
      <c r="MA1070" s="47"/>
      <c r="MB1070" s="47"/>
      <c r="MC1070" s="47"/>
      <c r="MD1070" s="47"/>
      <c r="ME1070" s="47"/>
      <c r="MF1070" s="47"/>
      <c r="MG1070" s="47"/>
      <c r="MH1070" s="47"/>
      <c r="MI1070" s="47"/>
      <c r="MJ1070" s="47"/>
      <c r="MK1070" s="47"/>
      <c r="ML1070" s="47"/>
      <c r="MM1070" s="47"/>
      <c r="MN1070" s="47"/>
      <c r="MO1070" s="47"/>
      <c r="MP1070" s="47"/>
      <c r="MQ1070" s="47"/>
      <c r="MR1070" s="47"/>
      <c r="MS1070" s="47"/>
      <c r="MT1070" s="47"/>
      <c r="MU1070" s="47"/>
      <c r="MV1070" s="47"/>
      <c r="MW1070" s="47"/>
      <c r="MX1070" s="47"/>
      <c r="MY1070" s="47"/>
      <c r="MZ1070" s="47"/>
      <c r="NA1070" s="47"/>
    </row>
    <row r="1071" spans="138:365" x14ac:dyDescent="0.25"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  <c r="JP1071" s="47"/>
      <c r="JQ1071" s="47"/>
      <c r="JR1071" s="47"/>
      <c r="JS1071" s="47"/>
      <c r="JT1071" s="47"/>
      <c r="JU1071" s="47"/>
      <c r="JV1071" s="47"/>
      <c r="JW1071" s="47"/>
      <c r="JX1071" s="47"/>
      <c r="JY1071" s="47"/>
      <c r="JZ1071" s="47"/>
      <c r="KA1071" s="47"/>
      <c r="KB1071" s="47"/>
      <c r="KC1071" s="47"/>
      <c r="KD1071" s="47"/>
      <c r="KE1071" s="47"/>
      <c r="KF1071" s="47"/>
      <c r="KG1071" s="47"/>
      <c r="KH1071" s="47"/>
      <c r="KI1071" s="47"/>
      <c r="KJ1071" s="47"/>
      <c r="KK1071" s="47"/>
      <c r="KL1071" s="47"/>
      <c r="KM1071" s="47"/>
      <c r="KN1071" s="47"/>
      <c r="KO1071" s="47"/>
      <c r="KP1071" s="47"/>
      <c r="KQ1071" s="47"/>
      <c r="KR1071" s="47"/>
      <c r="KS1071" s="47"/>
      <c r="KT1071" s="47"/>
      <c r="KU1071" s="47"/>
      <c r="KV1071" s="47"/>
      <c r="KW1071" s="47"/>
      <c r="KX1071" s="47"/>
      <c r="KY1071" s="47"/>
      <c r="KZ1071" s="47"/>
      <c r="LA1071" s="47"/>
      <c r="LB1071" s="47"/>
      <c r="LC1071" s="47"/>
      <c r="LD1071" s="47"/>
      <c r="LE1071" s="47"/>
      <c r="LF1071" s="47"/>
      <c r="LG1071" s="47"/>
      <c r="LH1071" s="47"/>
      <c r="LI1071" s="47"/>
      <c r="LJ1071" s="47"/>
      <c r="LK1071" s="47"/>
      <c r="LL1071" s="47"/>
      <c r="LM1071" s="47"/>
      <c r="LN1071" s="47"/>
      <c r="LO1071" s="47"/>
      <c r="LP1071" s="47"/>
      <c r="LQ1071" s="47"/>
      <c r="LR1071" s="47"/>
      <c r="LS1071" s="47"/>
      <c r="LT1071" s="47"/>
      <c r="LU1071" s="47"/>
      <c r="LV1071" s="47"/>
      <c r="LW1071" s="47"/>
      <c r="LX1071" s="47"/>
      <c r="LY1071" s="47"/>
      <c r="LZ1071" s="47"/>
      <c r="MA1071" s="47"/>
      <c r="MB1071" s="47"/>
      <c r="MC1071" s="47"/>
      <c r="MD1071" s="47"/>
      <c r="ME1071" s="47"/>
      <c r="MF1071" s="47"/>
      <c r="MG1071" s="47"/>
      <c r="MH1071" s="47"/>
      <c r="MI1071" s="47"/>
      <c r="MJ1071" s="47"/>
      <c r="MK1071" s="47"/>
      <c r="ML1071" s="47"/>
      <c r="MM1071" s="47"/>
      <c r="MN1071" s="47"/>
      <c r="MO1071" s="47"/>
      <c r="MP1071" s="47"/>
      <c r="MQ1071" s="47"/>
      <c r="MR1071" s="47"/>
      <c r="MS1071" s="47"/>
      <c r="MT1071" s="47"/>
      <c r="MU1071" s="47"/>
      <c r="MV1071" s="47"/>
      <c r="MW1071" s="47"/>
      <c r="MX1071" s="47"/>
      <c r="MY1071" s="47"/>
      <c r="MZ1071" s="47"/>
      <c r="NA1071" s="47"/>
    </row>
    <row r="1072" spans="138:365" x14ac:dyDescent="0.25"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  <c r="JP1072" s="47"/>
      <c r="JQ1072" s="47"/>
      <c r="JR1072" s="47"/>
      <c r="JS1072" s="47"/>
      <c r="JT1072" s="47"/>
      <c r="JU1072" s="47"/>
      <c r="JV1072" s="47"/>
      <c r="JW1072" s="47"/>
      <c r="JX1072" s="47"/>
      <c r="JY1072" s="47"/>
      <c r="JZ1072" s="47"/>
      <c r="KA1072" s="47"/>
      <c r="KB1072" s="47"/>
      <c r="KC1072" s="47"/>
      <c r="KD1072" s="47"/>
      <c r="KE1072" s="47"/>
      <c r="KF1072" s="47"/>
      <c r="KG1072" s="47"/>
      <c r="KH1072" s="47"/>
      <c r="KI1072" s="47"/>
      <c r="KJ1072" s="47"/>
      <c r="KK1072" s="47"/>
      <c r="KL1072" s="47"/>
      <c r="KM1072" s="47"/>
      <c r="KN1072" s="47"/>
      <c r="KO1072" s="47"/>
      <c r="KP1072" s="47"/>
      <c r="KQ1072" s="47"/>
      <c r="KR1072" s="47"/>
      <c r="KS1072" s="47"/>
      <c r="KT1072" s="47"/>
      <c r="KU1072" s="47"/>
      <c r="KV1072" s="47"/>
      <c r="KW1072" s="47"/>
      <c r="KX1072" s="47"/>
      <c r="KY1072" s="47"/>
      <c r="KZ1072" s="47"/>
      <c r="LA1072" s="47"/>
      <c r="LB1072" s="47"/>
      <c r="LC1072" s="47"/>
      <c r="LD1072" s="47"/>
      <c r="LE1072" s="47"/>
      <c r="LF1072" s="47"/>
      <c r="LG1072" s="47"/>
      <c r="LH1072" s="47"/>
      <c r="LI1072" s="47"/>
      <c r="LJ1072" s="47"/>
      <c r="LK1072" s="47"/>
      <c r="LL1072" s="47"/>
      <c r="LM1072" s="47"/>
      <c r="LN1072" s="47"/>
      <c r="LO1072" s="47"/>
      <c r="LP1072" s="47"/>
      <c r="LQ1072" s="47"/>
      <c r="LR1072" s="47"/>
      <c r="LS1072" s="47"/>
      <c r="LT1072" s="47"/>
      <c r="LU1072" s="47"/>
      <c r="LV1072" s="47"/>
      <c r="LW1072" s="47"/>
      <c r="LX1072" s="47"/>
      <c r="LY1072" s="47"/>
      <c r="LZ1072" s="47"/>
      <c r="MA1072" s="47"/>
      <c r="MB1072" s="47"/>
      <c r="MC1072" s="47"/>
      <c r="MD1072" s="47"/>
      <c r="ME1072" s="47"/>
      <c r="MF1072" s="47"/>
      <c r="MG1072" s="47"/>
      <c r="MH1072" s="47"/>
      <c r="MI1072" s="47"/>
      <c r="MJ1072" s="47"/>
      <c r="MK1072" s="47"/>
      <c r="ML1072" s="47"/>
      <c r="MM1072" s="47"/>
      <c r="MN1072" s="47"/>
      <c r="MO1072" s="47"/>
      <c r="MP1072" s="47"/>
      <c r="MQ1072" s="47"/>
      <c r="MR1072" s="47"/>
      <c r="MS1072" s="47"/>
      <c r="MT1072" s="47"/>
      <c r="MU1072" s="47"/>
      <c r="MV1072" s="47"/>
      <c r="MW1072" s="47"/>
      <c r="MX1072" s="47"/>
      <c r="MY1072" s="47"/>
      <c r="MZ1072" s="47"/>
      <c r="NA1072" s="47"/>
    </row>
    <row r="1073" spans="138:365" x14ac:dyDescent="0.25"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  <c r="JP1073" s="47"/>
      <c r="JQ1073" s="47"/>
      <c r="JR1073" s="47"/>
      <c r="JS1073" s="47"/>
      <c r="JT1073" s="47"/>
      <c r="JU1073" s="47"/>
      <c r="JV1073" s="47"/>
      <c r="JW1073" s="47"/>
      <c r="JX1073" s="47"/>
      <c r="JY1073" s="47"/>
      <c r="JZ1073" s="47"/>
      <c r="KA1073" s="47"/>
      <c r="KB1073" s="47"/>
      <c r="KC1073" s="47"/>
      <c r="KD1073" s="47"/>
      <c r="KE1073" s="47"/>
      <c r="KF1073" s="47"/>
      <c r="KG1073" s="47"/>
      <c r="KH1073" s="47"/>
      <c r="KI1073" s="47"/>
      <c r="KJ1073" s="47"/>
      <c r="KK1073" s="47"/>
      <c r="KL1073" s="47"/>
      <c r="KM1073" s="47"/>
      <c r="KN1073" s="47"/>
      <c r="KO1073" s="47"/>
      <c r="KP1073" s="47"/>
      <c r="KQ1073" s="47"/>
      <c r="KR1073" s="47"/>
      <c r="KS1073" s="47"/>
      <c r="KT1073" s="47"/>
      <c r="KU1073" s="47"/>
      <c r="KV1073" s="47"/>
      <c r="KW1073" s="47"/>
      <c r="KX1073" s="47"/>
      <c r="KY1073" s="47"/>
      <c r="KZ1073" s="47"/>
      <c r="LA1073" s="47"/>
      <c r="LB1073" s="47"/>
      <c r="LC1073" s="47"/>
      <c r="LD1073" s="47"/>
      <c r="LE1073" s="47"/>
      <c r="LF1073" s="47"/>
      <c r="LG1073" s="47"/>
      <c r="LH1073" s="47"/>
      <c r="LI1073" s="47"/>
      <c r="LJ1073" s="47"/>
      <c r="LK1073" s="47"/>
      <c r="LL1073" s="47"/>
      <c r="LM1073" s="47"/>
      <c r="LN1073" s="47"/>
      <c r="LO1073" s="47"/>
      <c r="LP1073" s="47"/>
      <c r="LQ1073" s="47"/>
      <c r="LR1073" s="47"/>
      <c r="LS1073" s="47"/>
      <c r="LT1073" s="47"/>
      <c r="LU1073" s="47"/>
      <c r="LV1073" s="47"/>
      <c r="LW1073" s="47"/>
      <c r="LX1073" s="47"/>
      <c r="LY1073" s="47"/>
      <c r="LZ1073" s="47"/>
      <c r="MA1073" s="47"/>
      <c r="MB1073" s="47"/>
      <c r="MC1073" s="47"/>
      <c r="MD1073" s="47"/>
      <c r="ME1073" s="47"/>
      <c r="MF1073" s="47"/>
      <c r="MG1073" s="47"/>
      <c r="MH1073" s="47"/>
      <c r="MI1073" s="47"/>
      <c r="MJ1073" s="47"/>
      <c r="MK1073" s="47"/>
      <c r="ML1073" s="47"/>
      <c r="MM1073" s="47"/>
      <c r="MN1073" s="47"/>
      <c r="MO1073" s="47"/>
      <c r="MP1073" s="47"/>
      <c r="MQ1073" s="47"/>
      <c r="MR1073" s="47"/>
      <c r="MS1073" s="47"/>
      <c r="MT1073" s="47"/>
      <c r="MU1073" s="47"/>
      <c r="MV1073" s="47"/>
      <c r="MW1073" s="47"/>
      <c r="MX1073" s="47"/>
      <c r="MY1073" s="47"/>
      <c r="MZ1073" s="47"/>
      <c r="NA1073" s="47"/>
    </row>
    <row r="1074" spans="138:365" x14ac:dyDescent="0.25"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  <c r="JP1074" s="47"/>
      <c r="JQ1074" s="47"/>
      <c r="JR1074" s="47"/>
      <c r="JS1074" s="47"/>
      <c r="JT1074" s="47"/>
      <c r="JU1074" s="47"/>
      <c r="JV1074" s="47"/>
      <c r="JW1074" s="47"/>
      <c r="JX1074" s="47"/>
      <c r="JY1074" s="47"/>
      <c r="JZ1074" s="47"/>
      <c r="KA1074" s="47"/>
      <c r="KB1074" s="47"/>
      <c r="KC1074" s="47"/>
      <c r="KD1074" s="47"/>
      <c r="KE1074" s="47"/>
      <c r="KF1074" s="47"/>
      <c r="KG1074" s="47"/>
      <c r="KH1074" s="47"/>
      <c r="KI1074" s="47"/>
      <c r="KJ1074" s="47"/>
      <c r="KK1074" s="47"/>
      <c r="KL1074" s="47"/>
      <c r="KM1074" s="47"/>
      <c r="KN1074" s="47"/>
      <c r="KO1074" s="47"/>
      <c r="KP1074" s="47"/>
      <c r="KQ1074" s="47"/>
      <c r="KR1074" s="47"/>
      <c r="KS1074" s="47"/>
      <c r="KT1074" s="47"/>
      <c r="KU1074" s="47"/>
      <c r="KV1074" s="47"/>
      <c r="KW1074" s="47"/>
      <c r="KX1074" s="47"/>
      <c r="KY1074" s="47"/>
      <c r="KZ1074" s="47"/>
      <c r="LA1074" s="47"/>
      <c r="LB1074" s="47"/>
      <c r="LC1074" s="47"/>
      <c r="LD1074" s="47"/>
      <c r="LE1074" s="47"/>
      <c r="LF1074" s="47"/>
      <c r="LG1074" s="47"/>
      <c r="LH1074" s="47"/>
      <c r="LI1074" s="47"/>
      <c r="LJ1074" s="47"/>
      <c r="LK1074" s="47"/>
      <c r="LL1074" s="47"/>
      <c r="LM1074" s="47"/>
      <c r="LN1074" s="47"/>
      <c r="LO1074" s="47"/>
      <c r="LP1074" s="47"/>
      <c r="LQ1074" s="47"/>
      <c r="LR1074" s="47"/>
      <c r="LS1074" s="47"/>
      <c r="LT1074" s="47"/>
      <c r="LU1074" s="47"/>
      <c r="LV1074" s="47"/>
      <c r="LW1074" s="47"/>
      <c r="LX1074" s="47"/>
      <c r="LY1074" s="47"/>
      <c r="LZ1074" s="47"/>
      <c r="MA1074" s="47"/>
      <c r="MB1074" s="47"/>
      <c r="MC1074" s="47"/>
      <c r="MD1074" s="47"/>
      <c r="ME1074" s="47"/>
      <c r="MF1074" s="47"/>
      <c r="MG1074" s="47"/>
      <c r="MH1074" s="47"/>
      <c r="MI1074" s="47"/>
      <c r="MJ1074" s="47"/>
      <c r="MK1074" s="47"/>
      <c r="ML1074" s="47"/>
      <c r="MM1074" s="47"/>
      <c r="MN1074" s="47"/>
      <c r="MO1074" s="47"/>
      <c r="MP1074" s="47"/>
      <c r="MQ1074" s="47"/>
      <c r="MR1074" s="47"/>
      <c r="MS1074" s="47"/>
      <c r="MT1074" s="47"/>
      <c r="MU1074" s="47"/>
      <c r="MV1074" s="47"/>
      <c r="MW1074" s="47"/>
      <c r="MX1074" s="47"/>
      <c r="MY1074" s="47"/>
      <c r="MZ1074" s="47"/>
      <c r="NA1074" s="47"/>
    </row>
    <row r="1075" spans="138:365" x14ac:dyDescent="0.25"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  <c r="JP1075" s="47"/>
      <c r="JQ1075" s="47"/>
      <c r="JR1075" s="47"/>
      <c r="JS1075" s="47"/>
      <c r="JT1075" s="47"/>
      <c r="JU1075" s="47"/>
      <c r="JV1075" s="47"/>
      <c r="JW1075" s="47"/>
      <c r="JX1075" s="47"/>
      <c r="JY1075" s="47"/>
      <c r="JZ1075" s="47"/>
      <c r="KA1075" s="47"/>
      <c r="KB1075" s="47"/>
      <c r="KC1075" s="47"/>
      <c r="KD1075" s="47"/>
      <c r="KE1075" s="47"/>
      <c r="KF1075" s="47"/>
      <c r="KG1075" s="47"/>
      <c r="KH1075" s="47"/>
      <c r="KI1075" s="47"/>
      <c r="KJ1075" s="47"/>
      <c r="KK1075" s="47"/>
      <c r="KL1075" s="47"/>
      <c r="KM1075" s="47"/>
      <c r="KN1075" s="47"/>
      <c r="KO1075" s="47"/>
      <c r="KP1075" s="47"/>
      <c r="KQ1075" s="47"/>
      <c r="KR1075" s="47"/>
      <c r="KS1075" s="47"/>
      <c r="KT1075" s="47"/>
      <c r="KU1075" s="47"/>
      <c r="KV1075" s="47"/>
      <c r="KW1075" s="47"/>
      <c r="KX1075" s="47"/>
      <c r="KY1075" s="47"/>
      <c r="KZ1075" s="47"/>
      <c r="LA1075" s="47"/>
      <c r="LB1075" s="47"/>
      <c r="LC1075" s="47"/>
      <c r="LD1075" s="47"/>
      <c r="LE1075" s="47"/>
      <c r="LF1075" s="47"/>
      <c r="LG1075" s="47"/>
      <c r="LH1075" s="47"/>
      <c r="LI1075" s="47"/>
      <c r="LJ1075" s="47"/>
      <c r="LK1075" s="47"/>
      <c r="LL1075" s="47"/>
      <c r="LM1075" s="47"/>
      <c r="LN1075" s="47"/>
      <c r="LO1075" s="47"/>
      <c r="LP1075" s="47"/>
      <c r="LQ1075" s="47"/>
      <c r="LR1075" s="47"/>
      <c r="LS1075" s="47"/>
      <c r="LT1075" s="47"/>
      <c r="LU1075" s="47"/>
      <c r="LV1075" s="47"/>
      <c r="LW1075" s="47"/>
      <c r="LX1075" s="47"/>
      <c r="LY1075" s="47"/>
      <c r="LZ1075" s="47"/>
      <c r="MA1075" s="47"/>
      <c r="MB1075" s="47"/>
      <c r="MC1075" s="47"/>
      <c r="MD1075" s="47"/>
      <c r="ME1075" s="47"/>
      <c r="MF1075" s="47"/>
      <c r="MG1075" s="47"/>
      <c r="MH1075" s="47"/>
      <c r="MI1075" s="47"/>
      <c r="MJ1075" s="47"/>
      <c r="MK1075" s="47"/>
      <c r="ML1075" s="47"/>
      <c r="MM1075" s="47"/>
      <c r="MN1075" s="47"/>
      <c r="MO1075" s="47"/>
      <c r="MP1075" s="47"/>
      <c r="MQ1075" s="47"/>
      <c r="MR1075" s="47"/>
      <c r="MS1075" s="47"/>
      <c r="MT1075" s="47"/>
      <c r="MU1075" s="47"/>
      <c r="MV1075" s="47"/>
      <c r="MW1075" s="47"/>
      <c r="MX1075" s="47"/>
      <c r="MY1075" s="47"/>
      <c r="MZ1075" s="47"/>
      <c r="NA1075" s="47"/>
    </row>
    <row r="1076" spans="138:365" x14ac:dyDescent="0.25"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  <c r="JP1076" s="47"/>
      <c r="JQ1076" s="47"/>
      <c r="JR1076" s="47"/>
      <c r="JS1076" s="47"/>
      <c r="JT1076" s="47"/>
      <c r="JU1076" s="47"/>
      <c r="JV1076" s="47"/>
      <c r="JW1076" s="47"/>
      <c r="JX1076" s="47"/>
      <c r="JY1076" s="47"/>
      <c r="JZ1076" s="47"/>
      <c r="KA1076" s="47"/>
      <c r="KB1076" s="47"/>
      <c r="KC1076" s="47"/>
      <c r="KD1076" s="47"/>
      <c r="KE1076" s="47"/>
      <c r="KF1076" s="47"/>
      <c r="KG1076" s="47"/>
      <c r="KH1076" s="47"/>
      <c r="KI1076" s="47"/>
      <c r="KJ1076" s="47"/>
      <c r="KK1076" s="47"/>
      <c r="KL1076" s="47"/>
      <c r="KM1076" s="47"/>
      <c r="KN1076" s="47"/>
      <c r="KO1076" s="47"/>
      <c r="KP1076" s="47"/>
      <c r="KQ1076" s="47"/>
      <c r="KR1076" s="47"/>
      <c r="KS1076" s="47"/>
      <c r="KT1076" s="47"/>
      <c r="KU1076" s="47"/>
      <c r="KV1076" s="47"/>
      <c r="KW1076" s="47"/>
      <c r="KX1076" s="47"/>
      <c r="KY1076" s="47"/>
      <c r="KZ1076" s="47"/>
      <c r="LA1076" s="47"/>
      <c r="LB1076" s="47"/>
      <c r="LC1076" s="47"/>
      <c r="LD1076" s="47"/>
      <c r="LE1076" s="47"/>
      <c r="LF1076" s="47"/>
      <c r="LG1076" s="47"/>
      <c r="LH1076" s="47"/>
      <c r="LI1076" s="47"/>
      <c r="LJ1076" s="47"/>
      <c r="LK1076" s="47"/>
      <c r="LL1076" s="47"/>
      <c r="LM1076" s="47"/>
      <c r="LN1076" s="47"/>
      <c r="LO1076" s="47"/>
      <c r="LP1076" s="47"/>
      <c r="LQ1076" s="47"/>
      <c r="LR1076" s="47"/>
      <c r="LS1076" s="47"/>
      <c r="LT1076" s="47"/>
      <c r="LU1076" s="47"/>
      <c r="LV1076" s="47"/>
      <c r="LW1076" s="47"/>
      <c r="LX1076" s="47"/>
      <c r="LY1076" s="47"/>
      <c r="LZ1076" s="47"/>
      <c r="MA1076" s="47"/>
      <c r="MB1076" s="47"/>
      <c r="MC1076" s="47"/>
      <c r="MD1076" s="47"/>
      <c r="ME1076" s="47"/>
      <c r="MF1076" s="47"/>
      <c r="MG1076" s="47"/>
      <c r="MH1076" s="47"/>
      <c r="MI1076" s="47"/>
      <c r="MJ1076" s="47"/>
      <c r="MK1076" s="47"/>
      <c r="ML1076" s="47"/>
      <c r="MM1076" s="47"/>
      <c r="MN1076" s="47"/>
      <c r="MO1076" s="47"/>
      <c r="MP1076" s="47"/>
      <c r="MQ1076" s="47"/>
      <c r="MR1076" s="47"/>
      <c r="MS1076" s="47"/>
      <c r="MT1076" s="47"/>
      <c r="MU1076" s="47"/>
      <c r="MV1076" s="47"/>
      <c r="MW1076" s="47"/>
      <c r="MX1076" s="47"/>
      <c r="MY1076" s="47"/>
      <c r="MZ1076" s="47"/>
      <c r="NA1076" s="47"/>
    </row>
    <row r="1077" spans="138:365" x14ac:dyDescent="0.25"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  <c r="JP1077" s="47"/>
      <c r="JQ1077" s="47"/>
      <c r="JR1077" s="47"/>
      <c r="JS1077" s="47"/>
      <c r="JT1077" s="47"/>
      <c r="JU1077" s="47"/>
      <c r="JV1077" s="47"/>
      <c r="JW1077" s="47"/>
      <c r="JX1077" s="47"/>
      <c r="JY1077" s="47"/>
      <c r="JZ1077" s="47"/>
      <c r="KA1077" s="47"/>
      <c r="KB1077" s="47"/>
      <c r="KC1077" s="47"/>
      <c r="KD1077" s="47"/>
      <c r="KE1077" s="47"/>
      <c r="KF1077" s="47"/>
      <c r="KG1077" s="47"/>
      <c r="KH1077" s="47"/>
      <c r="KI1077" s="47"/>
      <c r="KJ1077" s="47"/>
      <c r="KK1077" s="47"/>
      <c r="KL1077" s="47"/>
      <c r="KM1077" s="47"/>
      <c r="KN1077" s="47"/>
      <c r="KO1077" s="47"/>
      <c r="KP1077" s="47"/>
      <c r="KQ1077" s="47"/>
      <c r="KR1077" s="47"/>
      <c r="KS1077" s="47"/>
      <c r="KT1077" s="47"/>
      <c r="KU1077" s="47"/>
      <c r="KV1077" s="47"/>
      <c r="KW1077" s="47"/>
      <c r="KX1077" s="47"/>
      <c r="KY1077" s="47"/>
      <c r="KZ1077" s="47"/>
      <c r="LA1077" s="47"/>
      <c r="LB1077" s="47"/>
      <c r="LC1077" s="47"/>
      <c r="LD1077" s="47"/>
      <c r="LE1077" s="47"/>
      <c r="LF1077" s="47"/>
      <c r="LG1077" s="47"/>
      <c r="LH1077" s="47"/>
      <c r="LI1077" s="47"/>
      <c r="LJ1077" s="47"/>
      <c r="LK1077" s="47"/>
      <c r="LL1077" s="47"/>
      <c r="LM1077" s="47"/>
      <c r="LN1077" s="47"/>
      <c r="LO1077" s="47"/>
      <c r="LP1077" s="47"/>
      <c r="LQ1077" s="47"/>
      <c r="LR1077" s="47"/>
      <c r="LS1077" s="47"/>
      <c r="LT1077" s="47"/>
      <c r="LU1077" s="47"/>
      <c r="LV1077" s="47"/>
      <c r="LW1077" s="47"/>
      <c r="LX1077" s="47"/>
      <c r="LY1077" s="47"/>
      <c r="LZ1077" s="47"/>
      <c r="MA1077" s="47"/>
      <c r="MB1077" s="47"/>
      <c r="MC1077" s="47"/>
      <c r="MD1077" s="47"/>
      <c r="ME1077" s="47"/>
      <c r="MF1077" s="47"/>
      <c r="MG1077" s="47"/>
      <c r="MH1077" s="47"/>
      <c r="MI1077" s="47"/>
      <c r="MJ1077" s="47"/>
      <c r="MK1077" s="47"/>
      <c r="ML1077" s="47"/>
      <c r="MM1077" s="47"/>
      <c r="MN1077" s="47"/>
      <c r="MO1077" s="47"/>
      <c r="MP1077" s="47"/>
      <c r="MQ1077" s="47"/>
      <c r="MR1077" s="47"/>
      <c r="MS1077" s="47"/>
      <c r="MT1077" s="47"/>
      <c r="MU1077" s="47"/>
      <c r="MV1077" s="47"/>
      <c r="MW1077" s="47"/>
      <c r="MX1077" s="47"/>
      <c r="MY1077" s="47"/>
      <c r="MZ1077" s="47"/>
      <c r="NA1077" s="47"/>
    </row>
    <row r="1078" spans="138:365" x14ac:dyDescent="0.25"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  <c r="JP1078" s="47"/>
      <c r="JQ1078" s="47"/>
      <c r="JR1078" s="47"/>
      <c r="JS1078" s="47"/>
      <c r="JT1078" s="47"/>
      <c r="JU1078" s="47"/>
      <c r="JV1078" s="47"/>
      <c r="JW1078" s="47"/>
      <c r="JX1078" s="47"/>
      <c r="JY1078" s="47"/>
      <c r="JZ1078" s="47"/>
      <c r="KA1078" s="47"/>
      <c r="KB1078" s="47"/>
      <c r="KC1078" s="47"/>
      <c r="KD1078" s="47"/>
      <c r="KE1078" s="47"/>
      <c r="KF1078" s="47"/>
      <c r="KG1078" s="47"/>
      <c r="KH1078" s="47"/>
      <c r="KI1078" s="47"/>
      <c r="KJ1078" s="47"/>
      <c r="KK1078" s="47"/>
      <c r="KL1078" s="47"/>
      <c r="KM1078" s="47"/>
      <c r="KN1078" s="47"/>
      <c r="KO1078" s="47"/>
      <c r="KP1078" s="47"/>
      <c r="KQ1078" s="47"/>
      <c r="KR1078" s="47"/>
      <c r="KS1078" s="47"/>
      <c r="KT1078" s="47"/>
      <c r="KU1078" s="47"/>
      <c r="KV1078" s="47"/>
      <c r="KW1078" s="47"/>
      <c r="KX1078" s="47"/>
      <c r="KY1078" s="47"/>
      <c r="KZ1078" s="47"/>
      <c r="LA1078" s="47"/>
      <c r="LB1078" s="47"/>
      <c r="LC1078" s="47"/>
      <c r="LD1078" s="47"/>
      <c r="LE1078" s="47"/>
      <c r="LF1078" s="47"/>
      <c r="LG1078" s="47"/>
      <c r="LH1078" s="47"/>
      <c r="LI1078" s="47"/>
      <c r="LJ1078" s="47"/>
      <c r="LK1078" s="47"/>
      <c r="LL1078" s="47"/>
      <c r="LM1078" s="47"/>
      <c r="LN1078" s="47"/>
      <c r="LO1078" s="47"/>
      <c r="LP1078" s="47"/>
      <c r="LQ1078" s="47"/>
      <c r="LR1078" s="47"/>
      <c r="LS1078" s="47"/>
      <c r="LT1078" s="47"/>
      <c r="LU1078" s="47"/>
      <c r="LV1078" s="47"/>
      <c r="LW1078" s="47"/>
      <c r="LX1078" s="47"/>
      <c r="LY1078" s="47"/>
      <c r="LZ1078" s="47"/>
      <c r="MA1078" s="47"/>
      <c r="MB1078" s="47"/>
      <c r="MC1078" s="47"/>
      <c r="MD1078" s="47"/>
      <c r="ME1078" s="47"/>
      <c r="MF1078" s="47"/>
      <c r="MG1078" s="47"/>
      <c r="MH1078" s="47"/>
      <c r="MI1078" s="47"/>
      <c r="MJ1078" s="47"/>
      <c r="MK1078" s="47"/>
      <c r="ML1078" s="47"/>
      <c r="MM1078" s="47"/>
      <c r="MN1078" s="47"/>
      <c r="MO1078" s="47"/>
      <c r="MP1078" s="47"/>
      <c r="MQ1078" s="47"/>
      <c r="MR1078" s="47"/>
      <c r="MS1078" s="47"/>
      <c r="MT1078" s="47"/>
      <c r="MU1078" s="47"/>
      <c r="MV1078" s="47"/>
      <c r="MW1078" s="47"/>
      <c r="MX1078" s="47"/>
      <c r="MY1078" s="47"/>
      <c r="MZ1078" s="47"/>
      <c r="NA1078" s="47"/>
    </row>
    <row r="1079" spans="138:365" x14ac:dyDescent="0.25"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  <c r="JP1079" s="47"/>
      <c r="JQ1079" s="47"/>
      <c r="JR1079" s="47"/>
      <c r="JS1079" s="47"/>
      <c r="JT1079" s="47"/>
      <c r="JU1079" s="47"/>
      <c r="JV1079" s="47"/>
      <c r="JW1079" s="47"/>
      <c r="JX1079" s="47"/>
      <c r="JY1079" s="47"/>
      <c r="JZ1079" s="47"/>
      <c r="KA1079" s="47"/>
      <c r="KB1079" s="47"/>
      <c r="KC1079" s="47"/>
      <c r="KD1079" s="47"/>
      <c r="KE1079" s="47"/>
      <c r="KF1079" s="47"/>
      <c r="KG1079" s="47"/>
      <c r="KH1079" s="47"/>
      <c r="KI1079" s="47"/>
      <c r="KJ1079" s="47"/>
      <c r="KK1079" s="47"/>
      <c r="KL1079" s="47"/>
      <c r="KM1079" s="47"/>
      <c r="KN1079" s="47"/>
      <c r="KO1079" s="47"/>
      <c r="KP1079" s="47"/>
      <c r="KQ1079" s="47"/>
      <c r="KR1079" s="47"/>
      <c r="KS1079" s="47"/>
      <c r="KT1079" s="47"/>
      <c r="KU1079" s="47"/>
      <c r="KV1079" s="47"/>
      <c r="KW1079" s="47"/>
      <c r="KX1079" s="47"/>
      <c r="KY1079" s="47"/>
      <c r="KZ1079" s="47"/>
      <c r="LA1079" s="47"/>
      <c r="LB1079" s="47"/>
      <c r="LC1079" s="47"/>
      <c r="LD1079" s="47"/>
      <c r="LE1079" s="47"/>
      <c r="LF1079" s="47"/>
      <c r="LG1079" s="47"/>
      <c r="LH1079" s="47"/>
      <c r="LI1079" s="47"/>
      <c r="LJ1079" s="47"/>
      <c r="LK1079" s="47"/>
      <c r="LL1079" s="47"/>
      <c r="LM1079" s="47"/>
      <c r="LN1079" s="47"/>
      <c r="LO1079" s="47"/>
      <c r="LP1079" s="47"/>
      <c r="LQ1079" s="47"/>
      <c r="LR1079" s="47"/>
      <c r="LS1079" s="47"/>
      <c r="LT1079" s="47"/>
      <c r="LU1079" s="47"/>
      <c r="LV1079" s="47"/>
      <c r="LW1079" s="47"/>
      <c r="LX1079" s="47"/>
      <c r="LY1079" s="47"/>
      <c r="LZ1079" s="47"/>
      <c r="MA1079" s="47"/>
      <c r="MB1079" s="47"/>
      <c r="MC1079" s="47"/>
      <c r="MD1079" s="47"/>
      <c r="ME1079" s="47"/>
      <c r="MF1079" s="47"/>
      <c r="MG1079" s="47"/>
      <c r="MH1079" s="47"/>
      <c r="MI1079" s="47"/>
      <c r="MJ1079" s="47"/>
      <c r="MK1079" s="47"/>
      <c r="ML1079" s="47"/>
      <c r="MM1079" s="47"/>
      <c r="MN1079" s="47"/>
      <c r="MO1079" s="47"/>
      <c r="MP1079" s="47"/>
      <c r="MQ1079" s="47"/>
      <c r="MR1079" s="47"/>
      <c r="MS1079" s="47"/>
      <c r="MT1079" s="47"/>
      <c r="MU1079" s="47"/>
      <c r="MV1079" s="47"/>
      <c r="MW1079" s="47"/>
      <c r="MX1079" s="47"/>
      <c r="MY1079" s="47"/>
      <c r="MZ1079" s="47"/>
      <c r="NA1079" s="47"/>
    </row>
    <row r="1080" spans="138:365" x14ac:dyDescent="0.25"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  <c r="JP1080" s="47"/>
      <c r="JQ1080" s="47"/>
      <c r="JR1080" s="47"/>
      <c r="JS1080" s="47"/>
      <c r="JT1080" s="47"/>
      <c r="JU1080" s="47"/>
      <c r="JV1080" s="47"/>
      <c r="JW1080" s="47"/>
      <c r="JX1080" s="47"/>
      <c r="JY1080" s="47"/>
      <c r="JZ1080" s="47"/>
      <c r="KA1080" s="47"/>
      <c r="KB1080" s="47"/>
      <c r="KC1080" s="47"/>
      <c r="KD1080" s="47"/>
      <c r="KE1080" s="47"/>
      <c r="KF1080" s="47"/>
      <c r="KG1080" s="47"/>
      <c r="KH1080" s="47"/>
      <c r="KI1080" s="47"/>
      <c r="KJ1080" s="47"/>
      <c r="KK1080" s="47"/>
      <c r="KL1080" s="47"/>
      <c r="KM1080" s="47"/>
      <c r="KN1080" s="47"/>
      <c r="KO1080" s="47"/>
      <c r="KP1080" s="47"/>
      <c r="KQ1080" s="47"/>
      <c r="KR1080" s="47"/>
      <c r="KS1080" s="47"/>
      <c r="KT1080" s="47"/>
      <c r="KU1080" s="47"/>
      <c r="KV1080" s="47"/>
      <c r="KW1080" s="47"/>
      <c r="KX1080" s="47"/>
      <c r="KY1080" s="47"/>
      <c r="KZ1080" s="47"/>
      <c r="LA1080" s="47"/>
      <c r="LB1080" s="47"/>
      <c r="LC1080" s="47"/>
      <c r="LD1080" s="47"/>
      <c r="LE1080" s="47"/>
      <c r="LF1080" s="47"/>
      <c r="LG1080" s="47"/>
      <c r="LH1080" s="47"/>
      <c r="LI1080" s="47"/>
      <c r="LJ1080" s="47"/>
      <c r="LK1080" s="47"/>
      <c r="LL1080" s="47"/>
      <c r="LM1080" s="47"/>
      <c r="LN1080" s="47"/>
      <c r="LO1080" s="47"/>
      <c r="LP1080" s="47"/>
      <c r="LQ1080" s="47"/>
      <c r="LR1080" s="47"/>
      <c r="LS1080" s="47"/>
      <c r="LT1080" s="47"/>
      <c r="LU1080" s="47"/>
      <c r="LV1080" s="47"/>
      <c r="LW1080" s="47"/>
      <c r="LX1080" s="47"/>
      <c r="LY1080" s="47"/>
      <c r="LZ1080" s="47"/>
      <c r="MA1080" s="47"/>
      <c r="MB1080" s="47"/>
      <c r="MC1080" s="47"/>
      <c r="MD1080" s="47"/>
      <c r="ME1080" s="47"/>
      <c r="MF1080" s="47"/>
      <c r="MG1080" s="47"/>
      <c r="MH1080" s="47"/>
      <c r="MI1080" s="47"/>
      <c r="MJ1080" s="47"/>
      <c r="MK1080" s="47"/>
      <c r="ML1080" s="47"/>
      <c r="MM1080" s="47"/>
      <c r="MN1080" s="47"/>
      <c r="MO1080" s="47"/>
      <c r="MP1080" s="47"/>
      <c r="MQ1080" s="47"/>
      <c r="MR1080" s="47"/>
      <c r="MS1080" s="47"/>
      <c r="MT1080" s="47"/>
      <c r="MU1080" s="47"/>
      <c r="MV1080" s="47"/>
      <c r="MW1080" s="47"/>
      <c r="MX1080" s="47"/>
      <c r="MY1080" s="47"/>
      <c r="MZ1080" s="47"/>
      <c r="NA1080" s="47"/>
    </row>
    <row r="1081" spans="138:365" x14ac:dyDescent="0.25"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  <c r="JP1081" s="47"/>
      <c r="JQ1081" s="47"/>
      <c r="JR1081" s="47"/>
      <c r="JS1081" s="47"/>
      <c r="JT1081" s="47"/>
      <c r="JU1081" s="47"/>
      <c r="JV1081" s="47"/>
      <c r="JW1081" s="47"/>
      <c r="JX1081" s="47"/>
      <c r="JY1081" s="47"/>
      <c r="JZ1081" s="47"/>
      <c r="KA1081" s="47"/>
      <c r="KB1081" s="47"/>
      <c r="KC1081" s="47"/>
      <c r="KD1081" s="47"/>
      <c r="KE1081" s="47"/>
      <c r="KF1081" s="47"/>
      <c r="KG1081" s="47"/>
      <c r="KH1081" s="47"/>
      <c r="KI1081" s="47"/>
      <c r="KJ1081" s="47"/>
      <c r="KK1081" s="47"/>
      <c r="KL1081" s="47"/>
      <c r="KM1081" s="47"/>
      <c r="KN1081" s="47"/>
      <c r="KO1081" s="47"/>
      <c r="KP1081" s="47"/>
      <c r="KQ1081" s="47"/>
      <c r="KR1081" s="47"/>
      <c r="KS1081" s="47"/>
      <c r="KT1081" s="47"/>
      <c r="KU1081" s="47"/>
      <c r="KV1081" s="47"/>
      <c r="KW1081" s="47"/>
      <c r="KX1081" s="47"/>
      <c r="KY1081" s="47"/>
      <c r="KZ1081" s="47"/>
      <c r="LA1081" s="47"/>
      <c r="LB1081" s="47"/>
      <c r="LC1081" s="47"/>
      <c r="LD1081" s="47"/>
      <c r="LE1081" s="47"/>
      <c r="LF1081" s="47"/>
      <c r="LG1081" s="47"/>
      <c r="LH1081" s="47"/>
      <c r="LI1081" s="47"/>
      <c r="LJ1081" s="47"/>
      <c r="LK1081" s="47"/>
      <c r="LL1081" s="47"/>
      <c r="LM1081" s="47"/>
      <c r="LN1081" s="47"/>
      <c r="LO1081" s="47"/>
      <c r="LP1081" s="47"/>
      <c r="LQ1081" s="47"/>
      <c r="LR1081" s="47"/>
      <c r="LS1081" s="47"/>
      <c r="LT1081" s="47"/>
      <c r="LU1081" s="47"/>
      <c r="LV1081" s="47"/>
      <c r="LW1081" s="47"/>
      <c r="LX1081" s="47"/>
      <c r="LY1081" s="47"/>
      <c r="LZ1081" s="47"/>
      <c r="MA1081" s="47"/>
      <c r="MB1081" s="47"/>
      <c r="MC1081" s="47"/>
      <c r="MD1081" s="47"/>
      <c r="ME1081" s="47"/>
      <c r="MF1081" s="47"/>
      <c r="MG1081" s="47"/>
      <c r="MH1081" s="47"/>
      <c r="MI1081" s="47"/>
      <c r="MJ1081" s="47"/>
      <c r="MK1081" s="47"/>
      <c r="ML1081" s="47"/>
      <c r="MM1081" s="47"/>
      <c r="MN1081" s="47"/>
      <c r="MO1081" s="47"/>
      <c r="MP1081" s="47"/>
      <c r="MQ1081" s="47"/>
      <c r="MR1081" s="47"/>
      <c r="MS1081" s="47"/>
      <c r="MT1081" s="47"/>
      <c r="MU1081" s="47"/>
      <c r="MV1081" s="47"/>
      <c r="MW1081" s="47"/>
      <c r="MX1081" s="47"/>
      <c r="MY1081" s="47"/>
      <c r="MZ1081" s="47"/>
      <c r="NA1081" s="47"/>
    </row>
    <row r="1082" spans="138:365" x14ac:dyDescent="0.25"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  <c r="JP1082" s="47"/>
      <c r="JQ1082" s="47"/>
      <c r="JR1082" s="47"/>
      <c r="JS1082" s="47"/>
      <c r="JT1082" s="47"/>
      <c r="JU1082" s="47"/>
      <c r="JV1082" s="47"/>
      <c r="JW1082" s="47"/>
      <c r="JX1082" s="47"/>
      <c r="JY1082" s="47"/>
      <c r="JZ1082" s="47"/>
      <c r="KA1082" s="47"/>
      <c r="KB1082" s="47"/>
      <c r="KC1082" s="47"/>
      <c r="KD1082" s="47"/>
      <c r="KE1082" s="47"/>
      <c r="KF1082" s="47"/>
      <c r="KG1082" s="47"/>
      <c r="KH1082" s="47"/>
      <c r="KI1082" s="47"/>
      <c r="KJ1082" s="47"/>
      <c r="KK1082" s="47"/>
      <c r="KL1082" s="47"/>
      <c r="KM1082" s="47"/>
      <c r="KN1082" s="47"/>
      <c r="KO1082" s="47"/>
      <c r="KP1082" s="47"/>
      <c r="KQ1082" s="47"/>
      <c r="KR1082" s="47"/>
      <c r="KS1082" s="47"/>
      <c r="KT1082" s="47"/>
      <c r="KU1082" s="47"/>
      <c r="KV1082" s="47"/>
      <c r="KW1082" s="47"/>
      <c r="KX1082" s="47"/>
      <c r="KY1082" s="47"/>
      <c r="KZ1082" s="47"/>
      <c r="LA1082" s="47"/>
      <c r="LB1082" s="47"/>
      <c r="LC1082" s="47"/>
      <c r="LD1082" s="47"/>
      <c r="LE1082" s="47"/>
      <c r="LF1082" s="47"/>
      <c r="LG1082" s="47"/>
      <c r="LH1082" s="47"/>
      <c r="LI1082" s="47"/>
      <c r="LJ1082" s="47"/>
      <c r="LK1082" s="47"/>
      <c r="LL1082" s="47"/>
      <c r="LM1082" s="47"/>
      <c r="LN1082" s="47"/>
      <c r="LO1082" s="47"/>
      <c r="LP1082" s="47"/>
      <c r="LQ1082" s="47"/>
      <c r="LR1082" s="47"/>
      <c r="LS1082" s="47"/>
      <c r="LT1082" s="47"/>
      <c r="LU1082" s="47"/>
      <c r="LV1082" s="47"/>
      <c r="LW1082" s="47"/>
      <c r="LX1082" s="47"/>
      <c r="LY1082" s="47"/>
      <c r="LZ1082" s="47"/>
      <c r="MA1082" s="47"/>
      <c r="MB1082" s="47"/>
      <c r="MC1082" s="47"/>
      <c r="MD1082" s="47"/>
      <c r="ME1082" s="47"/>
      <c r="MF1082" s="47"/>
      <c r="MG1082" s="47"/>
      <c r="MH1082" s="47"/>
      <c r="MI1082" s="47"/>
      <c r="MJ1082" s="47"/>
      <c r="MK1082" s="47"/>
      <c r="ML1082" s="47"/>
      <c r="MM1082" s="47"/>
      <c r="MN1082" s="47"/>
      <c r="MO1082" s="47"/>
      <c r="MP1082" s="47"/>
      <c r="MQ1082" s="47"/>
      <c r="MR1082" s="47"/>
      <c r="MS1082" s="47"/>
      <c r="MT1082" s="47"/>
      <c r="MU1082" s="47"/>
      <c r="MV1082" s="47"/>
      <c r="MW1082" s="47"/>
      <c r="MX1082" s="47"/>
      <c r="MY1082" s="47"/>
      <c r="MZ1082" s="47"/>
      <c r="NA1082" s="47"/>
    </row>
    <row r="1083" spans="138:365" x14ac:dyDescent="0.25"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  <c r="JP1083" s="47"/>
      <c r="JQ1083" s="47"/>
      <c r="JR1083" s="47"/>
      <c r="JS1083" s="47"/>
      <c r="JT1083" s="47"/>
      <c r="JU1083" s="47"/>
      <c r="JV1083" s="47"/>
      <c r="JW1083" s="47"/>
      <c r="JX1083" s="47"/>
      <c r="JY1083" s="47"/>
      <c r="JZ1083" s="47"/>
      <c r="KA1083" s="47"/>
      <c r="KB1083" s="47"/>
      <c r="KC1083" s="47"/>
      <c r="KD1083" s="47"/>
      <c r="KE1083" s="47"/>
      <c r="KF1083" s="47"/>
      <c r="KG1083" s="47"/>
      <c r="KH1083" s="47"/>
      <c r="KI1083" s="47"/>
      <c r="KJ1083" s="47"/>
      <c r="KK1083" s="47"/>
      <c r="KL1083" s="47"/>
      <c r="KM1083" s="47"/>
      <c r="KN1083" s="47"/>
      <c r="KO1083" s="47"/>
      <c r="KP1083" s="47"/>
      <c r="KQ1083" s="47"/>
      <c r="KR1083" s="47"/>
      <c r="KS1083" s="47"/>
      <c r="KT1083" s="47"/>
      <c r="KU1083" s="47"/>
      <c r="KV1083" s="47"/>
      <c r="KW1083" s="47"/>
      <c r="KX1083" s="47"/>
      <c r="KY1083" s="47"/>
      <c r="KZ1083" s="47"/>
      <c r="LA1083" s="47"/>
      <c r="LB1083" s="47"/>
      <c r="LC1083" s="47"/>
      <c r="LD1083" s="47"/>
      <c r="LE1083" s="47"/>
      <c r="LF1083" s="47"/>
      <c r="LG1083" s="47"/>
      <c r="LH1083" s="47"/>
      <c r="LI1083" s="47"/>
      <c r="LJ1083" s="47"/>
      <c r="LK1083" s="47"/>
      <c r="LL1083" s="47"/>
      <c r="LM1083" s="47"/>
      <c r="LN1083" s="47"/>
      <c r="LO1083" s="47"/>
      <c r="LP1083" s="47"/>
      <c r="LQ1083" s="47"/>
      <c r="LR1083" s="47"/>
      <c r="LS1083" s="47"/>
      <c r="LT1083" s="47"/>
      <c r="LU1083" s="47"/>
      <c r="LV1083" s="47"/>
      <c r="LW1083" s="47"/>
      <c r="LX1083" s="47"/>
      <c r="LY1083" s="47"/>
      <c r="LZ1083" s="47"/>
      <c r="MA1083" s="47"/>
      <c r="MB1083" s="47"/>
      <c r="MC1083" s="47"/>
      <c r="MD1083" s="47"/>
      <c r="ME1083" s="47"/>
      <c r="MF1083" s="47"/>
      <c r="MG1083" s="47"/>
      <c r="MH1083" s="47"/>
      <c r="MI1083" s="47"/>
      <c r="MJ1083" s="47"/>
      <c r="MK1083" s="47"/>
      <c r="ML1083" s="47"/>
      <c r="MM1083" s="47"/>
      <c r="MN1083" s="47"/>
      <c r="MO1083" s="47"/>
      <c r="MP1083" s="47"/>
      <c r="MQ1083" s="47"/>
      <c r="MR1083" s="47"/>
      <c r="MS1083" s="47"/>
      <c r="MT1083" s="47"/>
      <c r="MU1083" s="47"/>
      <c r="MV1083" s="47"/>
      <c r="MW1083" s="47"/>
      <c r="MX1083" s="47"/>
      <c r="MY1083" s="47"/>
      <c r="MZ1083" s="47"/>
      <c r="NA1083" s="47"/>
    </row>
    <row r="1084" spans="138:365" x14ac:dyDescent="0.25"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  <c r="JP1084" s="47"/>
      <c r="JQ1084" s="47"/>
      <c r="JR1084" s="47"/>
      <c r="JS1084" s="47"/>
      <c r="JT1084" s="47"/>
      <c r="JU1084" s="47"/>
      <c r="JV1084" s="47"/>
      <c r="JW1084" s="47"/>
      <c r="JX1084" s="47"/>
      <c r="JY1084" s="47"/>
      <c r="JZ1084" s="47"/>
      <c r="KA1084" s="47"/>
      <c r="KB1084" s="47"/>
      <c r="KC1084" s="47"/>
      <c r="KD1084" s="47"/>
      <c r="KE1084" s="47"/>
      <c r="KF1084" s="47"/>
      <c r="KG1084" s="47"/>
      <c r="KH1084" s="47"/>
      <c r="KI1084" s="47"/>
      <c r="KJ1084" s="47"/>
      <c r="KK1084" s="47"/>
      <c r="KL1084" s="47"/>
      <c r="KM1084" s="47"/>
      <c r="KN1084" s="47"/>
      <c r="KO1084" s="47"/>
      <c r="KP1084" s="47"/>
      <c r="KQ1084" s="47"/>
      <c r="KR1084" s="47"/>
      <c r="KS1084" s="47"/>
      <c r="KT1084" s="47"/>
      <c r="KU1084" s="47"/>
      <c r="KV1084" s="47"/>
      <c r="KW1084" s="47"/>
      <c r="KX1084" s="47"/>
      <c r="KY1084" s="47"/>
      <c r="KZ1084" s="47"/>
      <c r="LA1084" s="47"/>
      <c r="LB1084" s="47"/>
      <c r="LC1084" s="47"/>
      <c r="LD1084" s="47"/>
      <c r="LE1084" s="47"/>
      <c r="LF1084" s="47"/>
      <c r="LG1084" s="47"/>
      <c r="LH1084" s="47"/>
      <c r="LI1084" s="47"/>
      <c r="LJ1084" s="47"/>
      <c r="LK1084" s="47"/>
      <c r="LL1084" s="47"/>
      <c r="LM1084" s="47"/>
      <c r="LN1084" s="47"/>
      <c r="LO1084" s="47"/>
      <c r="LP1084" s="47"/>
      <c r="LQ1084" s="47"/>
      <c r="LR1084" s="47"/>
      <c r="LS1084" s="47"/>
      <c r="LT1084" s="47"/>
      <c r="LU1084" s="47"/>
      <c r="LV1084" s="47"/>
      <c r="LW1084" s="47"/>
      <c r="LX1084" s="47"/>
      <c r="LY1084" s="47"/>
      <c r="LZ1084" s="47"/>
      <c r="MA1084" s="47"/>
      <c r="MB1084" s="47"/>
      <c r="MC1084" s="47"/>
      <c r="MD1084" s="47"/>
      <c r="ME1084" s="47"/>
      <c r="MF1084" s="47"/>
      <c r="MG1084" s="47"/>
      <c r="MH1084" s="47"/>
      <c r="MI1084" s="47"/>
      <c r="MJ1084" s="47"/>
      <c r="MK1084" s="47"/>
      <c r="ML1084" s="47"/>
      <c r="MM1084" s="47"/>
      <c r="MN1084" s="47"/>
      <c r="MO1084" s="47"/>
      <c r="MP1084" s="47"/>
      <c r="MQ1084" s="47"/>
      <c r="MR1084" s="47"/>
      <c r="MS1084" s="47"/>
      <c r="MT1084" s="47"/>
      <c r="MU1084" s="47"/>
      <c r="MV1084" s="47"/>
      <c r="MW1084" s="47"/>
      <c r="MX1084" s="47"/>
      <c r="MY1084" s="47"/>
      <c r="MZ1084" s="47"/>
      <c r="NA1084" s="47"/>
    </row>
    <row r="1085" spans="138:365" x14ac:dyDescent="0.25"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  <c r="JP1085" s="47"/>
      <c r="JQ1085" s="47"/>
      <c r="JR1085" s="47"/>
      <c r="JS1085" s="47"/>
      <c r="JT1085" s="47"/>
      <c r="JU1085" s="47"/>
      <c r="JV1085" s="47"/>
      <c r="JW1085" s="47"/>
      <c r="JX1085" s="47"/>
      <c r="JY1085" s="47"/>
      <c r="JZ1085" s="47"/>
      <c r="KA1085" s="47"/>
      <c r="KB1085" s="47"/>
      <c r="KC1085" s="47"/>
      <c r="KD1085" s="47"/>
      <c r="KE1085" s="47"/>
      <c r="KF1085" s="47"/>
      <c r="KG1085" s="47"/>
      <c r="KH1085" s="47"/>
      <c r="KI1085" s="47"/>
      <c r="KJ1085" s="47"/>
      <c r="KK1085" s="47"/>
      <c r="KL1085" s="47"/>
      <c r="KM1085" s="47"/>
      <c r="KN1085" s="47"/>
      <c r="KO1085" s="47"/>
      <c r="KP1085" s="47"/>
      <c r="KQ1085" s="47"/>
      <c r="KR1085" s="47"/>
      <c r="KS1085" s="47"/>
      <c r="KT1085" s="47"/>
      <c r="KU1085" s="47"/>
      <c r="KV1085" s="47"/>
      <c r="KW1085" s="47"/>
      <c r="KX1085" s="47"/>
      <c r="KY1085" s="47"/>
      <c r="KZ1085" s="47"/>
      <c r="LA1085" s="47"/>
      <c r="LB1085" s="47"/>
      <c r="LC1085" s="47"/>
      <c r="LD1085" s="47"/>
      <c r="LE1085" s="47"/>
      <c r="LF1085" s="47"/>
      <c r="LG1085" s="47"/>
      <c r="LH1085" s="47"/>
      <c r="LI1085" s="47"/>
      <c r="LJ1085" s="47"/>
      <c r="LK1085" s="47"/>
      <c r="LL1085" s="47"/>
      <c r="LM1085" s="47"/>
      <c r="LN1085" s="47"/>
      <c r="LO1085" s="47"/>
      <c r="LP1085" s="47"/>
      <c r="LQ1085" s="47"/>
      <c r="LR1085" s="47"/>
      <c r="LS1085" s="47"/>
      <c r="LT1085" s="47"/>
      <c r="LU1085" s="47"/>
      <c r="LV1085" s="47"/>
      <c r="LW1085" s="47"/>
      <c r="LX1085" s="47"/>
      <c r="LY1085" s="47"/>
      <c r="LZ1085" s="47"/>
      <c r="MA1085" s="47"/>
      <c r="MB1085" s="47"/>
      <c r="MC1085" s="47"/>
      <c r="MD1085" s="47"/>
      <c r="ME1085" s="47"/>
      <c r="MF1085" s="47"/>
      <c r="MG1085" s="47"/>
      <c r="MH1085" s="47"/>
      <c r="MI1085" s="47"/>
      <c r="MJ1085" s="47"/>
      <c r="MK1085" s="47"/>
      <c r="ML1085" s="47"/>
      <c r="MM1085" s="47"/>
      <c r="MN1085" s="47"/>
      <c r="MO1085" s="47"/>
      <c r="MP1085" s="47"/>
      <c r="MQ1085" s="47"/>
      <c r="MR1085" s="47"/>
      <c r="MS1085" s="47"/>
      <c r="MT1085" s="47"/>
      <c r="MU1085" s="47"/>
      <c r="MV1085" s="47"/>
      <c r="MW1085" s="47"/>
      <c r="MX1085" s="47"/>
      <c r="MY1085" s="47"/>
      <c r="MZ1085" s="47"/>
      <c r="NA1085" s="47"/>
    </row>
    <row r="1086" spans="138:365" x14ac:dyDescent="0.25"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  <c r="JP1086" s="47"/>
      <c r="JQ1086" s="47"/>
      <c r="JR1086" s="47"/>
      <c r="JS1086" s="47"/>
      <c r="JT1086" s="47"/>
      <c r="JU1086" s="47"/>
      <c r="JV1086" s="47"/>
      <c r="JW1086" s="47"/>
      <c r="JX1086" s="47"/>
      <c r="JY1086" s="47"/>
      <c r="JZ1086" s="47"/>
      <c r="KA1086" s="47"/>
      <c r="KB1086" s="47"/>
      <c r="KC1086" s="47"/>
      <c r="KD1086" s="47"/>
      <c r="KE1086" s="47"/>
      <c r="KF1086" s="47"/>
      <c r="KG1086" s="47"/>
      <c r="KH1086" s="47"/>
      <c r="KI1086" s="47"/>
      <c r="KJ1086" s="47"/>
      <c r="KK1086" s="47"/>
      <c r="KL1086" s="47"/>
      <c r="KM1086" s="47"/>
      <c r="KN1086" s="47"/>
      <c r="KO1086" s="47"/>
      <c r="KP1086" s="47"/>
      <c r="KQ1086" s="47"/>
      <c r="KR1086" s="47"/>
      <c r="KS1086" s="47"/>
      <c r="KT1086" s="47"/>
      <c r="KU1086" s="47"/>
      <c r="KV1086" s="47"/>
      <c r="KW1086" s="47"/>
      <c r="KX1086" s="47"/>
      <c r="KY1086" s="47"/>
      <c r="KZ1086" s="47"/>
      <c r="LA1086" s="47"/>
      <c r="LB1086" s="47"/>
      <c r="LC1086" s="47"/>
      <c r="LD1086" s="47"/>
      <c r="LE1086" s="47"/>
      <c r="LF1086" s="47"/>
      <c r="LG1086" s="47"/>
      <c r="LH1086" s="47"/>
      <c r="LI1086" s="47"/>
      <c r="LJ1086" s="47"/>
      <c r="LK1086" s="47"/>
      <c r="LL1086" s="47"/>
      <c r="LM1086" s="47"/>
      <c r="LN1086" s="47"/>
      <c r="LO1086" s="47"/>
      <c r="LP1086" s="47"/>
      <c r="LQ1086" s="47"/>
      <c r="LR1086" s="47"/>
      <c r="LS1086" s="47"/>
      <c r="LT1086" s="47"/>
      <c r="LU1086" s="47"/>
      <c r="LV1086" s="47"/>
      <c r="LW1086" s="47"/>
      <c r="LX1086" s="47"/>
      <c r="LY1086" s="47"/>
      <c r="LZ1086" s="47"/>
      <c r="MA1086" s="47"/>
      <c r="MB1086" s="47"/>
      <c r="MC1086" s="47"/>
      <c r="MD1086" s="47"/>
      <c r="ME1086" s="47"/>
      <c r="MF1086" s="47"/>
      <c r="MG1086" s="47"/>
      <c r="MH1086" s="47"/>
      <c r="MI1086" s="47"/>
      <c r="MJ1086" s="47"/>
      <c r="MK1086" s="47"/>
      <c r="ML1086" s="47"/>
      <c r="MM1086" s="47"/>
      <c r="MN1086" s="47"/>
      <c r="MO1086" s="47"/>
      <c r="MP1086" s="47"/>
      <c r="MQ1086" s="47"/>
      <c r="MR1086" s="47"/>
      <c r="MS1086" s="47"/>
      <c r="MT1086" s="47"/>
      <c r="MU1086" s="47"/>
      <c r="MV1086" s="47"/>
      <c r="MW1086" s="47"/>
      <c r="MX1086" s="47"/>
      <c r="MY1086" s="47"/>
      <c r="MZ1086" s="47"/>
      <c r="NA1086" s="47"/>
    </row>
    <row r="1087" spans="138:365" x14ac:dyDescent="0.25"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  <c r="JP1087" s="47"/>
      <c r="JQ1087" s="47"/>
      <c r="JR1087" s="47"/>
      <c r="JS1087" s="47"/>
      <c r="JT1087" s="47"/>
      <c r="JU1087" s="47"/>
      <c r="JV1087" s="47"/>
      <c r="JW1087" s="47"/>
      <c r="JX1087" s="47"/>
      <c r="JY1087" s="47"/>
      <c r="JZ1087" s="47"/>
      <c r="KA1087" s="47"/>
      <c r="KB1087" s="47"/>
      <c r="KC1087" s="47"/>
      <c r="KD1087" s="47"/>
      <c r="KE1087" s="47"/>
      <c r="KF1087" s="47"/>
      <c r="KG1087" s="47"/>
      <c r="KH1087" s="47"/>
      <c r="KI1087" s="47"/>
      <c r="KJ1087" s="47"/>
      <c r="KK1087" s="47"/>
      <c r="KL1087" s="47"/>
      <c r="KM1087" s="47"/>
      <c r="KN1087" s="47"/>
      <c r="KO1087" s="47"/>
      <c r="KP1087" s="47"/>
      <c r="KQ1087" s="47"/>
      <c r="KR1087" s="47"/>
      <c r="KS1087" s="47"/>
      <c r="KT1087" s="47"/>
      <c r="KU1087" s="47"/>
      <c r="KV1087" s="47"/>
      <c r="KW1087" s="47"/>
      <c r="KX1087" s="47"/>
      <c r="KY1087" s="47"/>
      <c r="KZ1087" s="47"/>
      <c r="LA1087" s="47"/>
      <c r="LB1087" s="47"/>
      <c r="LC1087" s="47"/>
      <c r="LD1087" s="47"/>
      <c r="LE1087" s="47"/>
      <c r="LF1087" s="47"/>
      <c r="LG1087" s="47"/>
      <c r="LH1087" s="47"/>
      <c r="LI1087" s="47"/>
      <c r="LJ1087" s="47"/>
      <c r="LK1087" s="47"/>
      <c r="LL1087" s="47"/>
      <c r="LM1087" s="47"/>
      <c r="LN1087" s="47"/>
      <c r="LO1087" s="47"/>
      <c r="LP1087" s="47"/>
      <c r="LQ1087" s="47"/>
      <c r="LR1087" s="47"/>
      <c r="LS1087" s="47"/>
      <c r="LT1087" s="47"/>
      <c r="LU1087" s="47"/>
      <c r="LV1087" s="47"/>
      <c r="LW1087" s="47"/>
      <c r="LX1087" s="47"/>
      <c r="LY1087" s="47"/>
      <c r="LZ1087" s="47"/>
      <c r="MA1087" s="47"/>
      <c r="MB1087" s="47"/>
      <c r="MC1087" s="47"/>
      <c r="MD1087" s="47"/>
      <c r="ME1087" s="47"/>
      <c r="MF1087" s="47"/>
      <c r="MG1087" s="47"/>
      <c r="MH1087" s="47"/>
      <c r="MI1087" s="47"/>
      <c r="MJ1087" s="47"/>
      <c r="MK1087" s="47"/>
      <c r="ML1087" s="47"/>
      <c r="MM1087" s="47"/>
      <c r="MN1087" s="47"/>
      <c r="MO1087" s="47"/>
      <c r="MP1087" s="47"/>
      <c r="MQ1087" s="47"/>
      <c r="MR1087" s="47"/>
      <c r="MS1087" s="47"/>
      <c r="MT1087" s="47"/>
      <c r="MU1087" s="47"/>
      <c r="MV1087" s="47"/>
      <c r="MW1087" s="47"/>
      <c r="MX1087" s="47"/>
      <c r="MY1087" s="47"/>
      <c r="MZ1087" s="47"/>
      <c r="NA1087" s="47"/>
    </row>
    <row r="1088" spans="138:365" x14ac:dyDescent="0.25"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  <c r="JP1088" s="47"/>
      <c r="JQ1088" s="47"/>
      <c r="JR1088" s="47"/>
      <c r="JS1088" s="47"/>
      <c r="JT1088" s="47"/>
      <c r="JU1088" s="47"/>
      <c r="JV1088" s="47"/>
      <c r="JW1088" s="47"/>
      <c r="JX1088" s="47"/>
      <c r="JY1088" s="47"/>
      <c r="JZ1088" s="47"/>
      <c r="KA1088" s="47"/>
      <c r="KB1088" s="47"/>
      <c r="KC1088" s="47"/>
      <c r="KD1088" s="47"/>
      <c r="KE1088" s="47"/>
      <c r="KF1088" s="47"/>
      <c r="KG1088" s="47"/>
      <c r="KH1088" s="47"/>
      <c r="KI1088" s="47"/>
      <c r="KJ1088" s="47"/>
      <c r="KK1088" s="47"/>
      <c r="KL1088" s="47"/>
      <c r="KM1088" s="47"/>
      <c r="KN1088" s="47"/>
      <c r="KO1088" s="47"/>
      <c r="KP1088" s="47"/>
      <c r="KQ1088" s="47"/>
      <c r="KR1088" s="47"/>
      <c r="KS1088" s="47"/>
      <c r="KT1088" s="47"/>
      <c r="KU1088" s="47"/>
      <c r="KV1088" s="47"/>
      <c r="KW1088" s="47"/>
      <c r="KX1088" s="47"/>
      <c r="KY1088" s="47"/>
      <c r="KZ1088" s="47"/>
      <c r="LA1088" s="47"/>
      <c r="LB1088" s="47"/>
      <c r="LC1088" s="47"/>
      <c r="LD1088" s="47"/>
      <c r="LE1088" s="47"/>
      <c r="LF1088" s="47"/>
      <c r="LG1088" s="47"/>
      <c r="LH1088" s="47"/>
      <c r="LI1088" s="47"/>
      <c r="LJ1088" s="47"/>
      <c r="LK1088" s="47"/>
      <c r="LL1088" s="47"/>
      <c r="LM1088" s="47"/>
      <c r="LN1088" s="47"/>
      <c r="LO1088" s="47"/>
      <c r="LP1088" s="47"/>
      <c r="LQ1088" s="47"/>
      <c r="LR1088" s="47"/>
      <c r="LS1088" s="47"/>
      <c r="LT1088" s="47"/>
      <c r="LU1088" s="47"/>
      <c r="LV1088" s="47"/>
      <c r="LW1088" s="47"/>
      <c r="LX1088" s="47"/>
      <c r="LY1088" s="47"/>
      <c r="LZ1088" s="47"/>
      <c r="MA1088" s="47"/>
      <c r="MB1088" s="47"/>
      <c r="MC1088" s="47"/>
      <c r="MD1088" s="47"/>
      <c r="ME1088" s="47"/>
      <c r="MF1088" s="47"/>
      <c r="MG1088" s="47"/>
      <c r="MH1088" s="47"/>
      <c r="MI1088" s="47"/>
      <c r="MJ1088" s="47"/>
      <c r="MK1088" s="47"/>
      <c r="ML1088" s="47"/>
      <c r="MM1088" s="47"/>
      <c r="MN1088" s="47"/>
      <c r="MO1088" s="47"/>
      <c r="MP1088" s="47"/>
      <c r="MQ1088" s="47"/>
      <c r="MR1088" s="47"/>
      <c r="MS1088" s="47"/>
      <c r="MT1088" s="47"/>
      <c r="MU1088" s="47"/>
      <c r="MV1088" s="47"/>
      <c r="MW1088" s="47"/>
      <c r="MX1088" s="47"/>
      <c r="MY1088" s="47"/>
      <c r="MZ1088" s="47"/>
      <c r="NA1088" s="47"/>
    </row>
    <row r="1089" spans="138:365" x14ac:dyDescent="0.25"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  <c r="JP1089" s="47"/>
      <c r="JQ1089" s="47"/>
      <c r="JR1089" s="47"/>
      <c r="JS1089" s="47"/>
      <c r="JT1089" s="47"/>
      <c r="JU1089" s="47"/>
      <c r="JV1089" s="47"/>
      <c r="JW1089" s="47"/>
      <c r="JX1089" s="47"/>
      <c r="JY1089" s="47"/>
      <c r="JZ1089" s="47"/>
      <c r="KA1089" s="47"/>
      <c r="KB1089" s="47"/>
      <c r="KC1089" s="47"/>
      <c r="KD1089" s="47"/>
      <c r="KE1089" s="47"/>
      <c r="KF1089" s="47"/>
      <c r="KG1089" s="47"/>
      <c r="KH1089" s="47"/>
      <c r="KI1089" s="47"/>
      <c r="KJ1089" s="47"/>
      <c r="KK1089" s="47"/>
      <c r="KL1089" s="47"/>
      <c r="KM1089" s="47"/>
      <c r="KN1089" s="47"/>
      <c r="KO1089" s="47"/>
      <c r="KP1089" s="47"/>
      <c r="KQ1089" s="47"/>
      <c r="KR1089" s="47"/>
      <c r="KS1089" s="47"/>
      <c r="KT1089" s="47"/>
      <c r="KU1089" s="47"/>
      <c r="KV1089" s="47"/>
      <c r="KW1089" s="47"/>
      <c r="KX1089" s="47"/>
      <c r="KY1089" s="47"/>
      <c r="KZ1089" s="47"/>
      <c r="LA1089" s="47"/>
      <c r="LB1089" s="47"/>
      <c r="LC1089" s="47"/>
      <c r="LD1089" s="47"/>
      <c r="LE1089" s="47"/>
      <c r="LF1089" s="47"/>
      <c r="LG1089" s="47"/>
      <c r="LH1089" s="47"/>
      <c r="LI1089" s="47"/>
      <c r="LJ1089" s="47"/>
      <c r="LK1089" s="47"/>
      <c r="LL1089" s="47"/>
      <c r="LM1089" s="47"/>
      <c r="LN1089" s="47"/>
      <c r="LO1089" s="47"/>
      <c r="LP1089" s="47"/>
      <c r="LQ1089" s="47"/>
      <c r="LR1089" s="47"/>
      <c r="LS1089" s="47"/>
      <c r="LT1089" s="47"/>
      <c r="LU1089" s="47"/>
      <c r="LV1089" s="47"/>
      <c r="LW1089" s="47"/>
      <c r="LX1089" s="47"/>
      <c r="LY1089" s="47"/>
      <c r="LZ1089" s="47"/>
      <c r="MA1089" s="47"/>
      <c r="MB1089" s="47"/>
      <c r="MC1089" s="47"/>
      <c r="MD1089" s="47"/>
      <c r="ME1089" s="47"/>
      <c r="MF1089" s="47"/>
      <c r="MG1089" s="47"/>
      <c r="MH1089" s="47"/>
      <c r="MI1089" s="47"/>
      <c r="MJ1089" s="47"/>
      <c r="MK1089" s="47"/>
      <c r="ML1089" s="47"/>
      <c r="MM1089" s="47"/>
      <c r="MN1089" s="47"/>
      <c r="MO1089" s="47"/>
      <c r="MP1089" s="47"/>
      <c r="MQ1089" s="47"/>
      <c r="MR1089" s="47"/>
      <c r="MS1089" s="47"/>
      <c r="MT1089" s="47"/>
      <c r="MU1089" s="47"/>
      <c r="MV1089" s="47"/>
      <c r="MW1089" s="47"/>
      <c r="MX1089" s="47"/>
      <c r="MY1089" s="47"/>
      <c r="MZ1089" s="47"/>
      <c r="NA1089" s="47"/>
    </row>
    <row r="1090" spans="138:365" x14ac:dyDescent="0.25"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  <c r="JP1090" s="47"/>
      <c r="JQ1090" s="47"/>
      <c r="JR1090" s="47"/>
      <c r="JS1090" s="47"/>
      <c r="JT1090" s="47"/>
      <c r="JU1090" s="47"/>
      <c r="JV1090" s="47"/>
      <c r="JW1090" s="47"/>
      <c r="JX1090" s="47"/>
      <c r="JY1090" s="47"/>
      <c r="JZ1090" s="47"/>
      <c r="KA1090" s="47"/>
      <c r="KB1090" s="47"/>
      <c r="KC1090" s="47"/>
      <c r="KD1090" s="47"/>
      <c r="KE1090" s="47"/>
      <c r="KF1090" s="47"/>
      <c r="KG1090" s="47"/>
      <c r="KH1090" s="47"/>
      <c r="KI1090" s="47"/>
      <c r="KJ1090" s="47"/>
      <c r="KK1090" s="47"/>
      <c r="KL1090" s="47"/>
      <c r="KM1090" s="47"/>
      <c r="KN1090" s="47"/>
      <c r="KO1090" s="47"/>
      <c r="KP1090" s="47"/>
      <c r="KQ1090" s="47"/>
      <c r="KR1090" s="47"/>
      <c r="KS1090" s="47"/>
      <c r="KT1090" s="47"/>
      <c r="KU1090" s="47"/>
      <c r="KV1090" s="47"/>
      <c r="KW1090" s="47"/>
      <c r="KX1090" s="47"/>
      <c r="KY1090" s="47"/>
      <c r="KZ1090" s="47"/>
      <c r="LA1090" s="47"/>
      <c r="LB1090" s="47"/>
      <c r="LC1090" s="47"/>
      <c r="LD1090" s="47"/>
      <c r="LE1090" s="47"/>
      <c r="LF1090" s="47"/>
      <c r="LG1090" s="47"/>
      <c r="LH1090" s="47"/>
      <c r="LI1090" s="47"/>
      <c r="LJ1090" s="47"/>
      <c r="LK1090" s="47"/>
      <c r="LL1090" s="47"/>
      <c r="LM1090" s="47"/>
      <c r="LN1090" s="47"/>
      <c r="LO1090" s="47"/>
      <c r="LP1090" s="47"/>
      <c r="LQ1090" s="47"/>
      <c r="LR1090" s="47"/>
      <c r="LS1090" s="47"/>
      <c r="LT1090" s="47"/>
      <c r="LU1090" s="47"/>
      <c r="LV1090" s="47"/>
      <c r="LW1090" s="47"/>
      <c r="LX1090" s="47"/>
      <c r="LY1090" s="47"/>
      <c r="LZ1090" s="47"/>
      <c r="MA1090" s="47"/>
      <c r="MB1090" s="47"/>
      <c r="MC1090" s="47"/>
      <c r="MD1090" s="47"/>
      <c r="ME1090" s="47"/>
      <c r="MF1090" s="47"/>
      <c r="MG1090" s="47"/>
      <c r="MH1090" s="47"/>
      <c r="MI1090" s="47"/>
      <c r="MJ1090" s="47"/>
      <c r="MK1090" s="47"/>
      <c r="ML1090" s="47"/>
      <c r="MM1090" s="47"/>
      <c r="MN1090" s="47"/>
      <c r="MO1090" s="47"/>
      <c r="MP1090" s="47"/>
      <c r="MQ1090" s="47"/>
      <c r="MR1090" s="47"/>
      <c r="MS1090" s="47"/>
      <c r="MT1090" s="47"/>
      <c r="MU1090" s="47"/>
      <c r="MV1090" s="47"/>
      <c r="MW1090" s="47"/>
      <c r="MX1090" s="47"/>
      <c r="MY1090" s="47"/>
      <c r="MZ1090" s="47"/>
      <c r="NA1090" s="47"/>
    </row>
    <row r="1091" spans="138:365" x14ac:dyDescent="0.25"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  <c r="JP1091" s="47"/>
      <c r="JQ1091" s="47"/>
      <c r="JR1091" s="47"/>
      <c r="JS1091" s="47"/>
      <c r="JT1091" s="47"/>
      <c r="JU1091" s="47"/>
      <c r="JV1091" s="47"/>
      <c r="JW1091" s="47"/>
      <c r="JX1091" s="47"/>
      <c r="JY1091" s="47"/>
      <c r="JZ1091" s="47"/>
      <c r="KA1091" s="47"/>
      <c r="KB1091" s="47"/>
      <c r="KC1091" s="47"/>
      <c r="KD1091" s="47"/>
      <c r="KE1091" s="47"/>
      <c r="KF1091" s="47"/>
      <c r="KG1091" s="47"/>
      <c r="KH1091" s="47"/>
      <c r="KI1091" s="47"/>
      <c r="KJ1091" s="47"/>
      <c r="KK1091" s="47"/>
      <c r="KL1091" s="47"/>
      <c r="KM1091" s="47"/>
      <c r="KN1091" s="47"/>
      <c r="KO1091" s="47"/>
      <c r="KP1091" s="47"/>
      <c r="KQ1091" s="47"/>
      <c r="KR1091" s="47"/>
      <c r="KS1091" s="47"/>
      <c r="KT1091" s="47"/>
      <c r="KU1091" s="47"/>
      <c r="KV1091" s="47"/>
      <c r="KW1091" s="47"/>
      <c r="KX1091" s="47"/>
      <c r="KY1091" s="47"/>
      <c r="KZ1091" s="47"/>
      <c r="LA1091" s="47"/>
      <c r="LB1091" s="47"/>
      <c r="LC1091" s="47"/>
      <c r="LD1091" s="47"/>
      <c r="LE1091" s="47"/>
      <c r="LF1091" s="47"/>
      <c r="LG1091" s="47"/>
      <c r="LH1091" s="47"/>
      <c r="LI1091" s="47"/>
      <c r="LJ1091" s="47"/>
      <c r="LK1091" s="47"/>
      <c r="LL1091" s="47"/>
      <c r="LM1091" s="47"/>
      <c r="LN1091" s="47"/>
      <c r="LO1091" s="47"/>
      <c r="LP1091" s="47"/>
      <c r="LQ1091" s="47"/>
      <c r="LR1091" s="47"/>
      <c r="LS1091" s="47"/>
      <c r="LT1091" s="47"/>
      <c r="LU1091" s="47"/>
      <c r="LV1091" s="47"/>
      <c r="LW1091" s="47"/>
      <c r="LX1091" s="47"/>
      <c r="LY1091" s="47"/>
      <c r="LZ1091" s="47"/>
      <c r="MA1091" s="47"/>
      <c r="MB1091" s="47"/>
      <c r="MC1091" s="47"/>
      <c r="MD1091" s="47"/>
      <c r="ME1091" s="47"/>
      <c r="MF1091" s="47"/>
      <c r="MG1091" s="47"/>
      <c r="MH1091" s="47"/>
      <c r="MI1091" s="47"/>
      <c r="MJ1091" s="47"/>
      <c r="MK1091" s="47"/>
      <c r="ML1091" s="47"/>
      <c r="MM1091" s="47"/>
      <c r="MN1091" s="47"/>
      <c r="MO1091" s="47"/>
      <c r="MP1091" s="47"/>
      <c r="MQ1091" s="47"/>
      <c r="MR1091" s="47"/>
      <c r="MS1091" s="47"/>
      <c r="MT1091" s="47"/>
      <c r="MU1091" s="47"/>
      <c r="MV1091" s="47"/>
      <c r="MW1091" s="47"/>
      <c r="MX1091" s="47"/>
      <c r="MY1091" s="47"/>
      <c r="MZ1091" s="47"/>
      <c r="NA1091" s="47"/>
    </row>
    <row r="1092" spans="138:365" x14ac:dyDescent="0.25"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  <c r="JP1092" s="47"/>
      <c r="JQ1092" s="47"/>
      <c r="JR1092" s="47"/>
      <c r="JS1092" s="47"/>
      <c r="JT1092" s="47"/>
      <c r="JU1092" s="47"/>
      <c r="JV1092" s="47"/>
      <c r="JW1092" s="47"/>
      <c r="JX1092" s="47"/>
      <c r="JY1092" s="47"/>
      <c r="JZ1092" s="47"/>
      <c r="KA1092" s="47"/>
      <c r="KB1092" s="47"/>
      <c r="KC1092" s="47"/>
      <c r="KD1092" s="47"/>
      <c r="KE1092" s="47"/>
      <c r="KF1092" s="47"/>
      <c r="KG1092" s="47"/>
      <c r="KH1092" s="47"/>
      <c r="KI1092" s="47"/>
      <c r="KJ1092" s="47"/>
      <c r="KK1092" s="47"/>
      <c r="KL1092" s="47"/>
      <c r="KM1092" s="47"/>
      <c r="KN1092" s="47"/>
      <c r="KO1092" s="47"/>
      <c r="KP1092" s="47"/>
      <c r="KQ1092" s="47"/>
      <c r="KR1092" s="47"/>
      <c r="KS1092" s="47"/>
      <c r="KT1092" s="47"/>
      <c r="KU1092" s="47"/>
      <c r="KV1092" s="47"/>
      <c r="KW1092" s="47"/>
      <c r="KX1092" s="47"/>
      <c r="KY1092" s="47"/>
      <c r="KZ1092" s="47"/>
      <c r="LA1092" s="47"/>
      <c r="LB1092" s="47"/>
      <c r="LC1092" s="47"/>
      <c r="LD1092" s="47"/>
      <c r="LE1092" s="47"/>
      <c r="LF1092" s="47"/>
      <c r="LG1092" s="47"/>
      <c r="LH1092" s="47"/>
      <c r="LI1092" s="47"/>
      <c r="LJ1092" s="47"/>
      <c r="LK1092" s="47"/>
      <c r="LL1092" s="47"/>
      <c r="LM1092" s="47"/>
      <c r="LN1092" s="47"/>
      <c r="LO1092" s="47"/>
      <c r="LP1092" s="47"/>
      <c r="LQ1092" s="47"/>
      <c r="LR1092" s="47"/>
      <c r="LS1092" s="47"/>
      <c r="LT1092" s="47"/>
      <c r="LU1092" s="47"/>
      <c r="LV1092" s="47"/>
      <c r="LW1092" s="47"/>
      <c r="LX1092" s="47"/>
      <c r="LY1092" s="47"/>
      <c r="LZ1092" s="47"/>
      <c r="MA1092" s="47"/>
      <c r="MB1092" s="47"/>
      <c r="MC1092" s="47"/>
      <c r="MD1092" s="47"/>
      <c r="ME1092" s="47"/>
      <c r="MF1092" s="47"/>
      <c r="MG1092" s="47"/>
      <c r="MH1092" s="47"/>
      <c r="MI1092" s="47"/>
      <c r="MJ1092" s="47"/>
      <c r="MK1092" s="47"/>
      <c r="ML1092" s="47"/>
      <c r="MM1092" s="47"/>
      <c r="MN1092" s="47"/>
      <c r="MO1092" s="47"/>
      <c r="MP1092" s="47"/>
      <c r="MQ1092" s="47"/>
      <c r="MR1092" s="47"/>
      <c r="MS1092" s="47"/>
      <c r="MT1092" s="47"/>
      <c r="MU1092" s="47"/>
      <c r="MV1092" s="47"/>
      <c r="MW1092" s="47"/>
      <c r="MX1092" s="47"/>
      <c r="MY1092" s="47"/>
      <c r="MZ1092" s="47"/>
      <c r="NA1092" s="47"/>
    </row>
    <row r="1093" spans="138:365" x14ac:dyDescent="0.25"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  <c r="JP1093" s="47"/>
      <c r="JQ1093" s="47"/>
      <c r="JR1093" s="47"/>
      <c r="JS1093" s="47"/>
      <c r="JT1093" s="47"/>
      <c r="JU1093" s="47"/>
      <c r="JV1093" s="47"/>
      <c r="JW1093" s="47"/>
      <c r="JX1093" s="47"/>
      <c r="JY1093" s="47"/>
      <c r="JZ1093" s="47"/>
      <c r="KA1093" s="47"/>
      <c r="KB1093" s="47"/>
      <c r="KC1093" s="47"/>
      <c r="KD1093" s="47"/>
      <c r="KE1093" s="47"/>
      <c r="KF1093" s="47"/>
      <c r="KG1093" s="47"/>
      <c r="KH1093" s="47"/>
      <c r="KI1093" s="47"/>
      <c r="KJ1093" s="47"/>
      <c r="KK1093" s="47"/>
      <c r="KL1093" s="47"/>
      <c r="KM1093" s="47"/>
      <c r="KN1093" s="47"/>
      <c r="KO1093" s="47"/>
      <c r="KP1093" s="47"/>
      <c r="KQ1093" s="47"/>
      <c r="KR1093" s="47"/>
      <c r="KS1093" s="47"/>
      <c r="KT1093" s="47"/>
      <c r="KU1093" s="47"/>
      <c r="KV1093" s="47"/>
      <c r="KW1093" s="47"/>
      <c r="KX1093" s="47"/>
      <c r="KY1093" s="47"/>
      <c r="KZ1093" s="47"/>
      <c r="LA1093" s="47"/>
      <c r="LB1093" s="47"/>
      <c r="LC1093" s="47"/>
      <c r="LD1093" s="47"/>
      <c r="LE1093" s="47"/>
      <c r="LF1093" s="47"/>
      <c r="LG1093" s="47"/>
      <c r="LH1093" s="47"/>
      <c r="LI1093" s="47"/>
      <c r="LJ1093" s="47"/>
      <c r="LK1093" s="47"/>
      <c r="LL1093" s="47"/>
      <c r="LM1093" s="47"/>
      <c r="LN1093" s="47"/>
      <c r="LO1093" s="47"/>
      <c r="LP1093" s="47"/>
      <c r="LQ1093" s="47"/>
      <c r="LR1093" s="47"/>
      <c r="LS1093" s="47"/>
      <c r="LT1093" s="47"/>
      <c r="LU1093" s="47"/>
      <c r="LV1093" s="47"/>
      <c r="LW1093" s="47"/>
      <c r="LX1093" s="47"/>
      <c r="LY1093" s="47"/>
      <c r="LZ1093" s="47"/>
      <c r="MA1093" s="47"/>
      <c r="MB1093" s="47"/>
      <c r="MC1093" s="47"/>
      <c r="MD1093" s="47"/>
      <c r="ME1093" s="47"/>
      <c r="MF1093" s="47"/>
      <c r="MG1093" s="47"/>
      <c r="MH1093" s="47"/>
      <c r="MI1093" s="47"/>
      <c r="MJ1093" s="47"/>
      <c r="MK1093" s="47"/>
      <c r="ML1093" s="47"/>
      <c r="MM1093" s="47"/>
      <c r="MN1093" s="47"/>
      <c r="MO1093" s="47"/>
      <c r="MP1093" s="47"/>
      <c r="MQ1093" s="47"/>
      <c r="MR1093" s="47"/>
      <c r="MS1093" s="47"/>
      <c r="MT1093" s="47"/>
      <c r="MU1093" s="47"/>
      <c r="MV1093" s="47"/>
      <c r="MW1093" s="47"/>
      <c r="MX1093" s="47"/>
      <c r="MY1093" s="47"/>
      <c r="MZ1093" s="47"/>
      <c r="NA1093" s="47"/>
    </row>
    <row r="1094" spans="138:365" x14ac:dyDescent="0.25"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  <c r="JP1094" s="47"/>
      <c r="JQ1094" s="47"/>
      <c r="JR1094" s="47"/>
      <c r="JS1094" s="47"/>
      <c r="JT1094" s="47"/>
      <c r="JU1094" s="47"/>
      <c r="JV1094" s="47"/>
      <c r="JW1094" s="47"/>
      <c r="JX1094" s="47"/>
      <c r="JY1094" s="47"/>
      <c r="JZ1094" s="47"/>
      <c r="KA1094" s="47"/>
      <c r="KB1094" s="47"/>
      <c r="KC1094" s="47"/>
      <c r="KD1094" s="47"/>
      <c r="KE1094" s="47"/>
      <c r="KF1094" s="47"/>
      <c r="KG1094" s="47"/>
      <c r="KH1094" s="47"/>
      <c r="KI1094" s="47"/>
      <c r="KJ1094" s="47"/>
      <c r="KK1094" s="47"/>
      <c r="KL1094" s="47"/>
      <c r="KM1094" s="47"/>
      <c r="KN1094" s="47"/>
      <c r="KO1094" s="47"/>
      <c r="KP1094" s="47"/>
      <c r="KQ1094" s="47"/>
      <c r="KR1094" s="47"/>
      <c r="KS1094" s="47"/>
      <c r="KT1094" s="47"/>
      <c r="KU1094" s="47"/>
      <c r="KV1094" s="47"/>
      <c r="KW1094" s="47"/>
      <c r="KX1094" s="47"/>
      <c r="KY1094" s="47"/>
      <c r="KZ1094" s="47"/>
      <c r="LA1094" s="47"/>
      <c r="LB1094" s="47"/>
      <c r="LC1094" s="47"/>
      <c r="LD1094" s="47"/>
      <c r="LE1094" s="47"/>
      <c r="LF1094" s="47"/>
      <c r="LG1094" s="47"/>
      <c r="LH1094" s="47"/>
      <c r="LI1094" s="47"/>
      <c r="LJ1094" s="47"/>
      <c r="LK1094" s="47"/>
      <c r="LL1094" s="47"/>
      <c r="LM1094" s="47"/>
      <c r="LN1094" s="47"/>
      <c r="LO1094" s="47"/>
      <c r="LP1094" s="47"/>
      <c r="LQ1094" s="47"/>
      <c r="LR1094" s="47"/>
      <c r="LS1094" s="47"/>
      <c r="LT1094" s="47"/>
      <c r="LU1094" s="47"/>
      <c r="LV1094" s="47"/>
      <c r="LW1094" s="47"/>
      <c r="LX1094" s="47"/>
      <c r="LY1094" s="47"/>
      <c r="LZ1094" s="47"/>
      <c r="MA1094" s="47"/>
      <c r="MB1094" s="47"/>
      <c r="MC1094" s="47"/>
      <c r="MD1094" s="47"/>
      <c r="ME1094" s="47"/>
      <c r="MF1094" s="47"/>
      <c r="MG1094" s="47"/>
      <c r="MH1094" s="47"/>
      <c r="MI1094" s="47"/>
      <c r="MJ1094" s="47"/>
      <c r="MK1094" s="47"/>
      <c r="ML1094" s="47"/>
      <c r="MM1094" s="47"/>
      <c r="MN1094" s="47"/>
      <c r="MO1094" s="47"/>
      <c r="MP1094" s="47"/>
      <c r="MQ1094" s="47"/>
      <c r="MR1094" s="47"/>
      <c r="MS1094" s="47"/>
      <c r="MT1094" s="47"/>
      <c r="MU1094" s="47"/>
      <c r="MV1094" s="47"/>
      <c r="MW1094" s="47"/>
      <c r="MX1094" s="47"/>
      <c r="MY1094" s="47"/>
      <c r="MZ1094" s="47"/>
      <c r="NA1094" s="47"/>
    </row>
    <row r="1095" spans="138:365" x14ac:dyDescent="0.25"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  <c r="JP1095" s="47"/>
      <c r="JQ1095" s="47"/>
      <c r="JR1095" s="47"/>
      <c r="JS1095" s="47"/>
      <c r="JT1095" s="47"/>
      <c r="JU1095" s="47"/>
      <c r="JV1095" s="47"/>
      <c r="JW1095" s="47"/>
      <c r="JX1095" s="47"/>
      <c r="JY1095" s="47"/>
      <c r="JZ1095" s="47"/>
      <c r="KA1095" s="47"/>
      <c r="KB1095" s="47"/>
      <c r="KC1095" s="47"/>
      <c r="KD1095" s="47"/>
      <c r="KE1095" s="47"/>
      <c r="KF1095" s="47"/>
      <c r="KG1095" s="47"/>
      <c r="KH1095" s="47"/>
      <c r="KI1095" s="47"/>
      <c r="KJ1095" s="47"/>
      <c r="KK1095" s="47"/>
      <c r="KL1095" s="47"/>
      <c r="KM1095" s="47"/>
      <c r="KN1095" s="47"/>
      <c r="KO1095" s="47"/>
      <c r="KP1095" s="47"/>
      <c r="KQ1095" s="47"/>
      <c r="KR1095" s="47"/>
      <c r="KS1095" s="47"/>
      <c r="KT1095" s="47"/>
      <c r="KU1095" s="47"/>
      <c r="KV1095" s="47"/>
      <c r="KW1095" s="47"/>
      <c r="KX1095" s="47"/>
      <c r="KY1095" s="47"/>
      <c r="KZ1095" s="47"/>
      <c r="LA1095" s="47"/>
      <c r="LB1095" s="47"/>
      <c r="LC1095" s="47"/>
      <c r="LD1095" s="47"/>
      <c r="LE1095" s="47"/>
      <c r="LF1095" s="47"/>
      <c r="LG1095" s="47"/>
      <c r="LH1095" s="47"/>
      <c r="LI1095" s="47"/>
      <c r="LJ1095" s="47"/>
      <c r="LK1095" s="47"/>
      <c r="LL1095" s="47"/>
      <c r="LM1095" s="47"/>
      <c r="LN1095" s="47"/>
      <c r="LO1095" s="47"/>
      <c r="LP1095" s="47"/>
      <c r="LQ1095" s="47"/>
      <c r="LR1095" s="47"/>
      <c r="LS1095" s="47"/>
      <c r="LT1095" s="47"/>
      <c r="LU1095" s="47"/>
      <c r="LV1095" s="47"/>
      <c r="LW1095" s="47"/>
      <c r="LX1095" s="47"/>
      <c r="LY1095" s="47"/>
      <c r="LZ1095" s="47"/>
      <c r="MA1095" s="47"/>
      <c r="MB1095" s="47"/>
      <c r="MC1095" s="47"/>
      <c r="MD1095" s="47"/>
      <c r="ME1095" s="47"/>
      <c r="MF1095" s="47"/>
      <c r="MG1095" s="47"/>
      <c r="MH1095" s="47"/>
      <c r="MI1095" s="47"/>
      <c r="MJ1095" s="47"/>
      <c r="MK1095" s="47"/>
      <c r="ML1095" s="47"/>
      <c r="MM1095" s="47"/>
      <c r="MN1095" s="47"/>
      <c r="MO1095" s="47"/>
      <c r="MP1095" s="47"/>
      <c r="MQ1095" s="47"/>
      <c r="MR1095" s="47"/>
      <c r="MS1095" s="47"/>
      <c r="MT1095" s="47"/>
      <c r="MU1095" s="47"/>
      <c r="MV1095" s="47"/>
      <c r="MW1095" s="47"/>
      <c r="MX1095" s="47"/>
      <c r="MY1095" s="47"/>
      <c r="MZ1095" s="47"/>
      <c r="NA1095" s="47"/>
    </row>
    <row r="1096" spans="138:365" x14ac:dyDescent="0.25"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  <c r="JP1096" s="47"/>
      <c r="JQ1096" s="47"/>
      <c r="JR1096" s="47"/>
      <c r="JS1096" s="47"/>
      <c r="JT1096" s="47"/>
      <c r="JU1096" s="47"/>
      <c r="JV1096" s="47"/>
      <c r="JW1096" s="47"/>
      <c r="JX1096" s="47"/>
      <c r="JY1096" s="47"/>
      <c r="JZ1096" s="47"/>
      <c r="KA1096" s="47"/>
      <c r="KB1096" s="47"/>
      <c r="KC1096" s="47"/>
      <c r="KD1096" s="47"/>
      <c r="KE1096" s="47"/>
      <c r="KF1096" s="47"/>
      <c r="KG1096" s="47"/>
      <c r="KH1096" s="47"/>
      <c r="KI1096" s="47"/>
      <c r="KJ1096" s="47"/>
      <c r="KK1096" s="47"/>
      <c r="KL1096" s="47"/>
      <c r="KM1096" s="47"/>
      <c r="KN1096" s="47"/>
      <c r="KO1096" s="47"/>
      <c r="KP1096" s="47"/>
      <c r="KQ1096" s="47"/>
      <c r="KR1096" s="47"/>
      <c r="KS1096" s="47"/>
      <c r="KT1096" s="47"/>
      <c r="KU1096" s="47"/>
      <c r="KV1096" s="47"/>
      <c r="KW1096" s="47"/>
      <c r="KX1096" s="47"/>
      <c r="KY1096" s="47"/>
      <c r="KZ1096" s="47"/>
      <c r="LA1096" s="47"/>
      <c r="LB1096" s="47"/>
      <c r="LC1096" s="47"/>
      <c r="LD1096" s="47"/>
      <c r="LE1096" s="47"/>
      <c r="LF1096" s="47"/>
      <c r="LG1096" s="47"/>
      <c r="LH1096" s="47"/>
      <c r="LI1096" s="47"/>
      <c r="LJ1096" s="47"/>
      <c r="LK1096" s="47"/>
      <c r="LL1096" s="47"/>
      <c r="LM1096" s="47"/>
      <c r="LN1096" s="47"/>
      <c r="LO1096" s="47"/>
      <c r="LP1096" s="47"/>
      <c r="LQ1096" s="47"/>
      <c r="LR1096" s="47"/>
      <c r="LS1096" s="47"/>
      <c r="LT1096" s="47"/>
      <c r="LU1096" s="47"/>
      <c r="LV1096" s="47"/>
      <c r="LW1096" s="47"/>
      <c r="LX1096" s="47"/>
      <c r="LY1096" s="47"/>
      <c r="LZ1096" s="47"/>
      <c r="MA1096" s="47"/>
      <c r="MB1096" s="47"/>
      <c r="MC1096" s="47"/>
      <c r="MD1096" s="47"/>
      <c r="ME1096" s="47"/>
      <c r="MF1096" s="47"/>
      <c r="MG1096" s="47"/>
      <c r="MH1096" s="47"/>
      <c r="MI1096" s="47"/>
      <c r="MJ1096" s="47"/>
      <c r="MK1096" s="47"/>
      <c r="ML1096" s="47"/>
      <c r="MM1096" s="47"/>
      <c r="MN1096" s="47"/>
      <c r="MO1096" s="47"/>
      <c r="MP1096" s="47"/>
      <c r="MQ1096" s="47"/>
      <c r="MR1096" s="47"/>
      <c r="MS1096" s="47"/>
      <c r="MT1096" s="47"/>
      <c r="MU1096" s="47"/>
      <c r="MV1096" s="47"/>
      <c r="MW1096" s="47"/>
      <c r="MX1096" s="47"/>
      <c r="MY1096" s="47"/>
      <c r="MZ1096" s="47"/>
      <c r="NA1096" s="47"/>
    </row>
    <row r="1097" spans="138:365" x14ac:dyDescent="0.25"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  <c r="JP1097" s="47"/>
      <c r="JQ1097" s="47"/>
      <c r="JR1097" s="47"/>
      <c r="JS1097" s="47"/>
      <c r="JT1097" s="47"/>
      <c r="JU1097" s="47"/>
      <c r="JV1097" s="47"/>
      <c r="JW1097" s="47"/>
      <c r="JX1097" s="47"/>
      <c r="JY1097" s="47"/>
      <c r="JZ1097" s="47"/>
      <c r="KA1097" s="47"/>
      <c r="KB1097" s="47"/>
      <c r="KC1097" s="47"/>
      <c r="KD1097" s="47"/>
      <c r="KE1097" s="47"/>
      <c r="KF1097" s="47"/>
      <c r="KG1097" s="47"/>
      <c r="KH1097" s="47"/>
      <c r="KI1097" s="47"/>
      <c r="KJ1097" s="47"/>
      <c r="KK1097" s="47"/>
      <c r="KL1097" s="47"/>
      <c r="KM1097" s="47"/>
      <c r="KN1097" s="47"/>
      <c r="KO1097" s="47"/>
      <c r="KP1097" s="47"/>
      <c r="KQ1097" s="47"/>
      <c r="KR1097" s="47"/>
      <c r="KS1097" s="47"/>
      <c r="KT1097" s="47"/>
      <c r="KU1097" s="47"/>
      <c r="KV1097" s="47"/>
      <c r="KW1097" s="47"/>
      <c r="KX1097" s="47"/>
      <c r="KY1097" s="47"/>
      <c r="KZ1097" s="47"/>
      <c r="LA1097" s="47"/>
      <c r="LB1097" s="47"/>
      <c r="LC1097" s="47"/>
      <c r="LD1097" s="47"/>
      <c r="LE1097" s="47"/>
      <c r="LF1097" s="47"/>
      <c r="LG1097" s="47"/>
      <c r="LH1097" s="47"/>
      <c r="LI1097" s="47"/>
      <c r="LJ1097" s="47"/>
      <c r="LK1097" s="47"/>
      <c r="LL1097" s="47"/>
      <c r="LM1097" s="47"/>
      <c r="LN1097" s="47"/>
      <c r="LO1097" s="47"/>
      <c r="LP1097" s="47"/>
      <c r="LQ1097" s="47"/>
      <c r="LR1097" s="47"/>
      <c r="LS1097" s="47"/>
      <c r="LT1097" s="47"/>
      <c r="LU1097" s="47"/>
      <c r="LV1097" s="47"/>
      <c r="LW1097" s="47"/>
      <c r="LX1097" s="47"/>
      <c r="LY1097" s="47"/>
      <c r="LZ1097" s="47"/>
      <c r="MA1097" s="47"/>
      <c r="MB1097" s="47"/>
      <c r="MC1097" s="47"/>
      <c r="MD1097" s="47"/>
      <c r="ME1097" s="47"/>
      <c r="MF1097" s="47"/>
      <c r="MG1097" s="47"/>
      <c r="MH1097" s="47"/>
      <c r="MI1097" s="47"/>
      <c r="MJ1097" s="47"/>
      <c r="MK1097" s="47"/>
      <c r="ML1097" s="47"/>
      <c r="MM1097" s="47"/>
      <c r="MN1097" s="47"/>
      <c r="MO1097" s="47"/>
      <c r="MP1097" s="47"/>
      <c r="MQ1097" s="47"/>
      <c r="MR1097" s="47"/>
      <c r="MS1097" s="47"/>
      <c r="MT1097" s="47"/>
      <c r="MU1097" s="47"/>
      <c r="MV1097" s="47"/>
      <c r="MW1097" s="47"/>
      <c r="MX1097" s="47"/>
      <c r="MY1097" s="47"/>
      <c r="MZ1097" s="47"/>
      <c r="NA1097" s="47"/>
    </row>
    <row r="1098" spans="138:365" x14ac:dyDescent="0.25"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  <c r="JP1098" s="47"/>
      <c r="JQ1098" s="47"/>
      <c r="JR1098" s="47"/>
      <c r="JS1098" s="47"/>
      <c r="JT1098" s="47"/>
      <c r="JU1098" s="47"/>
      <c r="JV1098" s="47"/>
      <c r="JW1098" s="47"/>
      <c r="JX1098" s="47"/>
      <c r="JY1098" s="47"/>
      <c r="JZ1098" s="47"/>
      <c r="KA1098" s="47"/>
      <c r="KB1098" s="47"/>
      <c r="KC1098" s="47"/>
      <c r="KD1098" s="47"/>
      <c r="KE1098" s="47"/>
      <c r="KF1098" s="47"/>
      <c r="KG1098" s="47"/>
      <c r="KH1098" s="47"/>
      <c r="KI1098" s="47"/>
      <c r="KJ1098" s="47"/>
      <c r="KK1098" s="47"/>
      <c r="KL1098" s="47"/>
      <c r="KM1098" s="47"/>
      <c r="KN1098" s="47"/>
      <c r="KO1098" s="47"/>
      <c r="KP1098" s="47"/>
      <c r="KQ1098" s="47"/>
      <c r="KR1098" s="47"/>
      <c r="KS1098" s="47"/>
      <c r="KT1098" s="47"/>
      <c r="KU1098" s="47"/>
      <c r="KV1098" s="47"/>
      <c r="KW1098" s="47"/>
      <c r="KX1098" s="47"/>
      <c r="KY1098" s="47"/>
      <c r="KZ1098" s="47"/>
      <c r="LA1098" s="47"/>
      <c r="LB1098" s="47"/>
      <c r="LC1098" s="47"/>
      <c r="LD1098" s="47"/>
      <c r="LE1098" s="47"/>
      <c r="LF1098" s="47"/>
      <c r="LG1098" s="47"/>
      <c r="LH1098" s="47"/>
      <c r="LI1098" s="47"/>
      <c r="LJ1098" s="47"/>
      <c r="LK1098" s="47"/>
      <c r="LL1098" s="47"/>
      <c r="LM1098" s="47"/>
      <c r="LN1098" s="47"/>
      <c r="LO1098" s="47"/>
      <c r="LP1098" s="47"/>
      <c r="LQ1098" s="47"/>
      <c r="LR1098" s="47"/>
      <c r="LS1098" s="47"/>
      <c r="LT1098" s="47"/>
      <c r="LU1098" s="47"/>
      <c r="LV1098" s="47"/>
      <c r="LW1098" s="47"/>
      <c r="LX1098" s="47"/>
      <c r="LY1098" s="47"/>
      <c r="LZ1098" s="47"/>
      <c r="MA1098" s="47"/>
      <c r="MB1098" s="47"/>
      <c r="MC1098" s="47"/>
      <c r="MD1098" s="47"/>
      <c r="ME1098" s="47"/>
      <c r="MF1098" s="47"/>
      <c r="MG1098" s="47"/>
      <c r="MH1098" s="47"/>
      <c r="MI1098" s="47"/>
      <c r="MJ1098" s="47"/>
      <c r="MK1098" s="47"/>
      <c r="ML1098" s="47"/>
      <c r="MM1098" s="47"/>
      <c r="MN1098" s="47"/>
      <c r="MO1098" s="47"/>
      <c r="MP1098" s="47"/>
      <c r="MQ1098" s="47"/>
      <c r="MR1098" s="47"/>
      <c r="MS1098" s="47"/>
      <c r="MT1098" s="47"/>
      <c r="MU1098" s="47"/>
      <c r="MV1098" s="47"/>
      <c r="MW1098" s="47"/>
      <c r="MX1098" s="47"/>
      <c r="MY1098" s="47"/>
      <c r="MZ1098" s="47"/>
      <c r="NA1098" s="47"/>
    </row>
    <row r="1099" spans="138:365" x14ac:dyDescent="0.25"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  <c r="JP1099" s="47"/>
      <c r="JQ1099" s="47"/>
      <c r="JR1099" s="47"/>
      <c r="JS1099" s="47"/>
      <c r="JT1099" s="47"/>
      <c r="JU1099" s="47"/>
      <c r="JV1099" s="47"/>
      <c r="JW1099" s="47"/>
      <c r="JX1099" s="47"/>
      <c r="JY1099" s="47"/>
      <c r="JZ1099" s="47"/>
      <c r="KA1099" s="47"/>
      <c r="KB1099" s="47"/>
      <c r="KC1099" s="47"/>
      <c r="KD1099" s="47"/>
      <c r="KE1099" s="47"/>
      <c r="KF1099" s="47"/>
      <c r="KG1099" s="47"/>
      <c r="KH1099" s="47"/>
      <c r="KI1099" s="47"/>
      <c r="KJ1099" s="47"/>
      <c r="KK1099" s="47"/>
      <c r="KL1099" s="47"/>
      <c r="KM1099" s="47"/>
      <c r="KN1099" s="47"/>
      <c r="KO1099" s="47"/>
      <c r="KP1099" s="47"/>
      <c r="KQ1099" s="47"/>
      <c r="KR1099" s="47"/>
      <c r="KS1099" s="47"/>
      <c r="KT1099" s="47"/>
      <c r="KU1099" s="47"/>
      <c r="KV1099" s="47"/>
      <c r="KW1099" s="47"/>
      <c r="KX1099" s="47"/>
      <c r="KY1099" s="47"/>
      <c r="KZ1099" s="47"/>
      <c r="LA1099" s="47"/>
      <c r="LB1099" s="47"/>
      <c r="LC1099" s="47"/>
      <c r="LD1099" s="47"/>
      <c r="LE1099" s="47"/>
      <c r="LF1099" s="47"/>
      <c r="LG1099" s="47"/>
      <c r="LH1099" s="47"/>
      <c r="LI1099" s="47"/>
      <c r="LJ1099" s="47"/>
      <c r="LK1099" s="47"/>
      <c r="LL1099" s="47"/>
      <c r="LM1099" s="47"/>
      <c r="LN1099" s="47"/>
      <c r="LO1099" s="47"/>
      <c r="LP1099" s="47"/>
      <c r="LQ1099" s="47"/>
      <c r="LR1099" s="47"/>
      <c r="LS1099" s="47"/>
      <c r="LT1099" s="47"/>
      <c r="LU1099" s="47"/>
      <c r="LV1099" s="47"/>
      <c r="LW1099" s="47"/>
      <c r="LX1099" s="47"/>
      <c r="LY1099" s="47"/>
      <c r="LZ1099" s="47"/>
      <c r="MA1099" s="47"/>
      <c r="MB1099" s="47"/>
      <c r="MC1099" s="47"/>
      <c r="MD1099" s="47"/>
      <c r="ME1099" s="47"/>
      <c r="MF1099" s="47"/>
      <c r="MG1099" s="47"/>
      <c r="MH1099" s="47"/>
      <c r="MI1099" s="47"/>
      <c r="MJ1099" s="47"/>
      <c r="MK1099" s="47"/>
      <c r="ML1099" s="47"/>
      <c r="MM1099" s="47"/>
      <c r="MN1099" s="47"/>
      <c r="MO1099" s="47"/>
      <c r="MP1099" s="47"/>
      <c r="MQ1099" s="47"/>
      <c r="MR1099" s="47"/>
      <c r="MS1099" s="47"/>
      <c r="MT1099" s="47"/>
      <c r="MU1099" s="47"/>
      <c r="MV1099" s="47"/>
      <c r="MW1099" s="47"/>
      <c r="MX1099" s="47"/>
      <c r="MY1099" s="47"/>
      <c r="MZ1099" s="47"/>
      <c r="NA1099" s="47"/>
    </row>
    <row r="1100" spans="138:365" x14ac:dyDescent="0.25"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  <c r="JP1100" s="47"/>
      <c r="JQ1100" s="47"/>
      <c r="JR1100" s="47"/>
      <c r="JS1100" s="47"/>
      <c r="JT1100" s="47"/>
      <c r="JU1100" s="47"/>
      <c r="JV1100" s="47"/>
      <c r="JW1100" s="47"/>
      <c r="JX1100" s="47"/>
      <c r="JY1100" s="47"/>
      <c r="JZ1100" s="47"/>
      <c r="KA1100" s="47"/>
      <c r="KB1100" s="47"/>
      <c r="KC1100" s="47"/>
      <c r="KD1100" s="47"/>
      <c r="KE1100" s="47"/>
      <c r="KF1100" s="47"/>
      <c r="KG1100" s="47"/>
      <c r="KH1100" s="47"/>
      <c r="KI1100" s="47"/>
      <c r="KJ1100" s="47"/>
      <c r="KK1100" s="47"/>
      <c r="KL1100" s="47"/>
      <c r="KM1100" s="47"/>
      <c r="KN1100" s="47"/>
      <c r="KO1100" s="47"/>
      <c r="KP1100" s="47"/>
      <c r="KQ1100" s="47"/>
      <c r="KR1100" s="47"/>
      <c r="KS1100" s="47"/>
      <c r="KT1100" s="47"/>
      <c r="KU1100" s="47"/>
      <c r="KV1100" s="47"/>
      <c r="KW1100" s="47"/>
      <c r="KX1100" s="47"/>
      <c r="KY1100" s="47"/>
      <c r="KZ1100" s="47"/>
      <c r="LA1100" s="47"/>
      <c r="LB1100" s="47"/>
      <c r="LC1100" s="47"/>
      <c r="LD1100" s="47"/>
      <c r="LE1100" s="47"/>
      <c r="LF1100" s="47"/>
      <c r="LG1100" s="47"/>
      <c r="LH1100" s="47"/>
      <c r="LI1100" s="47"/>
      <c r="LJ1100" s="47"/>
      <c r="LK1100" s="47"/>
      <c r="LL1100" s="47"/>
      <c r="LM1100" s="47"/>
      <c r="LN1100" s="47"/>
      <c r="LO1100" s="47"/>
      <c r="LP1100" s="47"/>
      <c r="LQ1100" s="47"/>
      <c r="LR1100" s="47"/>
      <c r="LS1100" s="47"/>
      <c r="LT1100" s="47"/>
      <c r="LU1100" s="47"/>
      <c r="LV1100" s="47"/>
      <c r="LW1100" s="47"/>
      <c r="LX1100" s="47"/>
      <c r="LY1100" s="47"/>
      <c r="LZ1100" s="47"/>
      <c r="MA1100" s="47"/>
      <c r="MB1100" s="47"/>
      <c r="MC1100" s="47"/>
      <c r="MD1100" s="47"/>
      <c r="ME1100" s="47"/>
      <c r="MF1100" s="47"/>
      <c r="MG1100" s="47"/>
      <c r="MH1100" s="47"/>
      <c r="MI1100" s="47"/>
      <c r="MJ1100" s="47"/>
      <c r="MK1100" s="47"/>
      <c r="ML1100" s="47"/>
      <c r="MM1100" s="47"/>
      <c r="MN1100" s="47"/>
      <c r="MO1100" s="47"/>
      <c r="MP1100" s="47"/>
      <c r="MQ1100" s="47"/>
      <c r="MR1100" s="47"/>
      <c r="MS1100" s="47"/>
      <c r="MT1100" s="47"/>
      <c r="MU1100" s="47"/>
      <c r="MV1100" s="47"/>
      <c r="MW1100" s="47"/>
      <c r="MX1100" s="47"/>
      <c r="MY1100" s="47"/>
      <c r="MZ1100" s="47"/>
      <c r="NA1100" s="47"/>
    </row>
    <row r="1101" spans="138:365" x14ac:dyDescent="0.25"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  <c r="JP1101" s="47"/>
      <c r="JQ1101" s="47"/>
      <c r="JR1101" s="47"/>
      <c r="JS1101" s="47"/>
      <c r="JT1101" s="47"/>
      <c r="JU1101" s="47"/>
      <c r="JV1101" s="47"/>
      <c r="JW1101" s="47"/>
      <c r="JX1101" s="47"/>
      <c r="JY1101" s="47"/>
      <c r="JZ1101" s="47"/>
      <c r="KA1101" s="47"/>
      <c r="KB1101" s="47"/>
      <c r="KC1101" s="47"/>
      <c r="KD1101" s="47"/>
      <c r="KE1101" s="47"/>
      <c r="KF1101" s="47"/>
      <c r="KG1101" s="47"/>
      <c r="KH1101" s="47"/>
      <c r="KI1101" s="47"/>
      <c r="KJ1101" s="47"/>
      <c r="KK1101" s="47"/>
      <c r="KL1101" s="47"/>
      <c r="KM1101" s="47"/>
      <c r="KN1101" s="47"/>
      <c r="KO1101" s="47"/>
      <c r="KP1101" s="47"/>
      <c r="KQ1101" s="47"/>
      <c r="KR1101" s="47"/>
      <c r="KS1101" s="47"/>
      <c r="KT1101" s="47"/>
      <c r="KU1101" s="47"/>
      <c r="KV1101" s="47"/>
      <c r="KW1101" s="47"/>
      <c r="KX1101" s="47"/>
      <c r="KY1101" s="47"/>
      <c r="KZ1101" s="47"/>
      <c r="LA1101" s="47"/>
      <c r="LB1101" s="47"/>
      <c r="LC1101" s="47"/>
      <c r="LD1101" s="47"/>
      <c r="LE1101" s="47"/>
      <c r="LF1101" s="47"/>
      <c r="LG1101" s="47"/>
      <c r="LH1101" s="47"/>
      <c r="LI1101" s="47"/>
      <c r="LJ1101" s="47"/>
      <c r="LK1101" s="47"/>
      <c r="LL1101" s="47"/>
      <c r="LM1101" s="47"/>
      <c r="LN1101" s="47"/>
      <c r="LO1101" s="47"/>
      <c r="LP1101" s="47"/>
      <c r="LQ1101" s="47"/>
      <c r="LR1101" s="47"/>
      <c r="LS1101" s="47"/>
      <c r="LT1101" s="47"/>
      <c r="LU1101" s="47"/>
      <c r="LV1101" s="47"/>
      <c r="LW1101" s="47"/>
      <c r="LX1101" s="47"/>
      <c r="LY1101" s="47"/>
      <c r="LZ1101" s="47"/>
      <c r="MA1101" s="47"/>
      <c r="MB1101" s="47"/>
      <c r="MC1101" s="47"/>
      <c r="MD1101" s="47"/>
      <c r="ME1101" s="47"/>
      <c r="MF1101" s="47"/>
      <c r="MG1101" s="47"/>
      <c r="MH1101" s="47"/>
      <c r="MI1101" s="47"/>
      <c r="MJ1101" s="47"/>
      <c r="MK1101" s="47"/>
      <c r="ML1101" s="47"/>
      <c r="MM1101" s="47"/>
      <c r="MN1101" s="47"/>
      <c r="MO1101" s="47"/>
      <c r="MP1101" s="47"/>
      <c r="MQ1101" s="47"/>
      <c r="MR1101" s="47"/>
      <c r="MS1101" s="47"/>
      <c r="MT1101" s="47"/>
      <c r="MU1101" s="47"/>
      <c r="MV1101" s="47"/>
      <c r="MW1101" s="47"/>
      <c r="MX1101" s="47"/>
      <c r="MY1101" s="47"/>
      <c r="MZ1101" s="47"/>
      <c r="NA1101" s="47"/>
    </row>
    <row r="1102" spans="138:365" x14ac:dyDescent="0.25"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  <c r="JP1102" s="47"/>
      <c r="JQ1102" s="47"/>
      <c r="JR1102" s="47"/>
      <c r="JS1102" s="47"/>
      <c r="JT1102" s="47"/>
      <c r="JU1102" s="47"/>
      <c r="JV1102" s="47"/>
      <c r="JW1102" s="47"/>
      <c r="JX1102" s="47"/>
      <c r="JY1102" s="47"/>
      <c r="JZ1102" s="47"/>
      <c r="KA1102" s="47"/>
      <c r="KB1102" s="47"/>
      <c r="KC1102" s="47"/>
      <c r="KD1102" s="47"/>
      <c r="KE1102" s="47"/>
      <c r="KF1102" s="47"/>
      <c r="KG1102" s="47"/>
      <c r="KH1102" s="47"/>
      <c r="KI1102" s="47"/>
      <c r="KJ1102" s="47"/>
      <c r="KK1102" s="47"/>
      <c r="KL1102" s="47"/>
      <c r="KM1102" s="47"/>
      <c r="KN1102" s="47"/>
      <c r="KO1102" s="47"/>
      <c r="KP1102" s="47"/>
      <c r="KQ1102" s="47"/>
      <c r="KR1102" s="47"/>
      <c r="KS1102" s="47"/>
      <c r="KT1102" s="47"/>
      <c r="KU1102" s="47"/>
      <c r="KV1102" s="47"/>
      <c r="KW1102" s="47"/>
      <c r="KX1102" s="47"/>
      <c r="KY1102" s="47"/>
      <c r="KZ1102" s="47"/>
      <c r="LA1102" s="47"/>
      <c r="LB1102" s="47"/>
      <c r="LC1102" s="47"/>
      <c r="LD1102" s="47"/>
      <c r="LE1102" s="47"/>
      <c r="LF1102" s="47"/>
      <c r="LG1102" s="47"/>
      <c r="LH1102" s="47"/>
      <c r="LI1102" s="47"/>
      <c r="LJ1102" s="47"/>
      <c r="LK1102" s="47"/>
      <c r="LL1102" s="47"/>
      <c r="LM1102" s="47"/>
      <c r="LN1102" s="47"/>
      <c r="LO1102" s="47"/>
      <c r="LP1102" s="47"/>
      <c r="LQ1102" s="47"/>
      <c r="LR1102" s="47"/>
      <c r="LS1102" s="47"/>
      <c r="LT1102" s="47"/>
      <c r="LU1102" s="47"/>
      <c r="LV1102" s="47"/>
      <c r="LW1102" s="47"/>
      <c r="LX1102" s="47"/>
      <c r="LY1102" s="47"/>
      <c r="LZ1102" s="47"/>
      <c r="MA1102" s="47"/>
      <c r="MB1102" s="47"/>
      <c r="MC1102" s="47"/>
      <c r="MD1102" s="47"/>
      <c r="ME1102" s="47"/>
      <c r="MF1102" s="47"/>
      <c r="MG1102" s="47"/>
      <c r="MH1102" s="47"/>
      <c r="MI1102" s="47"/>
      <c r="MJ1102" s="47"/>
      <c r="MK1102" s="47"/>
      <c r="ML1102" s="47"/>
      <c r="MM1102" s="47"/>
      <c r="MN1102" s="47"/>
      <c r="MO1102" s="47"/>
      <c r="MP1102" s="47"/>
      <c r="MQ1102" s="47"/>
      <c r="MR1102" s="47"/>
      <c r="MS1102" s="47"/>
      <c r="MT1102" s="47"/>
      <c r="MU1102" s="47"/>
      <c r="MV1102" s="47"/>
      <c r="MW1102" s="47"/>
      <c r="MX1102" s="47"/>
      <c r="MY1102" s="47"/>
      <c r="MZ1102" s="47"/>
      <c r="NA1102" s="47"/>
    </row>
    <row r="1103" spans="138:365" x14ac:dyDescent="0.25"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  <c r="JP1103" s="47"/>
      <c r="JQ1103" s="47"/>
      <c r="JR1103" s="47"/>
      <c r="JS1103" s="47"/>
      <c r="JT1103" s="47"/>
      <c r="JU1103" s="47"/>
      <c r="JV1103" s="47"/>
      <c r="JW1103" s="47"/>
      <c r="JX1103" s="47"/>
      <c r="JY1103" s="47"/>
      <c r="JZ1103" s="47"/>
      <c r="KA1103" s="47"/>
      <c r="KB1103" s="47"/>
      <c r="KC1103" s="47"/>
      <c r="KD1103" s="47"/>
      <c r="KE1103" s="47"/>
      <c r="KF1103" s="47"/>
      <c r="KG1103" s="47"/>
      <c r="KH1103" s="47"/>
      <c r="KI1103" s="47"/>
      <c r="KJ1103" s="47"/>
      <c r="KK1103" s="47"/>
      <c r="KL1103" s="47"/>
      <c r="KM1103" s="47"/>
      <c r="KN1103" s="47"/>
      <c r="KO1103" s="47"/>
      <c r="KP1103" s="47"/>
      <c r="KQ1103" s="47"/>
      <c r="KR1103" s="47"/>
      <c r="KS1103" s="47"/>
      <c r="KT1103" s="47"/>
      <c r="KU1103" s="47"/>
      <c r="KV1103" s="47"/>
      <c r="KW1103" s="47"/>
      <c r="KX1103" s="47"/>
      <c r="KY1103" s="47"/>
      <c r="KZ1103" s="47"/>
      <c r="LA1103" s="47"/>
      <c r="LB1103" s="47"/>
      <c r="LC1103" s="47"/>
      <c r="LD1103" s="47"/>
      <c r="LE1103" s="47"/>
      <c r="LF1103" s="47"/>
      <c r="LG1103" s="47"/>
      <c r="LH1103" s="47"/>
      <c r="LI1103" s="47"/>
      <c r="LJ1103" s="47"/>
      <c r="LK1103" s="47"/>
      <c r="LL1103" s="47"/>
      <c r="LM1103" s="47"/>
      <c r="LN1103" s="47"/>
      <c r="LO1103" s="47"/>
      <c r="LP1103" s="47"/>
      <c r="LQ1103" s="47"/>
      <c r="LR1103" s="47"/>
      <c r="LS1103" s="47"/>
      <c r="LT1103" s="47"/>
      <c r="LU1103" s="47"/>
      <c r="LV1103" s="47"/>
      <c r="LW1103" s="47"/>
      <c r="LX1103" s="47"/>
      <c r="LY1103" s="47"/>
      <c r="LZ1103" s="47"/>
      <c r="MA1103" s="47"/>
      <c r="MB1103" s="47"/>
      <c r="MC1103" s="47"/>
      <c r="MD1103" s="47"/>
      <c r="ME1103" s="47"/>
      <c r="MF1103" s="47"/>
      <c r="MG1103" s="47"/>
      <c r="MH1103" s="47"/>
      <c r="MI1103" s="47"/>
      <c r="MJ1103" s="47"/>
      <c r="MK1103" s="47"/>
      <c r="ML1103" s="47"/>
      <c r="MM1103" s="47"/>
      <c r="MN1103" s="47"/>
      <c r="MO1103" s="47"/>
      <c r="MP1103" s="47"/>
      <c r="MQ1103" s="47"/>
      <c r="MR1103" s="47"/>
      <c r="MS1103" s="47"/>
      <c r="MT1103" s="47"/>
      <c r="MU1103" s="47"/>
      <c r="MV1103" s="47"/>
      <c r="MW1103" s="47"/>
      <c r="MX1103" s="47"/>
      <c r="MY1103" s="47"/>
      <c r="MZ1103" s="47"/>
      <c r="NA1103" s="47"/>
    </row>
    <row r="1104" spans="138:365" x14ac:dyDescent="0.25"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  <c r="JP1104" s="47"/>
      <c r="JQ1104" s="47"/>
      <c r="JR1104" s="47"/>
      <c r="JS1104" s="47"/>
      <c r="JT1104" s="47"/>
      <c r="JU1104" s="47"/>
      <c r="JV1104" s="47"/>
      <c r="JW1104" s="47"/>
      <c r="JX1104" s="47"/>
      <c r="JY1104" s="47"/>
      <c r="JZ1104" s="47"/>
      <c r="KA1104" s="47"/>
      <c r="KB1104" s="47"/>
      <c r="KC1104" s="47"/>
      <c r="KD1104" s="47"/>
      <c r="KE1104" s="47"/>
      <c r="KF1104" s="47"/>
      <c r="KG1104" s="47"/>
      <c r="KH1104" s="47"/>
      <c r="KI1104" s="47"/>
      <c r="KJ1104" s="47"/>
      <c r="KK1104" s="47"/>
      <c r="KL1104" s="47"/>
      <c r="KM1104" s="47"/>
      <c r="KN1104" s="47"/>
      <c r="KO1104" s="47"/>
      <c r="KP1104" s="47"/>
      <c r="KQ1104" s="47"/>
      <c r="KR1104" s="47"/>
      <c r="KS1104" s="47"/>
      <c r="KT1104" s="47"/>
      <c r="KU1104" s="47"/>
      <c r="KV1104" s="47"/>
      <c r="KW1104" s="47"/>
      <c r="KX1104" s="47"/>
      <c r="KY1104" s="47"/>
      <c r="KZ1104" s="47"/>
      <c r="LA1104" s="47"/>
      <c r="LB1104" s="47"/>
      <c r="LC1104" s="47"/>
      <c r="LD1104" s="47"/>
      <c r="LE1104" s="47"/>
      <c r="LF1104" s="47"/>
      <c r="LG1104" s="47"/>
      <c r="LH1104" s="47"/>
      <c r="LI1104" s="47"/>
      <c r="LJ1104" s="47"/>
      <c r="LK1104" s="47"/>
      <c r="LL1104" s="47"/>
      <c r="LM1104" s="47"/>
      <c r="LN1104" s="47"/>
      <c r="LO1104" s="47"/>
      <c r="LP1104" s="47"/>
      <c r="LQ1104" s="47"/>
      <c r="LR1104" s="47"/>
      <c r="LS1104" s="47"/>
      <c r="LT1104" s="47"/>
      <c r="LU1104" s="47"/>
      <c r="LV1104" s="47"/>
      <c r="LW1104" s="47"/>
      <c r="LX1104" s="47"/>
      <c r="LY1104" s="47"/>
      <c r="LZ1104" s="47"/>
      <c r="MA1104" s="47"/>
      <c r="MB1104" s="47"/>
      <c r="MC1104" s="47"/>
      <c r="MD1104" s="47"/>
      <c r="ME1104" s="47"/>
      <c r="MF1104" s="47"/>
      <c r="MG1104" s="47"/>
      <c r="MH1104" s="47"/>
      <c r="MI1104" s="47"/>
      <c r="MJ1104" s="47"/>
      <c r="MK1104" s="47"/>
      <c r="ML1104" s="47"/>
      <c r="MM1104" s="47"/>
      <c r="MN1104" s="47"/>
      <c r="MO1104" s="47"/>
      <c r="MP1104" s="47"/>
      <c r="MQ1104" s="47"/>
      <c r="MR1104" s="47"/>
      <c r="MS1104" s="47"/>
      <c r="MT1104" s="47"/>
      <c r="MU1104" s="47"/>
      <c r="MV1104" s="47"/>
      <c r="MW1104" s="47"/>
      <c r="MX1104" s="47"/>
      <c r="MY1104" s="47"/>
      <c r="MZ1104" s="47"/>
      <c r="NA1104" s="47"/>
    </row>
    <row r="1105" spans="138:365" x14ac:dyDescent="0.25"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  <c r="JP1105" s="47"/>
      <c r="JQ1105" s="47"/>
      <c r="JR1105" s="47"/>
      <c r="JS1105" s="47"/>
      <c r="JT1105" s="47"/>
      <c r="JU1105" s="47"/>
      <c r="JV1105" s="47"/>
      <c r="JW1105" s="47"/>
      <c r="JX1105" s="47"/>
      <c r="JY1105" s="47"/>
      <c r="JZ1105" s="47"/>
      <c r="KA1105" s="47"/>
      <c r="KB1105" s="47"/>
      <c r="KC1105" s="47"/>
      <c r="KD1105" s="47"/>
      <c r="KE1105" s="47"/>
      <c r="KF1105" s="47"/>
      <c r="KG1105" s="47"/>
      <c r="KH1105" s="47"/>
      <c r="KI1105" s="47"/>
      <c r="KJ1105" s="47"/>
      <c r="KK1105" s="47"/>
      <c r="KL1105" s="47"/>
      <c r="KM1105" s="47"/>
      <c r="KN1105" s="47"/>
      <c r="KO1105" s="47"/>
      <c r="KP1105" s="47"/>
      <c r="KQ1105" s="47"/>
      <c r="KR1105" s="47"/>
      <c r="KS1105" s="47"/>
      <c r="KT1105" s="47"/>
      <c r="KU1105" s="47"/>
      <c r="KV1105" s="47"/>
      <c r="KW1105" s="47"/>
      <c r="KX1105" s="47"/>
      <c r="KY1105" s="47"/>
      <c r="KZ1105" s="47"/>
      <c r="LA1105" s="47"/>
      <c r="LB1105" s="47"/>
      <c r="LC1105" s="47"/>
      <c r="LD1105" s="47"/>
      <c r="LE1105" s="47"/>
      <c r="LF1105" s="47"/>
      <c r="LG1105" s="47"/>
      <c r="LH1105" s="47"/>
      <c r="LI1105" s="47"/>
      <c r="LJ1105" s="47"/>
      <c r="LK1105" s="47"/>
      <c r="LL1105" s="47"/>
      <c r="LM1105" s="47"/>
      <c r="LN1105" s="47"/>
      <c r="LO1105" s="47"/>
      <c r="LP1105" s="47"/>
      <c r="LQ1105" s="47"/>
      <c r="LR1105" s="47"/>
      <c r="LS1105" s="47"/>
      <c r="LT1105" s="47"/>
      <c r="LU1105" s="47"/>
      <c r="LV1105" s="47"/>
      <c r="LW1105" s="47"/>
      <c r="LX1105" s="47"/>
      <c r="LY1105" s="47"/>
      <c r="LZ1105" s="47"/>
      <c r="MA1105" s="47"/>
      <c r="MB1105" s="47"/>
      <c r="MC1105" s="47"/>
      <c r="MD1105" s="47"/>
      <c r="ME1105" s="47"/>
      <c r="MF1105" s="47"/>
      <c r="MG1105" s="47"/>
      <c r="MH1105" s="47"/>
      <c r="MI1105" s="47"/>
      <c r="MJ1105" s="47"/>
      <c r="MK1105" s="47"/>
      <c r="ML1105" s="47"/>
      <c r="MM1105" s="47"/>
      <c r="MN1105" s="47"/>
      <c r="MO1105" s="47"/>
      <c r="MP1105" s="47"/>
      <c r="MQ1105" s="47"/>
      <c r="MR1105" s="47"/>
      <c r="MS1105" s="47"/>
      <c r="MT1105" s="47"/>
      <c r="MU1105" s="47"/>
      <c r="MV1105" s="47"/>
      <c r="MW1105" s="47"/>
      <c r="MX1105" s="47"/>
      <c r="MY1105" s="47"/>
      <c r="MZ1105" s="47"/>
      <c r="NA1105" s="47"/>
    </row>
    <row r="1106" spans="138:365" x14ac:dyDescent="0.25"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  <c r="JP1106" s="47"/>
      <c r="JQ1106" s="47"/>
      <c r="JR1106" s="47"/>
      <c r="JS1106" s="47"/>
      <c r="JT1106" s="47"/>
      <c r="JU1106" s="47"/>
      <c r="JV1106" s="47"/>
      <c r="JW1106" s="47"/>
      <c r="JX1106" s="47"/>
      <c r="JY1106" s="47"/>
      <c r="JZ1106" s="47"/>
      <c r="KA1106" s="47"/>
      <c r="KB1106" s="47"/>
      <c r="KC1106" s="47"/>
      <c r="KD1106" s="47"/>
      <c r="KE1106" s="47"/>
      <c r="KF1106" s="47"/>
      <c r="KG1106" s="47"/>
      <c r="KH1106" s="47"/>
      <c r="KI1106" s="47"/>
      <c r="KJ1106" s="47"/>
      <c r="KK1106" s="47"/>
      <c r="KL1106" s="47"/>
      <c r="KM1106" s="47"/>
      <c r="KN1106" s="47"/>
      <c r="KO1106" s="47"/>
      <c r="KP1106" s="47"/>
      <c r="KQ1106" s="47"/>
      <c r="KR1106" s="47"/>
      <c r="KS1106" s="47"/>
      <c r="KT1106" s="47"/>
      <c r="KU1106" s="47"/>
      <c r="KV1106" s="47"/>
      <c r="KW1106" s="47"/>
      <c r="KX1106" s="47"/>
      <c r="KY1106" s="47"/>
      <c r="KZ1106" s="47"/>
      <c r="LA1106" s="47"/>
      <c r="LB1106" s="47"/>
      <c r="LC1106" s="47"/>
      <c r="LD1106" s="47"/>
      <c r="LE1106" s="47"/>
      <c r="LF1106" s="47"/>
      <c r="LG1106" s="47"/>
      <c r="LH1106" s="47"/>
      <c r="LI1106" s="47"/>
      <c r="LJ1106" s="47"/>
      <c r="LK1106" s="47"/>
      <c r="LL1106" s="47"/>
      <c r="LM1106" s="47"/>
      <c r="LN1106" s="47"/>
      <c r="LO1106" s="47"/>
      <c r="LP1106" s="47"/>
      <c r="LQ1106" s="47"/>
      <c r="LR1106" s="47"/>
      <c r="LS1106" s="47"/>
      <c r="LT1106" s="47"/>
      <c r="LU1106" s="47"/>
      <c r="LV1106" s="47"/>
      <c r="LW1106" s="47"/>
      <c r="LX1106" s="47"/>
      <c r="LY1106" s="47"/>
      <c r="LZ1106" s="47"/>
      <c r="MA1106" s="47"/>
      <c r="MB1106" s="47"/>
      <c r="MC1106" s="47"/>
      <c r="MD1106" s="47"/>
      <c r="ME1106" s="47"/>
      <c r="MF1106" s="47"/>
      <c r="MG1106" s="47"/>
      <c r="MH1106" s="47"/>
      <c r="MI1106" s="47"/>
      <c r="MJ1106" s="47"/>
      <c r="MK1106" s="47"/>
      <c r="ML1106" s="47"/>
      <c r="MM1106" s="47"/>
      <c r="MN1106" s="47"/>
      <c r="MO1106" s="47"/>
      <c r="MP1106" s="47"/>
      <c r="MQ1106" s="47"/>
      <c r="MR1106" s="47"/>
      <c r="MS1106" s="47"/>
      <c r="MT1106" s="47"/>
      <c r="MU1106" s="47"/>
      <c r="MV1106" s="47"/>
      <c r="MW1106" s="47"/>
      <c r="MX1106" s="47"/>
      <c r="MY1106" s="47"/>
      <c r="MZ1106" s="47"/>
      <c r="NA1106" s="47"/>
    </row>
    <row r="1107" spans="138:365" x14ac:dyDescent="0.25"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  <c r="JP1107" s="47"/>
      <c r="JQ1107" s="47"/>
      <c r="JR1107" s="47"/>
      <c r="JS1107" s="47"/>
      <c r="JT1107" s="47"/>
      <c r="JU1107" s="47"/>
      <c r="JV1107" s="47"/>
      <c r="JW1107" s="47"/>
      <c r="JX1107" s="47"/>
      <c r="JY1107" s="47"/>
      <c r="JZ1107" s="47"/>
      <c r="KA1107" s="47"/>
      <c r="KB1107" s="47"/>
      <c r="KC1107" s="47"/>
      <c r="KD1107" s="47"/>
      <c r="KE1107" s="47"/>
      <c r="KF1107" s="47"/>
      <c r="KG1107" s="47"/>
      <c r="KH1107" s="47"/>
      <c r="KI1107" s="47"/>
      <c r="KJ1107" s="47"/>
      <c r="KK1107" s="47"/>
      <c r="KL1107" s="47"/>
      <c r="KM1107" s="47"/>
      <c r="KN1107" s="47"/>
      <c r="KO1107" s="47"/>
      <c r="KP1107" s="47"/>
      <c r="KQ1107" s="47"/>
      <c r="KR1107" s="47"/>
      <c r="KS1107" s="47"/>
      <c r="KT1107" s="47"/>
      <c r="KU1107" s="47"/>
      <c r="KV1107" s="47"/>
      <c r="KW1107" s="47"/>
      <c r="KX1107" s="47"/>
      <c r="KY1107" s="47"/>
      <c r="KZ1107" s="47"/>
      <c r="LA1107" s="47"/>
      <c r="LB1107" s="47"/>
      <c r="LC1107" s="47"/>
      <c r="LD1107" s="47"/>
      <c r="LE1107" s="47"/>
      <c r="LF1107" s="47"/>
      <c r="LG1107" s="47"/>
      <c r="LH1107" s="47"/>
      <c r="LI1107" s="47"/>
      <c r="LJ1107" s="47"/>
      <c r="LK1107" s="47"/>
      <c r="LL1107" s="47"/>
      <c r="LM1107" s="47"/>
      <c r="LN1107" s="47"/>
      <c r="LO1107" s="47"/>
      <c r="LP1107" s="47"/>
      <c r="LQ1107" s="47"/>
      <c r="LR1107" s="47"/>
      <c r="LS1107" s="47"/>
      <c r="LT1107" s="47"/>
      <c r="LU1107" s="47"/>
      <c r="LV1107" s="47"/>
      <c r="LW1107" s="47"/>
      <c r="LX1107" s="47"/>
      <c r="LY1107" s="47"/>
      <c r="LZ1107" s="47"/>
      <c r="MA1107" s="47"/>
      <c r="MB1107" s="47"/>
      <c r="MC1107" s="47"/>
      <c r="MD1107" s="47"/>
      <c r="ME1107" s="47"/>
      <c r="MF1107" s="47"/>
      <c r="MG1107" s="47"/>
      <c r="MH1107" s="47"/>
      <c r="MI1107" s="47"/>
      <c r="MJ1107" s="47"/>
      <c r="MK1107" s="47"/>
      <c r="ML1107" s="47"/>
      <c r="MM1107" s="47"/>
      <c r="MN1107" s="47"/>
      <c r="MO1107" s="47"/>
      <c r="MP1107" s="47"/>
      <c r="MQ1107" s="47"/>
      <c r="MR1107" s="47"/>
      <c r="MS1107" s="47"/>
      <c r="MT1107" s="47"/>
      <c r="MU1107" s="47"/>
      <c r="MV1107" s="47"/>
      <c r="MW1107" s="47"/>
      <c r="MX1107" s="47"/>
      <c r="MY1107" s="47"/>
      <c r="MZ1107" s="47"/>
      <c r="NA1107" s="47"/>
    </row>
    <row r="1108" spans="138:365" x14ac:dyDescent="0.25"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  <c r="JP1108" s="47"/>
      <c r="JQ1108" s="47"/>
      <c r="JR1108" s="47"/>
      <c r="JS1108" s="47"/>
      <c r="JT1108" s="47"/>
      <c r="JU1108" s="47"/>
      <c r="JV1108" s="47"/>
      <c r="JW1108" s="47"/>
      <c r="JX1108" s="47"/>
      <c r="JY1108" s="47"/>
      <c r="JZ1108" s="47"/>
      <c r="KA1108" s="47"/>
      <c r="KB1108" s="47"/>
      <c r="KC1108" s="47"/>
      <c r="KD1108" s="47"/>
      <c r="KE1108" s="47"/>
      <c r="KF1108" s="47"/>
      <c r="KG1108" s="47"/>
      <c r="KH1108" s="47"/>
      <c r="KI1108" s="47"/>
      <c r="KJ1108" s="47"/>
      <c r="KK1108" s="47"/>
      <c r="KL1108" s="47"/>
      <c r="KM1108" s="47"/>
      <c r="KN1108" s="47"/>
      <c r="KO1108" s="47"/>
      <c r="KP1108" s="47"/>
      <c r="KQ1108" s="47"/>
      <c r="KR1108" s="47"/>
      <c r="KS1108" s="47"/>
      <c r="KT1108" s="47"/>
      <c r="KU1108" s="47"/>
      <c r="KV1108" s="47"/>
      <c r="KW1108" s="47"/>
      <c r="KX1108" s="47"/>
      <c r="KY1108" s="47"/>
      <c r="KZ1108" s="47"/>
      <c r="LA1108" s="47"/>
      <c r="LB1108" s="47"/>
      <c r="LC1108" s="47"/>
      <c r="LD1108" s="47"/>
      <c r="LE1108" s="47"/>
      <c r="LF1108" s="47"/>
      <c r="LG1108" s="47"/>
      <c r="LH1108" s="47"/>
      <c r="LI1108" s="47"/>
      <c r="LJ1108" s="47"/>
      <c r="LK1108" s="47"/>
      <c r="LL1108" s="47"/>
      <c r="LM1108" s="47"/>
      <c r="LN1108" s="47"/>
      <c r="LO1108" s="47"/>
      <c r="LP1108" s="47"/>
      <c r="LQ1108" s="47"/>
      <c r="LR1108" s="47"/>
      <c r="LS1108" s="47"/>
      <c r="LT1108" s="47"/>
      <c r="LU1108" s="47"/>
      <c r="LV1108" s="47"/>
      <c r="LW1108" s="47"/>
      <c r="LX1108" s="47"/>
      <c r="LY1108" s="47"/>
      <c r="LZ1108" s="47"/>
      <c r="MA1108" s="47"/>
      <c r="MB1108" s="47"/>
      <c r="MC1108" s="47"/>
      <c r="MD1108" s="47"/>
      <c r="ME1108" s="47"/>
      <c r="MF1108" s="47"/>
      <c r="MG1108" s="47"/>
      <c r="MH1108" s="47"/>
      <c r="MI1108" s="47"/>
      <c r="MJ1108" s="47"/>
      <c r="MK1108" s="47"/>
      <c r="ML1108" s="47"/>
      <c r="MM1108" s="47"/>
      <c r="MN1108" s="47"/>
      <c r="MO1108" s="47"/>
      <c r="MP1108" s="47"/>
      <c r="MQ1108" s="47"/>
      <c r="MR1108" s="47"/>
      <c r="MS1108" s="47"/>
      <c r="MT1108" s="47"/>
      <c r="MU1108" s="47"/>
      <c r="MV1108" s="47"/>
      <c r="MW1108" s="47"/>
      <c r="MX1108" s="47"/>
      <c r="MY1108" s="47"/>
      <c r="MZ1108" s="47"/>
      <c r="NA1108" s="47"/>
    </row>
    <row r="1109" spans="138:365" x14ac:dyDescent="0.25"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  <c r="JP1109" s="47"/>
      <c r="JQ1109" s="47"/>
      <c r="JR1109" s="47"/>
      <c r="JS1109" s="47"/>
      <c r="JT1109" s="47"/>
      <c r="JU1109" s="47"/>
      <c r="JV1109" s="47"/>
      <c r="JW1109" s="47"/>
      <c r="JX1109" s="47"/>
      <c r="JY1109" s="47"/>
      <c r="JZ1109" s="47"/>
      <c r="KA1109" s="47"/>
      <c r="KB1109" s="47"/>
      <c r="KC1109" s="47"/>
      <c r="KD1109" s="47"/>
      <c r="KE1109" s="47"/>
      <c r="KF1109" s="47"/>
      <c r="KG1109" s="47"/>
      <c r="KH1109" s="47"/>
      <c r="KI1109" s="47"/>
      <c r="KJ1109" s="47"/>
      <c r="KK1109" s="47"/>
      <c r="KL1109" s="47"/>
      <c r="KM1109" s="47"/>
      <c r="KN1109" s="47"/>
      <c r="KO1109" s="47"/>
      <c r="KP1109" s="47"/>
      <c r="KQ1109" s="47"/>
      <c r="KR1109" s="47"/>
      <c r="KS1109" s="47"/>
      <c r="KT1109" s="47"/>
      <c r="KU1109" s="47"/>
      <c r="KV1109" s="47"/>
      <c r="KW1109" s="47"/>
      <c r="KX1109" s="47"/>
      <c r="KY1109" s="47"/>
      <c r="KZ1109" s="47"/>
      <c r="LA1109" s="47"/>
      <c r="LB1109" s="47"/>
      <c r="LC1109" s="47"/>
      <c r="LD1109" s="47"/>
      <c r="LE1109" s="47"/>
      <c r="LF1109" s="47"/>
      <c r="LG1109" s="47"/>
      <c r="LH1109" s="47"/>
      <c r="LI1109" s="47"/>
      <c r="LJ1109" s="47"/>
      <c r="LK1109" s="47"/>
      <c r="LL1109" s="47"/>
      <c r="LM1109" s="47"/>
      <c r="LN1109" s="47"/>
      <c r="LO1109" s="47"/>
      <c r="LP1109" s="47"/>
      <c r="LQ1109" s="47"/>
      <c r="LR1109" s="47"/>
      <c r="LS1109" s="47"/>
      <c r="LT1109" s="47"/>
      <c r="LU1109" s="47"/>
      <c r="LV1109" s="47"/>
      <c r="LW1109" s="47"/>
      <c r="LX1109" s="47"/>
      <c r="LY1109" s="47"/>
      <c r="LZ1109" s="47"/>
      <c r="MA1109" s="47"/>
      <c r="MB1109" s="47"/>
      <c r="MC1109" s="47"/>
      <c r="MD1109" s="47"/>
      <c r="ME1109" s="47"/>
      <c r="MF1109" s="47"/>
      <c r="MG1109" s="47"/>
      <c r="MH1109" s="47"/>
      <c r="MI1109" s="47"/>
      <c r="MJ1109" s="47"/>
      <c r="MK1109" s="47"/>
      <c r="ML1109" s="47"/>
      <c r="MM1109" s="47"/>
      <c r="MN1109" s="47"/>
      <c r="MO1109" s="47"/>
      <c r="MP1109" s="47"/>
      <c r="MQ1109" s="47"/>
      <c r="MR1109" s="47"/>
      <c r="MS1109" s="47"/>
      <c r="MT1109" s="47"/>
      <c r="MU1109" s="47"/>
      <c r="MV1109" s="47"/>
      <c r="MW1109" s="47"/>
      <c r="MX1109" s="47"/>
      <c r="MY1109" s="47"/>
      <c r="MZ1109" s="47"/>
      <c r="NA1109" s="47"/>
    </row>
    <row r="1110" spans="138:365" x14ac:dyDescent="0.25"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  <c r="JP1110" s="47"/>
      <c r="JQ1110" s="47"/>
      <c r="JR1110" s="47"/>
      <c r="JS1110" s="47"/>
      <c r="JT1110" s="47"/>
      <c r="JU1110" s="47"/>
      <c r="JV1110" s="47"/>
      <c r="JW1110" s="47"/>
      <c r="JX1110" s="47"/>
      <c r="JY1110" s="47"/>
      <c r="JZ1110" s="47"/>
      <c r="KA1110" s="47"/>
      <c r="KB1110" s="47"/>
      <c r="KC1110" s="47"/>
      <c r="KD1110" s="47"/>
      <c r="KE1110" s="47"/>
      <c r="KF1110" s="47"/>
      <c r="KG1110" s="47"/>
      <c r="KH1110" s="47"/>
      <c r="KI1110" s="47"/>
      <c r="KJ1110" s="47"/>
      <c r="KK1110" s="47"/>
      <c r="KL1110" s="47"/>
      <c r="KM1110" s="47"/>
      <c r="KN1110" s="47"/>
      <c r="KO1110" s="47"/>
      <c r="KP1110" s="47"/>
      <c r="KQ1110" s="47"/>
      <c r="KR1110" s="47"/>
      <c r="KS1110" s="47"/>
      <c r="KT1110" s="47"/>
      <c r="KU1110" s="47"/>
      <c r="KV1110" s="47"/>
      <c r="KW1110" s="47"/>
      <c r="KX1110" s="47"/>
      <c r="KY1110" s="47"/>
      <c r="KZ1110" s="47"/>
      <c r="LA1110" s="47"/>
      <c r="LB1110" s="47"/>
      <c r="LC1110" s="47"/>
      <c r="LD1110" s="47"/>
      <c r="LE1110" s="47"/>
      <c r="LF1110" s="47"/>
      <c r="LG1110" s="47"/>
      <c r="LH1110" s="47"/>
      <c r="LI1110" s="47"/>
      <c r="LJ1110" s="47"/>
      <c r="LK1110" s="47"/>
      <c r="LL1110" s="47"/>
      <c r="LM1110" s="47"/>
      <c r="LN1110" s="47"/>
      <c r="LO1110" s="47"/>
      <c r="LP1110" s="47"/>
      <c r="LQ1110" s="47"/>
      <c r="LR1110" s="47"/>
      <c r="LS1110" s="47"/>
      <c r="LT1110" s="47"/>
      <c r="LU1110" s="47"/>
      <c r="LV1110" s="47"/>
      <c r="LW1110" s="47"/>
      <c r="LX1110" s="47"/>
      <c r="LY1110" s="47"/>
      <c r="LZ1110" s="47"/>
      <c r="MA1110" s="47"/>
      <c r="MB1110" s="47"/>
      <c r="MC1110" s="47"/>
      <c r="MD1110" s="47"/>
      <c r="ME1110" s="47"/>
      <c r="MF1110" s="47"/>
      <c r="MG1110" s="47"/>
      <c r="MH1110" s="47"/>
      <c r="MI1110" s="47"/>
      <c r="MJ1110" s="47"/>
      <c r="MK1110" s="47"/>
      <c r="ML1110" s="47"/>
      <c r="MM1110" s="47"/>
      <c r="MN1110" s="47"/>
      <c r="MO1110" s="47"/>
      <c r="MP1110" s="47"/>
      <c r="MQ1110" s="47"/>
      <c r="MR1110" s="47"/>
      <c r="MS1110" s="47"/>
      <c r="MT1110" s="47"/>
      <c r="MU1110" s="47"/>
      <c r="MV1110" s="47"/>
      <c r="MW1110" s="47"/>
      <c r="MX1110" s="47"/>
      <c r="MY1110" s="47"/>
      <c r="MZ1110" s="47"/>
      <c r="NA1110" s="47"/>
    </row>
    <row r="1111" spans="138:365" x14ac:dyDescent="0.25"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  <c r="JP1111" s="47"/>
      <c r="JQ1111" s="47"/>
      <c r="JR1111" s="47"/>
      <c r="JS1111" s="47"/>
      <c r="JT1111" s="47"/>
      <c r="JU1111" s="47"/>
      <c r="JV1111" s="47"/>
      <c r="JW1111" s="47"/>
      <c r="JX1111" s="47"/>
      <c r="JY1111" s="47"/>
      <c r="JZ1111" s="47"/>
      <c r="KA1111" s="47"/>
      <c r="KB1111" s="47"/>
      <c r="KC1111" s="47"/>
      <c r="KD1111" s="47"/>
      <c r="KE1111" s="47"/>
      <c r="KF1111" s="47"/>
      <c r="KG1111" s="47"/>
      <c r="KH1111" s="47"/>
      <c r="KI1111" s="47"/>
      <c r="KJ1111" s="47"/>
      <c r="KK1111" s="47"/>
      <c r="KL1111" s="47"/>
      <c r="KM1111" s="47"/>
      <c r="KN1111" s="47"/>
      <c r="KO1111" s="47"/>
      <c r="KP1111" s="47"/>
      <c r="KQ1111" s="47"/>
      <c r="KR1111" s="47"/>
      <c r="KS1111" s="47"/>
      <c r="KT1111" s="47"/>
      <c r="KU1111" s="47"/>
      <c r="KV1111" s="47"/>
      <c r="KW1111" s="47"/>
      <c r="KX1111" s="47"/>
      <c r="KY1111" s="47"/>
      <c r="KZ1111" s="47"/>
      <c r="LA1111" s="47"/>
      <c r="LB1111" s="47"/>
      <c r="LC1111" s="47"/>
      <c r="LD1111" s="47"/>
      <c r="LE1111" s="47"/>
      <c r="LF1111" s="47"/>
      <c r="LG1111" s="47"/>
      <c r="LH1111" s="47"/>
      <c r="LI1111" s="47"/>
      <c r="LJ1111" s="47"/>
      <c r="LK1111" s="47"/>
      <c r="LL1111" s="47"/>
      <c r="LM1111" s="47"/>
      <c r="LN1111" s="47"/>
      <c r="LO1111" s="47"/>
      <c r="LP1111" s="47"/>
      <c r="LQ1111" s="47"/>
      <c r="LR1111" s="47"/>
      <c r="LS1111" s="47"/>
      <c r="LT1111" s="47"/>
      <c r="LU1111" s="47"/>
      <c r="LV1111" s="47"/>
      <c r="LW1111" s="47"/>
      <c r="LX1111" s="47"/>
      <c r="LY1111" s="47"/>
      <c r="LZ1111" s="47"/>
      <c r="MA1111" s="47"/>
      <c r="MB1111" s="47"/>
      <c r="MC1111" s="47"/>
      <c r="MD1111" s="47"/>
      <c r="ME1111" s="47"/>
      <c r="MF1111" s="47"/>
      <c r="MG1111" s="47"/>
      <c r="MH1111" s="47"/>
      <c r="MI1111" s="47"/>
      <c r="MJ1111" s="47"/>
      <c r="MK1111" s="47"/>
      <c r="ML1111" s="47"/>
      <c r="MM1111" s="47"/>
      <c r="MN1111" s="47"/>
      <c r="MO1111" s="47"/>
      <c r="MP1111" s="47"/>
      <c r="MQ1111" s="47"/>
      <c r="MR1111" s="47"/>
      <c r="MS1111" s="47"/>
      <c r="MT1111" s="47"/>
      <c r="MU1111" s="47"/>
      <c r="MV1111" s="47"/>
      <c r="MW1111" s="47"/>
      <c r="MX1111" s="47"/>
      <c r="MY1111" s="47"/>
      <c r="MZ1111" s="47"/>
      <c r="NA1111" s="47"/>
    </row>
    <row r="1112" spans="138:365" x14ac:dyDescent="0.25"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  <c r="JP1112" s="47"/>
      <c r="JQ1112" s="47"/>
      <c r="JR1112" s="47"/>
      <c r="JS1112" s="47"/>
      <c r="JT1112" s="47"/>
      <c r="JU1112" s="47"/>
      <c r="JV1112" s="47"/>
      <c r="JW1112" s="47"/>
      <c r="JX1112" s="47"/>
      <c r="JY1112" s="47"/>
      <c r="JZ1112" s="47"/>
      <c r="KA1112" s="47"/>
      <c r="KB1112" s="47"/>
      <c r="KC1112" s="47"/>
      <c r="KD1112" s="47"/>
      <c r="KE1112" s="47"/>
      <c r="KF1112" s="47"/>
      <c r="KG1112" s="47"/>
      <c r="KH1112" s="47"/>
      <c r="KI1112" s="47"/>
      <c r="KJ1112" s="47"/>
      <c r="KK1112" s="47"/>
      <c r="KL1112" s="47"/>
      <c r="KM1112" s="47"/>
      <c r="KN1112" s="47"/>
      <c r="KO1112" s="47"/>
      <c r="KP1112" s="47"/>
      <c r="KQ1112" s="47"/>
      <c r="KR1112" s="47"/>
      <c r="KS1112" s="47"/>
      <c r="KT1112" s="47"/>
      <c r="KU1112" s="47"/>
      <c r="KV1112" s="47"/>
      <c r="KW1112" s="47"/>
      <c r="KX1112" s="47"/>
      <c r="KY1112" s="47"/>
      <c r="KZ1112" s="47"/>
      <c r="LA1112" s="47"/>
      <c r="LB1112" s="47"/>
      <c r="LC1112" s="47"/>
      <c r="LD1112" s="47"/>
      <c r="LE1112" s="47"/>
      <c r="LF1112" s="47"/>
      <c r="LG1112" s="47"/>
      <c r="LH1112" s="47"/>
      <c r="LI1112" s="47"/>
      <c r="LJ1112" s="47"/>
      <c r="LK1112" s="47"/>
      <c r="LL1112" s="47"/>
      <c r="LM1112" s="47"/>
      <c r="LN1112" s="47"/>
      <c r="LO1112" s="47"/>
      <c r="LP1112" s="47"/>
      <c r="LQ1112" s="47"/>
      <c r="LR1112" s="47"/>
      <c r="LS1112" s="47"/>
      <c r="LT1112" s="47"/>
      <c r="LU1112" s="47"/>
      <c r="LV1112" s="47"/>
      <c r="LW1112" s="47"/>
      <c r="LX1112" s="47"/>
      <c r="LY1112" s="47"/>
      <c r="LZ1112" s="47"/>
      <c r="MA1112" s="47"/>
      <c r="MB1112" s="47"/>
      <c r="MC1112" s="47"/>
      <c r="MD1112" s="47"/>
      <c r="ME1112" s="47"/>
      <c r="MF1112" s="47"/>
      <c r="MG1112" s="47"/>
      <c r="MH1112" s="47"/>
      <c r="MI1112" s="47"/>
      <c r="MJ1112" s="47"/>
      <c r="MK1112" s="47"/>
      <c r="ML1112" s="47"/>
      <c r="MM1112" s="47"/>
      <c r="MN1112" s="47"/>
      <c r="MO1112" s="47"/>
      <c r="MP1112" s="47"/>
      <c r="MQ1112" s="47"/>
      <c r="MR1112" s="47"/>
      <c r="MS1112" s="47"/>
      <c r="MT1112" s="47"/>
      <c r="MU1112" s="47"/>
      <c r="MV1112" s="47"/>
      <c r="MW1112" s="47"/>
      <c r="MX1112" s="47"/>
      <c r="MY1112" s="47"/>
      <c r="MZ1112" s="47"/>
      <c r="NA1112" s="47"/>
    </row>
    <row r="1113" spans="138:365" x14ac:dyDescent="0.25"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  <c r="JP1113" s="47"/>
      <c r="JQ1113" s="47"/>
      <c r="JR1113" s="47"/>
      <c r="JS1113" s="47"/>
      <c r="JT1113" s="47"/>
      <c r="JU1113" s="47"/>
      <c r="JV1113" s="47"/>
      <c r="JW1113" s="47"/>
      <c r="JX1113" s="47"/>
      <c r="JY1113" s="47"/>
      <c r="JZ1113" s="47"/>
      <c r="KA1113" s="47"/>
      <c r="KB1113" s="47"/>
      <c r="KC1113" s="47"/>
      <c r="KD1113" s="47"/>
      <c r="KE1113" s="47"/>
      <c r="KF1113" s="47"/>
      <c r="KG1113" s="47"/>
      <c r="KH1113" s="47"/>
      <c r="KI1113" s="47"/>
      <c r="KJ1113" s="47"/>
      <c r="KK1113" s="47"/>
      <c r="KL1113" s="47"/>
      <c r="KM1113" s="47"/>
      <c r="KN1113" s="47"/>
      <c r="KO1113" s="47"/>
      <c r="KP1113" s="47"/>
      <c r="KQ1113" s="47"/>
      <c r="KR1113" s="47"/>
      <c r="KS1113" s="47"/>
      <c r="KT1113" s="47"/>
      <c r="KU1113" s="47"/>
      <c r="KV1113" s="47"/>
      <c r="KW1113" s="47"/>
      <c r="KX1113" s="47"/>
      <c r="KY1113" s="47"/>
      <c r="KZ1113" s="47"/>
      <c r="LA1113" s="47"/>
      <c r="LB1113" s="47"/>
      <c r="LC1113" s="47"/>
      <c r="LD1113" s="47"/>
      <c r="LE1113" s="47"/>
      <c r="LF1113" s="47"/>
      <c r="LG1113" s="47"/>
      <c r="LH1113" s="47"/>
      <c r="LI1113" s="47"/>
      <c r="LJ1113" s="47"/>
      <c r="LK1113" s="47"/>
      <c r="LL1113" s="47"/>
      <c r="LM1113" s="47"/>
      <c r="LN1113" s="47"/>
      <c r="LO1113" s="47"/>
      <c r="LP1113" s="47"/>
      <c r="LQ1113" s="47"/>
      <c r="LR1113" s="47"/>
      <c r="LS1113" s="47"/>
      <c r="LT1113" s="47"/>
      <c r="LU1113" s="47"/>
      <c r="LV1113" s="47"/>
      <c r="LW1113" s="47"/>
      <c r="LX1113" s="47"/>
      <c r="LY1113" s="47"/>
      <c r="LZ1113" s="47"/>
      <c r="MA1113" s="47"/>
      <c r="MB1113" s="47"/>
      <c r="MC1113" s="47"/>
      <c r="MD1113" s="47"/>
      <c r="ME1113" s="47"/>
      <c r="MF1113" s="47"/>
      <c r="MG1113" s="47"/>
      <c r="MH1113" s="47"/>
      <c r="MI1113" s="47"/>
      <c r="MJ1113" s="47"/>
      <c r="MK1113" s="47"/>
      <c r="ML1113" s="47"/>
      <c r="MM1113" s="47"/>
      <c r="MN1113" s="47"/>
      <c r="MO1113" s="47"/>
      <c r="MP1113" s="47"/>
      <c r="MQ1113" s="47"/>
      <c r="MR1113" s="47"/>
      <c r="MS1113" s="47"/>
      <c r="MT1113" s="47"/>
      <c r="MU1113" s="47"/>
      <c r="MV1113" s="47"/>
      <c r="MW1113" s="47"/>
      <c r="MX1113" s="47"/>
      <c r="MY1113" s="47"/>
      <c r="MZ1113" s="47"/>
      <c r="NA1113" s="47"/>
    </row>
    <row r="1114" spans="138:365" x14ac:dyDescent="0.25"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  <c r="JP1114" s="47"/>
      <c r="JQ1114" s="47"/>
      <c r="JR1114" s="47"/>
      <c r="JS1114" s="47"/>
      <c r="JT1114" s="47"/>
      <c r="JU1114" s="47"/>
      <c r="JV1114" s="47"/>
      <c r="JW1114" s="47"/>
      <c r="JX1114" s="47"/>
      <c r="JY1114" s="47"/>
      <c r="JZ1114" s="47"/>
      <c r="KA1114" s="47"/>
      <c r="KB1114" s="47"/>
      <c r="KC1114" s="47"/>
      <c r="KD1114" s="47"/>
      <c r="KE1114" s="47"/>
      <c r="KF1114" s="47"/>
      <c r="KG1114" s="47"/>
      <c r="KH1114" s="47"/>
      <c r="KI1114" s="47"/>
      <c r="KJ1114" s="47"/>
      <c r="KK1114" s="47"/>
      <c r="KL1114" s="47"/>
      <c r="KM1114" s="47"/>
      <c r="KN1114" s="47"/>
      <c r="KO1114" s="47"/>
      <c r="KP1114" s="47"/>
      <c r="KQ1114" s="47"/>
      <c r="KR1114" s="47"/>
      <c r="KS1114" s="47"/>
      <c r="KT1114" s="47"/>
      <c r="KU1114" s="47"/>
      <c r="KV1114" s="47"/>
      <c r="KW1114" s="47"/>
      <c r="KX1114" s="47"/>
      <c r="KY1114" s="47"/>
      <c r="KZ1114" s="47"/>
      <c r="LA1114" s="47"/>
      <c r="LB1114" s="47"/>
      <c r="LC1114" s="47"/>
      <c r="LD1114" s="47"/>
      <c r="LE1114" s="47"/>
      <c r="LF1114" s="47"/>
      <c r="LG1114" s="47"/>
      <c r="LH1114" s="47"/>
      <c r="LI1114" s="47"/>
      <c r="LJ1114" s="47"/>
      <c r="LK1114" s="47"/>
      <c r="LL1114" s="47"/>
      <c r="LM1114" s="47"/>
      <c r="LN1114" s="47"/>
      <c r="LO1114" s="47"/>
      <c r="LP1114" s="47"/>
      <c r="LQ1114" s="47"/>
      <c r="LR1114" s="47"/>
      <c r="LS1114" s="47"/>
      <c r="LT1114" s="47"/>
      <c r="LU1114" s="47"/>
      <c r="LV1114" s="47"/>
      <c r="LW1114" s="47"/>
      <c r="LX1114" s="47"/>
      <c r="LY1114" s="47"/>
      <c r="LZ1114" s="47"/>
      <c r="MA1114" s="47"/>
      <c r="MB1114" s="47"/>
      <c r="MC1114" s="47"/>
      <c r="MD1114" s="47"/>
      <c r="ME1114" s="47"/>
      <c r="MF1114" s="47"/>
      <c r="MG1114" s="47"/>
      <c r="MH1114" s="47"/>
      <c r="MI1114" s="47"/>
      <c r="MJ1114" s="47"/>
      <c r="MK1114" s="47"/>
      <c r="ML1114" s="47"/>
      <c r="MM1114" s="47"/>
      <c r="MN1114" s="47"/>
      <c r="MO1114" s="47"/>
      <c r="MP1114" s="47"/>
      <c r="MQ1114" s="47"/>
      <c r="MR1114" s="47"/>
      <c r="MS1114" s="47"/>
      <c r="MT1114" s="47"/>
      <c r="MU1114" s="47"/>
      <c r="MV1114" s="47"/>
      <c r="MW1114" s="47"/>
      <c r="MX1114" s="47"/>
      <c r="MY1114" s="47"/>
      <c r="MZ1114" s="47"/>
      <c r="NA1114" s="47"/>
    </row>
    <row r="1115" spans="138:365" x14ac:dyDescent="0.25"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  <c r="JP1115" s="47"/>
      <c r="JQ1115" s="47"/>
      <c r="JR1115" s="47"/>
      <c r="JS1115" s="47"/>
      <c r="JT1115" s="47"/>
      <c r="JU1115" s="47"/>
      <c r="JV1115" s="47"/>
      <c r="JW1115" s="47"/>
      <c r="JX1115" s="47"/>
      <c r="JY1115" s="47"/>
      <c r="JZ1115" s="47"/>
      <c r="KA1115" s="47"/>
      <c r="KB1115" s="47"/>
      <c r="KC1115" s="47"/>
      <c r="KD1115" s="47"/>
      <c r="KE1115" s="47"/>
      <c r="KF1115" s="47"/>
      <c r="KG1115" s="47"/>
      <c r="KH1115" s="47"/>
      <c r="KI1115" s="47"/>
      <c r="KJ1115" s="47"/>
      <c r="KK1115" s="47"/>
      <c r="KL1115" s="47"/>
      <c r="KM1115" s="47"/>
      <c r="KN1115" s="47"/>
      <c r="KO1115" s="47"/>
      <c r="KP1115" s="47"/>
      <c r="KQ1115" s="47"/>
      <c r="KR1115" s="47"/>
      <c r="KS1115" s="47"/>
      <c r="KT1115" s="47"/>
      <c r="KU1115" s="47"/>
      <c r="KV1115" s="47"/>
      <c r="KW1115" s="47"/>
      <c r="KX1115" s="47"/>
      <c r="KY1115" s="47"/>
      <c r="KZ1115" s="47"/>
      <c r="LA1115" s="47"/>
      <c r="LB1115" s="47"/>
      <c r="LC1115" s="47"/>
      <c r="LD1115" s="47"/>
      <c r="LE1115" s="47"/>
      <c r="LF1115" s="47"/>
      <c r="LG1115" s="47"/>
      <c r="LH1115" s="47"/>
      <c r="LI1115" s="47"/>
      <c r="LJ1115" s="47"/>
      <c r="LK1115" s="47"/>
      <c r="LL1115" s="47"/>
      <c r="LM1115" s="47"/>
      <c r="LN1115" s="47"/>
      <c r="LO1115" s="47"/>
      <c r="LP1115" s="47"/>
      <c r="LQ1115" s="47"/>
      <c r="LR1115" s="47"/>
      <c r="LS1115" s="47"/>
      <c r="LT1115" s="47"/>
      <c r="LU1115" s="47"/>
      <c r="LV1115" s="47"/>
      <c r="LW1115" s="47"/>
      <c r="LX1115" s="47"/>
      <c r="LY1115" s="47"/>
      <c r="LZ1115" s="47"/>
      <c r="MA1115" s="47"/>
      <c r="MB1115" s="47"/>
      <c r="MC1115" s="47"/>
      <c r="MD1115" s="47"/>
      <c r="ME1115" s="47"/>
      <c r="MF1115" s="47"/>
      <c r="MG1115" s="47"/>
      <c r="MH1115" s="47"/>
      <c r="MI1115" s="47"/>
      <c r="MJ1115" s="47"/>
      <c r="MK1115" s="47"/>
      <c r="ML1115" s="47"/>
      <c r="MM1115" s="47"/>
      <c r="MN1115" s="47"/>
      <c r="MO1115" s="47"/>
      <c r="MP1115" s="47"/>
      <c r="MQ1115" s="47"/>
      <c r="MR1115" s="47"/>
      <c r="MS1115" s="47"/>
      <c r="MT1115" s="47"/>
      <c r="MU1115" s="47"/>
      <c r="MV1115" s="47"/>
      <c r="MW1115" s="47"/>
      <c r="MX1115" s="47"/>
      <c r="MY1115" s="47"/>
      <c r="MZ1115" s="47"/>
      <c r="NA1115" s="47"/>
    </row>
    <row r="1116" spans="138:365" x14ac:dyDescent="0.25"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  <c r="JP1116" s="47"/>
      <c r="JQ1116" s="47"/>
      <c r="JR1116" s="47"/>
      <c r="JS1116" s="47"/>
      <c r="JT1116" s="47"/>
      <c r="JU1116" s="47"/>
      <c r="JV1116" s="47"/>
      <c r="JW1116" s="47"/>
      <c r="JX1116" s="47"/>
      <c r="JY1116" s="47"/>
      <c r="JZ1116" s="47"/>
      <c r="KA1116" s="47"/>
      <c r="KB1116" s="47"/>
      <c r="KC1116" s="47"/>
      <c r="KD1116" s="47"/>
      <c r="KE1116" s="47"/>
      <c r="KF1116" s="47"/>
      <c r="KG1116" s="47"/>
      <c r="KH1116" s="47"/>
      <c r="KI1116" s="47"/>
      <c r="KJ1116" s="47"/>
      <c r="KK1116" s="47"/>
      <c r="KL1116" s="47"/>
      <c r="KM1116" s="47"/>
      <c r="KN1116" s="47"/>
      <c r="KO1116" s="47"/>
      <c r="KP1116" s="47"/>
      <c r="KQ1116" s="47"/>
      <c r="KR1116" s="47"/>
      <c r="KS1116" s="47"/>
      <c r="KT1116" s="47"/>
      <c r="KU1116" s="47"/>
      <c r="KV1116" s="47"/>
      <c r="KW1116" s="47"/>
      <c r="KX1116" s="47"/>
      <c r="KY1116" s="47"/>
      <c r="KZ1116" s="47"/>
      <c r="LA1116" s="47"/>
      <c r="LB1116" s="47"/>
      <c r="LC1116" s="47"/>
      <c r="LD1116" s="47"/>
      <c r="LE1116" s="47"/>
      <c r="LF1116" s="47"/>
      <c r="LG1116" s="47"/>
      <c r="LH1116" s="47"/>
      <c r="LI1116" s="47"/>
      <c r="LJ1116" s="47"/>
      <c r="LK1116" s="47"/>
      <c r="LL1116" s="47"/>
      <c r="LM1116" s="47"/>
      <c r="LN1116" s="47"/>
      <c r="LO1116" s="47"/>
      <c r="LP1116" s="47"/>
      <c r="LQ1116" s="47"/>
      <c r="LR1116" s="47"/>
      <c r="LS1116" s="47"/>
      <c r="LT1116" s="47"/>
      <c r="LU1116" s="47"/>
      <c r="LV1116" s="47"/>
      <c r="LW1116" s="47"/>
      <c r="LX1116" s="47"/>
      <c r="LY1116" s="47"/>
      <c r="LZ1116" s="47"/>
      <c r="MA1116" s="47"/>
      <c r="MB1116" s="47"/>
      <c r="MC1116" s="47"/>
      <c r="MD1116" s="47"/>
      <c r="ME1116" s="47"/>
      <c r="MF1116" s="47"/>
      <c r="MG1116" s="47"/>
      <c r="MH1116" s="47"/>
      <c r="MI1116" s="47"/>
      <c r="MJ1116" s="47"/>
      <c r="MK1116" s="47"/>
      <c r="ML1116" s="47"/>
      <c r="MM1116" s="47"/>
      <c r="MN1116" s="47"/>
      <c r="MO1116" s="47"/>
      <c r="MP1116" s="47"/>
      <c r="MQ1116" s="47"/>
      <c r="MR1116" s="47"/>
      <c r="MS1116" s="47"/>
      <c r="MT1116" s="47"/>
      <c r="MU1116" s="47"/>
      <c r="MV1116" s="47"/>
      <c r="MW1116" s="47"/>
      <c r="MX1116" s="47"/>
      <c r="MY1116" s="47"/>
      <c r="MZ1116" s="47"/>
      <c r="NA1116" s="47"/>
    </row>
    <row r="1117" spans="138:365" x14ac:dyDescent="0.25"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  <c r="JP1117" s="47"/>
      <c r="JQ1117" s="47"/>
      <c r="JR1117" s="47"/>
      <c r="JS1117" s="47"/>
      <c r="JT1117" s="47"/>
      <c r="JU1117" s="47"/>
      <c r="JV1117" s="47"/>
      <c r="JW1117" s="47"/>
      <c r="JX1117" s="47"/>
      <c r="JY1117" s="47"/>
      <c r="JZ1117" s="47"/>
      <c r="KA1117" s="47"/>
      <c r="KB1117" s="47"/>
      <c r="KC1117" s="47"/>
      <c r="KD1117" s="47"/>
      <c r="KE1117" s="47"/>
      <c r="KF1117" s="47"/>
      <c r="KG1117" s="47"/>
      <c r="KH1117" s="47"/>
      <c r="KI1117" s="47"/>
      <c r="KJ1117" s="47"/>
      <c r="KK1117" s="47"/>
      <c r="KL1117" s="47"/>
      <c r="KM1117" s="47"/>
      <c r="KN1117" s="47"/>
      <c r="KO1117" s="47"/>
      <c r="KP1117" s="47"/>
      <c r="KQ1117" s="47"/>
      <c r="KR1117" s="47"/>
      <c r="KS1117" s="47"/>
      <c r="KT1117" s="47"/>
      <c r="KU1117" s="47"/>
      <c r="KV1117" s="47"/>
      <c r="KW1117" s="47"/>
      <c r="KX1117" s="47"/>
      <c r="KY1117" s="47"/>
      <c r="KZ1117" s="47"/>
      <c r="LA1117" s="47"/>
      <c r="LB1117" s="47"/>
      <c r="LC1117" s="47"/>
      <c r="LD1117" s="47"/>
      <c r="LE1117" s="47"/>
      <c r="LF1117" s="47"/>
      <c r="LG1117" s="47"/>
      <c r="LH1117" s="47"/>
      <c r="LI1117" s="47"/>
      <c r="LJ1117" s="47"/>
      <c r="LK1117" s="47"/>
      <c r="LL1117" s="47"/>
      <c r="LM1117" s="47"/>
      <c r="LN1117" s="47"/>
      <c r="LO1117" s="47"/>
      <c r="LP1117" s="47"/>
      <c r="LQ1117" s="47"/>
      <c r="LR1117" s="47"/>
      <c r="LS1117" s="47"/>
      <c r="LT1117" s="47"/>
      <c r="LU1117" s="47"/>
      <c r="LV1117" s="47"/>
      <c r="LW1117" s="47"/>
      <c r="LX1117" s="47"/>
      <c r="LY1117" s="47"/>
      <c r="LZ1117" s="47"/>
      <c r="MA1117" s="47"/>
      <c r="MB1117" s="47"/>
      <c r="MC1117" s="47"/>
      <c r="MD1117" s="47"/>
      <c r="ME1117" s="47"/>
      <c r="MF1117" s="47"/>
      <c r="MG1117" s="47"/>
      <c r="MH1117" s="47"/>
      <c r="MI1117" s="47"/>
      <c r="MJ1117" s="47"/>
      <c r="MK1117" s="47"/>
      <c r="ML1117" s="47"/>
      <c r="MM1117" s="47"/>
      <c r="MN1117" s="47"/>
      <c r="MO1117" s="47"/>
      <c r="MP1117" s="47"/>
      <c r="MQ1117" s="47"/>
      <c r="MR1117" s="47"/>
      <c r="MS1117" s="47"/>
      <c r="MT1117" s="47"/>
      <c r="MU1117" s="47"/>
      <c r="MV1117" s="47"/>
      <c r="MW1117" s="47"/>
      <c r="MX1117" s="47"/>
      <c r="MY1117" s="47"/>
      <c r="MZ1117" s="47"/>
      <c r="NA1117" s="47"/>
    </row>
    <row r="1118" spans="138:365" x14ac:dyDescent="0.25"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  <c r="JP1118" s="47"/>
      <c r="JQ1118" s="47"/>
      <c r="JR1118" s="47"/>
      <c r="JS1118" s="47"/>
      <c r="JT1118" s="47"/>
      <c r="JU1118" s="47"/>
      <c r="JV1118" s="47"/>
      <c r="JW1118" s="47"/>
      <c r="JX1118" s="47"/>
      <c r="JY1118" s="47"/>
      <c r="JZ1118" s="47"/>
      <c r="KA1118" s="47"/>
      <c r="KB1118" s="47"/>
      <c r="KC1118" s="47"/>
      <c r="KD1118" s="47"/>
      <c r="KE1118" s="47"/>
      <c r="KF1118" s="47"/>
      <c r="KG1118" s="47"/>
      <c r="KH1118" s="47"/>
      <c r="KI1118" s="47"/>
      <c r="KJ1118" s="47"/>
      <c r="KK1118" s="47"/>
      <c r="KL1118" s="47"/>
      <c r="KM1118" s="47"/>
      <c r="KN1118" s="47"/>
      <c r="KO1118" s="47"/>
      <c r="KP1118" s="47"/>
      <c r="KQ1118" s="47"/>
      <c r="KR1118" s="47"/>
      <c r="KS1118" s="47"/>
      <c r="KT1118" s="47"/>
      <c r="KU1118" s="47"/>
      <c r="KV1118" s="47"/>
      <c r="KW1118" s="47"/>
      <c r="KX1118" s="47"/>
      <c r="KY1118" s="47"/>
      <c r="KZ1118" s="47"/>
      <c r="LA1118" s="47"/>
      <c r="LB1118" s="47"/>
      <c r="LC1118" s="47"/>
      <c r="LD1118" s="47"/>
      <c r="LE1118" s="47"/>
      <c r="LF1118" s="47"/>
      <c r="LG1118" s="47"/>
      <c r="LH1118" s="47"/>
      <c r="LI1118" s="47"/>
      <c r="LJ1118" s="47"/>
      <c r="LK1118" s="47"/>
      <c r="LL1118" s="47"/>
      <c r="LM1118" s="47"/>
      <c r="LN1118" s="47"/>
      <c r="LO1118" s="47"/>
      <c r="LP1118" s="47"/>
      <c r="LQ1118" s="47"/>
      <c r="LR1118" s="47"/>
      <c r="LS1118" s="47"/>
      <c r="LT1118" s="47"/>
      <c r="LU1118" s="47"/>
      <c r="LV1118" s="47"/>
      <c r="LW1118" s="47"/>
      <c r="LX1118" s="47"/>
      <c r="LY1118" s="47"/>
      <c r="LZ1118" s="47"/>
      <c r="MA1118" s="47"/>
      <c r="MB1118" s="47"/>
      <c r="MC1118" s="47"/>
      <c r="MD1118" s="47"/>
      <c r="ME1118" s="47"/>
      <c r="MF1118" s="47"/>
      <c r="MG1118" s="47"/>
      <c r="MH1118" s="47"/>
      <c r="MI1118" s="47"/>
      <c r="MJ1118" s="47"/>
      <c r="MK1118" s="47"/>
      <c r="ML1118" s="47"/>
      <c r="MM1118" s="47"/>
      <c r="MN1118" s="47"/>
      <c r="MO1118" s="47"/>
      <c r="MP1118" s="47"/>
      <c r="MQ1118" s="47"/>
      <c r="MR1118" s="47"/>
      <c r="MS1118" s="47"/>
      <c r="MT1118" s="47"/>
      <c r="MU1118" s="47"/>
      <c r="MV1118" s="47"/>
      <c r="MW1118" s="47"/>
      <c r="MX1118" s="47"/>
      <c r="MY1118" s="47"/>
      <c r="MZ1118" s="47"/>
      <c r="NA1118" s="47"/>
    </row>
    <row r="1119" spans="138:365" x14ac:dyDescent="0.25"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  <c r="JP1119" s="47"/>
      <c r="JQ1119" s="47"/>
      <c r="JR1119" s="47"/>
      <c r="JS1119" s="47"/>
      <c r="JT1119" s="47"/>
      <c r="JU1119" s="47"/>
      <c r="JV1119" s="47"/>
      <c r="JW1119" s="47"/>
      <c r="JX1119" s="47"/>
      <c r="JY1119" s="47"/>
      <c r="JZ1119" s="47"/>
      <c r="KA1119" s="47"/>
      <c r="KB1119" s="47"/>
      <c r="KC1119" s="47"/>
      <c r="KD1119" s="47"/>
      <c r="KE1119" s="47"/>
      <c r="KF1119" s="47"/>
      <c r="KG1119" s="47"/>
      <c r="KH1119" s="47"/>
      <c r="KI1119" s="47"/>
      <c r="KJ1119" s="47"/>
      <c r="KK1119" s="47"/>
      <c r="KL1119" s="47"/>
      <c r="KM1119" s="47"/>
      <c r="KN1119" s="47"/>
      <c r="KO1119" s="47"/>
      <c r="KP1119" s="47"/>
      <c r="KQ1119" s="47"/>
      <c r="KR1119" s="47"/>
      <c r="KS1119" s="47"/>
      <c r="KT1119" s="47"/>
      <c r="KU1119" s="47"/>
      <c r="KV1119" s="47"/>
      <c r="KW1119" s="47"/>
      <c r="KX1119" s="47"/>
      <c r="KY1119" s="47"/>
      <c r="KZ1119" s="47"/>
      <c r="LA1119" s="47"/>
      <c r="LB1119" s="47"/>
      <c r="LC1119" s="47"/>
      <c r="LD1119" s="47"/>
      <c r="LE1119" s="47"/>
      <c r="LF1119" s="47"/>
      <c r="LG1119" s="47"/>
      <c r="LH1119" s="47"/>
      <c r="LI1119" s="47"/>
      <c r="LJ1119" s="47"/>
      <c r="LK1119" s="47"/>
      <c r="LL1119" s="47"/>
      <c r="LM1119" s="47"/>
      <c r="LN1119" s="47"/>
      <c r="LO1119" s="47"/>
      <c r="LP1119" s="47"/>
      <c r="LQ1119" s="47"/>
      <c r="LR1119" s="47"/>
      <c r="LS1119" s="47"/>
      <c r="LT1119" s="47"/>
      <c r="LU1119" s="47"/>
      <c r="LV1119" s="47"/>
      <c r="LW1119" s="47"/>
      <c r="LX1119" s="47"/>
      <c r="LY1119" s="47"/>
      <c r="LZ1119" s="47"/>
      <c r="MA1119" s="47"/>
      <c r="MB1119" s="47"/>
      <c r="MC1119" s="47"/>
      <c r="MD1119" s="47"/>
      <c r="ME1119" s="47"/>
      <c r="MF1119" s="47"/>
      <c r="MG1119" s="47"/>
      <c r="MH1119" s="47"/>
      <c r="MI1119" s="47"/>
      <c r="MJ1119" s="47"/>
      <c r="MK1119" s="47"/>
      <c r="ML1119" s="47"/>
      <c r="MM1119" s="47"/>
      <c r="MN1119" s="47"/>
      <c r="MO1119" s="47"/>
      <c r="MP1119" s="47"/>
      <c r="MQ1119" s="47"/>
      <c r="MR1119" s="47"/>
      <c r="MS1119" s="47"/>
      <c r="MT1119" s="47"/>
      <c r="MU1119" s="47"/>
      <c r="MV1119" s="47"/>
      <c r="MW1119" s="47"/>
      <c r="MX1119" s="47"/>
      <c r="MY1119" s="47"/>
      <c r="MZ1119" s="47"/>
      <c r="NA1119" s="47"/>
    </row>
    <row r="1120" spans="138:365" x14ac:dyDescent="0.25"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  <c r="JP1120" s="47"/>
      <c r="JQ1120" s="47"/>
      <c r="JR1120" s="47"/>
      <c r="JS1120" s="47"/>
      <c r="JT1120" s="47"/>
      <c r="JU1120" s="47"/>
      <c r="JV1120" s="47"/>
      <c r="JW1120" s="47"/>
      <c r="JX1120" s="47"/>
      <c r="JY1120" s="47"/>
      <c r="JZ1120" s="47"/>
      <c r="KA1120" s="47"/>
      <c r="KB1120" s="47"/>
      <c r="KC1120" s="47"/>
      <c r="KD1120" s="47"/>
      <c r="KE1120" s="47"/>
      <c r="KF1120" s="47"/>
      <c r="KG1120" s="47"/>
      <c r="KH1120" s="47"/>
      <c r="KI1120" s="47"/>
      <c r="KJ1120" s="47"/>
      <c r="KK1120" s="47"/>
      <c r="KL1120" s="47"/>
      <c r="KM1120" s="47"/>
      <c r="KN1120" s="47"/>
      <c r="KO1120" s="47"/>
      <c r="KP1120" s="47"/>
      <c r="KQ1120" s="47"/>
      <c r="KR1120" s="47"/>
      <c r="KS1120" s="47"/>
      <c r="KT1120" s="47"/>
      <c r="KU1120" s="47"/>
      <c r="KV1120" s="47"/>
      <c r="KW1120" s="47"/>
      <c r="KX1120" s="47"/>
      <c r="KY1120" s="47"/>
      <c r="KZ1120" s="47"/>
      <c r="LA1120" s="47"/>
      <c r="LB1120" s="47"/>
      <c r="LC1120" s="47"/>
      <c r="LD1120" s="47"/>
      <c r="LE1120" s="47"/>
      <c r="LF1120" s="47"/>
      <c r="LG1120" s="47"/>
      <c r="LH1120" s="47"/>
      <c r="LI1120" s="47"/>
      <c r="LJ1120" s="47"/>
      <c r="LK1120" s="47"/>
      <c r="LL1120" s="47"/>
      <c r="LM1120" s="47"/>
      <c r="LN1120" s="47"/>
      <c r="LO1120" s="47"/>
      <c r="LP1120" s="47"/>
      <c r="LQ1120" s="47"/>
      <c r="LR1120" s="47"/>
      <c r="LS1120" s="47"/>
      <c r="LT1120" s="47"/>
      <c r="LU1120" s="47"/>
      <c r="LV1120" s="47"/>
      <c r="LW1120" s="47"/>
      <c r="LX1120" s="47"/>
      <c r="LY1120" s="47"/>
      <c r="LZ1120" s="47"/>
      <c r="MA1120" s="47"/>
      <c r="MB1120" s="47"/>
      <c r="MC1120" s="47"/>
      <c r="MD1120" s="47"/>
      <c r="ME1120" s="47"/>
      <c r="MF1120" s="47"/>
      <c r="MG1120" s="47"/>
      <c r="MH1120" s="47"/>
      <c r="MI1120" s="47"/>
      <c r="MJ1120" s="47"/>
      <c r="MK1120" s="47"/>
      <c r="ML1120" s="47"/>
      <c r="MM1120" s="47"/>
      <c r="MN1120" s="47"/>
      <c r="MO1120" s="47"/>
      <c r="MP1120" s="47"/>
      <c r="MQ1120" s="47"/>
      <c r="MR1120" s="47"/>
      <c r="MS1120" s="47"/>
      <c r="MT1120" s="47"/>
      <c r="MU1120" s="47"/>
      <c r="MV1120" s="47"/>
      <c r="MW1120" s="47"/>
      <c r="MX1120" s="47"/>
      <c r="MY1120" s="47"/>
      <c r="MZ1120" s="47"/>
      <c r="NA1120" s="47"/>
    </row>
    <row r="1121" spans="138:365" x14ac:dyDescent="0.25"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  <c r="JP1121" s="47"/>
      <c r="JQ1121" s="47"/>
      <c r="JR1121" s="47"/>
      <c r="JS1121" s="47"/>
      <c r="JT1121" s="47"/>
      <c r="JU1121" s="47"/>
      <c r="JV1121" s="47"/>
      <c r="JW1121" s="47"/>
      <c r="JX1121" s="47"/>
      <c r="JY1121" s="47"/>
      <c r="JZ1121" s="47"/>
      <c r="KA1121" s="47"/>
      <c r="KB1121" s="47"/>
      <c r="KC1121" s="47"/>
      <c r="KD1121" s="47"/>
      <c r="KE1121" s="47"/>
      <c r="KF1121" s="47"/>
      <c r="KG1121" s="47"/>
      <c r="KH1121" s="47"/>
      <c r="KI1121" s="47"/>
      <c r="KJ1121" s="47"/>
      <c r="KK1121" s="47"/>
      <c r="KL1121" s="47"/>
      <c r="KM1121" s="47"/>
      <c r="KN1121" s="47"/>
      <c r="KO1121" s="47"/>
      <c r="KP1121" s="47"/>
      <c r="KQ1121" s="47"/>
      <c r="KR1121" s="47"/>
      <c r="KS1121" s="47"/>
      <c r="KT1121" s="47"/>
      <c r="KU1121" s="47"/>
      <c r="KV1121" s="47"/>
      <c r="KW1121" s="47"/>
      <c r="KX1121" s="47"/>
      <c r="KY1121" s="47"/>
      <c r="KZ1121" s="47"/>
      <c r="LA1121" s="47"/>
      <c r="LB1121" s="47"/>
      <c r="LC1121" s="47"/>
      <c r="LD1121" s="47"/>
      <c r="LE1121" s="47"/>
      <c r="LF1121" s="47"/>
      <c r="LG1121" s="47"/>
      <c r="LH1121" s="47"/>
      <c r="LI1121" s="47"/>
      <c r="LJ1121" s="47"/>
      <c r="LK1121" s="47"/>
      <c r="LL1121" s="47"/>
      <c r="LM1121" s="47"/>
      <c r="LN1121" s="47"/>
      <c r="LO1121" s="47"/>
      <c r="LP1121" s="47"/>
      <c r="LQ1121" s="47"/>
      <c r="LR1121" s="47"/>
      <c r="LS1121" s="47"/>
      <c r="LT1121" s="47"/>
      <c r="LU1121" s="47"/>
      <c r="LV1121" s="47"/>
      <c r="LW1121" s="47"/>
      <c r="LX1121" s="47"/>
      <c r="LY1121" s="47"/>
      <c r="LZ1121" s="47"/>
      <c r="MA1121" s="47"/>
      <c r="MB1121" s="47"/>
      <c r="MC1121" s="47"/>
      <c r="MD1121" s="47"/>
      <c r="ME1121" s="47"/>
      <c r="MF1121" s="47"/>
      <c r="MG1121" s="47"/>
      <c r="MH1121" s="47"/>
      <c r="MI1121" s="47"/>
      <c r="MJ1121" s="47"/>
      <c r="MK1121" s="47"/>
      <c r="ML1121" s="47"/>
      <c r="MM1121" s="47"/>
      <c r="MN1121" s="47"/>
      <c r="MO1121" s="47"/>
      <c r="MP1121" s="47"/>
      <c r="MQ1121" s="47"/>
      <c r="MR1121" s="47"/>
      <c r="MS1121" s="47"/>
      <c r="MT1121" s="47"/>
      <c r="MU1121" s="47"/>
      <c r="MV1121" s="47"/>
      <c r="MW1121" s="47"/>
      <c r="MX1121" s="47"/>
      <c r="MY1121" s="47"/>
      <c r="MZ1121" s="47"/>
      <c r="NA1121" s="47"/>
    </row>
    <row r="1122" spans="138:365" x14ac:dyDescent="0.25"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  <c r="JP1122" s="47"/>
      <c r="JQ1122" s="47"/>
      <c r="JR1122" s="47"/>
      <c r="JS1122" s="47"/>
      <c r="JT1122" s="47"/>
      <c r="JU1122" s="47"/>
      <c r="JV1122" s="47"/>
      <c r="JW1122" s="47"/>
      <c r="JX1122" s="47"/>
      <c r="JY1122" s="47"/>
      <c r="JZ1122" s="47"/>
      <c r="KA1122" s="47"/>
      <c r="KB1122" s="47"/>
      <c r="KC1122" s="47"/>
      <c r="KD1122" s="47"/>
      <c r="KE1122" s="47"/>
      <c r="KF1122" s="47"/>
      <c r="KG1122" s="47"/>
      <c r="KH1122" s="47"/>
      <c r="KI1122" s="47"/>
      <c r="KJ1122" s="47"/>
      <c r="KK1122" s="47"/>
      <c r="KL1122" s="47"/>
      <c r="KM1122" s="47"/>
      <c r="KN1122" s="47"/>
      <c r="KO1122" s="47"/>
      <c r="KP1122" s="47"/>
      <c r="KQ1122" s="47"/>
      <c r="KR1122" s="47"/>
      <c r="KS1122" s="47"/>
      <c r="KT1122" s="47"/>
      <c r="KU1122" s="47"/>
      <c r="KV1122" s="47"/>
      <c r="KW1122" s="47"/>
      <c r="KX1122" s="47"/>
      <c r="KY1122" s="47"/>
      <c r="KZ1122" s="47"/>
      <c r="LA1122" s="47"/>
      <c r="LB1122" s="47"/>
      <c r="LC1122" s="47"/>
      <c r="LD1122" s="47"/>
      <c r="LE1122" s="47"/>
      <c r="LF1122" s="47"/>
      <c r="LG1122" s="47"/>
      <c r="LH1122" s="47"/>
      <c r="LI1122" s="47"/>
      <c r="LJ1122" s="47"/>
      <c r="LK1122" s="47"/>
      <c r="LL1122" s="47"/>
      <c r="LM1122" s="47"/>
      <c r="LN1122" s="47"/>
      <c r="LO1122" s="47"/>
      <c r="LP1122" s="47"/>
      <c r="LQ1122" s="47"/>
      <c r="LR1122" s="47"/>
      <c r="LS1122" s="47"/>
      <c r="LT1122" s="47"/>
      <c r="LU1122" s="47"/>
      <c r="LV1122" s="47"/>
      <c r="LW1122" s="47"/>
      <c r="LX1122" s="47"/>
      <c r="LY1122" s="47"/>
      <c r="LZ1122" s="47"/>
      <c r="MA1122" s="47"/>
      <c r="MB1122" s="47"/>
      <c r="MC1122" s="47"/>
      <c r="MD1122" s="47"/>
      <c r="ME1122" s="47"/>
      <c r="MF1122" s="47"/>
      <c r="MG1122" s="47"/>
      <c r="MH1122" s="47"/>
      <c r="MI1122" s="47"/>
      <c r="MJ1122" s="47"/>
      <c r="MK1122" s="47"/>
      <c r="ML1122" s="47"/>
      <c r="MM1122" s="47"/>
      <c r="MN1122" s="47"/>
      <c r="MO1122" s="47"/>
      <c r="MP1122" s="47"/>
      <c r="MQ1122" s="47"/>
      <c r="MR1122" s="47"/>
      <c r="MS1122" s="47"/>
      <c r="MT1122" s="47"/>
      <c r="MU1122" s="47"/>
      <c r="MV1122" s="47"/>
      <c r="MW1122" s="47"/>
      <c r="MX1122" s="47"/>
      <c r="MY1122" s="47"/>
      <c r="MZ1122" s="47"/>
      <c r="NA1122" s="47"/>
    </row>
    <row r="1123" spans="138:365" x14ac:dyDescent="0.25"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  <c r="JP1123" s="47"/>
      <c r="JQ1123" s="47"/>
      <c r="JR1123" s="47"/>
      <c r="JS1123" s="47"/>
      <c r="JT1123" s="47"/>
      <c r="JU1123" s="47"/>
      <c r="JV1123" s="47"/>
      <c r="JW1123" s="47"/>
      <c r="JX1123" s="47"/>
      <c r="JY1123" s="47"/>
      <c r="JZ1123" s="47"/>
      <c r="KA1123" s="47"/>
      <c r="KB1123" s="47"/>
      <c r="KC1123" s="47"/>
      <c r="KD1123" s="47"/>
      <c r="KE1123" s="47"/>
      <c r="KF1123" s="47"/>
      <c r="KG1123" s="47"/>
      <c r="KH1123" s="47"/>
      <c r="KI1123" s="47"/>
      <c r="KJ1123" s="47"/>
      <c r="KK1123" s="47"/>
      <c r="KL1123" s="47"/>
      <c r="KM1123" s="47"/>
      <c r="KN1123" s="47"/>
      <c r="KO1123" s="47"/>
      <c r="KP1123" s="47"/>
      <c r="KQ1123" s="47"/>
      <c r="KR1123" s="47"/>
      <c r="KS1123" s="47"/>
      <c r="KT1123" s="47"/>
      <c r="KU1123" s="47"/>
      <c r="KV1123" s="47"/>
      <c r="KW1123" s="47"/>
      <c r="KX1123" s="47"/>
      <c r="KY1123" s="47"/>
      <c r="KZ1123" s="47"/>
      <c r="LA1123" s="47"/>
      <c r="LB1123" s="47"/>
      <c r="LC1123" s="47"/>
      <c r="LD1123" s="47"/>
      <c r="LE1123" s="47"/>
      <c r="LF1123" s="47"/>
      <c r="LG1123" s="47"/>
      <c r="LH1123" s="47"/>
      <c r="LI1123" s="47"/>
      <c r="LJ1123" s="47"/>
      <c r="LK1123" s="47"/>
      <c r="LL1123" s="47"/>
      <c r="LM1123" s="47"/>
      <c r="LN1123" s="47"/>
      <c r="LO1123" s="47"/>
      <c r="LP1123" s="47"/>
      <c r="LQ1123" s="47"/>
      <c r="LR1123" s="47"/>
      <c r="LS1123" s="47"/>
      <c r="LT1123" s="47"/>
      <c r="LU1123" s="47"/>
      <c r="LV1123" s="47"/>
      <c r="LW1123" s="47"/>
      <c r="LX1123" s="47"/>
      <c r="LY1123" s="47"/>
      <c r="LZ1123" s="47"/>
      <c r="MA1123" s="47"/>
      <c r="MB1123" s="47"/>
      <c r="MC1123" s="47"/>
      <c r="MD1123" s="47"/>
      <c r="ME1123" s="47"/>
      <c r="MF1123" s="47"/>
      <c r="MG1123" s="47"/>
      <c r="MH1123" s="47"/>
      <c r="MI1123" s="47"/>
      <c r="MJ1123" s="47"/>
      <c r="MK1123" s="47"/>
      <c r="ML1123" s="47"/>
      <c r="MM1123" s="47"/>
      <c r="MN1123" s="47"/>
      <c r="MO1123" s="47"/>
      <c r="MP1123" s="47"/>
      <c r="MQ1123" s="47"/>
      <c r="MR1123" s="47"/>
      <c r="MS1123" s="47"/>
      <c r="MT1123" s="47"/>
      <c r="MU1123" s="47"/>
      <c r="MV1123" s="47"/>
      <c r="MW1123" s="47"/>
      <c r="MX1123" s="47"/>
      <c r="MY1123" s="47"/>
      <c r="MZ1123" s="47"/>
      <c r="NA1123" s="47"/>
    </row>
    <row r="1124" spans="138:365" x14ac:dyDescent="0.25"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  <c r="JP1124" s="47"/>
      <c r="JQ1124" s="47"/>
      <c r="JR1124" s="47"/>
      <c r="JS1124" s="47"/>
      <c r="JT1124" s="47"/>
      <c r="JU1124" s="47"/>
      <c r="JV1124" s="47"/>
      <c r="JW1124" s="47"/>
      <c r="JX1124" s="47"/>
      <c r="JY1124" s="47"/>
      <c r="JZ1124" s="47"/>
      <c r="KA1124" s="47"/>
      <c r="KB1124" s="47"/>
      <c r="KC1124" s="47"/>
      <c r="KD1124" s="47"/>
      <c r="KE1124" s="47"/>
      <c r="KF1124" s="47"/>
      <c r="KG1124" s="47"/>
      <c r="KH1124" s="47"/>
      <c r="KI1124" s="47"/>
      <c r="KJ1124" s="47"/>
      <c r="KK1124" s="47"/>
      <c r="KL1124" s="47"/>
      <c r="KM1124" s="47"/>
      <c r="KN1124" s="47"/>
      <c r="KO1124" s="47"/>
      <c r="KP1124" s="47"/>
      <c r="KQ1124" s="47"/>
      <c r="KR1124" s="47"/>
      <c r="KS1124" s="47"/>
      <c r="KT1124" s="47"/>
      <c r="KU1124" s="47"/>
      <c r="KV1124" s="47"/>
      <c r="KW1124" s="47"/>
      <c r="KX1124" s="47"/>
      <c r="KY1124" s="47"/>
      <c r="KZ1124" s="47"/>
      <c r="LA1124" s="47"/>
      <c r="LB1124" s="47"/>
      <c r="LC1124" s="47"/>
      <c r="LD1124" s="47"/>
      <c r="LE1124" s="47"/>
      <c r="LF1124" s="47"/>
      <c r="LG1124" s="47"/>
      <c r="LH1124" s="47"/>
      <c r="LI1124" s="47"/>
      <c r="LJ1124" s="47"/>
      <c r="LK1124" s="47"/>
      <c r="LL1124" s="47"/>
      <c r="LM1124" s="47"/>
      <c r="LN1124" s="47"/>
      <c r="LO1124" s="47"/>
      <c r="LP1124" s="47"/>
      <c r="LQ1124" s="47"/>
      <c r="LR1124" s="47"/>
      <c r="LS1124" s="47"/>
      <c r="LT1124" s="47"/>
      <c r="LU1124" s="47"/>
      <c r="LV1124" s="47"/>
      <c r="LW1124" s="47"/>
      <c r="LX1124" s="47"/>
      <c r="LY1124" s="47"/>
      <c r="LZ1124" s="47"/>
      <c r="MA1124" s="47"/>
      <c r="MB1124" s="47"/>
      <c r="MC1124" s="47"/>
      <c r="MD1124" s="47"/>
      <c r="ME1124" s="47"/>
      <c r="MF1124" s="47"/>
      <c r="MG1124" s="47"/>
      <c r="MH1124" s="47"/>
      <c r="MI1124" s="47"/>
      <c r="MJ1124" s="47"/>
      <c r="MK1124" s="47"/>
      <c r="ML1124" s="47"/>
      <c r="MM1124" s="47"/>
      <c r="MN1124" s="47"/>
      <c r="MO1124" s="47"/>
      <c r="MP1124" s="47"/>
      <c r="MQ1124" s="47"/>
      <c r="MR1124" s="47"/>
      <c r="MS1124" s="47"/>
      <c r="MT1124" s="47"/>
      <c r="MU1124" s="47"/>
      <c r="MV1124" s="47"/>
      <c r="MW1124" s="47"/>
      <c r="MX1124" s="47"/>
      <c r="MY1124" s="47"/>
      <c r="MZ1124" s="47"/>
      <c r="NA1124" s="47"/>
    </row>
    <row r="1125" spans="138:365" x14ac:dyDescent="0.25"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  <c r="JP1125" s="47"/>
      <c r="JQ1125" s="47"/>
      <c r="JR1125" s="47"/>
      <c r="JS1125" s="47"/>
      <c r="JT1125" s="47"/>
      <c r="JU1125" s="47"/>
      <c r="JV1125" s="47"/>
      <c r="JW1125" s="47"/>
      <c r="JX1125" s="47"/>
      <c r="JY1125" s="47"/>
      <c r="JZ1125" s="47"/>
      <c r="KA1125" s="47"/>
      <c r="KB1125" s="47"/>
      <c r="KC1125" s="47"/>
      <c r="KD1125" s="47"/>
      <c r="KE1125" s="47"/>
      <c r="KF1125" s="47"/>
      <c r="KG1125" s="47"/>
      <c r="KH1125" s="47"/>
      <c r="KI1125" s="47"/>
      <c r="KJ1125" s="47"/>
      <c r="KK1125" s="47"/>
      <c r="KL1125" s="47"/>
      <c r="KM1125" s="47"/>
      <c r="KN1125" s="47"/>
      <c r="KO1125" s="47"/>
      <c r="KP1125" s="47"/>
      <c r="KQ1125" s="47"/>
      <c r="KR1125" s="47"/>
      <c r="KS1125" s="47"/>
      <c r="KT1125" s="47"/>
      <c r="KU1125" s="47"/>
      <c r="KV1125" s="47"/>
      <c r="KW1125" s="47"/>
      <c r="KX1125" s="47"/>
      <c r="KY1125" s="47"/>
      <c r="KZ1125" s="47"/>
      <c r="LA1125" s="47"/>
      <c r="LB1125" s="47"/>
      <c r="LC1125" s="47"/>
      <c r="LD1125" s="47"/>
      <c r="LE1125" s="47"/>
      <c r="LF1125" s="47"/>
      <c r="LG1125" s="47"/>
      <c r="LH1125" s="47"/>
      <c r="LI1125" s="47"/>
      <c r="LJ1125" s="47"/>
      <c r="LK1125" s="47"/>
      <c r="LL1125" s="47"/>
      <c r="LM1125" s="47"/>
      <c r="LN1125" s="47"/>
      <c r="LO1125" s="47"/>
      <c r="LP1125" s="47"/>
      <c r="LQ1125" s="47"/>
      <c r="LR1125" s="47"/>
      <c r="LS1125" s="47"/>
      <c r="LT1125" s="47"/>
      <c r="LU1125" s="47"/>
      <c r="LV1125" s="47"/>
      <c r="LW1125" s="47"/>
      <c r="LX1125" s="47"/>
      <c r="LY1125" s="47"/>
      <c r="LZ1125" s="47"/>
      <c r="MA1125" s="47"/>
      <c r="MB1125" s="47"/>
      <c r="MC1125" s="47"/>
      <c r="MD1125" s="47"/>
      <c r="ME1125" s="47"/>
      <c r="MF1125" s="47"/>
      <c r="MG1125" s="47"/>
      <c r="MH1125" s="47"/>
      <c r="MI1125" s="47"/>
      <c r="MJ1125" s="47"/>
      <c r="MK1125" s="47"/>
      <c r="ML1125" s="47"/>
      <c r="MM1125" s="47"/>
      <c r="MN1125" s="47"/>
      <c r="MO1125" s="47"/>
      <c r="MP1125" s="47"/>
      <c r="MQ1125" s="47"/>
      <c r="MR1125" s="47"/>
      <c r="MS1125" s="47"/>
      <c r="MT1125" s="47"/>
      <c r="MU1125" s="47"/>
      <c r="MV1125" s="47"/>
      <c r="MW1125" s="47"/>
      <c r="MX1125" s="47"/>
      <c r="MY1125" s="47"/>
      <c r="MZ1125" s="47"/>
      <c r="NA1125" s="47"/>
    </row>
    <row r="1126" spans="138:365" x14ac:dyDescent="0.25"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  <c r="JP1126" s="47"/>
      <c r="JQ1126" s="47"/>
      <c r="JR1126" s="47"/>
      <c r="JS1126" s="47"/>
      <c r="JT1126" s="47"/>
      <c r="JU1126" s="47"/>
      <c r="JV1126" s="47"/>
      <c r="JW1126" s="47"/>
      <c r="JX1126" s="47"/>
      <c r="JY1126" s="47"/>
      <c r="JZ1126" s="47"/>
      <c r="KA1126" s="47"/>
      <c r="KB1126" s="47"/>
      <c r="KC1126" s="47"/>
      <c r="KD1126" s="47"/>
      <c r="KE1126" s="47"/>
      <c r="KF1126" s="47"/>
      <c r="KG1126" s="47"/>
      <c r="KH1126" s="47"/>
      <c r="KI1126" s="47"/>
      <c r="KJ1126" s="47"/>
      <c r="KK1126" s="47"/>
      <c r="KL1126" s="47"/>
      <c r="KM1126" s="47"/>
      <c r="KN1126" s="47"/>
      <c r="KO1126" s="47"/>
      <c r="KP1126" s="47"/>
      <c r="KQ1126" s="47"/>
      <c r="KR1126" s="47"/>
      <c r="KS1126" s="47"/>
      <c r="KT1126" s="47"/>
      <c r="KU1126" s="47"/>
      <c r="KV1126" s="47"/>
      <c r="KW1126" s="47"/>
      <c r="KX1126" s="47"/>
      <c r="KY1126" s="47"/>
      <c r="KZ1126" s="47"/>
      <c r="LA1126" s="47"/>
      <c r="LB1126" s="47"/>
      <c r="LC1126" s="47"/>
      <c r="LD1126" s="47"/>
      <c r="LE1126" s="47"/>
      <c r="LF1126" s="47"/>
      <c r="LG1126" s="47"/>
      <c r="LH1126" s="47"/>
      <c r="LI1126" s="47"/>
      <c r="LJ1126" s="47"/>
      <c r="LK1126" s="47"/>
      <c r="LL1126" s="47"/>
      <c r="LM1126" s="47"/>
      <c r="LN1126" s="47"/>
      <c r="LO1126" s="47"/>
      <c r="LP1126" s="47"/>
      <c r="LQ1126" s="47"/>
      <c r="LR1126" s="47"/>
      <c r="LS1126" s="47"/>
      <c r="LT1126" s="47"/>
      <c r="LU1126" s="47"/>
      <c r="LV1126" s="47"/>
      <c r="LW1126" s="47"/>
      <c r="LX1126" s="47"/>
      <c r="LY1126" s="47"/>
      <c r="LZ1126" s="47"/>
      <c r="MA1126" s="47"/>
      <c r="MB1126" s="47"/>
      <c r="MC1126" s="47"/>
      <c r="MD1126" s="47"/>
      <c r="ME1126" s="47"/>
      <c r="MF1126" s="47"/>
      <c r="MG1126" s="47"/>
      <c r="MH1126" s="47"/>
      <c r="MI1126" s="47"/>
      <c r="MJ1126" s="47"/>
      <c r="MK1126" s="47"/>
      <c r="ML1126" s="47"/>
      <c r="MM1126" s="47"/>
      <c r="MN1126" s="47"/>
      <c r="MO1126" s="47"/>
      <c r="MP1126" s="47"/>
      <c r="MQ1126" s="47"/>
      <c r="MR1126" s="47"/>
      <c r="MS1126" s="47"/>
      <c r="MT1126" s="47"/>
      <c r="MU1126" s="47"/>
      <c r="MV1126" s="47"/>
      <c r="MW1126" s="47"/>
      <c r="MX1126" s="47"/>
      <c r="MY1126" s="47"/>
      <c r="MZ1126" s="47"/>
      <c r="NA1126" s="47"/>
    </row>
    <row r="1127" spans="138:365" x14ac:dyDescent="0.25"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  <c r="JP1127" s="47"/>
      <c r="JQ1127" s="47"/>
      <c r="JR1127" s="47"/>
      <c r="JS1127" s="47"/>
      <c r="JT1127" s="47"/>
      <c r="JU1127" s="47"/>
      <c r="JV1127" s="47"/>
      <c r="JW1127" s="47"/>
      <c r="JX1127" s="47"/>
      <c r="JY1127" s="47"/>
      <c r="JZ1127" s="47"/>
      <c r="KA1127" s="47"/>
      <c r="KB1127" s="47"/>
      <c r="KC1127" s="47"/>
      <c r="KD1127" s="47"/>
      <c r="KE1127" s="47"/>
      <c r="KF1127" s="47"/>
      <c r="KG1127" s="47"/>
      <c r="KH1127" s="47"/>
      <c r="KI1127" s="47"/>
      <c r="KJ1127" s="47"/>
      <c r="KK1127" s="47"/>
      <c r="KL1127" s="47"/>
      <c r="KM1127" s="47"/>
      <c r="KN1127" s="47"/>
      <c r="KO1127" s="47"/>
      <c r="KP1127" s="47"/>
      <c r="KQ1127" s="47"/>
      <c r="KR1127" s="47"/>
      <c r="KS1127" s="47"/>
      <c r="KT1127" s="47"/>
      <c r="KU1127" s="47"/>
      <c r="KV1127" s="47"/>
      <c r="KW1127" s="47"/>
      <c r="KX1127" s="47"/>
      <c r="KY1127" s="47"/>
      <c r="KZ1127" s="47"/>
      <c r="LA1127" s="47"/>
      <c r="LB1127" s="47"/>
      <c r="LC1127" s="47"/>
      <c r="LD1127" s="47"/>
      <c r="LE1127" s="47"/>
      <c r="LF1127" s="47"/>
      <c r="LG1127" s="47"/>
      <c r="LH1127" s="47"/>
      <c r="LI1127" s="47"/>
      <c r="LJ1127" s="47"/>
      <c r="LK1127" s="47"/>
      <c r="LL1127" s="47"/>
      <c r="LM1127" s="47"/>
      <c r="LN1127" s="47"/>
      <c r="LO1127" s="47"/>
      <c r="LP1127" s="47"/>
      <c r="LQ1127" s="47"/>
      <c r="LR1127" s="47"/>
      <c r="LS1127" s="47"/>
      <c r="LT1127" s="47"/>
      <c r="LU1127" s="47"/>
      <c r="LV1127" s="47"/>
      <c r="LW1127" s="47"/>
      <c r="LX1127" s="47"/>
      <c r="LY1127" s="47"/>
      <c r="LZ1127" s="47"/>
      <c r="MA1127" s="47"/>
      <c r="MB1127" s="47"/>
      <c r="MC1127" s="47"/>
      <c r="MD1127" s="47"/>
      <c r="ME1127" s="47"/>
      <c r="MF1127" s="47"/>
      <c r="MG1127" s="47"/>
      <c r="MH1127" s="47"/>
      <c r="MI1127" s="47"/>
      <c r="MJ1127" s="47"/>
      <c r="MK1127" s="47"/>
      <c r="ML1127" s="47"/>
      <c r="MM1127" s="47"/>
      <c r="MN1127" s="47"/>
      <c r="MO1127" s="47"/>
      <c r="MP1127" s="47"/>
      <c r="MQ1127" s="47"/>
      <c r="MR1127" s="47"/>
      <c r="MS1127" s="47"/>
      <c r="MT1127" s="47"/>
      <c r="MU1127" s="47"/>
      <c r="MV1127" s="47"/>
      <c r="MW1127" s="47"/>
      <c r="MX1127" s="47"/>
      <c r="MY1127" s="47"/>
      <c r="MZ1127" s="47"/>
      <c r="NA1127" s="47"/>
    </row>
    <row r="1128" spans="138:365" x14ac:dyDescent="0.25"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  <c r="JP1128" s="47"/>
      <c r="JQ1128" s="47"/>
      <c r="JR1128" s="47"/>
      <c r="JS1128" s="47"/>
      <c r="JT1128" s="47"/>
      <c r="JU1128" s="47"/>
      <c r="JV1128" s="47"/>
      <c r="JW1128" s="47"/>
      <c r="JX1128" s="47"/>
      <c r="JY1128" s="47"/>
      <c r="JZ1128" s="47"/>
      <c r="KA1128" s="47"/>
      <c r="KB1128" s="47"/>
      <c r="KC1128" s="47"/>
      <c r="KD1128" s="47"/>
      <c r="KE1128" s="47"/>
      <c r="KF1128" s="47"/>
      <c r="KG1128" s="47"/>
      <c r="KH1128" s="47"/>
      <c r="KI1128" s="47"/>
      <c r="KJ1128" s="47"/>
      <c r="KK1128" s="47"/>
      <c r="KL1128" s="47"/>
      <c r="KM1128" s="47"/>
      <c r="KN1128" s="47"/>
      <c r="KO1128" s="47"/>
      <c r="KP1128" s="47"/>
      <c r="KQ1128" s="47"/>
      <c r="KR1128" s="47"/>
      <c r="KS1128" s="47"/>
      <c r="KT1128" s="47"/>
      <c r="KU1128" s="47"/>
      <c r="KV1128" s="47"/>
      <c r="KW1128" s="47"/>
      <c r="KX1128" s="47"/>
      <c r="KY1128" s="47"/>
      <c r="KZ1128" s="47"/>
      <c r="LA1128" s="47"/>
      <c r="LB1128" s="47"/>
      <c r="LC1128" s="47"/>
      <c r="LD1128" s="47"/>
      <c r="LE1128" s="47"/>
      <c r="LF1128" s="47"/>
      <c r="LG1128" s="47"/>
      <c r="LH1128" s="47"/>
      <c r="LI1128" s="47"/>
      <c r="LJ1128" s="47"/>
      <c r="LK1128" s="47"/>
      <c r="LL1128" s="47"/>
      <c r="LM1128" s="47"/>
      <c r="LN1128" s="47"/>
      <c r="LO1128" s="47"/>
      <c r="LP1128" s="47"/>
      <c r="LQ1128" s="47"/>
      <c r="LR1128" s="47"/>
      <c r="LS1128" s="47"/>
      <c r="LT1128" s="47"/>
      <c r="LU1128" s="47"/>
      <c r="LV1128" s="47"/>
      <c r="LW1128" s="47"/>
      <c r="LX1128" s="47"/>
      <c r="LY1128" s="47"/>
      <c r="LZ1128" s="47"/>
      <c r="MA1128" s="47"/>
      <c r="MB1128" s="47"/>
      <c r="MC1128" s="47"/>
      <c r="MD1128" s="47"/>
      <c r="ME1128" s="47"/>
      <c r="MF1128" s="47"/>
      <c r="MG1128" s="47"/>
      <c r="MH1128" s="47"/>
      <c r="MI1128" s="47"/>
      <c r="MJ1128" s="47"/>
      <c r="MK1128" s="47"/>
      <c r="ML1128" s="47"/>
      <c r="MM1128" s="47"/>
      <c r="MN1128" s="47"/>
      <c r="MO1128" s="47"/>
      <c r="MP1128" s="47"/>
      <c r="MQ1128" s="47"/>
      <c r="MR1128" s="47"/>
      <c r="MS1128" s="47"/>
      <c r="MT1128" s="47"/>
      <c r="MU1128" s="47"/>
      <c r="MV1128" s="47"/>
      <c r="MW1128" s="47"/>
      <c r="MX1128" s="47"/>
      <c r="MY1128" s="47"/>
      <c r="MZ1128" s="47"/>
      <c r="NA1128" s="47"/>
    </row>
    <row r="1129" spans="138:365" x14ac:dyDescent="0.25"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  <c r="JP1129" s="47"/>
      <c r="JQ1129" s="47"/>
      <c r="JR1129" s="47"/>
      <c r="JS1129" s="47"/>
      <c r="JT1129" s="47"/>
      <c r="JU1129" s="47"/>
      <c r="JV1129" s="47"/>
      <c r="JW1129" s="47"/>
      <c r="JX1129" s="47"/>
      <c r="JY1129" s="47"/>
      <c r="JZ1129" s="47"/>
      <c r="KA1129" s="47"/>
      <c r="KB1129" s="47"/>
      <c r="KC1129" s="47"/>
      <c r="KD1129" s="47"/>
      <c r="KE1129" s="47"/>
      <c r="KF1129" s="47"/>
      <c r="KG1129" s="47"/>
      <c r="KH1129" s="47"/>
      <c r="KI1129" s="47"/>
      <c r="KJ1129" s="47"/>
      <c r="KK1129" s="47"/>
      <c r="KL1129" s="47"/>
      <c r="KM1129" s="47"/>
      <c r="KN1129" s="47"/>
      <c r="KO1129" s="47"/>
      <c r="KP1129" s="47"/>
      <c r="KQ1129" s="47"/>
      <c r="KR1129" s="47"/>
      <c r="KS1129" s="47"/>
      <c r="KT1129" s="47"/>
      <c r="KU1129" s="47"/>
      <c r="KV1129" s="47"/>
      <c r="KW1129" s="47"/>
      <c r="KX1129" s="47"/>
      <c r="KY1129" s="47"/>
      <c r="KZ1129" s="47"/>
      <c r="LA1129" s="47"/>
      <c r="LB1129" s="47"/>
      <c r="LC1129" s="47"/>
      <c r="LD1129" s="47"/>
      <c r="LE1129" s="47"/>
      <c r="LF1129" s="47"/>
      <c r="LG1129" s="47"/>
      <c r="LH1129" s="47"/>
      <c r="LI1129" s="47"/>
      <c r="LJ1129" s="47"/>
      <c r="LK1129" s="47"/>
      <c r="LL1129" s="47"/>
      <c r="LM1129" s="47"/>
      <c r="LN1129" s="47"/>
      <c r="LO1129" s="47"/>
      <c r="LP1129" s="47"/>
      <c r="LQ1129" s="47"/>
      <c r="LR1129" s="47"/>
      <c r="LS1129" s="47"/>
      <c r="LT1129" s="47"/>
      <c r="LU1129" s="47"/>
      <c r="LV1129" s="47"/>
      <c r="LW1129" s="47"/>
      <c r="LX1129" s="47"/>
      <c r="LY1129" s="47"/>
      <c r="LZ1129" s="47"/>
      <c r="MA1129" s="47"/>
      <c r="MB1129" s="47"/>
      <c r="MC1129" s="47"/>
      <c r="MD1129" s="47"/>
      <c r="ME1129" s="47"/>
      <c r="MF1129" s="47"/>
      <c r="MG1129" s="47"/>
      <c r="MH1129" s="47"/>
      <c r="MI1129" s="47"/>
      <c r="MJ1129" s="47"/>
      <c r="MK1129" s="47"/>
      <c r="ML1129" s="47"/>
      <c r="MM1129" s="47"/>
      <c r="MN1129" s="47"/>
      <c r="MO1129" s="47"/>
      <c r="MP1129" s="47"/>
      <c r="MQ1129" s="47"/>
      <c r="MR1129" s="47"/>
      <c r="MS1129" s="47"/>
      <c r="MT1129" s="47"/>
      <c r="MU1129" s="47"/>
      <c r="MV1129" s="47"/>
      <c r="MW1129" s="47"/>
      <c r="MX1129" s="47"/>
      <c r="MY1129" s="47"/>
      <c r="MZ1129" s="47"/>
      <c r="NA1129" s="47"/>
    </row>
    <row r="1130" spans="138:365" x14ac:dyDescent="0.25"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  <c r="JP1130" s="47"/>
      <c r="JQ1130" s="47"/>
      <c r="JR1130" s="47"/>
      <c r="JS1130" s="47"/>
      <c r="JT1130" s="47"/>
      <c r="JU1130" s="47"/>
      <c r="JV1130" s="47"/>
      <c r="JW1130" s="47"/>
      <c r="JX1130" s="47"/>
      <c r="JY1130" s="47"/>
      <c r="JZ1130" s="47"/>
      <c r="KA1130" s="47"/>
      <c r="KB1130" s="47"/>
      <c r="KC1130" s="47"/>
      <c r="KD1130" s="47"/>
      <c r="KE1130" s="47"/>
      <c r="KF1130" s="47"/>
      <c r="KG1130" s="47"/>
      <c r="KH1130" s="47"/>
      <c r="KI1130" s="47"/>
      <c r="KJ1130" s="47"/>
      <c r="KK1130" s="47"/>
      <c r="KL1130" s="47"/>
      <c r="KM1130" s="47"/>
      <c r="KN1130" s="47"/>
      <c r="KO1130" s="47"/>
      <c r="KP1130" s="47"/>
      <c r="KQ1130" s="47"/>
      <c r="KR1130" s="47"/>
      <c r="KS1130" s="47"/>
      <c r="KT1130" s="47"/>
      <c r="KU1130" s="47"/>
      <c r="KV1130" s="47"/>
      <c r="KW1130" s="47"/>
      <c r="KX1130" s="47"/>
      <c r="KY1130" s="47"/>
      <c r="KZ1130" s="47"/>
      <c r="LA1130" s="47"/>
      <c r="LB1130" s="47"/>
      <c r="LC1130" s="47"/>
      <c r="LD1130" s="47"/>
      <c r="LE1130" s="47"/>
      <c r="LF1130" s="47"/>
      <c r="LG1130" s="47"/>
      <c r="LH1130" s="47"/>
      <c r="LI1130" s="47"/>
      <c r="LJ1130" s="47"/>
      <c r="LK1130" s="47"/>
      <c r="LL1130" s="47"/>
      <c r="LM1130" s="47"/>
      <c r="LN1130" s="47"/>
      <c r="LO1130" s="47"/>
      <c r="LP1130" s="47"/>
      <c r="LQ1130" s="47"/>
      <c r="LR1130" s="47"/>
      <c r="LS1130" s="47"/>
      <c r="LT1130" s="47"/>
      <c r="LU1130" s="47"/>
      <c r="LV1130" s="47"/>
      <c r="LW1130" s="47"/>
      <c r="LX1130" s="47"/>
      <c r="LY1130" s="47"/>
      <c r="LZ1130" s="47"/>
      <c r="MA1130" s="47"/>
      <c r="MB1130" s="47"/>
      <c r="MC1130" s="47"/>
      <c r="MD1130" s="47"/>
      <c r="ME1130" s="47"/>
      <c r="MF1130" s="47"/>
      <c r="MG1130" s="47"/>
      <c r="MH1130" s="47"/>
      <c r="MI1130" s="47"/>
      <c r="MJ1130" s="47"/>
      <c r="MK1130" s="47"/>
      <c r="ML1130" s="47"/>
      <c r="MM1130" s="47"/>
      <c r="MN1130" s="47"/>
      <c r="MO1130" s="47"/>
      <c r="MP1130" s="47"/>
      <c r="MQ1130" s="47"/>
      <c r="MR1130" s="47"/>
      <c r="MS1130" s="47"/>
      <c r="MT1130" s="47"/>
      <c r="MU1130" s="47"/>
      <c r="MV1130" s="47"/>
      <c r="MW1130" s="47"/>
      <c r="MX1130" s="47"/>
      <c r="MY1130" s="47"/>
      <c r="MZ1130" s="47"/>
      <c r="NA1130" s="47"/>
    </row>
    <row r="1131" spans="138:365" x14ac:dyDescent="0.25"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  <c r="JP1131" s="47"/>
      <c r="JQ1131" s="47"/>
      <c r="JR1131" s="47"/>
      <c r="JS1131" s="47"/>
      <c r="JT1131" s="47"/>
      <c r="JU1131" s="47"/>
      <c r="JV1131" s="47"/>
      <c r="JW1131" s="47"/>
      <c r="JX1131" s="47"/>
      <c r="JY1131" s="47"/>
      <c r="JZ1131" s="47"/>
      <c r="KA1131" s="47"/>
      <c r="KB1131" s="47"/>
      <c r="KC1131" s="47"/>
      <c r="KD1131" s="47"/>
      <c r="KE1131" s="47"/>
      <c r="KF1131" s="47"/>
      <c r="KG1131" s="47"/>
      <c r="KH1131" s="47"/>
      <c r="KI1131" s="47"/>
      <c r="KJ1131" s="47"/>
      <c r="KK1131" s="47"/>
      <c r="KL1131" s="47"/>
      <c r="KM1131" s="47"/>
      <c r="KN1131" s="47"/>
      <c r="KO1131" s="47"/>
      <c r="KP1131" s="47"/>
      <c r="KQ1131" s="47"/>
      <c r="KR1131" s="47"/>
      <c r="KS1131" s="47"/>
      <c r="KT1131" s="47"/>
      <c r="KU1131" s="47"/>
      <c r="KV1131" s="47"/>
      <c r="KW1131" s="47"/>
      <c r="KX1131" s="47"/>
      <c r="KY1131" s="47"/>
      <c r="KZ1131" s="47"/>
      <c r="LA1131" s="47"/>
      <c r="LB1131" s="47"/>
      <c r="LC1131" s="47"/>
      <c r="LD1131" s="47"/>
      <c r="LE1131" s="47"/>
      <c r="LF1131" s="47"/>
      <c r="LG1131" s="47"/>
      <c r="LH1131" s="47"/>
      <c r="LI1131" s="47"/>
      <c r="LJ1131" s="47"/>
      <c r="LK1131" s="47"/>
      <c r="LL1131" s="47"/>
      <c r="LM1131" s="47"/>
      <c r="LN1131" s="47"/>
      <c r="LO1131" s="47"/>
      <c r="LP1131" s="47"/>
      <c r="LQ1131" s="47"/>
      <c r="LR1131" s="47"/>
      <c r="LS1131" s="47"/>
      <c r="LT1131" s="47"/>
      <c r="LU1131" s="47"/>
      <c r="LV1131" s="47"/>
      <c r="LW1131" s="47"/>
      <c r="LX1131" s="47"/>
      <c r="LY1131" s="47"/>
      <c r="LZ1131" s="47"/>
      <c r="MA1131" s="47"/>
      <c r="MB1131" s="47"/>
      <c r="MC1131" s="47"/>
      <c r="MD1131" s="47"/>
      <c r="ME1131" s="47"/>
      <c r="MF1131" s="47"/>
      <c r="MG1131" s="47"/>
      <c r="MH1131" s="47"/>
      <c r="MI1131" s="47"/>
      <c r="MJ1131" s="47"/>
      <c r="MK1131" s="47"/>
      <c r="ML1131" s="47"/>
      <c r="MM1131" s="47"/>
      <c r="MN1131" s="47"/>
      <c r="MO1131" s="47"/>
      <c r="MP1131" s="47"/>
      <c r="MQ1131" s="47"/>
      <c r="MR1131" s="47"/>
      <c r="MS1131" s="47"/>
      <c r="MT1131" s="47"/>
      <c r="MU1131" s="47"/>
      <c r="MV1131" s="47"/>
      <c r="MW1131" s="47"/>
      <c r="MX1131" s="47"/>
      <c r="MY1131" s="47"/>
      <c r="MZ1131" s="47"/>
      <c r="NA1131" s="47"/>
    </row>
    <row r="1132" spans="138:365" x14ac:dyDescent="0.25"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  <c r="JP1132" s="47"/>
      <c r="JQ1132" s="47"/>
      <c r="JR1132" s="47"/>
      <c r="JS1132" s="47"/>
      <c r="JT1132" s="47"/>
      <c r="JU1132" s="47"/>
      <c r="JV1132" s="47"/>
      <c r="JW1132" s="47"/>
      <c r="JX1132" s="47"/>
      <c r="JY1132" s="47"/>
      <c r="JZ1132" s="47"/>
      <c r="KA1132" s="47"/>
      <c r="KB1132" s="47"/>
      <c r="KC1132" s="47"/>
      <c r="KD1132" s="47"/>
      <c r="KE1132" s="47"/>
      <c r="KF1132" s="47"/>
      <c r="KG1132" s="47"/>
      <c r="KH1132" s="47"/>
      <c r="KI1132" s="47"/>
      <c r="KJ1132" s="47"/>
      <c r="KK1132" s="47"/>
      <c r="KL1132" s="47"/>
      <c r="KM1132" s="47"/>
      <c r="KN1132" s="47"/>
      <c r="KO1132" s="47"/>
      <c r="KP1132" s="47"/>
      <c r="KQ1132" s="47"/>
      <c r="KR1132" s="47"/>
      <c r="KS1132" s="47"/>
      <c r="KT1132" s="47"/>
      <c r="KU1132" s="47"/>
      <c r="KV1132" s="47"/>
      <c r="KW1132" s="47"/>
      <c r="KX1132" s="47"/>
      <c r="KY1132" s="47"/>
      <c r="KZ1132" s="47"/>
      <c r="LA1132" s="47"/>
      <c r="LB1132" s="47"/>
      <c r="LC1132" s="47"/>
      <c r="LD1132" s="47"/>
      <c r="LE1132" s="47"/>
      <c r="LF1132" s="47"/>
      <c r="LG1132" s="47"/>
      <c r="LH1132" s="47"/>
      <c r="LI1132" s="47"/>
      <c r="LJ1132" s="47"/>
      <c r="LK1132" s="47"/>
      <c r="LL1132" s="47"/>
      <c r="LM1132" s="47"/>
      <c r="LN1132" s="47"/>
      <c r="LO1132" s="47"/>
      <c r="LP1132" s="47"/>
      <c r="LQ1132" s="47"/>
      <c r="LR1132" s="47"/>
      <c r="LS1132" s="47"/>
      <c r="LT1132" s="47"/>
      <c r="LU1132" s="47"/>
      <c r="LV1132" s="47"/>
      <c r="LW1132" s="47"/>
      <c r="LX1132" s="47"/>
      <c r="LY1132" s="47"/>
      <c r="LZ1132" s="47"/>
      <c r="MA1132" s="47"/>
      <c r="MB1132" s="47"/>
      <c r="MC1132" s="47"/>
      <c r="MD1132" s="47"/>
      <c r="ME1132" s="47"/>
      <c r="MF1132" s="47"/>
      <c r="MG1132" s="47"/>
      <c r="MH1132" s="47"/>
      <c r="MI1132" s="47"/>
      <c r="MJ1132" s="47"/>
      <c r="MK1132" s="47"/>
      <c r="ML1132" s="47"/>
      <c r="MM1132" s="47"/>
      <c r="MN1132" s="47"/>
      <c r="MO1132" s="47"/>
      <c r="MP1132" s="47"/>
      <c r="MQ1132" s="47"/>
      <c r="MR1132" s="47"/>
      <c r="MS1132" s="47"/>
      <c r="MT1132" s="47"/>
      <c r="MU1132" s="47"/>
      <c r="MV1132" s="47"/>
      <c r="MW1132" s="47"/>
      <c r="MX1132" s="47"/>
      <c r="MY1132" s="47"/>
      <c r="MZ1132" s="47"/>
      <c r="NA1132" s="47"/>
    </row>
    <row r="1133" spans="138:365" x14ac:dyDescent="0.25"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  <c r="JP1133" s="47"/>
      <c r="JQ1133" s="47"/>
      <c r="JR1133" s="47"/>
      <c r="JS1133" s="47"/>
      <c r="JT1133" s="47"/>
      <c r="JU1133" s="47"/>
      <c r="JV1133" s="47"/>
      <c r="JW1133" s="47"/>
      <c r="JX1133" s="47"/>
      <c r="JY1133" s="47"/>
      <c r="JZ1133" s="47"/>
      <c r="KA1133" s="47"/>
      <c r="KB1133" s="47"/>
      <c r="KC1133" s="47"/>
      <c r="KD1133" s="47"/>
      <c r="KE1133" s="47"/>
      <c r="KF1133" s="47"/>
      <c r="KG1133" s="47"/>
      <c r="KH1133" s="47"/>
      <c r="KI1133" s="47"/>
      <c r="KJ1133" s="47"/>
      <c r="KK1133" s="47"/>
      <c r="KL1133" s="47"/>
      <c r="KM1133" s="47"/>
      <c r="KN1133" s="47"/>
      <c r="KO1133" s="47"/>
      <c r="KP1133" s="47"/>
      <c r="KQ1133" s="47"/>
      <c r="KR1133" s="47"/>
      <c r="KS1133" s="47"/>
      <c r="KT1133" s="47"/>
      <c r="KU1133" s="47"/>
      <c r="KV1133" s="47"/>
      <c r="KW1133" s="47"/>
      <c r="KX1133" s="47"/>
      <c r="KY1133" s="47"/>
      <c r="KZ1133" s="47"/>
      <c r="LA1133" s="47"/>
      <c r="LB1133" s="47"/>
      <c r="LC1133" s="47"/>
      <c r="LD1133" s="47"/>
      <c r="LE1133" s="47"/>
      <c r="LF1133" s="47"/>
      <c r="LG1133" s="47"/>
      <c r="LH1133" s="47"/>
      <c r="LI1133" s="47"/>
      <c r="LJ1133" s="47"/>
      <c r="LK1133" s="47"/>
      <c r="LL1133" s="47"/>
      <c r="LM1133" s="47"/>
      <c r="LN1133" s="47"/>
      <c r="LO1133" s="47"/>
      <c r="LP1133" s="47"/>
      <c r="LQ1133" s="47"/>
      <c r="LR1133" s="47"/>
      <c r="LS1133" s="47"/>
      <c r="LT1133" s="47"/>
      <c r="LU1133" s="47"/>
      <c r="LV1133" s="47"/>
      <c r="LW1133" s="47"/>
      <c r="LX1133" s="47"/>
      <c r="LY1133" s="47"/>
      <c r="LZ1133" s="47"/>
      <c r="MA1133" s="47"/>
      <c r="MB1133" s="47"/>
      <c r="MC1133" s="47"/>
      <c r="MD1133" s="47"/>
      <c r="ME1133" s="47"/>
      <c r="MF1133" s="47"/>
      <c r="MG1133" s="47"/>
      <c r="MH1133" s="47"/>
      <c r="MI1133" s="47"/>
      <c r="MJ1133" s="47"/>
      <c r="MK1133" s="47"/>
      <c r="ML1133" s="47"/>
      <c r="MM1133" s="47"/>
      <c r="MN1133" s="47"/>
      <c r="MO1133" s="47"/>
      <c r="MP1133" s="47"/>
      <c r="MQ1133" s="47"/>
      <c r="MR1133" s="47"/>
      <c r="MS1133" s="47"/>
      <c r="MT1133" s="47"/>
      <c r="MU1133" s="47"/>
      <c r="MV1133" s="47"/>
      <c r="MW1133" s="47"/>
      <c r="MX1133" s="47"/>
      <c r="MY1133" s="47"/>
      <c r="MZ1133" s="47"/>
      <c r="NA1133" s="47"/>
    </row>
    <row r="1134" spans="138:365" x14ac:dyDescent="0.25"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  <c r="JP1134" s="47"/>
      <c r="JQ1134" s="47"/>
      <c r="JR1134" s="47"/>
      <c r="JS1134" s="47"/>
      <c r="JT1134" s="47"/>
      <c r="JU1134" s="47"/>
      <c r="JV1134" s="47"/>
      <c r="JW1134" s="47"/>
      <c r="JX1134" s="47"/>
      <c r="JY1134" s="47"/>
      <c r="JZ1134" s="47"/>
      <c r="KA1134" s="47"/>
      <c r="KB1134" s="47"/>
      <c r="KC1134" s="47"/>
      <c r="KD1134" s="47"/>
      <c r="KE1134" s="47"/>
      <c r="KF1134" s="47"/>
      <c r="KG1134" s="47"/>
      <c r="KH1134" s="47"/>
      <c r="KI1134" s="47"/>
      <c r="KJ1134" s="47"/>
      <c r="KK1134" s="47"/>
      <c r="KL1134" s="47"/>
      <c r="KM1134" s="47"/>
      <c r="KN1134" s="47"/>
      <c r="KO1134" s="47"/>
      <c r="KP1134" s="47"/>
      <c r="KQ1134" s="47"/>
      <c r="KR1134" s="47"/>
      <c r="KS1134" s="47"/>
      <c r="KT1134" s="47"/>
      <c r="KU1134" s="47"/>
      <c r="KV1134" s="47"/>
      <c r="KW1134" s="47"/>
      <c r="KX1134" s="47"/>
      <c r="KY1134" s="47"/>
      <c r="KZ1134" s="47"/>
      <c r="LA1134" s="47"/>
      <c r="LB1134" s="47"/>
      <c r="LC1134" s="47"/>
      <c r="LD1134" s="47"/>
      <c r="LE1134" s="47"/>
      <c r="LF1134" s="47"/>
      <c r="LG1134" s="47"/>
      <c r="LH1134" s="47"/>
      <c r="LI1134" s="47"/>
      <c r="LJ1134" s="47"/>
      <c r="LK1134" s="47"/>
      <c r="LL1134" s="47"/>
      <c r="LM1134" s="47"/>
      <c r="LN1134" s="47"/>
      <c r="LO1134" s="47"/>
      <c r="LP1134" s="47"/>
      <c r="LQ1134" s="47"/>
      <c r="LR1134" s="47"/>
      <c r="LS1134" s="47"/>
      <c r="LT1134" s="47"/>
      <c r="LU1134" s="47"/>
      <c r="LV1134" s="47"/>
      <c r="LW1134" s="47"/>
      <c r="LX1134" s="47"/>
      <c r="LY1134" s="47"/>
      <c r="LZ1134" s="47"/>
      <c r="MA1134" s="47"/>
      <c r="MB1134" s="47"/>
      <c r="MC1134" s="47"/>
      <c r="MD1134" s="47"/>
      <c r="ME1134" s="47"/>
      <c r="MF1134" s="47"/>
      <c r="MG1134" s="47"/>
      <c r="MH1134" s="47"/>
      <c r="MI1134" s="47"/>
      <c r="MJ1134" s="47"/>
      <c r="MK1134" s="47"/>
      <c r="ML1134" s="47"/>
      <c r="MM1134" s="47"/>
      <c r="MN1134" s="47"/>
      <c r="MO1134" s="47"/>
      <c r="MP1134" s="47"/>
      <c r="MQ1134" s="47"/>
      <c r="MR1134" s="47"/>
      <c r="MS1134" s="47"/>
      <c r="MT1134" s="47"/>
      <c r="MU1134" s="47"/>
      <c r="MV1134" s="47"/>
      <c r="MW1134" s="47"/>
      <c r="MX1134" s="47"/>
      <c r="MY1134" s="47"/>
      <c r="MZ1134" s="47"/>
      <c r="NA1134" s="47"/>
    </row>
    <row r="1135" spans="138:365" x14ac:dyDescent="0.25"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  <c r="JP1135" s="47"/>
      <c r="JQ1135" s="47"/>
      <c r="JR1135" s="47"/>
      <c r="JS1135" s="47"/>
      <c r="JT1135" s="47"/>
      <c r="JU1135" s="47"/>
      <c r="JV1135" s="47"/>
      <c r="JW1135" s="47"/>
      <c r="JX1135" s="47"/>
      <c r="JY1135" s="47"/>
      <c r="JZ1135" s="47"/>
      <c r="KA1135" s="47"/>
      <c r="KB1135" s="47"/>
      <c r="KC1135" s="47"/>
      <c r="KD1135" s="47"/>
      <c r="KE1135" s="47"/>
      <c r="KF1135" s="47"/>
      <c r="KG1135" s="47"/>
      <c r="KH1135" s="47"/>
      <c r="KI1135" s="47"/>
      <c r="KJ1135" s="47"/>
      <c r="KK1135" s="47"/>
      <c r="KL1135" s="47"/>
      <c r="KM1135" s="47"/>
      <c r="KN1135" s="47"/>
      <c r="KO1135" s="47"/>
      <c r="KP1135" s="47"/>
      <c r="KQ1135" s="47"/>
      <c r="KR1135" s="47"/>
      <c r="KS1135" s="47"/>
      <c r="KT1135" s="47"/>
      <c r="KU1135" s="47"/>
      <c r="KV1135" s="47"/>
      <c r="KW1135" s="47"/>
      <c r="KX1135" s="47"/>
      <c r="KY1135" s="47"/>
      <c r="KZ1135" s="47"/>
      <c r="LA1135" s="47"/>
      <c r="LB1135" s="47"/>
      <c r="LC1135" s="47"/>
      <c r="LD1135" s="47"/>
      <c r="LE1135" s="47"/>
      <c r="LF1135" s="47"/>
      <c r="LG1135" s="47"/>
      <c r="LH1135" s="47"/>
      <c r="LI1135" s="47"/>
      <c r="LJ1135" s="47"/>
      <c r="LK1135" s="47"/>
      <c r="LL1135" s="47"/>
      <c r="LM1135" s="47"/>
      <c r="LN1135" s="47"/>
      <c r="LO1135" s="47"/>
      <c r="LP1135" s="47"/>
      <c r="LQ1135" s="47"/>
      <c r="LR1135" s="47"/>
      <c r="LS1135" s="47"/>
      <c r="LT1135" s="47"/>
      <c r="LU1135" s="47"/>
      <c r="LV1135" s="47"/>
      <c r="LW1135" s="47"/>
      <c r="LX1135" s="47"/>
      <c r="LY1135" s="47"/>
      <c r="LZ1135" s="47"/>
      <c r="MA1135" s="47"/>
      <c r="MB1135" s="47"/>
      <c r="MC1135" s="47"/>
      <c r="MD1135" s="47"/>
      <c r="ME1135" s="47"/>
      <c r="MF1135" s="47"/>
      <c r="MG1135" s="47"/>
      <c r="MH1135" s="47"/>
      <c r="MI1135" s="47"/>
      <c r="MJ1135" s="47"/>
      <c r="MK1135" s="47"/>
      <c r="ML1135" s="47"/>
      <c r="MM1135" s="47"/>
      <c r="MN1135" s="47"/>
      <c r="MO1135" s="47"/>
      <c r="MP1135" s="47"/>
      <c r="MQ1135" s="47"/>
      <c r="MR1135" s="47"/>
      <c r="MS1135" s="47"/>
      <c r="MT1135" s="47"/>
      <c r="MU1135" s="47"/>
      <c r="MV1135" s="47"/>
      <c r="MW1135" s="47"/>
      <c r="MX1135" s="47"/>
      <c r="MY1135" s="47"/>
      <c r="MZ1135" s="47"/>
      <c r="NA1135" s="47"/>
    </row>
    <row r="1136" spans="138:365" x14ac:dyDescent="0.25"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  <c r="JP1136" s="47"/>
      <c r="JQ1136" s="47"/>
      <c r="JR1136" s="47"/>
      <c r="JS1136" s="47"/>
      <c r="JT1136" s="47"/>
      <c r="JU1136" s="47"/>
      <c r="JV1136" s="47"/>
      <c r="JW1136" s="47"/>
      <c r="JX1136" s="47"/>
      <c r="JY1136" s="47"/>
      <c r="JZ1136" s="47"/>
      <c r="KA1136" s="47"/>
      <c r="KB1136" s="47"/>
      <c r="KC1136" s="47"/>
      <c r="KD1136" s="47"/>
      <c r="KE1136" s="47"/>
      <c r="KF1136" s="47"/>
      <c r="KG1136" s="47"/>
      <c r="KH1136" s="47"/>
      <c r="KI1136" s="47"/>
      <c r="KJ1136" s="47"/>
      <c r="KK1136" s="47"/>
      <c r="KL1136" s="47"/>
      <c r="KM1136" s="47"/>
      <c r="KN1136" s="47"/>
      <c r="KO1136" s="47"/>
      <c r="KP1136" s="47"/>
      <c r="KQ1136" s="47"/>
      <c r="KR1136" s="47"/>
      <c r="KS1136" s="47"/>
      <c r="KT1136" s="47"/>
      <c r="KU1136" s="47"/>
      <c r="KV1136" s="47"/>
      <c r="KW1136" s="47"/>
      <c r="KX1136" s="47"/>
      <c r="KY1136" s="47"/>
      <c r="KZ1136" s="47"/>
      <c r="LA1136" s="47"/>
      <c r="LB1136" s="47"/>
      <c r="LC1136" s="47"/>
      <c r="LD1136" s="47"/>
      <c r="LE1136" s="47"/>
      <c r="LF1136" s="47"/>
      <c r="LG1136" s="47"/>
      <c r="LH1136" s="47"/>
      <c r="LI1136" s="47"/>
      <c r="LJ1136" s="47"/>
      <c r="LK1136" s="47"/>
      <c r="LL1136" s="47"/>
      <c r="LM1136" s="47"/>
      <c r="LN1136" s="47"/>
      <c r="LO1136" s="47"/>
      <c r="LP1136" s="47"/>
      <c r="LQ1136" s="47"/>
      <c r="LR1136" s="47"/>
      <c r="LS1136" s="47"/>
      <c r="LT1136" s="47"/>
      <c r="LU1136" s="47"/>
      <c r="LV1136" s="47"/>
      <c r="LW1136" s="47"/>
      <c r="LX1136" s="47"/>
      <c r="LY1136" s="47"/>
      <c r="LZ1136" s="47"/>
      <c r="MA1136" s="47"/>
      <c r="MB1136" s="47"/>
      <c r="MC1136" s="47"/>
      <c r="MD1136" s="47"/>
      <c r="ME1136" s="47"/>
      <c r="MF1136" s="47"/>
      <c r="MG1136" s="47"/>
      <c r="MH1136" s="47"/>
      <c r="MI1136" s="47"/>
      <c r="MJ1136" s="47"/>
      <c r="MK1136" s="47"/>
      <c r="ML1136" s="47"/>
      <c r="MM1136" s="47"/>
      <c r="MN1136" s="47"/>
      <c r="MO1136" s="47"/>
      <c r="MP1136" s="47"/>
      <c r="MQ1136" s="47"/>
      <c r="MR1136" s="47"/>
      <c r="MS1136" s="47"/>
      <c r="MT1136" s="47"/>
      <c r="MU1136" s="47"/>
      <c r="MV1136" s="47"/>
      <c r="MW1136" s="47"/>
      <c r="MX1136" s="47"/>
      <c r="MY1136" s="47"/>
      <c r="MZ1136" s="47"/>
      <c r="NA1136" s="47"/>
    </row>
    <row r="1137" spans="138:365" x14ac:dyDescent="0.25"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  <c r="JP1137" s="47"/>
      <c r="JQ1137" s="47"/>
      <c r="JR1137" s="47"/>
      <c r="JS1137" s="47"/>
      <c r="JT1137" s="47"/>
      <c r="JU1137" s="47"/>
      <c r="JV1137" s="47"/>
      <c r="JW1137" s="47"/>
      <c r="JX1137" s="47"/>
      <c r="JY1137" s="47"/>
      <c r="JZ1137" s="47"/>
      <c r="KA1137" s="47"/>
      <c r="KB1137" s="47"/>
      <c r="KC1137" s="47"/>
      <c r="KD1137" s="47"/>
      <c r="KE1137" s="47"/>
      <c r="KF1137" s="47"/>
      <c r="KG1137" s="47"/>
      <c r="KH1137" s="47"/>
      <c r="KI1137" s="47"/>
      <c r="KJ1137" s="47"/>
      <c r="KK1137" s="47"/>
      <c r="KL1137" s="47"/>
      <c r="KM1137" s="47"/>
      <c r="KN1137" s="47"/>
      <c r="KO1137" s="47"/>
      <c r="KP1137" s="47"/>
      <c r="KQ1137" s="47"/>
      <c r="KR1137" s="47"/>
      <c r="KS1137" s="47"/>
      <c r="KT1137" s="47"/>
      <c r="KU1137" s="47"/>
      <c r="KV1137" s="47"/>
      <c r="KW1137" s="47"/>
      <c r="KX1137" s="47"/>
      <c r="KY1137" s="47"/>
      <c r="KZ1137" s="47"/>
      <c r="LA1137" s="47"/>
      <c r="LB1137" s="47"/>
      <c r="LC1137" s="47"/>
      <c r="LD1137" s="47"/>
      <c r="LE1137" s="47"/>
      <c r="LF1137" s="47"/>
      <c r="LG1137" s="47"/>
      <c r="LH1137" s="47"/>
      <c r="LI1137" s="47"/>
      <c r="LJ1137" s="47"/>
      <c r="LK1137" s="47"/>
      <c r="LL1137" s="47"/>
      <c r="LM1137" s="47"/>
      <c r="LN1137" s="47"/>
      <c r="LO1137" s="47"/>
      <c r="LP1137" s="47"/>
      <c r="LQ1137" s="47"/>
      <c r="LR1137" s="47"/>
      <c r="LS1137" s="47"/>
      <c r="LT1137" s="47"/>
      <c r="LU1137" s="47"/>
      <c r="LV1137" s="47"/>
      <c r="LW1137" s="47"/>
      <c r="LX1137" s="47"/>
      <c r="LY1137" s="47"/>
      <c r="LZ1137" s="47"/>
      <c r="MA1137" s="47"/>
      <c r="MB1137" s="47"/>
      <c r="MC1137" s="47"/>
      <c r="MD1137" s="47"/>
      <c r="ME1137" s="47"/>
      <c r="MF1137" s="47"/>
      <c r="MG1137" s="47"/>
      <c r="MH1137" s="47"/>
      <c r="MI1137" s="47"/>
      <c r="MJ1137" s="47"/>
      <c r="MK1137" s="47"/>
      <c r="ML1137" s="47"/>
      <c r="MM1137" s="47"/>
      <c r="MN1137" s="47"/>
      <c r="MO1137" s="47"/>
      <c r="MP1137" s="47"/>
      <c r="MQ1137" s="47"/>
      <c r="MR1137" s="47"/>
      <c r="MS1137" s="47"/>
      <c r="MT1137" s="47"/>
      <c r="MU1137" s="47"/>
      <c r="MV1137" s="47"/>
      <c r="MW1137" s="47"/>
      <c r="MX1137" s="47"/>
      <c r="MY1137" s="47"/>
      <c r="MZ1137" s="47"/>
      <c r="NA1137" s="47"/>
    </row>
    <row r="1138" spans="138:365" x14ac:dyDescent="0.25"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  <c r="JP1138" s="47"/>
      <c r="JQ1138" s="47"/>
      <c r="JR1138" s="47"/>
      <c r="JS1138" s="47"/>
      <c r="JT1138" s="47"/>
      <c r="JU1138" s="47"/>
      <c r="JV1138" s="47"/>
      <c r="JW1138" s="47"/>
      <c r="JX1138" s="47"/>
      <c r="JY1138" s="47"/>
      <c r="JZ1138" s="47"/>
      <c r="KA1138" s="47"/>
      <c r="KB1138" s="47"/>
      <c r="KC1138" s="47"/>
      <c r="KD1138" s="47"/>
      <c r="KE1138" s="47"/>
      <c r="KF1138" s="47"/>
      <c r="KG1138" s="47"/>
      <c r="KH1138" s="47"/>
      <c r="KI1138" s="47"/>
      <c r="KJ1138" s="47"/>
      <c r="KK1138" s="47"/>
      <c r="KL1138" s="47"/>
      <c r="KM1138" s="47"/>
      <c r="KN1138" s="47"/>
      <c r="KO1138" s="47"/>
      <c r="KP1138" s="47"/>
      <c r="KQ1138" s="47"/>
      <c r="KR1138" s="47"/>
      <c r="KS1138" s="47"/>
      <c r="KT1138" s="47"/>
      <c r="KU1138" s="47"/>
      <c r="KV1138" s="47"/>
      <c r="KW1138" s="47"/>
      <c r="KX1138" s="47"/>
      <c r="KY1138" s="47"/>
      <c r="KZ1138" s="47"/>
      <c r="LA1138" s="47"/>
      <c r="LB1138" s="47"/>
      <c r="LC1138" s="47"/>
      <c r="LD1138" s="47"/>
      <c r="LE1138" s="47"/>
      <c r="LF1138" s="47"/>
      <c r="LG1138" s="47"/>
      <c r="LH1138" s="47"/>
      <c r="LI1138" s="47"/>
      <c r="LJ1138" s="47"/>
      <c r="LK1138" s="47"/>
      <c r="LL1138" s="47"/>
      <c r="LM1138" s="47"/>
      <c r="LN1138" s="47"/>
      <c r="LO1138" s="47"/>
      <c r="LP1138" s="47"/>
      <c r="LQ1138" s="47"/>
      <c r="LR1138" s="47"/>
      <c r="LS1138" s="47"/>
      <c r="LT1138" s="47"/>
      <c r="LU1138" s="47"/>
      <c r="LV1138" s="47"/>
      <c r="LW1138" s="47"/>
      <c r="LX1138" s="47"/>
      <c r="LY1138" s="47"/>
      <c r="LZ1138" s="47"/>
      <c r="MA1138" s="47"/>
      <c r="MB1138" s="47"/>
      <c r="MC1138" s="47"/>
      <c r="MD1138" s="47"/>
      <c r="ME1138" s="47"/>
      <c r="MF1138" s="47"/>
      <c r="MG1138" s="47"/>
      <c r="MH1138" s="47"/>
      <c r="MI1138" s="47"/>
      <c r="MJ1138" s="47"/>
      <c r="MK1138" s="47"/>
      <c r="ML1138" s="47"/>
      <c r="MM1138" s="47"/>
      <c r="MN1138" s="47"/>
      <c r="MO1138" s="47"/>
      <c r="MP1138" s="47"/>
      <c r="MQ1138" s="47"/>
      <c r="MR1138" s="47"/>
      <c r="MS1138" s="47"/>
      <c r="MT1138" s="47"/>
      <c r="MU1138" s="47"/>
      <c r="MV1138" s="47"/>
      <c r="MW1138" s="47"/>
      <c r="MX1138" s="47"/>
      <c r="MY1138" s="47"/>
      <c r="MZ1138" s="47"/>
      <c r="NA1138" s="47"/>
    </row>
    <row r="1139" spans="138:365" x14ac:dyDescent="0.25"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  <c r="JP1139" s="47"/>
      <c r="JQ1139" s="47"/>
      <c r="JR1139" s="47"/>
      <c r="JS1139" s="47"/>
      <c r="JT1139" s="47"/>
      <c r="JU1139" s="47"/>
      <c r="JV1139" s="47"/>
      <c r="JW1139" s="47"/>
      <c r="JX1139" s="47"/>
      <c r="JY1139" s="47"/>
      <c r="JZ1139" s="47"/>
      <c r="KA1139" s="47"/>
      <c r="KB1139" s="47"/>
      <c r="KC1139" s="47"/>
      <c r="KD1139" s="47"/>
      <c r="KE1139" s="47"/>
      <c r="KF1139" s="47"/>
      <c r="KG1139" s="47"/>
      <c r="KH1139" s="47"/>
      <c r="KI1139" s="47"/>
      <c r="KJ1139" s="47"/>
      <c r="KK1139" s="47"/>
      <c r="KL1139" s="47"/>
      <c r="KM1139" s="47"/>
      <c r="KN1139" s="47"/>
      <c r="KO1139" s="47"/>
      <c r="KP1139" s="47"/>
      <c r="KQ1139" s="47"/>
      <c r="KR1139" s="47"/>
      <c r="KS1139" s="47"/>
      <c r="KT1139" s="47"/>
      <c r="KU1139" s="47"/>
      <c r="KV1139" s="47"/>
      <c r="KW1139" s="47"/>
      <c r="KX1139" s="47"/>
      <c r="KY1139" s="47"/>
      <c r="KZ1139" s="47"/>
      <c r="LA1139" s="47"/>
      <c r="LB1139" s="47"/>
      <c r="LC1139" s="47"/>
      <c r="LD1139" s="47"/>
      <c r="LE1139" s="47"/>
      <c r="LF1139" s="47"/>
      <c r="LG1139" s="47"/>
      <c r="LH1139" s="47"/>
      <c r="LI1139" s="47"/>
      <c r="LJ1139" s="47"/>
      <c r="LK1139" s="47"/>
      <c r="LL1139" s="47"/>
      <c r="LM1139" s="47"/>
      <c r="LN1139" s="47"/>
      <c r="LO1139" s="47"/>
      <c r="LP1139" s="47"/>
      <c r="LQ1139" s="47"/>
      <c r="LR1139" s="47"/>
      <c r="LS1139" s="47"/>
      <c r="LT1139" s="47"/>
      <c r="LU1139" s="47"/>
      <c r="LV1139" s="47"/>
      <c r="LW1139" s="47"/>
      <c r="LX1139" s="47"/>
      <c r="LY1139" s="47"/>
      <c r="LZ1139" s="47"/>
      <c r="MA1139" s="47"/>
      <c r="MB1139" s="47"/>
      <c r="MC1139" s="47"/>
      <c r="MD1139" s="47"/>
      <c r="ME1139" s="47"/>
      <c r="MF1139" s="47"/>
      <c r="MG1139" s="47"/>
      <c r="MH1139" s="47"/>
      <c r="MI1139" s="47"/>
      <c r="MJ1139" s="47"/>
      <c r="MK1139" s="47"/>
      <c r="ML1139" s="47"/>
      <c r="MM1139" s="47"/>
      <c r="MN1139" s="47"/>
      <c r="MO1139" s="47"/>
      <c r="MP1139" s="47"/>
      <c r="MQ1139" s="47"/>
      <c r="MR1139" s="47"/>
      <c r="MS1139" s="47"/>
      <c r="MT1139" s="47"/>
      <c r="MU1139" s="47"/>
      <c r="MV1139" s="47"/>
      <c r="MW1139" s="47"/>
      <c r="MX1139" s="47"/>
      <c r="MY1139" s="47"/>
      <c r="MZ1139" s="47"/>
      <c r="NA1139" s="47"/>
    </row>
    <row r="1140" spans="138:365" x14ac:dyDescent="0.25"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  <c r="JP1140" s="47"/>
      <c r="JQ1140" s="47"/>
      <c r="JR1140" s="47"/>
      <c r="JS1140" s="47"/>
      <c r="JT1140" s="47"/>
      <c r="JU1140" s="47"/>
      <c r="JV1140" s="47"/>
      <c r="JW1140" s="47"/>
      <c r="JX1140" s="47"/>
      <c r="JY1140" s="47"/>
      <c r="JZ1140" s="47"/>
      <c r="KA1140" s="47"/>
      <c r="KB1140" s="47"/>
      <c r="KC1140" s="47"/>
      <c r="KD1140" s="47"/>
      <c r="KE1140" s="47"/>
      <c r="KF1140" s="47"/>
      <c r="KG1140" s="47"/>
      <c r="KH1140" s="47"/>
      <c r="KI1140" s="47"/>
      <c r="KJ1140" s="47"/>
      <c r="KK1140" s="47"/>
      <c r="KL1140" s="47"/>
      <c r="KM1140" s="47"/>
      <c r="KN1140" s="47"/>
      <c r="KO1140" s="47"/>
      <c r="KP1140" s="47"/>
      <c r="KQ1140" s="47"/>
      <c r="KR1140" s="47"/>
      <c r="KS1140" s="47"/>
      <c r="KT1140" s="47"/>
      <c r="KU1140" s="47"/>
      <c r="KV1140" s="47"/>
      <c r="KW1140" s="47"/>
      <c r="KX1140" s="47"/>
      <c r="KY1140" s="47"/>
      <c r="KZ1140" s="47"/>
      <c r="LA1140" s="47"/>
      <c r="LB1140" s="47"/>
      <c r="LC1140" s="47"/>
      <c r="LD1140" s="47"/>
      <c r="LE1140" s="47"/>
      <c r="LF1140" s="47"/>
      <c r="LG1140" s="47"/>
      <c r="LH1140" s="47"/>
      <c r="LI1140" s="47"/>
      <c r="LJ1140" s="47"/>
      <c r="LK1140" s="47"/>
      <c r="LL1140" s="47"/>
      <c r="LM1140" s="47"/>
      <c r="LN1140" s="47"/>
      <c r="LO1140" s="47"/>
      <c r="LP1140" s="47"/>
      <c r="LQ1140" s="47"/>
      <c r="LR1140" s="47"/>
      <c r="LS1140" s="47"/>
      <c r="LT1140" s="47"/>
      <c r="LU1140" s="47"/>
      <c r="LV1140" s="47"/>
      <c r="LW1140" s="47"/>
      <c r="LX1140" s="47"/>
      <c r="LY1140" s="47"/>
      <c r="LZ1140" s="47"/>
      <c r="MA1140" s="47"/>
      <c r="MB1140" s="47"/>
      <c r="MC1140" s="47"/>
      <c r="MD1140" s="47"/>
      <c r="ME1140" s="47"/>
      <c r="MF1140" s="47"/>
      <c r="MG1140" s="47"/>
      <c r="MH1140" s="47"/>
      <c r="MI1140" s="47"/>
      <c r="MJ1140" s="47"/>
      <c r="MK1140" s="47"/>
      <c r="ML1140" s="47"/>
      <c r="MM1140" s="47"/>
      <c r="MN1140" s="47"/>
      <c r="MO1140" s="47"/>
      <c r="MP1140" s="47"/>
      <c r="MQ1140" s="47"/>
      <c r="MR1140" s="47"/>
      <c r="MS1140" s="47"/>
      <c r="MT1140" s="47"/>
      <c r="MU1140" s="47"/>
      <c r="MV1140" s="47"/>
      <c r="MW1140" s="47"/>
      <c r="MX1140" s="47"/>
      <c r="MY1140" s="47"/>
      <c r="MZ1140" s="47"/>
      <c r="NA1140" s="47"/>
    </row>
    <row r="1141" spans="138:365" x14ac:dyDescent="0.25"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  <c r="JP1141" s="47"/>
      <c r="JQ1141" s="47"/>
      <c r="JR1141" s="47"/>
      <c r="JS1141" s="47"/>
      <c r="JT1141" s="47"/>
      <c r="JU1141" s="47"/>
      <c r="JV1141" s="47"/>
      <c r="JW1141" s="47"/>
      <c r="JX1141" s="47"/>
      <c r="JY1141" s="47"/>
      <c r="JZ1141" s="47"/>
      <c r="KA1141" s="47"/>
      <c r="KB1141" s="47"/>
      <c r="KC1141" s="47"/>
      <c r="KD1141" s="47"/>
      <c r="KE1141" s="47"/>
      <c r="KF1141" s="47"/>
      <c r="KG1141" s="47"/>
      <c r="KH1141" s="47"/>
      <c r="KI1141" s="47"/>
      <c r="KJ1141" s="47"/>
      <c r="KK1141" s="47"/>
      <c r="KL1141" s="47"/>
      <c r="KM1141" s="47"/>
      <c r="KN1141" s="47"/>
      <c r="KO1141" s="47"/>
      <c r="KP1141" s="47"/>
      <c r="KQ1141" s="47"/>
      <c r="KR1141" s="47"/>
      <c r="KS1141" s="47"/>
      <c r="KT1141" s="47"/>
      <c r="KU1141" s="47"/>
      <c r="KV1141" s="47"/>
      <c r="KW1141" s="47"/>
      <c r="KX1141" s="47"/>
      <c r="KY1141" s="47"/>
      <c r="KZ1141" s="47"/>
      <c r="LA1141" s="47"/>
      <c r="LB1141" s="47"/>
      <c r="LC1141" s="47"/>
      <c r="LD1141" s="47"/>
      <c r="LE1141" s="47"/>
      <c r="LF1141" s="47"/>
      <c r="LG1141" s="47"/>
      <c r="LH1141" s="47"/>
      <c r="LI1141" s="47"/>
      <c r="LJ1141" s="47"/>
      <c r="LK1141" s="47"/>
      <c r="LL1141" s="47"/>
      <c r="LM1141" s="47"/>
      <c r="LN1141" s="47"/>
      <c r="LO1141" s="47"/>
      <c r="LP1141" s="47"/>
      <c r="LQ1141" s="47"/>
      <c r="LR1141" s="47"/>
      <c r="LS1141" s="47"/>
      <c r="LT1141" s="47"/>
      <c r="LU1141" s="47"/>
      <c r="LV1141" s="47"/>
      <c r="LW1141" s="47"/>
      <c r="LX1141" s="47"/>
      <c r="LY1141" s="47"/>
      <c r="LZ1141" s="47"/>
      <c r="MA1141" s="47"/>
      <c r="MB1141" s="47"/>
      <c r="MC1141" s="47"/>
      <c r="MD1141" s="47"/>
      <c r="ME1141" s="47"/>
      <c r="MF1141" s="47"/>
      <c r="MG1141" s="47"/>
      <c r="MH1141" s="47"/>
      <c r="MI1141" s="47"/>
      <c r="MJ1141" s="47"/>
      <c r="MK1141" s="47"/>
      <c r="ML1141" s="47"/>
      <c r="MM1141" s="47"/>
      <c r="MN1141" s="47"/>
      <c r="MO1141" s="47"/>
      <c r="MP1141" s="47"/>
      <c r="MQ1141" s="47"/>
      <c r="MR1141" s="47"/>
      <c r="MS1141" s="47"/>
      <c r="MT1141" s="47"/>
      <c r="MU1141" s="47"/>
      <c r="MV1141" s="47"/>
      <c r="MW1141" s="47"/>
      <c r="MX1141" s="47"/>
      <c r="MY1141" s="47"/>
      <c r="MZ1141" s="47"/>
      <c r="NA1141" s="47"/>
    </row>
    <row r="1142" spans="138:365" x14ac:dyDescent="0.25"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  <c r="JP1142" s="47"/>
      <c r="JQ1142" s="47"/>
      <c r="JR1142" s="47"/>
      <c r="JS1142" s="47"/>
      <c r="JT1142" s="47"/>
      <c r="JU1142" s="47"/>
      <c r="JV1142" s="47"/>
      <c r="JW1142" s="47"/>
      <c r="JX1142" s="47"/>
      <c r="JY1142" s="47"/>
      <c r="JZ1142" s="47"/>
      <c r="KA1142" s="47"/>
      <c r="KB1142" s="47"/>
      <c r="KC1142" s="47"/>
      <c r="KD1142" s="47"/>
      <c r="KE1142" s="47"/>
      <c r="KF1142" s="47"/>
      <c r="KG1142" s="47"/>
      <c r="KH1142" s="47"/>
      <c r="KI1142" s="47"/>
      <c r="KJ1142" s="47"/>
      <c r="KK1142" s="47"/>
      <c r="KL1142" s="47"/>
      <c r="KM1142" s="47"/>
      <c r="KN1142" s="47"/>
      <c r="KO1142" s="47"/>
      <c r="KP1142" s="47"/>
      <c r="KQ1142" s="47"/>
      <c r="KR1142" s="47"/>
      <c r="KS1142" s="47"/>
      <c r="KT1142" s="47"/>
      <c r="KU1142" s="47"/>
      <c r="KV1142" s="47"/>
      <c r="KW1142" s="47"/>
      <c r="KX1142" s="47"/>
      <c r="KY1142" s="47"/>
      <c r="KZ1142" s="47"/>
      <c r="LA1142" s="47"/>
      <c r="LB1142" s="47"/>
      <c r="LC1142" s="47"/>
      <c r="LD1142" s="47"/>
      <c r="LE1142" s="47"/>
      <c r="LF1142" s="47"/>
      <c r="LG1142" s="47"/>
      <c r="LH1142" s="47"/>
      <c r="LI1142" s="47"/>
      <c r="LJ1142" s="47"/>
      <c r="LK1142" s="47"/>
      <c r="LL1142" s="47"/>
      <c r="LM1142" s="47"/>
      <c r="LN1142" s="47"/>
      <c r="LO1142" s="47"/>
      <c r="LP1142" s="47"/>
      <c r="LQ1142" s="47"/>
      <c r="LR1142" s="47"/>
      <c r="LS1142" s="47"/>
      <c r="LT1142" s="47"/>
      <c r="LU1142" s="47"/>
      <c r="LV1142" s="47"/>
      <c r="LW1142" s="47"/>
      <c r="LX1142" s="47"/>
      <c r="LY1142" s="47"/>
      <c r="LZ1142" s="47"/>
      <c r="MA1142" s="47"/>
      <c r="MB1142" s="47"/>
      <c r="MC1142" s="47"/>
      <c r="MD1142" s="47"/>
      <c r="ME1142" s="47"/>
      <c r="MF1142" s="47"/>
      <c r="MG1142" s="47"/>
      <c r="MH1142" s="47"/>
      <c r="MI1142" s="47"/>
      <c r="MJ1142" s="47"/>
      <c r="MK1142" s="47"/>
      <c r="ML1142" s="47"/>
      <c r="MM1142" s="47"/>
      <c r="MN1142" s="47"/>
      <c r="MO1142" s="47"/>
      <c r="MP1142" s="47"/>
      <c r="MQ1142" s="47"/>
      <c r="MR1142" s="47"/>
      <c r="MS1142" s="47"/>
      <c r="MT1142" s="47"/>
      <c r="MU1142" s="47"/>
      <c r="MV1142" s="47"/>
      <c r="MW1142" s="47"/>
      <c r="MX1142" s="47"/>
      <c r="MY1142" s="47"/>
      <c r="MZ1142" s="47"/>
      <c r="NA1142" s="47"/>
    </row>
    <row r="1143" spans="138:365" x14ac:dyDescent="0.25"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  <c r="JP1143" s="47"/>
      <c r="JQ1143" s="47"/>
      <c r="JR1143" s="47"/>
      <c r="JS1143" s="47"/>
      <c r="JT1143" s="47"/>
      <c r="JU1143" s="47"/>
      <c r="JV1143" s="47"/>
      <c r="JW1143" s="47"/>
      <c r="JX1143" s="47"/>
      <c r="JY1143" s="47"/>
      <c r="JZ1143" s="47"/>
      <c r="KA1143" s="47"/>
      <c r="KB1143" s="47"/>
      <c r="KC1143" s="47"/>
      <c r="KD1143" s="47"/>
      <c r="KE1143" s="47"/>
      <c r="KF1143" s="47"/>
      <c r="KG1143" s="47"/>
      <c r="KH1143" s="47"/>
      <c r="KI1143" s="47"/>
      <c r="KJ1143" s="47"/>
      <c r="KK1143" s="47"/>
      <c r="KL1143" s="47"/>
      <c r="KM1143" s="47"/>
      <c r="KN1143" s="47"/>
      <c r="KO1143" s="47"/>
      <c r="KP1143" s="47"/>
      <c r="KQ1143" s="47"/>
      <c r="KR1143" s="47"/>
      <c r="KS1143" s="47"/>
      <c r="KT1143" s="47"/>
      <c r="KU1143" s="47"/>
      <c r="KV1143" s="47"/>
      <c r="KW1143" s="47"/>
      <c r="KX1143" s="47"/>
      <c r="KY1143" s="47"/>
      <c r="KZ1143" s="47"/>
      <c r="LA1143" s="47"/>
      <c r="LB1143" s="47"/>
      <c r="LC1143" s="47"/>
      <c r="LD1143" s="47"/>
      <c r="LE1143" s="47"/>
      <c r="LF1143" s="47"/>
      <c r="LG1143" s="47"/>
      <c r="LH1143" s="47"/>
      <c r="LI1143" s="47"/>
      <c r="LJ1143" s="47"/>
      <c r="LK1143" s="47"/>
      <c r="LL1143" s="47"/>
      <c r="LM1143" s="47"/>
      <c r="LN1143" s="47"/>
      <c r="LO1143" s="47"/>
      <c r="LP1143" s="47"/>
      <c r="LQ1143" s="47"/>
      <c r="LR1143" s="47"/>
      <c r="LS1143" s="47"/>
      <c r="LT1143" s="47"/>
      <c r="LU1143" s="47"/>
      <c r="LV1143" s="47"/>
      <c r="LW1143" s="47"/>
      <c r="LX1143" s="47"/>
      <c r="LY1143" s="47"/>
      <c r="LZ1143" s="47"/>
      <c r="MA1143" s="47"/>
      <c r="MB1143" s="47"/>
      <c r="MC1143" s="47"/>
      <c r="MD1143" s="47"/>
      <c r="ME1143" s="47"/>
      <c r="MF1143" s="47"/>
      <c r="MG1143" s="47"/>
      <c r="MH1143" s="47"/>
      <c r="MI1143" s="47"/>
      <c r="MJ1143" s="47"/>
      <c r="MK1143" s="47"/>
      <c r="ML1143" s="47"/>
      <c r="MM1143" s="47"/>
      <c r="MN1143" s="47"/>
      <c r="MO1143" s="47"/>
      <c r="MP1143" s="47"/>
      <c r="MQ1143" s="47"/>
      <c r="MR1143" s="47"/>
      <c r="MS1143" s="47"/>
      <c r="MT1143" s="47"/>
      <c r="MU1143" s="47"/>
      <c r="MV1143" s="47"/>
      <c r="MW1143" s="47"/>
      <c r="MX1143" s="47"/>
      <c r="MY1143" s="47"/>
      <c r="MZ1143" s="47"/>
      <c r="NA1143" s="47"/>
    </row>
    <row r="1144" spans="138:365" x14ac:dyDescent="0.25"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  <c r="JP1144" s="47"/>
      <c r="JQ1144" s="47"/>
      <c r="JR1144" s="47"/>
      <c r="JS1144" s="47"/>
      <c r="JT1144" s="47"/>
      <c r="JU1144" s="47"/>
      <c r="JV1144" s="47"/>
      <c r="JW1144" s="47"/>
      <c r="JX1144" s="47"/>
      <c r="JY1144" s="47"/>
      <c r="JZ1144" s="47"/>
      <c r="KA1144" s="47"/>
      <c r="KB1144" s="47"/>
      <c r="KC1144" s="47"/>
      <c r="KD1144" s="47"/>
      <c r="KE1144" s="47"/>
      <c r="KF1144" s="47"/>
      <c r="KG1144" s="47"/>
      <c r="KH1144" s="47"/>
      <c r="KI1144" s="47"/>
      <c r="KJ1144" s="47"/>
      <c r="KK1144" s="47"/>
      <c r="KL1144" s="47"/>
      <c r="KM1144" s="47"/>
      <c r="KN1144" s="47"/>
      <c r="KO1144" s="47"/>
      <c r="KP1144" s="47"/>
      <c r="KQ1144" s="47"/>
      <c r="KR1144" s="47"/>
      <c r="KS1144" s="47"/>
      <c r="KT1144" s="47"/>
      <c r="KU1144" s="47"/>
      <c r="KV1144" s="47"/>
      <c r="KW1144" s="47"/>
      <c r="KX1144" s="47"/>
      <c r="KY1144" s="47"/>
      <c r="KZ1144" s="47"/>
      <c r="LA1144" s="47"/>
      <c r="LB1144" s="47"/>
      <c r="LC1144" s="47"/>
      <c r="LD1144" s="47"/>
      <c r="LE1144" s="47"/>
      <c r="LF1144" s="47"/>
      <c r="LG1144" s="47"/>
      <c r="LH1144" s="47"/>
      <c r="LI1144" s="47"/>
      <c r="LJ1144" s="47"/>
      <c r="LK1144" s="47"/>
      <c r="LL1144" s="47"/>
      <c r="LM1144" s="47"/>
      <c r="LN1144" s="47"/>
      <c r="LO1144" s="47"/>
      <c r="LP1144" s="47"/>
      <c r="LQ1144" s="47"/>
      <c r="LR1144" s="47"/>
      <c r="LS1144" s="47"/>
      <c r="LT1144" s="47"/>
      <c r="LU1144" s="47"/>
      <c r="LV1144" s="47"/>
      <c r="LW1144" s="47"/>
      <c r="LX1144" s="47"/>
      <c r="LY1144" s="47"/>
      <c r="LZ1144" s="47"/>
      <c r="MA1144" s="47"/>
      <c r="MB1144" s="47"/>
      <c r="MC1144" s="47"/>
      <c r="MD1144" s="47"/>
      <c r="ME1144" s="47"/>
      <c r="MF1144" s="47"/>
      <c r="MG1144" s="47"/>
      <c r="MH1144" s="47"/>
      <c r="MI1144" s="47"/>
      <c r="MJ1144" s="47"/>
      <c r="MK1144" s="47"/>
      <c r="ML1144" s="47"/>
      <c r="MM1144" s="47"/>
      <c r="MN1144" s="47"/>
      <c r="MO1144" s="47"/>
      <c r="MP1144" s="47"/>
      <c r="MQ1144" s="47"/>
      <c r="MR1144" s="47"/>
      <c r="MS1144" s="47"/>
      <c r="MT1144" s="47"/>
      <c r="MU1144" s="47"/>
      <c r="MV1144" s="47"/>
      <c r="MW1144" s="47"/>
      <c r="MX1144" s="47"/>
      <c r="MY1144" s="47"/>
      <c r="MZ1144" s="47"/>
      <c r="NA1144" s="47"/>
    </row>
    <row r="1145" spans="138:365" x14ac:dyDescent="0.25"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  <c r="JP1145" s="47"/>
      <c r="JQ1145" s="47"/>
      <c r="JR1145" s="47"/>
      <c r="JS1145" s="47"/>
      <c r="JT1145" s="47"/>
      <c r="JU1145" s="47"/>
      <c r="JV1145" s="47"/>
      <c r="JW1145" s="47"/>
      <c r="JX1145" s="47"/>
      <c r="JY1145" s="47"/>
      <c r="JZ1145" s="47"/>
      <c r="KA1145" s="47"/>
      <c r="KB1145" s="47"/>
      <c r="KC1145" s="47"/>
      <c r="KD1145" s="47"/>
      <c r="KE1145" s="47"/>
      <c r="KF1145" s="47"/>
      <c r="KG1145" s="47"/>
      <c r="KH1145" s="47"/>
      <c r="KI1145" s="47"/>
      <c r="KJ1145" s="47"/>
      <c r="KK1145" s="47"/>
      <c r="KL1145" s="47"/>
      <c r="KM1145" s="47"/>
      <c r="KN1145" s="47"/>
      <c r="KO1145" s="47"/>
      <c r="KP1145" s="47"/>
      <c r="KQ1145" s="47"/>
      <c r="KR1145" s="47"/>
      <c r="KS1145" s="47"/>
      <c r="KT1145" s="47"/>
      <c r="KU1145" s="47"/>
      <c r="KV1145" s="47"/>
      <c r="KW1145" s="47"/>
      <c r="KX1145" s="47"/>
      <c r="KY1145" s="47"/>
      <c r="KZ1145" s="47"/>
      <c r="LA1145" s="47"/>
      <c r="LB1145" s="47"/>
      <c r="LC1145" s="47"/>
      <c r="LD1145" s="47"/>
      <c r="LE1145" s="47"/>
      <c r="LF1145" s="47"/>
      <c r="LG1145" s="47"/>
      <c r="LH1145" s="47"/>
      <c r="LI1145" s="47"/>
      <c r="LJ1145" s="47"/>
      <c r="LK1145" s="47"/>
      <c r="LL1145" s="47"/>
      <c r="LM1145" s="47"/>
      <c r="LN1145" s="47"/>
      <c r="LO1145" s="47"/>
      <c r="LP1145" s="47"/>
      <c r="LQ1145" s="47"/>
      <c r="LR1145" s="47"/>
      <c r="LS1145" s="47"/>
      <c r="LT1145" s="47"/>
      <c r="LU1145" s="47"/>
      <c r="LV1145" s="47"/>
      <c r="LW1145" s="47"/>
      <c r="LX1145" s="47"/>
      <c r="LY1145" s="47"/>
      <c r="LZ1145" s="47"/>
      <c r="MA1145" s="47"/>
      <c r="MB1145" s="47"/>
      <c r="MC1145" s="47"/>
      <c r="MD1145" s="47"/>
      <c r="ME1145" s="47"/>
      <c r="MF1145" s="47"/>
      <c r="MG1145" s="47"/>
      <c r="MH1145" s="47"/>
      <c r="MI1145" s="47"/>
      <c r="MJ1145" s="47"/>
      <c r="MK1145" s="47"/>
      <c r="ML1145" s="47"/>
      <c r="MM1145" s="47"/>
      <c r="MN1145" s="47"/>
      <c r="MO1145" s="47"/>
      <c r="MP1145" s="47"/>
      <c r="MQ1145" s="47"/>
      <c r="MR1145" s="47"/>
      <c r="MS1145" s="47"/>
      <c r="MT1145" s="47"/>
      <c r="MU1145" s="47"/>
      <c r="MV1145" s="47"/>
      <c r="MW1145" s="47"/>
      <c r="MX1145" s="47"/>
      <c r="MY1145" s="47"/>
      <c r="MZ1145" s="47"/>
      <c r="NA1145" s="47"/>
    </row>
    <row r="1146" spans="138:365" x14ac:dyDescent="0.25">
      <c r="EH1146" s="47"/>
      <c r="EI1146" s="47"/>
      <c r="EJ1146" s="47"/>
      <c r="EK1146" s="47"/>
      <c r="EL1146" s="47"/>
      <c r="EM1146" s="47"/>
      <c r="EN1146" s="47"/>
      <c r="EO1146" s="47"/>
      <c r="EP1146" s="47"/>
      <c r="EQ1146" s="47"/>
      <c r="ER1146" s="47"/>
      <c r="ES1146" s="47"/>
      <c r="ET1146" s="47"/>
      <c r="EU1146" s="47"/>
      <c r="EV1146" s="47"/>
      <c r="EW1146" s="47"/>
      <c r="EX1146" s="47"/>
      <c r="EY1146" s="47"/>
      <c r="EZ1146" s="47"/>
      <c r="FA1146" s="47"/>
      <c r="FB1146" s="47"/>
      <c r="FC1146" s="47"/>
      <c r="FD1146" s="47"/>
      <c r="FE1146" s="47"/>
      <c r="FF1146" s="47"/>
      <c r="FG1146" s="47"/>
      <c r="FH1146" s="47"/>
      <c r="FI1146" s="47"/>
      <c r="FJ1146" s="47"/>
      <c r="FK1146" s="47"/>
      <c r="FL1146" s="47"/>
      <c r="FM1146" s="47"/>
      <c r="FN1146" s="47"/>
      <c r="FO1146" s="47"/>
      <c r="FP1146" s="47"/>
      <c r="FQ1146" s="47"/>
      <c r="FR1146" s="47"/>
      <c r="FS1146" s="47"/>
      <c r="FT1146" s="47"/>
      <c r="FU1146" s="47"/>
      <c r="FV1146" s="47"/>
      <c r="FW1146" s="47"/>
      <c r="FX1146" s="47"/>
      <c r="FY1146" s="47"/>
      <c r="FZ1146" s="47"/>
      <c r="GA1146" s="47"/>
      <c r="GB1146" s="47"/>
      <c r="GC1146" s="47"/>
      <c r="GD1146" s="47"/>
      <c r="GE1146" s="47"/>
      <c r="GF1146" s="47"/>
      <c r="GG1146" s="47"/>
      <c r="GH1146" s="47"/>
      <c r="GI1146" s="47"/>
      <c r="GJ1146" s="47"/>
      <c r="GK1146" s="47"/>
      <c r="GL1146" s="47"/>
      <c r="GM1146" s="47"/>
      <c r="GN1146" s="47"/>
      <c r="GO1146" s="47"/>
      <c r="GP1146" s="47"/>
      <c r="GQ1146" s="47"/>
      <c r="GR1146" s="47"/>
      <c r="GS1146" s="47"/>
      <c r="GT1146" s="47"/>
      <c r="GU1146" s="47"/>
      <c r="GV1146" s="47"/>
      <c r="GW1146" s="47"/>
      <c r="GX1146" s="47"/>
      <c r="GY1146" s="47"/>
      <c r="GZ1146" s="47"/>
      <c r="HA1146" s="47"/>
      <c r="HB1146" s="47"/>
      <c r="HC1146" s="47"/>
      <c r="HD1146" s="47"/>
      <c r="HE1146" s="47"/>
      <c r="HF1146" s="47"/>
      <c r="HG1146" s="47"/>
      <c r="HH1146" s="47"/>
      <c r="HI1146" s="47"/>
      <c r="HJ1146" s="47"/>
      <c r="HK1146" s="47"/>
      <c r="HL1146" s="47"/>
      <c r="HM1146" s="47"/>
      <c r="HN1146" s="47"/>
      <c r="HO1146" s="47"/>
      <c r="HP1146" s="47"/>
      <c r="HQ1146" s="47"/>
      <c r="HR1146" s="47"/>
      <c r="HS1146" s="47"/>
      <c r="HT1146" s="47"/>
      <c r="HU1146" s="47"/>
      <c r="HV1146" s="47"/>
      <c r="HW1146" s="47"/>
      <c r="HX1146" s="47"/>
      <c r="HY1146" s="47"/>
      <c r="HZ1146" s="47"/>
      <c r="IA1146" s="47"/>
      <c r="IB1146" s="47"/>
      <c r="IC1146" s="47"/>
      <c r="ID1146" s="47"/>
      <c r="IE1146" s="47"/>
      <c r="IF1146" s="47"/>
      <c r="IG1146" s="47"/>
      <c r="IH1146" s="47"/>
      <c r="II1146" s="47"/>
      <c r="IJ1146" s="47"/>
      <c r="IK1146" s="47"/>
      <c r="IL1146" s="47"/>
      <c r="IM1146" s="47"/>
      <c r="IN1146" s="47"/>
      <c r="IO1146" s="47"/>
      <c r="IP1146" s="47"/>
      <c r="IQ1146" s="47"/>
      <c r="IR1146" s="47"/>
      <c r="IS1146" s="47"/>
      <c r="IT1146" s="47"/>
      <c r="IU1146" s="47"/>
      <c r="IV1146" s="47"/>
      <c r="IW1146" s="47"/>
      <c r="IX1146" s="47"/>
      <c r="IY1146" s="47"/>
      <c r="IZ1146" s="47"/>
      <c r="JA1146" s="47"/>
      <c r="JB1146" s="47"/>
      <c r="JC1146" s="47"/>
      <c r="JD1146" s="47"/>
      <c r="JE1146" s="47"/>
      <c r="JF1146" s="47"/>
      <c r="JG1146" s="47"/>
      <c r="JH1146" s="47"/>
      <c r="JI1146" s="47"/>
      <c r="JJ1146" s="47"/>
      <c r="JK1146" s="47"/>
      <c r="JL1146" s="47"/>
      <c r="JM1146" s="47"/>
      <c r="JN1146" s="47"/>
      <c r="JO1146" s="47"/>
      <c r="JP1146" s="47"/>
      <c r="JQ1146" s="47"/>
      <c r="JR1146" s="47"/>
      <c r="JS1146" s="47"/>
      <c r="JT1146" s="47"/>
      <c r="JU1146" s="47"/>
      <c r="JV1146" s="47"/>
      <c r="JW1146" s="47"/>
      <c r="JX1146" s="47"/>
      <c r="JY1146" s="47"/>
      <c r="JZ1146" s="47"/>
      <c r="KA1146" s="47"/>
      <c r="KB1146" s="47"/>
      <c r="KC1146" s="47"/>
      <c r="KD1146" s="47"/>
      <c r="KE1146" s="47"/>
      <c r="KF1146" s="47"/>
      <c r="KG1146" s="47"/>
      <c r="KH1146" s="47"/>
      <c r="KI1146" s="47"/>
      <c r="KJ1146" s="47"/>
      <c r="KK1146" s="47"/>
      <c r="KL1146" s="47"/>
      <c r="KM1146" s="47"/>
      <c r="KN1146" s="47"/>
      <c r="KO1146" s="47"/>
      <c r="KP1146" s="47"/>
      <c r="KQ1146" s="47"/>
      <c r="KR1146" s="47"/>
      <c r="KS1146" s="47"/>
      <c r="KT1146" s="47"/>
      <c r="KU1146" s="47"/>
      <c r="KV1146" s="47"/>
      <c r="KW1146" s="47"/>
      <c r="KX1146" s="47"/>
      <c r="KY1146" s="47"/>
      <c r="KZ1146" s="47"/>
      <c r="LA1146" s="47"/>
      <c r="LB1146" s="47"/>
      <c r="LC1146" s="47"/>
      <c r="LD1146" s="47"/>
      <c r="LE1146" s="47"/>
      <c r="LF1146" s="47"/>
      <c r="LG1146" s="47"/>
      <c r="LH1146" s="47"/>
      <c r="LI1146" s="47"/>
      <c r="LJ1146" s="47"/>
      <c r="LK1146" s="47"/>
      <c r="LL1146" s="47"/>
      <c r="LM1146" s="47"/>
      <c r="LN1146" s="47"/>
      <c r="LO1146" s="47"/>
      <c r="LP1146" s="47"/>
      <c r="LQ1146" s="47"/>
      <c r="LR1146" s="47"/>
      <c r="LS1146" s="47"/>
      <c r="LT1146" s="47"/>
      <c r="LU1146" s="47"/>
      <c r="LV1146" s="47"/>
      <c r="LW1146" s="47"/>
      <c r="LX1146" s="47"/>
      <c r="LY1146" s="47"/>
      <c r="LZ1146" s="47"/>
      <c r="MA1146" s="47"/>
      <c r="MB1146" s="47"/>
      <c r="MC1146" s="47"/>
      <c r="MD1146" s="47"/>
      <c r="ME1146" s="47"/>
      <c r="MF1146" s="47"/>
      <c r="MG1146" s="47"/>
      <c r="MH1146" s="47"/>
      <c r="MI1146" s="47"/>
      <c r="MJ1146" s="47"/>
      <c r="MK1146" s="47"/>
      <c r="ML1146" s="47"/>
      <c r="MM1146" s="47"/>
      <c r="MN1146" s="47"/>
      <c r="MO1146" s="47"/>
      <c r="MP1146" s="47"/>
      <c r="MQ1146" s="47"/>
      <c r="MR1146" s="47"/>
      <c r="MS1146" s="47"/>
      <c r="MT1146" s="47"/>
      <c r="MU1146" s="47"/>
      <c r="MV1146" s="47"/>
      <c r="MW1146" s="47"/>
      <c r="MX1146" s="47"/>
      <c r="MY1146" s="47"/>
      <c r="MZ1146" s="47"/>
      <c r="NA1146" s="47"/>
    </row>
    <row r="1147" spans="138:365" x14ac:dyDescent="0.25">
      <c r="EH1147" s="47"/>
      <c r="EI1147" s="47"/>
      <c r="EJ1147" s="47"/>
      <c r="EK1147" s="47"/>
      <c r="EL1147" s="47"/>
      <c r="EM1147" s="47"/>
      <c r="EN1147" s="47"/>
      <c r="EO1147" s="47"/>
      <c r="EP1147" s="47"/>
      <c r="EQ1147" s="47"/>
      <c r="ER1147" s="47"/>
      <c r="ES1147" s="47"/>
      <c r="ET1147" s="47"/>
      <c r="EU1147" s="47"/>
      <c r="EV1147" s="47"/>
      <c r="EW1147" s="47"/>
      <c r="EX1147" s="47"/>
      <c r="EY1147" s="47"/>
      <c r="EZ1147" s="47"/>
      <c r="FA1147" s="47"/>
      <c r="FB1147" s="47"/>
      <c r="FC1147" s="47"/>
      <c r="FD1147" s="47"/>
      <c r="FE1147" s="47"/>
      <c r="FF1147" s="47"/>
      <c r="FG1147" s="47"/>
      <c r="FH1147" s="47"/>
      <c r="FI1147" s="47"/>
      <c r="FJ1147" s="47"/>
      <c r="FK1147" s="47"/>
      <c r="FL1147" s="47"/>
      <c r="FM1147" s="47"/>
      <c r="FN1147" s="47"/>
      <c r="FO1147" s="47"/>
      <c r="FP1147" s="47"/>
      <c r="FQ1147" s="47"/>
      <c r="FR1147" s="47"/>
      <c r="FS1147" s="47"/>
      <c r="FT1147" s="47"/>
      <c r="FU1147" s="47"/>
      <c r="FV1147" s="47"/>
      <c r="FW1147" s="47"/>
      <c r="FX1147" s="47"/>
      <c r="FY1147" s="47"/>
      <c r="FZ1147" s="47"/>
      <c r="GA1147" s="47"/>
      <c r="GB1147" s="47"/>
      <c r="GC1147" s="47"/>
      <c r="GD1147" s="47"/>
      <c r="GE1147" s="47"/>
      <c r="GF1147" s="47"/>
      <c r="GG1147" s="47"/>
      <c r="GH1147" s="47"/>
      <c r="GI1147" s="47"/>
      <c r="GJ1147" s="47"/>
      <c r="GK1147" s="47"/>
      <c r="GL1147" s="47"/>
      <c r="GM1147" s="47"/>
      <c r="GN1147" s="47"/>
      <c r="GO1147" s="47"/>
      <c r="GP1147" s="47"/>
      <c r="GQ1147" s="47"/>
      <c r="GR1147" s="47"/>
      <c r="GS1147" s="47"/>
      <c r="GT1147" s="47"/>
      <c r="GU1147" s="47"/>
      <c r="GV1147" s="47"/>
      <c r="GW1147" s="47"/>
      <c r="GX1147" s="47"/>
      <c r="GY1147" s="47"/>
      <c r="GZ1147" s="47"/>
      <c r="HA1147" s="47"/>
      <c r="HB1147" s="47"/>
      <c r="HC1147" s="47"/>
      <c r="HD1147" s="47"/>
      <c r="HE1147" s="47"/>
      <c r="HF1147" s="47"/>
      <c r="HG1147" s="47"/>
      <c r="HH1147" s="47"/>
      <c r="HI1147" s="47"/>
      <c r="HJ1147" s="47"/>
      <c r="HK1147" s="47"/>
      <c r="HL1147" s="47"/>
      <c r="HM1147" s="47"/>
      <c r="HN1147" s="47"/>
      <c r="HO1147" s="47"/>
      <c r="HP1147" s="47"/>
      <c r="HQ1147" s="47"/>
      <c r="HR1147" s="47"/>
      <c r="HS1147" s="47"/>
      <c r="HT1147" s="47"/>
      <c r="HU1147" s="47"/>
      <c r="HV1147" s="47"/>
      <c r="HW1147" s="47"/>
      <c r="HX1147" s="47"/>
      <c r="HY1147" s="47"/>
      <c r="HZ1147" s="47"/>
      <c r="IA1147" s="47"/>
      <c r="IB1147" s="47"/>
      <c r="IC1147" s="47"/>
      <c r="ID1147" s="47"/>
      <c r="IE1147" s="47"/>
      <c r="IF1147" s="47"/>
      <c r="IG1147" s="47"/>
      <c r="IH1147" s="47"/>
      <c r="II1147" s="47"/>
      <c r="IJ1147" s="47"/>
      <c r="IK1147" s="47"/>
      <c r="IL1147" s="47"/>
      <c r="IM1147" s="47"/>
      <c r="IN1147" s="47"/>
      <c r="IO1147" s="47"/>
      <c r="IP1147" s="47"/>
      <c r="IQ1147" s="47"/>
      <c r="IR1147" s="47"/>
      <c r="IS1147" s="47"/>
      <c r="IT1147" s="47"/>
      <c r="IU1147" s="47"/>
      <c r="IV1147" s="47"/>
      <c r="IW1147" s="47"/>
      <c r="IX1147" s="47"/>
      <c r="IY1147" s="47"/>
      <c r="IZ1147" s="47"/>
      <c r="JA1147" s="47"/>
      <c r="JB1147" s="47"/>
      <c r="JC1147" s="47"/>
      <c r="JD1147" s="47"/>
      <c r="JE1147" s="47"/>
      <c r="JF1147" s="47"/>
      <c r="JG1147" s="47"/>
      <c r="JH1147" s="47"/>
      <c r="JI1147" s="47"/>
      <c r="JJ1147" s="47"/>
      <c r="JK1147" s="47"/>
      <c r="JL1147" s="47"/>
      <c r="JM1147" s="47"/>
      <c r="JN1147" s="47"/>
      <c r="JO1147" s="47"/>
      <c r="JP1147" s="47"/>
      <c r="JQ1147" s="47"/>
      <c r="JR1147" s="47"/>
      <c r="JS1147" s="47"/>
      <c r="JT1147" s="47"/>
      <c r="JU1147" s="47"/>
      <c r="JV1147" s="47"/>
      <c r="JW1147" s="47"/>
      <c r="JX1147" s="47"/>
      <c r="JY1147" s="47"/>
      <c r="JZ1147" s="47"/>
      <c r="KA1147" s="47"/>
      <c r="KB1147" s="47"/>
      <c r="KC1147" s="47"/>
      <c r="KD1147" s="47"/>
      <c r="KE1147" s="47"/>
      <c r="KF1147" s="47"/>
      <c r="KG1147" s="47"/>
      <c r="KH1147" s="47"/>
      <c r="KI1147" s="47"/>
      <c r="KJ1147" s="47"/>
      <c r="KK1147" s="47"/>
      <c r="KL1147" s="47"/>
      <c r="KM1147" s="47"/>
      <c r="KN1147" s="47"/>
      <c r="KO1147" s="47"/>
      <c r="KP1147" s="47"/>
      <c r="KQ1147" s="47"/>
      <c r="KR1147" s="47"/>
      <c r="KS1147" s="47"/>
      <c r="KT1147" s="47"/>
      <c r="KU1147" s="47"/>
      <c r="KV1147" s="47"/>
      <c r="KW1147" s="47"/>
      <c r="KX1147" s="47"/>
      <c r="KY1147" s="47"/>
      <c r="KZ1147" s="47"/>
      <c r="LA1147" s="47"/>
      <c r="LB1147" s="47"/>
      <c r="LC1147" s="47"/>
      <c r="LD1147" s="47"/>
      <c r="LE1147" s="47"/>
      <c r="LF1147" s="47"/>
      <c r="LG1147" s="47"/>
      <c r="LH1147" s="47"/>
      <c r="LI1147" s="47"/>
      <c r="LJ1147" s="47"/>
      <c r="LK1147" s="47"/>
      <c r="LL1147" s="47"/>
      <c r="LM1147" s="47"/>
      <c r="LN1147" s="47"/>
      <c r="LO1147" s="47"/>
      <c r="LP1147" s="47"/>
      <c r="LQ1147" s="47"/>
      <c r="LR1147" s="47"/>
      <c r="LS1147" s="47"/>
      <c r="LT1147" s="47"/>
      <c r="LU1147" s="47"/>
      <c r="LV1147" s="47"/>
      <c r="LW1147" s="47"/>
      <c r="LX1147" s="47"/>
      <c r="LY1147" s="47"/>
      <c r="LZ1147" s="47"/>
      <c r="MA1147" s="47"/>
      <c r="MB1147" s="47"/>
      <c r="MC1147" s="47"/>
      <c r="MD1147" s="47"/>
      <c r="ME1147" s="47"/>
      <c r="MF1147" s="47"/>
      <c r="MG1147" s="47"/>
      <c r="MH1147" s="47"/>
      <c r="MI1147" s="47"/>
      <c r="MJ1147" s="47"/>
      <c r="MK1147" s="47"/>
      <c r="ML1147" s="47"/>
      <c r="MM1147" s="47"/>
      <c r="MN1147" s="47"/>
      <c r="MO1147" s="47"/>
      <c r="MP1147" s="47"/>
      <c r="MQ1147" s="47"/>
      <c r="MR1147" s="47"/>
      <c r="MS1147" s="47"/>
      <c r="MT1147" s="47"/>
      <c r="MU1147" s="47"/>
      <c r="MV1147" s="47"/>
      <c r="MW1147" s="47"/>
      <c r="MX1147" s="47"/>
      <c r="MY1147" s="47"/>
      <c r="MZ1147" s="47"/>
      <c r="NA1147" s="47"/>
    </row>
    <row r="1148" spans="138:365" x14ac:dyDescent="0.25">
      <c r="EH1148" s="47"/>
      <c r="EI1148" s="47"/>
      <c r="EJ1148" s="47"/>
      <c r="EK1148" s="47"/>
      <c r="EL1148" s="47"/>
      <c r="EM1148" s="47"/>
      <c r="EN1148" s="47"/>
      <c r="EO1148" s="47"/>
      <c r="EP1148" s="47"/>
      <c r="EQ1148" s="47"/>
      <c r="ER1148" s="47"/>
      <c r="ES1148" s="47"/>
      <c r="ET1148" s="47"/>
      <c r="EU1148" s="47"/>
      <c r="EV1148" s="47"/>
      <c r="EW1148" s="47"/>
      <c r="EX1148" s="47"/>
      <c r="EY1148" s="47"/>
      <c r="EZ1148" s="47"/>
      <c r="FA1148" s="47"/>
      <c r="FB1148" s="47"/>
      <c r="FC1148" s="47"/>
      <c r="FD1148" s="47"/>
      <c r="FE1148" s="47"/>
      <c r="FF1148" s="47"/>
      <c r="FG1148" s="47"/>
      <c r="FH1148" s="47"/>
      <c r="FI1148" s="47"/>
      <c r="FJ1148" s="47"/>
      <c r="FK1148" s="47"/>
      <c r="FL1148" s="47"/>
      <c r="FM1148" s="47"/>
      <c r="FN1148" s="47"/>
      <c r="FO1148" s="47"/>
      <c r="FP1148" s="47"/>
      <c r="FQ1148" s="47"/>
      <c r="FR1148" s="47"/>
      <c r="FS1148" s="47"/>
      <c r="FT1148" s="47"/>
      <c r="FU1148" s="47"/>
      <c r="FV1148" s="47"/>
      <c r="FW1148" s="47"/>
      <c r="FX1148" s="47"/>
      <c r="FY1148" s="47"/>
      <c r="FZ1148" s="47"/>
      <c r="GA1148" s="47"/>
      <c r="GB1148" s="47"/>
      <c r="GC1148" s="47"/>
      <c r="GD1148" s="47"/>
      <c r="GE1148" s="47"/>
      <c r="GF1148" s="47"/>
      <c r="GG1148" s="47"/>
      <c r="GH1148" s="47"/>
      <c r="GI1148" s="47"/>
      <c r="GJ1148" s="47"/>
      <c r="GK1148" s="47"/>
      <c r="GL1148" s="47"/>
      <c r="GM1148" s="47"/>
      <c r="GN1148" s="47"/>
      <c r="GO1148" s="47"/>
      <c r="GP1148" s="47"/>
      <c r="GQ1148" s="47"/>
      <c r="GR1148" s="47"/>
      <c r="GS1148" s="47"/>
      <c r="GT1148" s="47"/>
      <c r="GU1148" s="47"/>
      <c r="GV1148" s="47"/>
      <c r="GW1148" s="47"/>
      <c r="GX1148" s="47"/>
      <c r="GY1148" s="47"/>
      <c r="GZ1148" s="47"/>
      <c r="HA1148" s="47"/>
      <c r="HB1148" s="47"/>
      <c r="HC1148" s="47"/>
      <c r="HD1148" s="47"/>
      <c r="HE1148" s="47"/>
      <c r="HF1148" s="47"/>
      <c r="HG1148" s="47"/>
      <c r="HH1148" s="47"/>
      <c r="HI1148" s="47"/>
      <c r="HJ1148" s="47"/>
      <c r="HK1148" s="47"/>
      <c r="HL1148" s="47"/>
      <c r="HM1148" s="47"/>
      <c r="HN1148" s="47"/>
      <c r="HO1148" s="47"/>
      <c r="HP1148" s="47"/>
      <c r="HQ1148" s="47"/>
      <c r="HR1148" s="47"/>
      <c r="HS1148" s="47"/>
      <c r="HT1148" s="47"/>
      <c r="HU1148" s="47"/>
      <c r="HV1148" s="47"/>
      <c r="HW1148" s="47"/>
      <c r="HX1148" s="47"/>
      <c r="HY1148" s="47"/>
      <c r="HZ1148" s="47"/>
      <c r="IA1148" s="47"/>
      <c r="IB1148" s="47"/>
      <c r="IC1148" s="47"/>
      <c r="ID1148" s="47"/>
      <c r="IE1148" s="47"/>
      <c r="IF1148" s="47"/>
      <c r="IG1148" s="47"/>
      <c r="IH1148" s="47"/>
      <c r="II1148" s="47"/>
      <c r="IJ1148" s="47"/>
      <c r="IK1148" s="47"/>
      <c r="IL1148" s="47"/>
      <c r="IM1148" s="47"/>
      <c r="IN1148" s="47"/>
      <c r="IO1148" s="47"/>
      <c r="IP1148" s="47"/>
      <c r="IQ1148" s="47"/>
      <c r="IR1148" s="47"/>
      <c r="IS1148" s="47"/>
      <c r="IT1148" s="47"/>
      <c r="IU1148" s="47"/>
      <c r="IV1148" s="47"/>
      <c r="IW1148" s="47"/>
      <c r="IX1148" s="47"/>
      <c r="IY1148" s="47"/>
      <c r="IZ1148" s="47"/>
      <c r="JA1148" s="47"/>
      <c r="JB1148" s="47"/>
      <c r="JC1148" s="47"/>
      <c r="JD1148" s="47"/>
      <c r="JE1148" s="47"/>
      <c r="JF1148" s="47"/>
      <c r="JG1148" s="47"/>
      <c r="JH1148" s="47"/>
      <c r="JI1148" s="47"/>
      <c r="JJ1148" s="47"/>
      <c r="JK1148" s="47"/>
      <c r="JL1148" s="47"/>
      <c r="JM1148" s="47"/>
      <c r="JN1148" s="47"/>
      <c r="JO1148" s="47"/>
      <c r="JP1148" s="47"/>
      <c r="JQ1148" s="47"/>
      <c r="JR1148" s="47"/>
      <c r="JS1148" s="47"/>
      <c r="JT1148" s="47"/>
      <c r="JU1148" s="47"/>
      <c r="JV1148" s="47"/>
      <c r="JW1148" s="47"/>
      <c r="JX1148" s="47"/>
      <c r="JY1148" s="47"/>
      <c r="JZ1148" s="47"/>
      <c r="KA1148" s="47"/>
      <c r="KB1148" s="47"/>
      <c r="KC1148" s="47"/>
      <c r="KD1148" s="47"/>
      <c r="KE1148" s="47"/>
      <c r="KF1148" s="47"/>
      <c r="KG1148" s="47"/>
      <c r="KH1148" s="47"/>
      <c r="KI1148" s="47"/>
      <c r="KJ1148" s="47"/>
      <c r="KK1148" s="47"/>
      <c r="KL1148" s="47"/>
      <c r="KM1148" s="47"/>
      <c r="KN1148" s="47"/>
      <c r="KO1148" s="47"/>
      <c r="KP1148" s="47"/>
      <c r="KQ1148" s="47"/>
      <c r="KR1148" s="47"/>
      <c r="KS1148" s="47"/>
      <c r="KT1148" s="47"/>
      <c r="KU1148" s="47"/>
      <c r="KV1148" s="47"/>
      <c r="KW1148" s="47"/>
      <c r="KX1148" s="47"/>
      <c r="KY1148" s="47"/>
      <c r="KZ1148" s="47"/>
      <c r="LA1148" s="47"/>
      <c r="LB1148" s="47"/>
      <c r="LC1148" s="47"/>
      <c r="LD1148" s="47"/>
      <c r="LE1148" s="47"/>
      <c r="LF1148" s="47"/>
      <c r="LG1148" s="47"/>
      <c r="LH1148" s="47"/>
      <c r="LI1148" s="47"/>
      <c r="LJ1148" s="47"/>
      <c r="LK1148" s="47"/>
      <c r="LL1148" s="47"/>
      <c r="LM1148" s="47"/>
      <c r="LN1148" s="47"/>
      <c r="LO1148" s="47"/>
      <c r="LP1148" s="47"/>
      <c r="LQ1148" s="47"/>
      <c r="LR1148" s="47"/>
      <c r="LS1148" s="47"/>
      <c r="LT1148" s="47"/>
      <c r="LU1148" s="47"/>
      <c r="LV1148" s="47"/>
      <c r="LW1148" s="47"/>
      <c r="LX1148" s="47"/>
      <c r="LY1148" s="47"/>
      <c r="LZ1148" s="47"/>
      <c r="MA1148" s="47"/>
      <c r="MB1148" s="47"/>
      <c r="MC1148" s="47"/>
      <c r="MD1148" s="47"/>
      <c r="ME1148" s="47"/>
      <c r="MF1148" s="47"/>
      <c r="MG1148" s="47"/>
      <c r="MH1148" s="47"/>
      <c r="MI1148" s="47"/>
      <c r="MJ1148" s="47"/>
      <c r="MK1148" s="47"/>
      <c r="ML1148" s="47"/>
      <c r="MM1148" s="47"/>
      <c r="MN1148" s="47"/>
      <c r="MO1148" s="47"/>
      <c r="MP1148" s="47"/>
      <c r="MQ1148" s="47"/>
      <c r="MR1148" s="47"/>
      <c r="MS1148" s="47"/>
      <c r="MT1148" s="47"/>
      <c r="MU1148" s="47"/>
      <c r="MV1148" s="47"/>
      <c r="MW1148" s="47"/>
      <c r="MX1148" s="47"/>
      <c r="MY1148" s="47"/>
      <c r="MZ1148" s="47"/>
      <c r="NA1148" s="47"/>
    </row>
    <row r="1149" spans="138:365" x14ac:dyDescent="0.25">
      <c r="EH1149" s="47"/>
      <c r="EI1149" s="47"/>
      <c r="EJ1149" s="47"/>
      <c r="EK1149" s="47"/>
      <c r="EL1149" s="47"/>
      <c r="EM1149" s="47"/>
      <c r="EN1149" s="47"/>
      <c r="EO1149" s="47"/>
      <c r="EP1149" s="47"/>
      <c r="EQ1149" s="47"/>
      <c r="ER1149" s="47"/>
      <c r="ES1149" s="47"/>
      <c r="ET1149" s="47"/>
      <c r="EU1149" s="47"/>
      <c r="EV1149" s="47"/>
      <c r="EW1149" s="47"/>
      <c r="EX1149" s="47"/>
      <c r="EY1149" s="47"/>
      <c r="EZ1149" s="47"/>
      <c r="FA1149" s="47"/>
      <c r="FB1149" s="47"/>
      <c r="FC1149" s="47"/>
      <c r="FD1149" s="47"/>
      <c r="FE1149" s="47"/>
      <c r="FF1149" s="47"/>
      <c r="FG1149" s="47"/>
      <c r="FH1149" s="47"/>
      <c r="FI1149" s="47"/>
      <c r="FJ1149" s="47"/>
      <c r="FK1149" s="47"/>
      <c r="FL1149" s="47"/>
      <c r="FM1149" s="47"/>
      <c r="FN1149" s="47"/>
      <c r="FO1149" s="47"/>
      <c r="FP1149" s="47"/>
      <c r="FQ1149" s="47"/>
      <c r="FR1149" s="47"/>
      <c r="FS1149" s="47"/>
      <c r="FT1149" s="47"/>
      <c r="FU1149" s="47"/>
      <c r="FV1149" s="47"/>
      <c r="FW1149" s="47"/>
      <c r="FX1149" s="47"/>
      <c r="FY1149" s="47"/>
      <c r="FZ1149" s="47"/>
      <c r="GA1149" s="47"/>
      <c r="GB1149" s="47"/>
      <c r="GC1149" s="47"/>
      <c r="GD1149" s="47"/>
      <c r="GE1149" s="47"/>
      <c r="GF1149" s="47"/>
      <c r="GG1149" s="47"/>
      <c r="GH1149" s="47"/>
      <c r="GI1149" s="47"/>
      <c r="GJ1149" s="47"/>
      <c r="GK1149" s="47"/>
      <c r="GL1149" s="47"/>
      <c r="GM1149" s="47"/>
      <c r="GN1149" s="47"/>
      <c r="GO1149" s="47"/>
      <c r="GP1149" s="47"/>
      <c r="GQ1149" s="47"/>
      <c r="GR1149" s="47"/>
      <c r="GS1149" s="47"/>
      <c r="GT1149" s="47"/>
      <c r="GU1149" s="47"/>
      <c r="GV1149" s="47"/>
      <c r="GW1149" s="47"/>
      <c r="GX1149" s="47"/>
      <c r="GY1149" s="47"/>
      <c r="GZ1149" s="47"/>
      <c r="HA1149" s="47"/>
      <c r="HB1149" s="47"/>
      <c r="HC1149" s="47"/>
      <c r="HD1149" s="47"/>
      <c r="HE1149" s="47"/>
      <c r="HF1149" s="47"/>
      <c r="HG1149" s="47"/>
      <c r="HH1149" s="47"/>
      <c r="HI1149" s="47"/>
      <c r="HJ1149" s="47"/>
      <c r="HK1149" s="47"/>
      <c r="HL1149" s="47"/>
      <c r="HM1149" s="47"/>
      <c r="HN1149" s="47"/>
      <c r="HO1149" s="47"/>
      <c r="HP1149" s="47"/>
      <c r="HQ1149" s="47"/>
      <c r="HR1149" s="47"/>
      <c r="HS1149" s="47"/>
      <c r="HT1149" s="47"/>
      <c r="HU1149" s="47"/>
      <c r="HV1149" s="47"/>
      <c r="HW1149" s="47"/>
      <c r="HX1149" s="47"/>
      <c r="HY1149" s="47"/>
      <c r="HZ1149" s="47"/>
      <c r="IA1149" s="47"/>
      <c r="IB1149" s="47"/>
      <c r="IC1149" s="47"/>
      <c r="ID1149" s="47"/>
      <c r="IE1149" s="47"/>
      <c r="IF1149" s="47"/>
      <c r="IG1149" s="47"/>
      <c r="IH1149" s="47"/>
      <c r="II1149" s="47"/>
      <c r="IJ1149" s="47"/>
      <c r="IK1149" s="47"/>
      <c r="IL1149" s="47"/>
      <c r="IM1149" s="47"/>
      <c r="IN1149" s="47"/>
      <c r="IO1149" s="47"/>
      <c r="IP1149" s="47"/>
      <c r="IQ1149" s="47"/>
      <c r="IR1149" s="47"/>
      <c r="IS1149" s="47"/>
      <c r="IT1149" s="47"/>
      <c r="IU1149" s="47"/>
      <c r="IV1149" s="47"/>
      <c r="IW1149" s="47"/>
      <c r="IX1149" s="47"/>
      <c r="IY1149" s="47"/>
      <c r="IZ1149" s="47"/>
      <c r="JA1149" s="47"/>
      <c r="JB1149" s="47"/>
      <c r="JC1149" s="47"/>
      <c r="JD1149" s="47"/>
      <c r="JE1149" s="47"/>
      <c r="JF1149" s="47"/>
      <c r="JG1149" s="47"/>
      <c r="JH1149" s="47"/>
      <c r="JI1149" s="47"/>
      <c r="JJ1149" s="47"/>
      <c r="JK1149" s="47"/>
      <c r="JL1149" s="47"/>
      <c r="JM1149" s="47"/>
      <c r="JN1149" s="47"/>
      <c r="JO1149" s="47"/>
      <c r="JP1149" s="47"/>
      <c r="JQ1149" s="47"/>
      <c r="JR1149" s="47"/>
      <c r="JS1149" s="47"/>
      <c r="JT1149" s="47"/>
      <c r="JU1149" s="47"/>
      <c r="JV1149" s="47"/>
      <c r="JW1149" s="47"/>
      <c r="JX1149" s="47"/>
      <c r="JY1149" s="47"/>
      <c r="JZ1149" s="47"/>
      <c r="KA1149" s="47"/>
      <c r="KB1149" s="47"/>
      <c r="KC1149" s="47"/>
      <c r="KD1149" s="47"/>
      <c r="KE1149" s="47"/>
      <c r="KF1149" s="47"/>
      <c r="KG1149" s="47"/>
      <c r="KH1149" s="47"/>
      <c r="KI1149" s="47"/>
      <c r="KJ1149" s="47"/>
      <c r="KK1149" s="47"/>
      <c r="KL1149" s="47"/>
      <c r="KM1149" s="47"/>
      <c r="KN1149" s="47"/>
      <c r="KO1149" s="47"/>
      <c r="KP1149" s="47"/>
      <c r="KQ1149" s="47"/>
      <c r="KR1149" s="47"/>
      <c r="KS1149" s="47"/>
      <c r="KT1149" s="47"/>
      <c r="KU1149" s="47"/>
      <c r="KV1149" s="47"/>
      <c r="KW1149" s="47"/>
      <c r="KX1149" s="47"/>
      <c r="KY1149" s="47"/>
      <c r="KZ1149" s="47"/>
      <c r="LA1149" s="47"/>
      <c r="LB1149" s="47"/>
      <c r="LC1149" s="47"/>
      <c r="LD1149" s="47"/>
      <c r="LE1149" s="47"/>
      <c r="LF1149" s="47"/>
      <c r="LG1149" s="47"/>
      <c r="LH1149" s="47"/>
      <c r="LI1149" s="47"/>
      <c r="LJ1149" s="47"/>
      <c r="LK1149" s="47"/>
      <c r="LL1149" s="47"/>
      <c r="LM1149" s="47"/>
      <c r="LN1149" s="47"/>
      <c r="LO1149" s="47"/>
      <c r="LP1149" s="47"/>
      <c r="LQ1149" s="47"/>
      <c r="LR1149" s="47"/>
      <c r="LS1149" s="47"/>
      <c r="LT1149" s="47"/>
      <c r="LU1149" s="47"/>
      <c r="LV1149" s="47"/>
      <c r="LW1149" s="47"/>
      <c r="LX1149" s="47"/>
      <c r="LY1149" s="47"/>
      <c r="LZ1149" s="47"/>
      <c r="MA1149" s="47"/>
      <c r="MB1149" s="47"/>
      <c r="MC1149" s="47"/>
      <c r="MD1149" s="47"/>
      <c r="ME1149" s="47"/>
      <c r="MF1149" s="47"/>
      <c r="MG1149" s="47"/>
      <c r="MH1149" s="47"/>
      <c r="MI1149" s="47"/>
      <c r="MJ1149" s="47"/>
      <c r="MK1149" s="47"/>
      <c r="ML1149" s="47"/>
      <c r="MM1149" s="47"/>
      <c r="MN1149" s="47"/>
      <c r="MO1149" s="47"/>
      <c r="MP1149" s="47"/>
      <c r="MQ1149" s="47"/>
      <c r="MR1149" s="47"/>
      <c r="MS1149" s="47"/>
      <c r="MT1149" s="47"/>
      <c r="MU1149" s="47"/>
      <c r="MV1149" s="47"/>
      <c r="MW1149" s="47"/>
      <c r="MX1149" s="47"/>
      <c r="MY1149" s="47"/>
      <c r="MZ1149" s="47"/>
      <c r="NA1149" s="47"/>
    </row>
    <row r="1150" spans="138:365" x14ac:dyDescent="0.25">
      <c r="EH1150" s="47"/>
      <c r="EI1150" s="47"/>
      <c r="EJ1150" s="47"/>
      <c r="EK1150" s="47"/>
      <c r="EL1150" s="47"/>
      <c r="EM1150" s="47"/>
      <c r="EN1150" s="47"/>
      <c r="EO1150" s="47"/>
      <c r="EP1150" s="47"/>
      <c r="EQ1150" s="47"/>
      <c r="ER1150" s="47"/>
      <c r="ES1150" s="47"/>
      <c r="ET1150" s="47"/>
      <c r="EU1150" s="47"/>
      <c r="EV1150" s="47"/>
      <c r="EW1150" s="47"/>
      <c r="EX1150" s="47"/>
      <c r="EY1150" s="47"/>
      <c r="EZ1150" s="47"/>
      <c r="FA1150" s="47"/>
      <c r="FB1150" s="47"/>
      <c r="FC1150" s="47"/>
      <c r="FD1150" s="47"/>
      <c r="FE1150" s="47"/>
      <c r="FF1150" s="47"/>
      <c r="FG1150" s="47"/>
      <c r="FH1150" s="47"/>
      <c r="FI1150" s="47"/>
      <c r="FJ1150" s="47"/>
      <c r="FK1150" s="47"/>
      <c r="FL1150" s="47"/>
      <c r="FM1150" s="47"/>
      <c r="FN1150" s="47"/>
      <c r="FO1150" s="47"/>
      <c r="FP1150" s="47"/>
      <c r="FQ1150" s="47"/>
      <c r="FR1150" s="47"/>
      <c r="FS1150" s="47"/>
      <c r="FT1150" s="47"/>
      <c r="FU1150" s="47"/>
      <c r="FV1150" s="47"/>
      <c r="FW1150" s="47"/>
      <c r="FX1150" s="47"/>
      <c r="FY1150" s="47"/>
      <c r="FZ1150" s="47"/>
      <c r="GA1150" s="47"/>
      <c r="GB1150" s="47"/>
      <c r="GC1150" s="47"/>
      <c r="GD1150" s="47"/>
      <c r="GE1150" s="47"/>
      <c r="GF1150" s="47"/>
      <c r="GG1150" s="47"/>
      <c r="GH1150" s="47"/>
      <c r="GI1150" s="47"/>
      <c r="GJ1150" s="47"/>
      <c r="GK1150" s="47"/>
      <c r="GL1150" s="47"/>
      <c r="GM1150" s="47"/>
      <c r="GN1150" s="47"/>
      <c r="GO1150" s="47"/>
      <c r="GP1150" s="47"/>
      <c r="GQ1150" s="47"/>
      <c r="GR1150" s="47"/>
      <c r="GS1150" s="47"/>
      <c r="GT1150" s="47"/>
      <c r="GU1150" s="47"/>
      <c r="GV1150" s="47"/>
      <c r="GW1150" s="47"/>
      <c r="GX1150" s="47"/>
      <c r="GY1150" s="47"/>
      <c r="GZ1150" s="47"/>
      <c r="HA1150" s="47"/>
      <c r="HB1150" s="47"/>
      <c r="HC1150" s="47"/>
      <c r="HD1150" s="47"/>
      <c r="HE1150" s="47"/>
      <c r="HF1150" s="47"/>
      <c r="HG1150" s="47"/>
      <c r="HH1150" s="47"/>
      <c r="HI1150" s="47"/>
      <c r="HJ1150" s="47"/>
      <c r="HK1150" s="47"/>
      <c r="HL1150" s="47"/>
      <c r="HM1150" s="47"/>
      <c r="HN1150" s="47"/>
      <c r="HO1150" s="47"/>
      <c r="HP1150" s="47"/>
      <c r="HQ1150" s="47"/>
      <c r="HR1150" s="47"/>
      <c r="HS1150" s="47"/>
      <c r="HT1150" s="47"/>
      <c r="HU1150" s="47"/>
      <c r="HV1150" s="47"/>
      <c r="HW1150" s="47"/>
      <c r="HX1150" s="47"/>
      <c r="HY1150" s="47"/>
      <c r="HZ1150" s="47"/>
      <c r="IA1150" s="47"/>
      <c r="IB1150" s="47"/>
      <c r="IC1150" s="47"/>
      <c r="ID1150" s="47"/>
      <c r="IE1150" s="47"/>
      <c r="IF1150" s="47"/>
      <c r="IG1150" s="47"/>
      <c r="IH1150" s="47"/>
      <c r="II1150" s="47"/>
      <c r="IJ1150" s="47"/>
      <c r="IK1150" s="47"/>
      <c r="IL1150" s="47"/>
      <c r="IM1150" s="47"/>
      <c r="IN1150" s="47"/>
      <c r="IO1150" s="47"/>
      <c r="IP1150" s="47"/>
      <c r="IQ1150" s="47"/>
      <c r="IR1150" s="47"/>
      <c r="IS1150" s="47"/>
      <c r="IT1150" s="47"/>
      <c r="IU1150" s="47"/>
      <c r="IV1150" s="47"/>
      <c r="IW1150" s="47"/>
      <c r="IX1150" s="47"/>
      <c r="IY1150" s="47"/>
      <c r="IZ1150" s="47"/>
      <c r="JA1150" s="47"/>
      <c r="JB1150" s="47"/>
      <c r="JC1150" s="47"/>
      <c r="JD1150" s="47"/>
      <c r="JE1150" s="47"/>
      <c r="JF1150" s="47"/>
      <c r="JG1150" s="47"/>
      <c r="JH1150" s="47"/>
      <c r="JI1150" s="47"/>
      <c r="JJ1150" s="47"/>
      <c r="JK1150" s="47"/>
      <c r="JL1150" s="47"/>
      <c r="JM1150" s="47"/>
      <c r="JN1150" s="47"/>
      <c r="JO1150" s="47"/>
      <c r="JP1150" s="47"/>
      <c r="JQ1150" s="47"/>
      <c r="JR1150" s="47"/>
      <c r="JS1150" s="47"/>
      <c r="JT1150" s="47"/>
      <c r="JU1150" s="47"/>
      <c r="JV1150" s="47"/>
      <c r="JW1150" s="47"/>
      <c r="JX1150" s="47"/>
      <c r="JY1150" s="47"/>
      <c r="JZ1150" s="47"/>
      <c r="KA1150" s="47"/>
      <c r="KB1150" s="47"/>
      <c r="KC1150" s="47"/>
      <c r="KD1150" s="47"/>
      <c r="KE1150" s="47"/>
      <c r="KF1150" s="47"/>
      <c r="KG1150" s="47"/>
      <c r="KH1150" s="47"/>
      <c r="KI1150" s="47"/>
      <c r="KJ1150" s="47"/>
      <c r="KK1150" s="47"/>
      <c r="KL1150" s="47"/>
      <c r="KM1150" s="47"/>
      <c r="KN1150" s="47"/>
      <c r="KO1150" s="47"/>
      <c r="KP1150" s="47"/>
      <c r="KQ1150" s="47"/>
      <c r="KR1150" s="47"/>
      <c r="KS1150" s="47"/>
      <c r="KT1150" s="47"/>
      <c r="KU1150" s="47"/>
      <c r="KV1150" s="47"/>
      <c r="KW1150" s="47"/>
      <c r="KX1150" s="47"/>
      <c r="KY1150" s="47"/>
      <c r="KZ1150" s="47"/>
      <c r="LA1150" s="47"/>
      <c r="LB1150" s="47"/>
      <c r="LC1150" s="47"/>
      <c r="LD1150" s="47"/>
      <c r="LE1150" s="47"/>
      <c r="LF1150" s="47"/>
      <c r="LG1150" s="47"/>
      <c r="LH1150" s="47"/>
      <c r="LI1150" s="47"/>
      <c r="LJ1150" s="47"/>
      <c r="LK1150" s="47"/>
      <c r="LL1150" s="47"/>
      <c r="LM1150" s="47"/>
      <c r="LN1150" s="47"/>
      <c r="LO1150" s="47"/>
      <c r="LP1150" s="47"/>
      <c r="LQ1150" s="47"/>
      <c r="LR1150" s="47"/>
      <c r="LS1150" s="47"/>
      <c r="LT1150" s="47"/>
      <c r="LU1150" s="47"/>
      <c r="LV1150" s="47"/>
      <c r="LW1150" s="47"/>
      <c r="LX1150" s="47"/>
      <c r="LY1150" s="47"/>
      <c r="LZ1150" s="47"/>
      <c r="MA1150" s="47"/>
      <c r="MB1150" s="47"/>
      <c r="MC1150" s="47"/>
      <c r="MD1150" s="47"/>
      <c r="ME1150" s="47"/>
      <c r="MF1150" s="47"/>
      <c r="MG1150" s="47"/>
      <c r="MH1150" s="47"/>
      <c r="MI1150" s="47"/>
      <c r="MJ1150" s="47"/>
      <c r="MK1150" s="47"/>
      <c r="ML1150" s="47"/>
      <c r="MM1150" s="47"/>
      <c r="MN1150" s="47"/>
      <c r="MO1150" s="47"/>
      <c r="MP1150" s="47"/>
      <c r="MQ1150" s="47"/>
      <c r="MR1150" s="47"/>
      <c r="MS1150" s="47"/>
      <c r="MT1150" s="47"/>
      <c r="MU1150" s="47"/>
      <c r="MV1150" s="47"/>
      <c r="MW1150" s="47"/>
      <c r="MX1150" s="47"/>
      <c r="MY1150" s="47"/>
      <c r="MZ1150" s="47"/>
      <c r="NA1150" s="47"/>
    </row>
    <row r="1151" spans="138:365" x14ac:dyDescent="0.25">
      <c r="EH1151" s="47"/>
      <c r="EI1151" s="47"/>
      <c r="EJ1151" s="47"/>
      <c r="EK1151" s="47"/>
      <c r="EL1151" s="47"/>
      <c r="EM1151" s="47"/>
      <c r="EN1151" s="47"/>
      <c r="EO1151" s="47"/>
      <c r="EP1151" s="47"/>
      <c r="EQ1151" s="47"/>
      <c r="ER1151" s="47"/>
      <c r="ES1151" s="47"/>
      <c r="ET1151" s="47"/>
      <c r="EU1151" s="47"/>
      <c r="EV1151" s="47"/>
      <c r="EW1151" s="47"/>
      <c r="EX1151" s="47"/>
      <c r="EY1151" s="47"/>
      <c r="EZ1151" s="47"/>
      <c r="FA1151" s="47"/>
      <c r="FB1151" s="47"/>
      <c r="FC1151" s="47"/>
      <c r="FD1151" s="47"/>
      <c r="FE1151" s="47"/>
      <c r="FF1151" s="47"/>
      <c r="FG1151" s="47"/>
      <c r="FH1151" s="47"/>
      <c r="FI1151" s="47"/>
      <c r="FJ1151" s="47"/>
      <c r="FK1151" s="47"/>
      <c r="FL1151" s="47"/>
      <c r="FM1151" s="47"/>
      <c r="FN1151" s="47"/>
      <c r="FO1151" s="47"/>
      <c r="FP1151" s="47"/>
      <c r="FQ1151" s="47"/>
      <c r="FR1151" s="47"/>
      <c r="FS1151" s="47"/>
      <c r="FT1151" s="47"/>
      <c r="FU1151" s="47"/>
      <c r="FV1151" s="47"/>
      <c r="FW1151" s="47"/>
      <c r="FX1151" s="47"/>
      <c r="FY1151" s="47"/>
      <c r="FZ1151" s="47"/>
      <c r="GA1151" s="47"/>
      <c r="GB1151" s="47"/>
      <c r="GC1151" s="47"/>
      <c r="GD1151" s="47"/>
      <c r="GE1151" s="47"/>
      <c r="GF1151" s="47"/>
      <c r="GG1151" s="47"/>
      <c r="GH1151" s="47"/>
      <c r="GI1151" s="47"/>
      <c r="GJ1151" s="47"/>
      <c r="GK1151" s="47"/>
      <c r="GL1151" s="47"/>
      <c r="GM1151" s="47"/>
      <c r="GN1151" s="47"/>
      <c r="GO1151" s="47"/>
      <c r="GP1151" s="47"/>
      <c r="GQ1151" s="47"/>
      <c r="GR1151" s="47"/>
      <c r="GS1151" s="47"/>
      <c r="GT1151" s="47"/>
      <c r="GU1151" s="47"/>
      <c r="GV1151" s="47"/>
      <c r="GW1151" s="47"/>
      <c r="GX1151" s="47"/>
      <c r="GY1151" s="47"/>
      <c r="GZ1151" s="47"/>
      <c r="HA1151" s="47"/>
      <c r="HB1151" s="47"/>
      <c r="HC1151" s="47"/>
      <c r="HD1151" s="47"/>
      <c r="HE1151" s="47"/>
      <c r="HF1151" s="47"/>
      <c r="HG1151" s="47"/>
      <c r="HH1151" s="47"/>
      <c r="HI1151" s="47"/>
      <c r="HJ1151" s="47"/>
      <c r="HK1151" s="47"/>
      <c r="HL1151" s="47"/>
      <c r="HM1151" s="47"/>
      <c r="HN1151" s="47"/>
      <c r="HO1151" s="47"/>
      <c r="HP1151" s="47"/>
      <c r="HQ1151" s="47"/>
      <c r="HR1151" s="47"/>
      <c r="HS1151" s="47"/>
      <c r="HT1151" s="47"/>
      <c r="HU1151" s="47"/>
      <c r="HV1151" s="47"/>
      <c r="HW1151" s="47"/>
      <c r="HX1151" s="47"/>
      <c r="HY1151" s="47"/>
      <c r="HZ1151" s="47"/>
      <c r="IA1151" s="47"/>
      <c r="IB1151" s="47"/>
      <c r="IC1151" s="47"/>
      <c r="ID1151" s="47"/>
      <c r="IE1151" s="47"/>
      <c r="IF1151" s="47"/>
      <c r="IG1151" s="47"/>
      <c r="IH1151" s="47"/>
      <c r="II1151" s="47"/>
      <c r="IJ1151" s="47"/>
      <c r="IK1151" s="47"/>
      <c r="IL1151" s="47"/>
      <c r="IM1151" s="47"/>
      <c r="IN1151" s="47"/>
      <c r="IO1151" s="47"/>
      <c r="IP1151" s="47"/>
      <c r="IQ1151" s="47"/>
      <c r="IR1151" s="47"/>
      <c r="IS1151" s="47"/>
      <c r="IT1151" s="47"/>
      <c r="IU1151" s="47"/>
      <c r="IV1151" s="47"/>
      <c r="IW1151" s="47"/>
      <c r="IX1151" s="47"/>
      <c r="IY1151" s="47"/>
      <c r="IZ1151" s="47"/>
      <c r="JA1151" s="47"/>
      <c r="JB1151" s="47"/>
      <c r="JC1151" s="47"/>
      <c r="JD1151" s="47"/>
      <c r="JE1151" s="47"/>
      <c r="JF1151" s="47"/>
      <c r="JG1151" s="47"/>
      <c r="JH1151" s="47"/>
      <c r="JI1151" s="47"/>
      <c r="JJ1151" s="47"/>
      <c r="JK1151" s="47"/>
      <c r="JL1151" s="47"/>
      <c r="JM1151" s="47"/>
      <c r="JN1151" s="47"/>
      <c r="JO1151" s="47"/>
      <c r="JP1151" s="47"/>
      <c r="JQ1151" s="47"/>
      <c r="JR1151" s="47"/>
      <c r="JS1151" s="47"/>
      <c r="JT1151" s="47"/>
      <c r="JU1151" s="47"/>
      <c r="JV1151" s="47"/>
      <c r="JW1151" s="47"/>
      <c r="JX1151" s="47"/>
      <c r="JY1151" s="47"/>
      <c r="JZ1151" s="47"/>
      <c r="KA1151" s="47"/>
      <c r="KB1151" s="47"/>
      <c r="KC1151" s="47"/>
      <c r="KD1151" s="47"/>
      <c r="KE1151" s="47"/>
      <c r="KF1151" s="47"/>
      <c r="KG1151" s="47"/>
      <c r="KH1151" s="47"/>
      <c r="KI1151" s="47"/>
      <c r="KJ1151" s="47"/>
      <c r="KK1151" s="47"/>
      <c r="KL1151" s="47"/>
      <c r="KM1151" s="47"/>
      <c r="KN1151" s="47"/>
      <c r="KO1151" s="47"/>
      <c r="KP1151" s="47"/>
      <c r="KQ1151" s="47"/>
      <c r="KR1151" s="47"/>
      <c r="KS1151" s="47"/>
      <c r="KT1151" s="47"/>
      <c r="KU1151" s="47"/>
      <c r="KV1151" s="47"/>
      <c r="KW1151" s="47"/>
      <c r="KX1151" s="47"/>
      <c r="KY1151" s="47"/>
      <c r="KZ1151" s="47"/>
      <c r="LA1151" s="47"/>
      <c r="LB1151" s="47"/>
      <c r="LC1151" s="47"/>
      <c r="LD1151" s="47"/>
      <c r="LE1151" s="47"/>
      <c r="LF1151" s="47"/>
      <c r="LG1151" s="47"/>
      <c r="LH1151" s="47"/>
      <c r="LI1151" s="47"/>
      <c r="LJ1151" s="47"/>
      <c r="LK1151" s="47"/>
      <c r="LL1151" s="47"/>
      <c r="LM1151" s="47"/>
      <c r="LN1151" s="47"/>
      <c r="LO1151" s="47"/>
      <c r="LP1151" s="47"/>
      <c r="LQ1151" s="47"/>
      <c r="LR1151" s="47"/>
      <c r="LS1151" s="47"/>
      <c r="LT1151" s="47"/>
      <c r="LU1151" s="47"/>
      <c r="LV1151" s="47"/>
      <c r="LW1151" s="47"/>
      <c r="LX1151" s="47"/>
      <c r="LY1151" s="47"/>
      <c r="LZ1151" s="47"/>
      <c r="MA1151" s="47"/>
      <c r="MB1151" s="47"/>
      <c r="MC1151" s="47"/>
      <c r="MD1151" s="47"/>
      <c r="ME1151" s="47"/>
      <c r="MF1151" s="47"/>
      <c r="MG1151" s="47"/>
      <c r="MH1151" s="47"/>
      <c r="MI1151" s="47"/>
      <c r="MJ1151" s="47"/>
      <c r="MK1151" s="47"/>
      <c r="ML1151" s="47"/>
      <c r="MM1151" s="47"/>
      <c r="MN1151" s="47"/>
      <c r="MO1151" s="47"/>
      <c r="MP1151" s="47"/>
      <c r="MQ1151" s="47"/>
      <c r="MR1151" s="47"/>
      <c r="MS1151" s="47"/>
      <c r="MT1151" s="47"/>
      <c r="MU1151" s="47"/>
      <c r="MV1151" s="47"/>
      <c r="MW1151" s="47"/>
      <c r="MX1151" s="47"/>
      <c r="MY1151" s="47"/>
      <c r="MZ1151" s="47"/>
      <c r="NA1151" s="47"/>
    </row>
    <row r="1152" spans="138:365" x14ac:dyDescent="0.25">
      <c r="EH1152" s="47"/>
      <c r="EI1152" s="47"/>
      <c r="EJ1152" s="47"/>
      <c r="EK1152" s="47"/>
      <c r="EL1152" s="47"/>
      <c r="EM1152" s="47"/>
      <c r="EN1152" s="47"/>
      <c r="EO1152" s="47"/>
      <c r="EP1152" s="47"/>
      <c r="EQ1152" s="47"/>
      <c r="ER1152" s="47"/>
      <c r="ES1152" s="47"/>
      <c r="ET1152" s="47"/>
      <c r="EU1152" s="47"/>
      <c r="EV1152" s="47"/>
      <c r="EW1152" s="47"/>
      <c r="EX1152" s="47"/>
      <c r="EY1152" s="47"/>
      <c r="EZ1152" s="47"/>
      <c r="FA1152" s="47"/>
      <c r="FB1152" s="47"/>
      <c r="FC1152" s="47"/>
      <c r="FD1152" s="47"/>
      <c r="FE1152" s="47"/>
      <c r="FF1152" s="47"/>
      <c r="FG1152" s="47"/>
      <c r="FH1152" s="47"/>
      <c r="FI1152" s="47"/>
      <c r="FJ1152" s="47"/>
      <c r="FK1152" s="47"/>
      <c r="FL1152" s="47"/>
      <c r="FM1152" s="47"/>
      <c r="FN1152" s="47"/>
      <c r="FO1152" s="47"/>
      <c r="FP1152" s="47"/>
      <c r="FQ1152" s="47"/>
      <c r="FR1152" s="47"/>
      <c r="FS1152" s="47"/>
      <c r="FT1152" s="47"/>
      <c r="FU1152" s="47"/>
      <c r="FV1152" s="47"/>
      <c r="FW1152" s="47"/>
      <c r="FX1152" s="47"/>
      <c r="FY1152" s="47"/>
      <c r="FZ1152" s="47"/>
      <c r="GA1152" s="47"/>
      <c r="GB1152" s="47"/>
      <c r="GC1152" s="47"/>
      <c r="GD1152" s="47"/>
      <c r="GE1152" s="47"/>
      <c r="GF1152" s="47"/>
      <c r="GG1152" s="47"/>
      <c r="GH1152" s="47"/>
      <c r="GI1152" s="47"/>
      <c r="GJ1152" s="47"/>
      <c r="GK1152" s="47"/>
      <c r="GL1152" s="47"/>
      <c r="GM1152" s="47"/>
      <c r="GN1152" s="47"/>
      <c r="GO1152" s="47"/>
      <c r="GP1152" s="47"/>
      <c r="GQ1152" s="47"/>
      <c r="GR1152" s="47"/>
      <c r="GS1152" s="47"/>
      <c r="GT1152" s="47"/>
      <c r="GU1152" s="47"/>
      <c r="GV1152" s="47"/>
      <c r="GW1152" s="47"/>
      <c r="GX1152" s="47"/>
      <c r="GY1152" s="47"/>
      <c r="GZ1152" s="47"/>
      <c r="HA1152" s="47"/>
      <c r="HB1152" s="47"/>
      <c r="HC1152" s="47"/>
      <c r="HD1152" s="47"/>
      <c r="HE1152" s="47"/>
      <c r="HF1152" s="47"/>
      <c r="HG1152" s="47"/>
      <c r="HH1152" s="47"/>
      <c r="HI1152" s="47"/>
      <c r="HJ1152" s="47"/>
      <c r="HK1152" s="47"/>
      <c r="HL1152" s="47"/>
      <c r="HM1152" s="47"/>
      <c r="HN1152" s="47"/>
      <c r="HO1152" s="47"/>
      <c r="HP1152" s="47"/>
      <c r="HQ1152" s="47"/>
      <c r="HR1152" s="47"/>
      <c r="HS1152" s="47"/>
      <c r="HT1152" s="47"/>
      <c r="HU1152" s="47"/>
      <c r="HV1152" s="47"/>
      <c r="HW1152" s="47"/>
      <c r="HX1152" s="47"/>
      <c r="HY1152" s="47"/>
      <c r="HZ1152" s="47"/>
      <c r="IA1152" s="47"/>
      <c r="IB1152" s="47"/>
      <c r="IC1152" s="47"/>
      <c r="ID1152" s="47"/>
      <c r="IE1152" s="47"/>
      <c r="IF1152" s="47"/>
      <c r="IG1152" s="47"/>
      <c r="IH1152" s="47"/>
      <c r="II1152" s="47"/>
      <c r="IJ1152" s="47"/>
      <c r="IK1152" s="47"/>
      <c r="IL1152" s="47"/>
      <c r="IM1152" s="47"/>
      <c r="IN1152" s="47"/>
      <c r="IO1152" s="47"/>
      <c r="IP1152" s="47"/>
      <c r="IQ1152" s="47"/>
      <c r="IR1152" s="47"/>
      <c r="IS1152" s="47"/>
      <c r="IT1152" s="47"/>
      <c r="IU1152" s="47"/>
      <c r="IV1152" s="47"/>
      <c r="IW1152" s="47"/>
      <c r="IX1152" s="47"/>
      <c r="IY1152" s="47"/>
      <c r="IZ1152" s="47"/>
      <c r="JA1152" s="47"/>
      <c r="JB1152" s="47"/>
      <c r="JC1152" s="47"/>
      <c r="JD1152" s="47"/>
      <c r="JE1152" s="47"/>
      <c r="JF1152" s="47"/>
      <c r="JG1152" s="47"/>
      <c r="JH1152" s="47"/>
      <c r="JI1152" s="47"/>
      <c r="JJ1152" s="47"/>
      <c r="JK1152" s="47"/>
      <c r="JL1152" s="47"/>
      <c r="JM1152" s="47"/>
      <c r="JN1152" s="47"/>
      <c r="JO1152" s="47"/>
      <c r="JP1152" s="47"/>
      <c r="JQ1152" s="47"/>
      <c r="JR1152" s="47"/>
      <c r="JS1152" s="47"/>
      <c r="JT1152" s="47"/>
      <c r="JU1152" s="47"/>
      <c r="JV1152" s="47"/>
      <c r="JW1152" s="47"/>
      <c r="JX1152" s="47"/>
      <c r="JY1152" s="47"/>
      <c r="JZ1152" s="47"/>
      <c r="KA1152" s="47"/>
      <c r="KB1152" s="47"/>
      <c r="KC1152" s="47"/>
      <c r="KD1152" s="47"/>
      <c r="KE1152" s="47"/>
      <c r="KF1152" s="47"/>
      <c r="KG1152" s="47"/>
      <c r="KH1152" s="47"/>
      <c r="KI1152" s="47"/>
      <c r="KJ1152" s="47"/>
      <c r="KK1152" s="47"/>
      <c r="KL1152" s="47"/>
      <c r="KM1152" s="47"/>
      <c r="KN1152" s="47"/>
      <c r="KO1152" s="47"/>
      <c r="KP1152" s="47"/>
      <c r="KQ1152" s="47"/>
      <c r="KR1152" s="47"/>
      <c r="KS1152" s="47"/>
      <c r="KT1152" s="47"/>
      <c r="KU1152" s="47"/>
      <c r="KV1152" s="47"/>
      <c r="KW1152" s="47"/>
      <c r="KX1152" s="47"/>
      <c r="KY1152" s="47"/>
      <c r="KZ1152" s="47"/>
      <c r="LA1152" s="47"/>
      <c r="LB1152" s="47"/>
      <c r="LC1152" s="47"/>
      <c r="LD1152" s="47"/>
      <c r="LE1152" s="47"/>
      <c r="LF1152" s="47"/>
      <c r="LG1152" s="47"/>
      <c r="LH1152" s="47"/>
      <c r="LI1152" s="47"/>
      <c r="LJ1152" s="47"/>
      <c r="LK1152" s="47"/>
      <c r="LL1152" s="47"/>
      <c r="LM1152" s="47"/>
      <c r="LN1152" s="47"/>
      <c r="LO1152" s="47"/>
      <c r="LP1152" s="47"/>
      <c r="LQ1152" s="47"/>
      <c r="LR1152" s="47"/>
      <c r="LS1152" s="47"/>
      <c r="LT1152" s="47"/>
      <c r="LU1152" s="47"/>
      <c r="LV1152" s="47"/>
      <c r="LW1152" s="47"/>
      <c r="LX1152" s="47"/>
      <c r="LY1152" s="47"/>
      <c r="LZ1152" s="47"/>
      <c r="MA1152" s="47"/>
      <c r="MB1152" s="47"/>
      <c r="MC1152" s="47"/>
      <c r="MD1152" s="47"/>
      <c r="ME1152" s="47"/>
      <c r="MF1152" s="47"/>
      <c r="MG1152" s="47"/>
      <c r="MH1152" s="47"/>
      <c r="MI1152" s="47"/>
      <c r="MJ1152" s="47"/>
      <c r="MK1152" s="47"/>
      <c r="ML1152" s="47"/>
      <c r="MM1152" s="47"/>
      <c r="MN1152" s="47"/>
      <c r="MO1152" s="47"/>
      <c r="MP1152" s="47"/>
      <c r="MQ1152" s="47"/>
      <c r="MR1152" s="47"/>
      <c r="MS1152" s="47"/>
      <c r="MT1152" s="47"/>
      <c r="MU1152" s="47"/>
      <c r="MV1152" s="47"/>
      <c r="MW1152" s="47"/>
      <c r="MX1152" s="47"/>
      <c r="MY1152" s="47"/>
      <c r="MZ1152" s="47"/>
      <c r="NA1152" s="47"/>
    </row>
    <row r="1153" spans="138:365" x14ac:dyDescent="0.25">
      <c r="EH1153" s="47"/>
      <c r="EI1153" s="47"/>
      <c r="EJ1153" s="47"/>
      <c r="EK1153" s="47"/>
      <c r="EL1153" s="47"/>
      <c r="EM1153" s="47"/>
      <c r="EN1153" s="47"/>
      <c r="EO1153" s="47"/>
      <c r="EP1153" s="47"/>
      <c r="EQ1153" s="47"/>
      <c r="ER1153" s="47"/>
      <c r="ES1153" s="47"/>
      <c r="ET1153" s="47"/>
      <c r="EU1153" s="47"/>
      <c r="EV1153" s="47"/>
      <c r="EW1153" s="47"/>
      <c r="EX1153" s="47"/>
      <c r="EY1153" s="47"/>
      <c r="EZ1153" s="47"/>
      <c r="FA1153" s="47"/>
      <c r="FB1153" s="47"/>
      <c r="FC1153" s="47"/>
      <c r="FD1153" s="47"/>
      <c r="FE1153" s="47"/>
      <c r="FF1153" s="47"/>
      <c r="FG1153" s="47"/>
      <c r="FH1153" s="47"/>
      <c r="FI1153" s="47"/>
      <c r="FJ1153" s="47"/>
      <c r="FK1153" s="47"/>
      <c r="FL1153" s="47"/>
      <c r="FM1153" s="47"/>
      <c r="FN1153" s="47"/>
      <c r="FO1153" s="47"/>
      <c r="FP1153" s="47"/>
      <c r="FQ1153" s="47"/>
      <c r="FR1153" s="47"/>
      <c r="FS1153" s="47"/>
      <c r="FT1153" s="47"/>
      <c r="FU1153" s="47"/>
      <c r="FV1153" s="47"/>
      <c r="FW1153" s="47"/>
      <c r="FX1153" s="47"/>
      <c r="FY1153" s="47"/>
      <c r="FZ1153" s="47"/>
      <c r="GA1153" s="47"/>
      <c r="GB1153" s="47"/>
      <c r="GC1153" s="47"/>
      <c r="GD1153" s="47"/>
      <c r="GE1153" s="47"/>
      <c r="GF1153" s="47"/>
      <c r="GG1153" s="47"/>
      <c r="GH1153" s="47"/>
      <c r="GI1153" s="47"/>
      <c r="GJ1153" s="47"/>
      <c r="GK1153" s="47"/>
      <c r="GL1153" s="47"/>
      <c r="GM1153" s="47"/>
      <c r="GN1153" s="47"/>
      <c r="GO1153" s="47"/>
      <c r="GP1153" s="47"/>
      <c r="GQ1153" s="47"/>
      <c r="GR1153" s="47"/>
      <c r="GS1153" s="47"/>
      <c r="GT1153" s="47"/>
      <c r="GU1153" s="47"/>
      <c r="GV1153" s="47"/>
      <c r="GW1153" s="47"/>
      <c r="GX1153" s="47"/>
      <c r="GY1153" s="47"/>
      <c r="GZ1153" s="47"/>
      <c r="HA1153" s="47"/>
      <c r="HB1153" s="47"/>
      <c r="HC1153" s="47"/>
      <c r="HD1153" s="47"/>
      <c r="HE1153" s="47"/>
      <c r="HF1153" s="47"/>
      <c r="HG1153" s="47"/>
      <c r="HH1153" s="47"/>
      <c r="HI1153" s="47"/>
      <c r="HJ1153" s="47"/>
      <c r="HK1153" s="47"/>
      <c r="HL1153" s="47"/>
      <c r="HM1153" s="47"/>
      <c r="HN1153" s="47"/>
      <c r="HO1153" s="47"/>
      <c r="HP1153" s="47"/>
      <c r="HQ1153" s="47"/>
      <c r="HR1153" s="47"/>
      <c r="HS1153" s="47"/>
      <c r="HT1153" s="47"/>
      <c r="HU1153" s="47"/>
      <c r="HV1153" s="47"/>
      <c r="HW1153" s="47"/>
      <c r="HX1153" s="47"/>
      <c r="HY1153" s="47"/>
      <c r="HZ1153" s="47"/>
      <c r="IA1153" s="47"/>
      <c r="IB1153" s="47"/>
      <c r="IC1153" s="47"/>
      <c r="ID1153" s="47"/>
      <c r="IE1153" s="47"/>
      <c r="IF1153" s="47"/>
      <c r="IG1153" s="47"/>
      <c r="IH1153" s="47"/>
      <c r="II1153" s="47"/>
      <c r="IJ1153" s="47"/>
      <c r="IK1153" s="47"/>
      <c r="IL1153" s="47"/>
      <c r="IM1153" s="47"/>
      <c r="IN1153" s="47"/>
      <c r="IO1153" s="47"/>
      <c r="IP1153" s="47"/>
      <c r="IQ1153" s="47"/>
      <c r="IR1153" s="47"/>
      <c r="IS1153" s="47"/>
      <c r="IT1153" s="47"/>
      <c r="IU1153" s="47"/>
      <c r="IV1153" s="47"/>
      <c r="IW1153" s="47"/>
      <c r="IX1153" s="47"/>
      <c r="IY1153" s="47"/>
      <c r="IZ1153" s="47"/>
      <c r="JA1153" s="47"/>
      <c r="JB1153" s="47"/>
      <c r="JC1153" s="47"/>
      <c r="JD1153" s="47"/>
      <c r="JE1153" s="47"/>
      <c r="JF1153" s="47"/>
      <c r="JG1153" s="47"/>
      <c r="JH1153" s="47"/>
      <c r="JI1153" s="47"/>
      <c r="JJ1153" s="47"/>
      <c r="JK1153" s="47"/>
      <c r="JL1153" s="47"/>
      <c r="JM1153" s="47"/>
      <c r="JN1153" s="47"/>
      <c r="JO1153" s="47"/>
      <c r="JP1153" s="47"/>
      <c r="JQ1153" s="47"/>
      <c r="JR1153" s="47"/>
      <c r="JS1153" s="47"/>
      <c r="JT1153" s="47"/>
      <c r="JU1153" s="47"/>
      <c r="JV1153" s="47"/>
      <c r="JW1153" s="47"/>
      <c r="JX1153" s="47"/>
      <c r="JY1153" s="47"/>
      <c r="JZ1153" s="47"/>
      <c r="KA1153" s="47"/>
      <c r="KB1153" s="47"/>
      <c r="KC1153" s="47"/>
      <c r="KD1153" s="47"/>
      <c r="KE1153" s="47"/>
      <c r="KF1153" s="47"/>
      <c r="KG1153" s="47"/>
      <c r="KH1153" s="47"/>
      <c r="KI1153" s="47"/>
      <c r="KJ1153" s="47"/>
      <c r="KK1153" s="47"/>
      <c r="KL1153" s="47"/>
      <c r="KM1153" s="47"/>
      <c r="KN1153" s="47"/>
      <c r="KO1153" s="47"/>
      <c r="KP1153" s="47"/>
      <c r="KQ1153" s="47"/>
      <c r="KR1153" s="47"/>
      <c r="KS1153" s="47"/>
      <c r="KT1153" s="47"/>
      <c r="KU1153" s="47"/>
      <c r="KV1153" s="47"/>
      <c r="KW1153" s="47"/>
      <c r="KX1153" s="47"/>
      <c r="KY1153" s="47"/>
      <c r="KZ1153" s="47"/>
      <c r="LA1153" s="47"/>
      <c r="LB1153" s="47"/>
      <c r="LC1153" s="47"/>
      <c r="LD1153" s="47"/>
      <c r="LE1153" s="47"/>
      <c r="LF1153" s="47"/>
      <c r="LG1153" s="47"/>
      <c r="LH1153" s="47"/>
      <c r="LI1153" s="47"/>
      <c r="LJ1153" s="47"/>
      <c r="LK1153" s="47"/>
      <c r="LL1153" s="47"/>
      <c r="LM1153" s="47"/>
      <c r="LN1153" s="47"/>
      <c r="LO1153" s="47"/>
      <c r="LP1153" s="47"/>
      <c r="LQ1153" s="47"/>
      <c r="LR1153" s="47"/>
      <c r="LS1153" s="47"/>
      <c r="LT1153" s="47"/>
      <c r="LU1153" s="47"/>
      <c r="LV1153" s="47"/>
      <c r="LW1153" s="47"/>
      <c r="LX1153" s="47"/>
      <c r="LY1153" s="47"/>
      <c r="LZ1153" s="47"/>
      <c r="MA1153" s="47"/>
      <c r="MB1153" s="47"/>
      <c r="MC1153" s="47"/>
      <c r="MD1153" s="47"/>
      <c r="ME1153" s="47"/>
      <c r="MF1153" s="47"/>
      <c r="MG1153" s="47"/>
      <c r="MH1153" s="47"/>
      <c r="MI1153" s="47"/>
      <c r="MJ1153" s="47"/>
      <c r="MK1153" s="47"/>
      <c r="ML1153" s="47"/>
      <c r="MM1153" s="47"/>
      <c r="MN1153" s="47"/>
      <c r="MO1153" s="47"/>
      <c r="MP1153" s="47"/>
      <c r="MQ1153" s="47"/>
      <c r="MR1153" s="47"/>
      <c r="MS1153" s="47"/>
      <c r="MT1153" s="47"/>
      <c r="MU1153" s="47"/>
      <c r="MV1153" s="47"/>
      <c r="MW1153" s="47"/>
      <c r="MX1153" s="47"/>
      <c r="MY1153" s="47"/>
      <c r="MZ1153" s="47"/>
      <c r="NA1153" s="47"/>
    </row>
    <row r="1154" spans="138:365" x14ac:dyDescent="0.25">
      <c r="EH1154" s="47"/>
      <c r="EI1154" s="47"/>
      <c r="EJ1154" s="47"/>
      <c r="EK1154" s="47"/>
      <c r="EL1154" s="47"/>
      <c r="EM1154" s="47"/>
      <c r="EN1154" s="47"/>
      <c r="EO1154" s="47"/>
      <c r="EP1154" s="47"/>
      <c r="EQ1154" s="47"/>
      <c r="ER1154" s="47"/>
      <c r="ES1154" s="47"/>
      <c r="ET1154" s="47"/>
      <c r="EU1154" s="47"/>
      <c r="EV1154" s="47"/>
      <c r="EW1154" s="47"/>
      <c r="EX1154" s="47"/>
      <c r="EY1154" s="47"/>
      <c r="EZ1154" s="47"/>
      <c r="FA1154" s="47"/>
      <c r="FB1154" s="47"/>
      <c r="FC1154" s="47"/>
      <c r="FD1154" s="47"/>
      <c r="FE1154" s="47"/>
      <c r="FF1154" s="47"/>
      <c r="FG1154" s="47"/>
      <c r="FH1154" s="47"/>
      <c r="FI1154" s="47"/>
      <c r="FJ1154" s="47"/>
      <c r="FK1154" s="47"/>
      <c r="FL1154" s="47"/>
      <c r="FM1154" s="47"/>
      <c r="FN1154" s="47"/>
      <c r="FO1154" s="47"/>
      <c r="FP1154" s="47"/>
      <c r="FQ1154" s="47"/>
      <c r="FR1154" s="47"/>
      <c r="FS1154" s="47"/>
      <c r="FT1154" s="47"/>
      <c r="FU1154" s="47"/>
      <c r="FV1154" s="47"/>
      <c r="FW1154" s="47"/>
      <c r="FX1154" s="47"/>
      <c r="FY1154" s="47"/>
      <c r="FZ1154" s="47"/>
      <c r="GA1154" s="47"/>
      <c r="GB1154" s="47"/>
      <c r="GC1154" s="47"/>
      <c r="GD1154" s="47"/>
      <c r="GE1154" s="47"/>
      <c r="GF1154" s="47"/>
      <c r="GG1154" s="47"/>
      <c r="GH1154" s="47"/>
      <c r="GI1154" s="47"/>
      <c r="GJ1154" s="47"/>
      <c r="GK1154" s="47"/>
      <c r="GL1154" s="47"/>
      <c r="GM1154" s="47"/>
      <c r="GN1154" s="47"/>
      <c r="GO1154" s="47"/>
      <c r="GP1154" s="47"/>
      <c r="GQ1154" s="47"/>
      <c r="GR1154" s="47"/>
      <c r="GS1154" s="47"/>
      <c r="GT1154" s="47"/>
      <c r="GU1154" s="47"/>
      <c r="GV1154" s="47"/>
      <c r="GW1154" s="47"/>
      <c r="GX1154" s="47"/>
      <c r="GY1154" s="47"/>
      <c r="GZ1154" s="47"/>
      <c r="HA1154" s="47"/>
      <c r="HB1154" s="47"/>
      <c r="HC1154" s="47"/>
      <c r="HD1154" s="47"/>
      <c r="HE1154" s="47"/>
      <c r="HF1154" s="47"/>
      <c r="HG1154" s="47"/>
      <c r="HH1154" s="47"/>
      <c r="HI1154" s="47"/>
      <c r="HJ1154" s="47"/>
      <c r="HK1154" s="47"/>
      <c r="HL1154" s="47"/>
      <c r="HM1154" s="47"/>
      <c r="HN1154" s="47"/>
      <c r="HO1154" s="47"/>
      <c r="HP1154" s="47"/>
      <c r="HQ1154" s="47"/>
      <c r="HR1154" s="47"/>
      <c r="HS1154" s="47"/>
      <c r="HT1154" s="47"/>
      <c r="HU1154" s="47"/>
      <c r="HV1154" s="47"/>
      <c r="HW1154" s="47"/>
      <c r="HX1154" s="47"/>
      <c r="HY1154" s="47"/>
      <c r="HZ1154" s="47"/>
      <c r="IA1154" s="47"/>
      <c r="IB1154" s="47"/>
      <c r="IC1154" s="47"/>
      <c r="ID1154" s="47"/>
      <c r="IE1154" s="47"/>
      <c r="IF1154" s="47"/>
      <c r="IG1154" s="47"/>
      <c r="IH1154" s="47"/>
      <c r="II1154" s="47"/>
      <c r="IJ1154" s="47"/>
      <c r="IK1154" s="47"/>
      <c r="IL1154" s="47"/>
      <c r="IM1154" s="47"/>
      <c r="IN1154" s="47"/>
      <c r="IO1154" s="47"/>
      <c r="IP1154" s="47"/>
      <c r="IQ1154" s="47"/>
      <c r="IR1154" s="47"/>
      <c r="IS1154" s="47"/>
      <c r="IT1154" s="47"/>
      <c r="IU1154" s="47"/>
      <c r="IV1154" s="47"/>
      <c r="IW1154" s="47"/>
      <c r="IX1154" s="47"/>
      <c r="IY1154" s="47"/>
      <c r="IZ1154" s="47"/>
      <c r="JA1154" s="47"/>
      <c r="JB1154" s="47"/>
      <c r="JC1154" s="47"/>
      <c r="JD1154" s="47"/>
      <c r="JE1154" s="47"/>
      <c r="JF1154" s="47"/>
      <c r="JG1154" s="47"/>
      <c r="JH1154" s="47"/>
      <c r="JI1154" s="47"/>
      <c r="JJ1154" s="47"/>
      <c r="JK1154" s="47"/>
      <c r="JL1154" s="47"/>
      <c r="JM1154" s="47"/>
      <c r="JN1154" s="47"/>
      <c r="JO1154" s="47"/>
      <c r="JP1154" s="47"/>
      <c r="JQ1154" s="47"/>
      <c r="JR1154" s="47"/>
      <c r="JS1154" s="47"/>
      <c r="JT1154" s="47"/>
      <c r="JU1154" s="47"/>
      <c r="JV1154" s="47"/>
      <c r="JW1154" s="47"/>
      <c r="JX1154" s="47"/>
      <c r="JY1154" s="47"/>
      <c r="JZ1154" s="47"/>
      <c r="KA1154" s="47"/>
      <c r="KB1154" s="47"/>
      <c r="KC1154" s="47"/>
      <c r="KD1154" s="47"/>
      <c r="KE1154" s="47"/>
      <c r="KF1154" s="47"/>
      <c r="KG1154" s="47"/>
      <c r="KH1154" s="47"/>
      <c r="KI1154" s="47"/>
      <c r="KJ1154" s="47"/>
      <c r="KK1154" s="47"/>
      <c r="KL1154" s="47"/>
      <c r="KM1154" s="47"/>
      <c r="KN1154" s="47"/>
      <c r="KO1154" s="47"/>
      <c r="KP1154" s="47"/>
      <c r="KQ1154" s="47"/>
      <c r="KR1154" s="47"/>
      <c r="KS1154" s="47"/>
      <c r="KT1154" s="47"/>
      <c r="KU1154" s="47"/>
      <c r="KV1154" s="47"/>
      <c r="KW1154" s="47"/>
      <c r="KX1154" s="47"/>
      <c r="KY1154" s="47"/>
      <c r="KZ1154" s="47"/>
      <c r="LA1154" s="47"/>
      <c r="LB1154" s="47"/>
      <c r="LC1154" s="47"/>
      <c r="LD1154" s="47"/>
      <c r="LE1154" s="47"/>
      <c r="LF1154" s="47"/>
      <c r="LG1154" s="47"/>
      <c r="LH1154" s="47"/>
      <c r="LI1154" s="47"/>
      <c r="LJ1154" s="47"/>
      <c r="LK1154" s="47"/>
      <c r="LL1154" s="47"/>
      <c r="LM1154" s="47"/>
      <c r="LN1154" s="47"/>
      <c r="LO1154" s="47"/>
      <c r="LP1154" s="47"/>
      <c r="LQ1154" s="47"/>
      <c r="LR1154" s="47"/>
      <c r="LS1154" s="47"/>
      <c r="LT1154" s="47"/>
      <c r="LU1154" s="47"/>
      <c r="LV1154" s="47"/>
      <c r="LW1154" s="47"/>
      <c r="LX1154" s="47"/>
      <c r="LY1154" s="47"/>
      <c r="LZ1154" s="47"/>
      <c r="MA1154" s="47"/>
      <c r="MB1154" s="47"/>
      <c r="MC1154" s="47"/>
      <c r="MD1154" s="47"/>
      <c r="ME1154" s="47"/>
      <c r="MF1154" s="47"/>
      <c r="MG1154" s="47"/>
      <c r="MH1154" s="47"/>
      <c r="MI1154" s="47"/>
      <c r="MJ1154" s="47"/>
      <c r="MK1154" s="47"/>
      <c r="ML1154" s="47"/>
      <c r="MM1154" s="47"/>
      <c r="MN1154" s="47"/>
      <c r="MO1154" s="47"/>
      <c r="MP1154" s="47"/>
      <c r="MQ1154" s="47"/>
      <c r="MR1154" s="47"/>
      <c r="MS1154" s="47"/>
      <c r="MT1154" s="47"/>
      <c r="MU1154" s="47"/>
      <c r="MV1154" s="47"/>
      <c r="MW1154" s="47"/>
      <c r="MX1154" s="47"/>
      <c r="MY1154" s="47"/>
      <c r="MZ1154" s="47"/>
      <c r="NA1154" s="47"/>
    </row>
    <row r="1155" spans="138:365" x14ac:dyDescent="0.25">
      <c r="EH1155" s="47"/>
      <c r="EI1155" s="47"/>
      <c r="EJ1155" s="47"/>
      <c r="EK1155" s="47"/>
      <c r="EL1155" s="47"/>
      <c r="EM1155" s="47"/>
      <c r="EN1155" s="47"/>
      <c r="EO1155" s="47"/>
      <c r="EP1155" s="47"/>
      <c r="EQ1155" s="47"/>
      <c r="ER1155" s="47"/>
      <c r="ES1155" s="47"/>
      <c r="ET1155" s="47"/>
      <c r="EU1155" s="47"/>
      <c r="EV1155" s="47"/>
      <c r="EW1155" s="47"/>
      <c r="EX1155" s="47"/>
      <c r="EY1155" s="47"/>
      <c r="EZ1155" s="47"/>
      <c r="FA1155" s="47"/>
      <c r="FB1155" s="47"/>
      <c r="FC1155" s="47"/>
      <c r="FD1155" s="47"/>
      <c r="FE1155" s="47"/>
      <c r="FF1155" s="47"/>
      <c r="FG1155" s="47"/>
      <c r="FH1155" s="47"/>
      <c r="FI1155" s="47"/>
      <c r="FJ1155" s="47"/>
      <c r="FK1155" s="47"/>
      <c r="FL1155" s="47"/>
      <c r="FM1155" s="47"/>
      <c r="FN1155" s="47"/>
      <c r="FO1155" s="47"/>
      <c r="FP1155" s="47"/>
      <c r="FQ1155" s="47"/>
      <c r="FR1155" s="47"/>
      <c r="FS1155" s="47"/>
      <c r="FT1155" s="47"/>
      <c r="FU1155" s="47"/>
      <c r="FV1155" s="47"/>
      <c r="FW1155" s="47"/>
      <c r="FX1155" s="47"/>
      <c r="FY1155" s="47"/>
      <c r="FZ1155" s="47"/>
      <c r="GA1155" s="47"/>
      <c r="GB1155" s="47"/>
      <c r="GC1155" s="47"/>
      <c r="GD1155" s="47"/>
      <c r="GE1155" s="47"/>
      <c r="GF1155" s="47"/>
      <c r="GG1155" s="47"/>
      <c r="GH1155" s="47"/>
      <c r="GI1155" s="47"/>
      <c r="GJ1155" s="47"/>
      <c r="GK1155" s="47"/>
      <c r="GL1155" s="47"/>
      <c r="GM1155" s="47"/>
      <c r="GN1155" s="47"/>
      <c r="GO1155" s="47"/>
      <c r="GP1155" s="47"/>
      <c r="GQ1155" s="47"/>
      <c r="GR1155" s="47"/>
      <c r="GS1155" s="47"/>
      <c r="GT1155" s="47"/>
      <c r="GU1155" s="47"/>
      <c r="GV1155" s="47"/>
      <c r="GW1155" s="47"/>
      <c r="GX1155" s="47"/>
      <c r="GY1155" s="47"/>
      <c r="GZ1155" s="47"/>
      <c r="HA1155" s="47"/>
      <c r="HB1155" s="47"/>
      <c r="HC1155" s="47"/>
      <c r="HD1155" s="47"/>
      <c r="HE1155" s="47"/>
      <c r="HF1155" s="47"/>
      <c r="HG1155" s="47"/>
      <c r="HH1155" s="47"/>
      <c r="HI1155" s="47"/>
      <c r="HJ1155" s="47"/>
      <c r="HK1155" s="47"/>
      <c r="HL1155" s="47"/>
      <c r="HM1155" s="47"/>
      <c r="HN1155" s="47"/>
      <c r="HO1155" s="47"/>
      <c r="HP1155" s="47"/>
      <c r="HQ1155" s="47"/>
      <c r="HR1155" s="47"/>
      <c r="HS1155" s="47"/>
      <c r="HT1155" s="47"/>
      <c r="HU1155" s="47"/>
      <c r="HV1155" s="47"/>
      <c r="HW1155" s="47"/>
      <c r="HX1155" s="47"/>
      <c r="HY1155" s="47"/>
      <c r="HZ1155" s="47"/>
      <c r="IA1155" s="47"/>
      <c r="IB1155" s="47"/>
      <c r="IC1155" s="47"/>
      <c r="ID1155" s="47"/>
      <c r="IE1155" s="47"/>
      <c r="IF1155" s="47"/>
      <c r="IG1155" s="47"/>
      <c r="IH1155" s="47"/>
      <c r="II1155" s="47"/>
      <c r="IJ1155" s="47"/>
      <c r="IK1155" s="47"/>
      <c r="IL1155" s="47"/>
      <c r="IM1155" s="47"/>
      <c r="IN1155" s="47"/>
      <c r="IO1155" s="47"/>
      <c r="IP1155" s="47"/>
      <c r="IQ1155" s="47"/>
      <c r="IR1155" s="47"/>
      <c r="IS1155" s="47"/>
      <c r="IT1155" s="47"/>
      <c r="IU1155" s="47"/>
      <c r="IV1155" s="47"/>
      <c r="IW1155" s="47"/>
      <c r="IX1155" s="47"/>
      <c r="IY1155" s="47"/>
      <c r="IZ1155" s="47"/>
      <c r="JA1155" s="47"/>
      <c r="JB1155" s="47"/>
      <c r="JC1155" s="47"/>
      <c r="JD1155" s="47"/>
      <c r="JE1155" s="47"/>
      <c r="JF1155" s="47"/>
      <c r="JG1155" s="47"/>
      <c r="JH1155" s="47"/>
      <c r="JI1155" s="47"/>
      <c r="JJ1155" s="47"/>
      <c r="JK1155" s="47"/>
      <c r="JL1155" s="47"/>
      <c r="JM1155" s="47"/>
      <c r="JN1155" s="47"/>
      <c r="JO1155" s="47"/>
      <c r="JP1155" s="47"/>
      <c r="JQ1155" s="47"/>
      <c r="JR1155" s="47"/>
      <c r="JS1155" s="47"/>
      <c r="JT1155" s="47"/>
      <c r="JU1155" s="47"/>
      <c r="JV1155" s="47"/>
      <c r="JW1155" s="47"/>
      <c r="JX1155" s="47"/>
      <c r="JY1155" s="47"/>
      <c r="JZ1155" s="47"/>
      <c r="KA1155" s="47"/>
      <c r="KB1155" s="47"/>
      <c r="KC1155" s="47"/>
      <c r="KD1155" s="47"/>
      <c r="KE1155" s="47"/>
      <c r="KF1155" s="47"/>
      <c r="KG1155" s="47"/>
      <c r="KH1155" s="47"/>
      <c r="KI1155" s="47"/>
      <c r="KJ1155" s="47"/>
      <c r="KK1155" s="47"/>
      <c r="KL1155" s="47"/>
      <c r="KM1155" s="47"/>
      <c r="KN1155" s="47"/>
      <c r="KO1155" s="47"/>
      <c r="KP1155" s="47"/>
      <c r="KQ1155" s="47"/>
      <c r="KR1155" s="47"/>
      <c r="KS1155" s="47"/>
      <c r="KT1155" s="47"/>
      <c r="KU1155" s="47"/>
      <c r="KV1155" s="47"/>
      <c r="KW1155" s="47"/>
      <c r="KX1155" s="47"/>
      <c r="KY1155" s="47"/>
      <c r="KZ1155" s="47"/>
      <c r="LA1155" s="47"/>
      <c r="LB1155" s="47"/>
      <c r="LC1155" s="47"/>
      <c r="LD1155" s="47"/>
      <c r="LE1155" s="47"/>
      <c r="LF1155" s="47"/>
      <c r="LG1155" s="47"/>
      <c r="LH1155" s="47"/>
      <c r="LI1155" s="47"/>
      <c r="LJ1155" s="47"/>
      <c r="LK1155" s="47"/>
      <c r="LL1155" s="47"/>
      <c r="LM1155" s="47"/>
      <c r="LN1155" s="47"/>
      <c r="LO1155" s="47"/>
      <c r="LP1155" s="47"/>
      <c r="LQ1155" s="47"/>
      <c r="LR1155" s="47"/>
      <c r="LS1155" s="47"/>
      <c r="LT1155" s="47"/>
      <c r="LU1155" s="47"/>
      <c r="LV1155" s="47"/>
      <c r="LW1155" s="47"/>
      <c r="LX1155" s="47"/>
      <c r="LY1155" s="47"/>
      <c r="LZ1155" s="47"/>
      <c r="MA1155" s="47"/>
      <c r="MB1155" s="47"/>
      <c r="MC1155" s="47"/>
      <c r="MD1155" s="47"/>
      <c r="ME1155" s="47"/>
      <c r="MF1155" s="47"/>
      <c r="MG1155" s="47"/>
      <c r="MH1155" s="47"/>
      <c r="MI1155" s="47"/>
      <c r="MJ1155" s="47"/>
      <c r="MK1155" s="47"/>
      <c r="ML1155" s="47"/>
      <c r="MM1155" s="47"/>
      <c r="MN1155" s="47"/>
      <c r="MO1155" s="47"/>
      <c r="MP1155" s="47"/>
      <c r="MQ1155" s="47"/>
      <c r="MR1155" s="47"/>
      <c r="MS1155" s="47"/>
      <c r="MT1155" s="47"/>
      <c r="MU1155" s="47"/>
      <c r="MV1155" s="47"/>
      <c r="MW1155" s="47"/>
      <c r="MX1155" s="47"/>
      <c r="MY1155" s="47"/>
      <c r="MZ1155" s="47"/>
      <c r="NA1155" s="47"/>
    </row>
    <row r="1156" spans="138:365" x14ac:dyDescent="0.25">
      <c r="EH1156" s="47"/>
      <c r="EI1156" s="47"/>
      <c r="EJ1156" s="47"/>
      <c r="EK1156" s="47"/>
      <c r="EL1156" s="47"/>
      <c r="EM1156" s="47"/>
      <c r="EN1156" s="47"/>
      <c r="EO1156" s="47"/>
      <c r="EP1156" s="47"/>
      <c r="EQ1156" s="47"/>
      <c r="ER1156" s="47"/>
      <c r="ES1156" s="47"/>
      <c r="ET1156" s="47"/>
      <c r="EU1156" s="47"/>
      <c r="EV1156" s="47"/>
      <c r="EW1156" s="47"/>
      <c r="EX1156" s="47"/>
      <c r="EY1156" s="47"/>
      <c r="EZ1156" s="47"/>
      <c r="FA1156" s="47"/>
      <c r="FB1156" s="47"/>
      <c r="FC1156" s="47"/>
      <c r="FD1156" s="47"/>
      <c r="FE1156" s="47"/>
      <c r="FF1156" s="47"/>
      <c r="FG1156" s="47"/>
      <c r="FH1156" s="47"/>
      <c r="FI1156" s="47"/>
      <c r="FJ1156" s="47"/>
      <c r="FK1156" s="47"/>
      <c r="FL1156" s="47"/>
      <c r="FM1156" s="47"/>
      <c r="FN1156" s="47"/>
      <c r="FO1156" s="47"/>
      <c r="FP1156" s="47"/>
      <c r="FQ1156" s="47"/>
      <c r="FR1156" s="47"/>
      <c r="FS1156" s="47"/>
      <c r="FT1156" s="47"/>
      <c r="FU1156" s="47"/>
      <c r="FV1156" s="47"/>
      <c r="FW1156" s="47"/>
      <c r="FX1156" s="47"/>
      <c r="FY1156" s="47"/>
      <c r="FZ1156" s="47"/>
      <c r="GA1156" s="47"/>
      <c r="GB1156" s="47"/>
      <c r="GC1156" s="47"/>
      <c r="GD1156" s="47"/>
      <c r="GE1156" s="47"/>
      <c r="GF1156" s="47"/>
      <c r="GG1156" s="47"/>
      <c r="GH1156" s="47"/>
      <c r="GI1156" s="47"/>
      <c r="GJ1156" s="47"/>
      <c r="GK1156" s="47"/>
      <c r="GL1156" s="47"/>
      <c r="GM1156" s="47"/>
      <c r="GN1156" s="47"/>
      <c r="GO1156" s="47"/>
      <c r="GP1156" s="47"/>
      <c r="GQ1156" s="47"/>
      <c r="GR1156" s="47"/>
      <c r="GS1156" s="47"/>
      <c r="GT1156" s="47"/>
      <c r="GU1156" s="47"/>
      <c r="GV1156" s="47"/>
      <c r="GW1156" s="47"/>
      <c r="GX1156" s="47"/>
      <c r="GY1156" s="47"/>
      <c r="GZ1156" s="47"/>
      <c r="HA1156" s="47"/>
      <c r="HB1156" s="47"/>
      <c r="HC1156" s="47"/>
      <c r="HD1156" s="47"/>
      <c r="HE1156" s="47"/>
      <c r="HF1156" s="47"/>
      <c r="HG1156" s="47"/>
      <c r="HH1156" s="47"/>
      <c r="HI1156" s="47"/>
      <c r="HJ1156" s="47"/>
      <c r="HK1156" s="47"/>
      <c r="HL1156" s="47"/>
      <c r="HM1156" s="47"/>
      <c r="HN1156" s="47"/>
      <c r="HO1156" s="47"/>
      <c r="HP1156" s="47"/>
      <c r="HQ1156" s="47"/>
      <c r="HR1156" s="47"/>
      <c r="HS1156" s="47"/>
      <c r="HT1156" s="47"/>
      <c r="HU1156" s="47"/>
      <c r="HV1156" s="47"/>
      <c r="HW1156" s="47"/>
      <c r="HX1156" s="47"/>
      <c r="HY1156" s="47"/>
      <c r="HZ1156" s="47"/>
      <c r="IA1156" s="47"/>
      <c r="IB1156" s="47"/>
      <c r="IC1156" s="47"/>
      <c r="ID1156" s="47"/>
      <c r="IE1156" s="47"/>
      <c r="IF1156" s="47"/>
      <c r="IG1156" s="47"/>
      <c r="IH1156" s="47"/>
      <c r="II1156" s="47"/>
      <c r="IJ1156" s="47"/>
      <c r="IK1156" s="47"/>
      <c r="IL1156" s="47"/>
      <c r="IM1156" s="47"/>
      <c r="IN1156" s="47"/>
      <c r="IO1156" s="47"/>
      <c r="IP1156" s="47"/>
      <c r="IQ1156" s="47"/>
      <c r="IR1156" s="47"/>
      <c r="IS1156" s="47"/>
      <c r="IT1156" s="47"/>
      <c r="IU1156" s="47"/>
      <c r="IV1156" s="47"/>
      <c r="IW1156" s="47"/>
      <c r="IX1156" s="47"/>
      <c r="IY1156" s="47"/>
      <c r="IZ1156" s="47"/>
      <c r="JA1156" s="47"/>
      <c r="JB1156" s="47"/>
      <c r="JC1156" s="47"/>
      <c r="JD1156" s="47"/>
      <c r="JE1156" s="47"/>
      <c r="JF1156" s="47"/>
      <c r="JG1156" s="47"/>
      <c r="JH1156" s="47"/>
      <c r="JI1156" s="47"/>
      <c r="JJ1156" s="47"/>
      <c r="JK1156" s="47"/>
      <c r="JL1156" s="47"/>
      <c r="JM1156" s="47"/>
      <c r="JN1156" s="47"/>
      <c r="JO1156" s="47"/>
      <c r="JP1156" s="47"/>
      <c r="JQ1156" s="47"/>
      <c r="JR1156" s="47"/>
      <c r="JS1156" s="47"/>
      <c r="JT1156" s="47"/>
      <c r="JU1156" s="47"/>
      <c r="JV1156" s="47"/>
      <c r="JW1156" s="47"/>
      <c r="JX1156" s="47"/>
      <c r="JY1156" s="47"/>
      <c r="JZ1156" s="47"/>
      <c r="KA1156" s="47"/>
      <c r="KB1156" s="47"/>
      <c r="KC1156" s="47"/>
      <c r="KD1156" s="47"/>
      <c r="KE1156" s="47"/>
      <c r="KF1156" s="47"/>
      <c r="KG1156" s="47"/>
      <c r="KH1156" s="47"/>
      <c r="KI1156" s="47"/>
      <c r="KJ1156" s="47"/>
      <c r="KK1156" s="47"/>
      <c r="KL1156" s="47"/>
      <c r="KM1156" s="47"/>
      <c r="KN1156" s="47"/>
      <c r="KO1156" s="47"/>
      <c r="KP1156" s="47"/>
      <c r="KQ1156" s="47"/>
      <c r="KR1156" s="47"/>
      <c r="KS1156" s="47"/>
      <c r="KT1156" s="47"/>
      <c r="KU1156" s="47"/>
      <c r="KV1156" s="47"/>
      <c r="KW1156" s="47"/>
      <c r="KX1156" s="47"/>
      <c r="KY1156" s="47"/>
      <c r="KZ1156" s="47"/>
      <c r="LA1156" s="47"/>
      <c r="LB1156" s="47"/>
      <c r="LC1156" s="47"/>
      <c r="LD1156" s="47"/>
      <c r="LE1156" s="47"/>
      <c r="LF1156" s="47"/>
      <c r="LG1156" s="47"/>
      <c r="LH1156" s="47"/>
      <c r="LI1156" s="47"/>
      <c r="LJ1156" s="47"/>
      <c r="LK1156" s="47"/>
      <c r="LL1156" s="47"/>
      <c r="LM1156" s="47"/>
      <c r="LN1156" s="47"/>
      <c r="LO1156" s="47"/>
      <c r="LP1156" s="47"/>
      <c r="LQ1156" s="47"/>
      <c r="LR1156" s="47"/>
      <c r="LS1156" s="47"/>
      <c r="LT1156" s="47"/>
      <c r="LU1156" s="47"/>
      <c r="LV1156" s="47"/>
      <c r="LW1156" s="47"/>
      <c r="LX1156" s="47"/>
      <c r="LY1156" s="47"/>
      <c r="LZ1156" s="47"/>
      <c r="MA1156" s="47"/>
      <c r="MB1156" s="47"/>
      <c r="MC1156" s="47"/>
      <c r="MD1156" s="47"/>
      <c r="ME1156" s="47"/>
      <c r="MF1156" s="47"/>
      <c r="MG1156" s="47"/>
      <c r="MH1156" s="47"/>
      <c r="MI1156" s="47"/>
      <c r="MJ1156" s="47"/>
      <c r="MK1156" s="47"/>
      <c r="ML1156" s="47"/>
      <c r="MM1156" s="47"/>
      <c r="MN1156" s="47"/>
      <c r="MO1156" s="47"/>
      <c r="MP1156" s="47"/>
      <c r="MQ1156" s="47"/>
      <c r="MR1156" s="47"/>
      <c r="MS1156" s="47"/>
      <c r="MT1156" s="47"/>
      <c r="MU1156" s="47"/>
      <c r="MV1156" s="47"/>
      <c r="MW1156" s="47"/>
      <c r="MX1156" s="47"/>
      <c r="MY1156" s="47"/>
      <c r="MZ1156" s="47"/>
      <c r="NA1156" s="47"/>
    </row>
    <row r="1157" spans="138:365" x14ac:dyDescent="0.25">
      <c r="EH1157" s="47"/>
      <c r="EI1157" s="47"/>
      <c r="EJ1157" s="47"/>
      <c r="EK1157" s="47"/>
      <c r="EL1157" s="47"/>
      <c r="EM1157" s="47"/>
      <c r="EN1157" s="47"/>
      <c r="EO1157" s="47"/>
      <c r="EP1157" s="47"/>
      <c r="EQ1157" s="47"/>
      <c r="ER1157" s="47"/>
      <c r="ES1157" s="47"/>
      <c r="ET1157" s="47"/>
      <c r="EU1157" s="47"/>
      <c r="EV1157" s="47"/>
      <c r="EW1157" s="47"/>
      <c r="EX1157" s="47"/>
      <c r="EY1157" s="47"/>
      <c r="EZ1157" s="47"/>
      <c r="FA1157" s="47"/>
      <c r="FB1157" s="47"/>
      <c r="FC1157" s="47"/>
      <c r="FD1157" s="47"/>
      <c r="FE1157" s="47"/>
      <c r="FF1157" s="47"/>
      <c r="FG1157" s="47"/>
      <c r="FH1157" s="47"/>
      <c r="FI1157" s="47"/>
      <c r="FJ1157" s="47"/>
      <c r="FK1157" s="47"/>
      <c r="FL1157" s="47"/>
      <c r="FM1157" s="47"/>
      <c r="FN1157" s="47"/>
      <c r="FO1157" s="47"/>
      <c r="FP1157" s="47"/>
      <c r="FQ1157" s="47"/>
      <c r="FR1157" s="47"/>
      <c r="FS1157" s="47"/>
      <c r="FT1157" s="47"/>
      <c r="FU1157" s="47"/>
      <c r="FV1157" s="47"/>
      <c r="FW1157" s="47"/>
      <c r="FX1157" s="47"/>
      <c r="FY1157" s="47"/>
      <c r="FZ1157" s="47"/>
      <c r="GA1157" s="47"/>
      <c r="GB1157" s="47"/>
      <c r="GC1157" s="47"/>
      <c r="GD1157" s="47"/>
      <c r="GE1157" s="47"/>
      <c r="GF1157" s="47"/>
      <c r="GG1157" s="47"/>
      <c r="GH1157" s="47"/>
      <c r="GI1157" s="47"/>
      <c r="GJ1157" s="47"/>
      <c r="GK1157" s="47"/>
      <c r="GL1157" s="47"/>
      <c r="GM1157" s="47"/>
      <c r="GN1157" s="47"/>
      <c r="GO1157" s="47"/>
      <c r="GP1157" s="47"/>
      <c r="GQ1157" s="47"/>
      <c r="GR1157" s="47"/>
      <c r="GS1157" s="47"/>
      <c r="GT1157" s="47"/>
      <c r="GU1157" s="47"/>
      <c r="GV1157" s="47"/>
      <c r="GW1157" s="47"/>
      <c r="GX1157" s="47"/>
      <c r="GY1157" s="47"/>
      <c r="GZ1157" s="47"/>
      <c r="HA1157" s="47"/>
      <c r="HB1157" s="47"/>
      <c r="HC1157" s="47"/>
      <c r="HD1157" s="47"/>
      <c r="HE1157" s="47"/>
      <c r="HF1157" s="47"/>
      <c r="HG1157" s="47"/>
      <c r="HH1157" s="47"/>
      <c r="HI1157" s="47"/>
      <c r="HJ1157" s="47"/>
      <c r="HK1157" s="47"/>
      <c r="HL1157" s="47"/>
      <c r="HM1157" s="47"/>
      <c r="HN1157" s="47"/>
      <c r="HO1157" s="47"/>
      <c r="HP1157" s="47"/>
      <c r="HQ1157" s="47"/>
      <c r="HR1157" s="47"/>
      <c r="HS1157" s="47"/>
      <c r="HT1157" s="47"/>
      <c r="HU1157" s="47"/>
      <c r="HV1157" s="47"/>
      <c r="HW1157" s="47"/>
      <c r="HX1157" s="47"/>
      <c r="HY1157" s="47"/>
      <c r="HZ1157" s="47"/>
      <c r="IA1157" s="47"/>
      <c r="IB1157" s="47"/>
      <c r="IC1157" s="47"/>
      <c r="ID1157" s="47"/>
      <c r="IE1157" s="47"/>
      <c r="IF1157" s="47"/>
      <c r="IG1157" s="47"/>
      <c r="IH1157" s="47"/>
      <c r="II1157" s="47"/>
      <c r="IJ1157" s="47"/>
      <c r="IK1157" s="47"/>
      <c r="IL1157" s="47"/>
      <c r="IM1157" s="47"/>
      <c r="IN1157" s="47"/>
      <c r="IO1157" s="47"/>
      <c r="IP1157" s="47"/>
      <c r="IQ1157" s="47"/>
      <c r="IR1157" s="47"/>
      <c r="IS1157" s="47"/>
      <c r="IT1157" s="47"/>
      <c r="IU1157" s="47"/>
      <c r="IV1157" s="47"/>
      <c r="IW1157" s="47"/>
      <c r="IX1157" s="47"/>
      <c r="IY1157" s="47"/>
      <c r="IZ1157" s="47"/>
      <c r="JA1157" s="47"/>
      <c r="JB1157" s="47"/>
      <c r="JC1157" s="47"/>
      <c r="JD1157" s="47"/>
      <c r="JE1157" s="47"/>
      <c r="JF1157" s="47"/>
      <c r="JG1157" s="47"/>
      <c r="JH1157" s="47"/>
      <c r="JI1157" s="47"/>
      <c r="JJ1157" s="47"/>
      <c r="JK1157" s="47"/>
      <c r="JL1157" s="47"/>
      <c r="JM1157" s="47"/>
      <c r="JN1157" s="47"/>
      <c r="JO1157" s="47"/>
      <c r="JP1157" s="47"/>
      <c r="JQ1157" s="47"/>
      <c r="JR1157" s="47"/>
      <c r="JS1157" s="47"/>
      <c r="JT1157" s="47"/>
      <c r="JU1157" s="47"/>
      <c r="JV1157" s="47"/>
      <c r="JW1157" s="47"/>
      <c r="JX1157" s="47"/>
      <c r="JY1157" s="47"/>
      <c r="JZ1157" s="47"/>
      <c r="KA1157" s="47"/>
      <c r="KB1157" s="47"/>
      <c r="KC1157" s="47"/>
      <c r="KD1157" s="47"/>
      <c r="KE1157" s="47"/>
      <c r="KF1157" s="47"/>
      <c r="KG1157" s="47"/>
      <c r="KH1157" s="47"/>
      <c r="KI1157" s="47"/>
      <c r="KJ1157" s="47"/>
      <c r="KK1157" s="47"/>
      <c r="KL1157" s="47"/>
      <c r="KM1157" s="47"/>
      <c r="KN1157" s="47"/>
      <c r="KO1157" s="47"/>
      <c r="KP1157" s="47"/>
      <c r="KQ1157" s="47"/>
      <c r="KR1157" s="47"/>
      <c r="KS1157" s="47"/>
      <c r="KT1157" s="47"/>
      <c r="KU1157" s="47"/>
      <c r="KV1157" s="47"/>
      <c r="KW1157" s="47"/>
      <c r="KX1157" s="47"/>
      <c r="KY1157" s="47"/>
      <c r="KZ1157" s="47"/>
      <c r="LA1157" s="47"/>
      <c r="LB1157" s="47"/>
      <c r="LC1157" s="47"/>
      <c r="LD1157" s="47"/>
      <c r="LE1157" s="47"/>
      <c r="LF1157" s="47"/>
      <c r="LG1157" s="47"/>
      <c r="LH1157" s="47"/>
      <c r="LI1157" s="47"/>
      <c r="LJ1157" s="47"/>
      <c r="LK1157" s="47"/>
      <c r="LL1157" s="47"/>
      <c r="LM1157" s="47"/>
      <c r="LN1157" s="47"/>
      <c r="LO1157" s="47"/>
      <c r="LP1157" s="47"/>
      <c r="LQ1157" s="47"/>
      <c r="LR1157" s="47"/>
      <c r="LS1157" s="47"/>
      <c r="LT1157" s="47"/>
      <c r="LU1157" s="47"/>
      <c r="LV1157" s="47"/>
      <c r="LW1157" s="47"/>
      <c r="LX1157" s="47"/>
      <c r="LY1157" s="47"/>
      <c r="LZ1157" s="47"/>
      <c r="MA1157" s="47"/>
      <c r="MB1157" s="47"/>
      <c r="MC1157" s="47"/>
      <c r="MD1157" s="47"/>
      <c r="ME1157" s="47"/>
      <c r="MF1157" s="47"/>
      <c r="MG1157" s="47"/>
      <c r="MH1157" s="47"/>
      <c r="MI1157" s="47"/>
      <c r="MJ1157" s="47"/>
      <c r="MK1157" s="47"/>
      <c r="ML1157" s="47"/>
      <c r="MM1157" s="47"/>
      <c r="MN1157" s="47"/>
      <c r="MO1157" s="47"/>
      <c r="MP1157" s="47"/>
      <c r="MQ1157" s="47"/>
      <c r="MR1157" s="47"/>
      <c r="MS1157" s="47"/>
      <c r="MT1157" s="47"/>
      <c r="MU1157" s="47"/>
      <c r="MV1157" s="47"/>
      <c r="MW1157" s="47"/>
      <c r="MX1157" s="47"/>
      <c r="MY1157" s="47"/>
      <c r="MZ1157" s="47"/>
      <c r="NA1157" s="47"/>
    </row>
    <row r="1158" spans="138:365" x14ac:dyDescent="0.25">
      <c r="EH1158" s="47"/>
      <c r="EI1158" s="47"/>
      <c r="EJ1158" s="47"/>
      <c r="EK1158" s="47"/>
      <c r="EL1158" s="47"/>
      <c r="EM1158" s="47"/>
      <c r="EN1158" s="47"/>
      <c r="EO1158" s="47"/>
      <c r="EP1158" s="47"/>
      <c r="EQ1158" s="47"/>
      <c r="ER1158" s="47"/>
      <c r="ES1158" s="47"/>
      <c r="ET1158" s="47"/>
      <c r="EU1158" s="47"/>
      <c r="EV1158" s="47"/>
      <c r="EW1158" s="47"/>
      <c r="EX1158" s="47"/>
      <c r="EY1158" s="47"/>
      <c r="EZ1158" s="47"/>
      <c r="FA1158" s="47"/>
      <c r="FB1158" s="47"/>
      <c r="FC1158" s="47"/>
      <c r="FD1158" s="47"/>
      <c r="FE1158" s="47"/>
      <c r="FF1158" s="47"/>
      <c r="FG1158" s="47"/>
      <c r="FH1158" s="47"/>
      <c r="FI1158" s="47"/>
      <c r="FJ1158" s="47"/>
      <c r="FK1158" s="47"/>
      <c r="FL1158" s="47"/>
      <c r="FM1158" s="47"/>
      <c r="FN1158" s="47"/>
      <c r="FO1158" s="47"/>
      <c r="FP1158" s="47"/>
      <c r="FQ1158" s="47"/>
      <c r="FR1158" s="47"/>
      <c r="FS1158" s="47"/>
      <c r="FT1158" s="47"/>
      <c r="FU1158" s="47"/>
      <c r="FV1158" s="47"/>
      <c r="FW1158" s="47"/>
      <c r="FX1158" s="47"/>
      <c r="FY1158" s="47"/>
      <c r="FZ1158" s="47"/>
      <c r="GA1158" s="47"/>
      <c r="GB1158" s="47"/>
      <c r="GC1158" s="47"/>
      <c r="GD1158" s="47"/>
      <c r="GE1158" s="47"/>
      <c r="GF1158" s="47"/>
      <c r="GG1158" s="47"/>
      <c r="GH1158" s="47"/>
      <c r="GI1158" s="47"/>
      <c r="GJ1158" s="47"/>
      <c r="GK1158" s="47"/>
      <c r="GL1158" s="47"/>
      <c r="GM1158" s="47"/>
      <c r="GN1158" s="47"/>
      <c r="GO1158" s="47"/>
      <c r="GP1158" s="47"/>
      <c r="GQ1158" s="47"/>
      <c r="GR1158" s="47"/>
      <c r="GS1158" s="47"/>
      <c r="GT1158" s="47"/>
      <c r="GU1158" s="47"/>
      <c r="GV1158" s="47"/>
      <c r="GW1158" s="47"/>
      <c r="GX1158" s="47"/>
      <c r="GY1158" s="47"/>
      <c r="GZ1158" s="47"/>
      <c r="HA1158" s="47"/>
      <c r="HB1158" s="47"/>
      <c r="HC1158" s="47"/>
      <c r="HD1158" s="47"/>
      <c r="HE1158" s="47"/>
      <c r="HF1158" s="47"/>
      <c r="HG1158" s="47"/>
      <c r="HH1158" s="47"/>
      <c r="HI1158" s="47"/>
      <c r="HJ1158" s="47"/>
      <c r="HK1158" s="47"/>
      <c r="HL1158" s="47"/>
      <c r="HM1158" s="47"/>
      <c r="HN1158" s="47"/>
      <c r="HO1158" s="47"/>
      <c r="HP1158" s="47"/>
      <c r="HQ1158" s="47"/>
      <c r="HR1158" s="47"/>
      <c r="HS1158" s="47"/>
      <c r="HT1158" s="47"/>
      <c r="HU1158" s="47"/>
      <c r="HV1158" s="47"/>
      <c r="HW1158" s="47"/>
      <c r="HX1158" s="47"/>
      <c r="HY1158" s="47"/>
      <c r="HZ1158" s="47"/>
      <c r="IA1158" s="47"/>
      <c r="IB1158" s="47"/>
      <c r="IC1158" s="47"/>
      <c r="ID1158" s="47"/>
      <c r="IE1158" s="47"/>
      <c r="IF1158" s="47"/>
      <c r="IG1158" s="47"/>
      <c r="IH1158" s="47"/>
      <c r="II1158" s="47"/>
      <c r="IJ1158" s="47"/>
      <c r="IK1158" s="47"/>
      <c r="IL1158" s="47"/>
      <c r="IM1158" s="47"/>
      <c r="IN1158" s="47"/>
      <c r="IO1158" s="47"/>
      <c r="IP1158" s="47"/>
      <c r="IQ1158" s="47"/>
      <c r="IR1158" s="47"/>
      <c r="IS1158" s="47"/>
      <c r="IT1158" s="47"/>
      <c r="IU1158" s="47"/>
      <c r="IV1158" s="47"/>
      <c r="IW1158" s="47"/>
      <c r="IX1158" s="47"/>
      <c r="IY1158" s="47"/>
      <c r="IZ1158" s="47"/>
      <c r="JA1158" s="47"/>
      <c r="JB1158" s="47"/>
      <c r="JC1158" s="47"/>
      <c r="JD1158" s="47"/>
      <c r="JE1158" s="47"/>
      <c r="JF1158" s="47"/>
      <c r="JG1158" s="47"/>
      <c r="JH1158" s="47"/>
      <c r="JI1158" s="47"/>
      <c r="JJ1158" s="47"/>
      <c r="JK1158" s="47"/>
      <c r="JL1158" s="47"/>
      <c r="JM1158" s="47"/>
      <c r="JN1158" s="47"/>
      <c r="JO1158" s="47"/>
      <c r="JP1158" s="47"/>
      <c r="JQ1158" s="47"/>
      <c r="JR1158" s="47"/>
      <c r="JS1158" s="47"/>
      <c r="JT1158" s="47"/>
      <c r="JU1158" s="47"/>
      <c r="JV1158" s="47"/>
      <c r="JW1158" s="47"/>
      <c r="JX1158" s="47"/>
      <c r="JY1158" s="47"/>
      <c r="JZ1158" s="47"/>
      <c r="KA1158" s="47"/>
      <c r="KB1158" s="47"/>
      <c r="KC1158" s="47"/>
      <c r="KD1158" s="47"/>
      <c r="KE1158" s="47"/>
      <c r="KF1158" s="47"/>
      <c r="KG1158" s="47"/>
      <c r="KH1158" s="47"/>
      <c r="KI1158" s="47"/>
      <c r="KJ1158" s="47"/>
      <c r="KK1158" s="47"/>
      <c r="KL1158" s="47"/>
      <c r="KM1158" s="47"/>
      <c r="KN1158" s="47"/>
      <c r="KO1158" s="47"/>
      <c r="KP1158" s="47"/>
      <c r="KQ1158" s="47"/>
      <c r="KR1158" s="47"/>
      <c r="KS1158" s="47"/>
      <c r="KT1158" s="47"/>
      <c r="KU1158" s="47"/>
      <c r="KV1158" s="47"/>
      <c r="KW1158" s="47"/>
      <c r="KX1158" s="47"/>
      <c r="KY1158" s="47"/>
      <c r="KZ1158" s="47"/>
      <c r="LA1158" s="47"/>
      <c r="LB1158" s="47"/>
      <c r="LC1158" s="47"/>
      <c r="LD1158" s="47"/>
      <c r="LE1158" s="47"/>
      <c r="LF1158" s="47"/>
      <c r="LG1158" s="47"/>
      <c r="LH1158" s="47"/>
      <c r="LI1158" s="47"/>
      <c r="LJ1158" s="47"/>
      <c r="LK1158" s="47"/>
      <c r="LL1158" s="47"/>
      <c r="LM1158" s="47"/>
      <c r="LN1158" s="47"/>
      <c r="LO1158" s="47"/>
      <c r="LP1158" s="47"/>
      <c r="LQ1158" s="47"/>
      <c r="LR1158" s="47"/>
      <c r="LS1158" s="47"/>
      <c r="LT1158" s="47"/>
      <c r="LU1158" s="47"/>
      <c r="LV1158" s="47"/>
      <c r="LW1158" s="47"/>
      <c r="LX1158" s="47"/>
      <c r="LY1158" s="47"/>
      <c r="LZ1158" s="47"/>
      <c r="MA1158" s="47"/>
      <c r="MB1158" s="47"/>
      <c r="MC1158" s="47"/>
      <c r="MD1158" s="47"/>
      <c r="ME1158" s="47"/>
      <c r="MF1158" s="47"/>
      <c r="MG1158" s="47"/>
      <c r="MH1158" s="47"/>
      <c r="MI1158" s="47"/>
      <c r="MJ1158" s="47"/>
      <c r="MK1158" s="47"/>
      <c r="ML1158" s="47"/>
      <c r="MM1158" s="47"/>
      <c r="MN1158" s="47"/>
      <c r="MO1158" s="47"/>
      <c r="MP1158" s="47"/>
      <c r="MQ1158" s="47"/>
      <c r="MR1158" s="47"/>
      <c r="MS1158" s="47"/>
      <c r="MT1158" s="47"/>
      <c r="MU1158" s="47"/>
      <c r="MV1158" s="47"/>
      <c r="MW1158" s="47"/>
      <c r="MX1158" s="47"/>
      <c r="MY1158" s="47"/>
      <c r="MZ1158" s="47"/>
      <c r="NA1158" s="47"/>
    </row>
    <row r="1159" spans="138:365" x14ac:dyDescent="0.25">
      <c r="EH1159" s="47"/>
      <c r="EI1159" s="47"/>
      <c r="EJ1159" s="47"/>
      <c r="EK1159" s="47"/>
      <c r="EL1159" s="47"/>
      <c r="EM1159" s="47"/>
      <c r="EN1159" s="47"/>
      <c r="EO1159" s="47"/>
      <c r="EP1159" s="47"/>
      <c r="EQ1159" s="47"/>
      <c r="ER1159" s="47"/>
      <c r="ES1159" s="47"/>
      <c r="ET1159" s="47"/>
      <c r="EU1159" s="47"/>
      <c r="EV1159" s="47"/>
      <c r="EW1159" s="47"/>
      <c r="EX1159" s="47"/>
      <c r="EY1159" s="47"/>
      <c r="EZ1159" s="47"/>
      <c r="FA1159" s="47"/>
      <c r="FB1159" s="47"/>
      <c r="FC1159" s="47"/>
      <c r="FD1159" s="47"/>
      <c r="FE1159" s="47"/>
      <c r="FF1159" s="47"/>
      <c r="FG1159" s="47"/>
      <c r="FH1159" s="47"/>
      <c r="FI1159" s="47"/>
      <c r="FJ1159" s="47"/>
      <c r="FK1159" s="47"/>
      <c r="FL1159" s="47"/>
      <c r="FM1159" s="47"/>
      <c r="FN1159" s="47"/>
      <c r="FO1159" s="47"/>
      <c r="FP1159" s="47"/>
      <c r="FQ1159" s="47"/>
      <c r="FR1159" s="47"/>
      <c r="FS1159" s="47"/>
      <c r="FT1159" s="47"/>
      <c r="FU1159" s="47"/>
      <c r="FV1159" s="47"/>
      <c r="FW1159" s="47"/>
      <c r="FX1159" s="47"/>
      <c r="FY1159" s="47"/>
      <c r="FZ1159" s="47"/>
      <c r="GA1159" s="47"/>
      <c r="GB1159" s="47"/>
      <c r="GC1159" s="47"/>
      <c r="GD1159" s="47"/>
      <c r="GE1159" s="47"/>
      <c r="GF1159" s="47"/>
      <c r="GG1159" s="47"/>
      <c r="GH1159" s="47"/>
      <c r="GI1159" s="47"/>
      <c r="GJ1159" s="47"/>
      <c r="GK1159" s="47"/>
      <c r="GL1159" s="47"/>
      <c r="GM1159" s="47"/>
      <c r="GN1159" s="47"/>
      <c r="GO1159" s="47"/>
      <c r="GP1159" s="47"/>
      <c r="GQ1159" s="47"/>
      <c r="GR1159" s="47"/>
      <c r="GS1159" s="47"/>
      <c r="GT1159" s="47"/>
      <c r="GU1159" s="47"/>
      <c r="GV1159" s="47"/>
      <c r="GW1159" s="47"/>
      <c r="GX1159" s="47"/>
      <c r="GY1159" s="47"/>
      <c r="GZ1159" s="47"/>
      <c r="HA1159" s="47"/>
      <c r="HB1159" s="47"/>
      <c r="HC1159" s="47"/>
      <c r="HD1159" s="47"/>
      <c r="HE1159" s="47"/>
      <c r="HF1159" s="47"/>
      <c r="HG1159" s="47"/>
      <c r="HH1159" s="47"/>
      <c r="HI1159" s="47"/>
      <c r="HJ1159" s="47"/>
      <c r="HK1159" s="47"/>
      <c r="HL1159" s="47"/>
      <c r="HM1159" s="47"/>
      <c r="HN1159" s="47"/>
      <c r="HO1159" s="47"/>
      <c r="HP1159" s="47"/>
      <c r="HQ1159" s="47"/>
      <c r="HR1159" s="47"/>
      <c r="HS1159" s="47"/>
      <c r="HT1159" s="47"/>
      <c r="HU1159" s="47"/>
      <c r="HV1159" s="47"/>
      <c r="HW1159" s="47"/>
      <c r="HX1159" s="47"/>
      <c r="HY1159" s="47"/>
      <c r="HZ1159" s="47"/>
      <c r="IA1159" s="47"/>
      <c r="IB1159" s="47"/>
      <c r="IC1159" s="47"/>
      <c r="ID1159" s="47"/>
      <c r="IE1159" s="47"/>
      <c r="IF1159" s="47"/>
      <c r="IG1159" s="47"/>
      <c r="IH1159" s="47"/>
      <c r="II1159" s="47"/>
      <c r="IJ1159" s="47"/>
      <c r="IK1159" s="47"/>
      <c r="IL1159" s="47"/>
      <c r="IM1159" s="47"/>
      <c r="IN1159" s="47"/>
      <c r="IO1159" s="47"/>
      <c r="IP1159" s="47"/>
      <c r="IQ1159" s="47"/>
      <c r="IR1159" s="47"/>
      <c r="IS1159" s="47"/>
      <c r="IT1159" s="47"/>
      <c r="IU1159" s="47"/>
      <c r="IV1159" s="47"/>
      <c r="IW1159" s="47"/>
      <c r="IX1159" s="47"/>
      <c r="IY1159" s="47"/>
      <c r="IZ1159" s="47"/>
      <c r="JA1159" s="47"/>
      <c r="JB1159" s="47"/>
      <c r="JC1159" s="47"/>
      <c r="JD1159" s="47"/>
      <c r="JE1159" s="47"/>
      <c r="JF1159" s="47"/>
      <c r="JG1159" s="47"/>
      <c r="JH1159" s="47"/>
      <c r="JI1159" s="47"/>
      <c r="JJ1159" s="47"/>
      <c r="JK1159" s="47"/>
      <c r="JL1159" s="47"/>
      <c r="JM1159" s="47"/>
      <c r="JN1159" s="47"/>
      <c r="JO1159" s="47"/>
      <c r="JP1159" s="47"/>
      <c r="JQ1159" s="47"/>
      <c r="JR1159" s="47"/>
      <c r="JS1159" s="47"/>
      <c r="JT1159" s="47"/>
      <c r="JU1159" s="47"/>
      <c r="JV1159" s="47"/>
      <c r="JW1159" s="47"/>
      <c r="JX1159" s="47"/>
      <c r="JY1159" s="47"/>
      <c r="JZ1159" s="47"/>
      <c r="KA1159" s="47"/>
      <c r="KB1159" s="47"/>
      <c r="KC1159" s="47"/>
      <c r="KD1159" s="47"/>
      <c r="KE1159" s="47"/>
      <c r="KF1159" s="47"/>
      <c r="KG1159" s="47"/>
      <c r="KH1159" s="47"/>
      <c r="KI1159" s="47"/>
      <c r="KJ1159" s="47"/>
      <c r="KK1159" s="47"/>
      <c r="KL1159" s="47"/>
      <c r="KM1159" s="47"/>
      <c r="KN1159" s="47"/>
      <c r="KO1159" s="47"/>
      <c r="KP1159" s="47"/>
      <c r="KQ1159" s="47"/>
      <c r="KR1159" s="47"/>
      <c r="KS1159" s="47"/>
      <c r="KT1159" s="47"/>
      <c r="KU1159" s="47"/>
      <c r="KV1159" s="47"/>
      <c r="KW1159" s="47"/>
      <c r="KX1159" s="47"/>
      <c r="KY1159" s="47"/>
      <c r="KZ1159" s="47"/>
      <c r="LA1159" s="47"/>
      <c r="LB1159" s="47"/>
      <c r="LC1159" s="47"/>
      <c r="LD1159" s="47"/>
      <c r="LE1159" s="47"/>
      <c r="LF1159" s="47"/>
      <c r="LG1159" s="47"/>
      <c r="LH1159" s="47"/>
      <c r="LI1159" s="47"/>
      <c r="LJ1159" s="47"/>
      <c r="LK1159" s="47"/>
      <c r="LL1159" s="47"/>
      <c r="LM1159" s="47"/>
      <c r="LN1159" s="47"/>
      <c r="LO1159" s="47"/>
      <c r="LP1159" s="47"/>
      <c r="LQ1159" s="47"/>
      <c r="LR1159" s="47"/>
      <c r="LS1159" s="47"/>
      <c r="LT1159" s="47"/>
      <c r="LU1159" s="47"/>
      <c r="LV1159" s="47"/>
      <c r="LW1159" s="47"/>
      <c r="LX1159" s="47"/>
      <c r="LY1159" s="47"/>
      <c r="LZ1159" s="47"/>
      <c r="MA1159" s="47"/>
      <c r="MB1159" s="47"/>
      <c r="MC1159" s="47"/>
      <c r="MD1159" s="47"/>
      <c r="ME1159" s="47"/>
      <c r="MF1159" s="47"/>
      <c r="MG1159" s="47"/>
      <c r="MH1159" s="47"/>
      <c r="MI1159" s="47"/>
      <c r="MJ1159" s="47"/>
      <c r="MK1159" s="47"/>
      <c r="ML1159" s="47"/>
      <c r="MM1159" s="47"/>
      <c r="MN1159" s="47"/>
      <c r="MO1159" s="47"/>
      <c r="MP1159" s="47"/>
      <c r="MQ1159" s="47"/>
      <c r="MR1159" s="47"/>
      <c r="MS1159" s="47"/>
      <c r="MT1159" s="47"/>
      <c r="MU1159" s="47"/>
      <c r="MV1159" s="47"/>
      <c r="MW1159" s="47"/>
      <c r="MX1159" s="47"/>
      <c r="MY1159" s="47"/>
      <c r="MZ1159" s="47"/>
      <c r="NA1159" s="47"/>
    </row>
    <row r="1160" spans="138:365" x14ac:dyDescent="0.25">
      <c r="EH1160" s="47"/>
      <c r="EI1160" s="47"/>
      <c r="EJ1160" s="47"/>
      <c r="EK1160" s="47"/>
      <c r="EL1160" s="47"/>
      <c r="EM1160" s="47"/>
      <c r="EN1160" s="47"/>
      <c r="EO1160" s="47"/>
      <c r="EP1160" s="47"/>
      <c r="EQ1160" s="47"/>
      <c r="ER1160" s="47"/>
      <c r="ES1160" s="47"/>
      <c r="ET1160" s="47"/>
      <c r="EU1160" s="47"/>
      <c r="EV1160" s="47"/>
      <c r="EW1160" s="47"/>
      <c r="EX1160" s="47"/>
      <c r="EY1160" s="47"/>
      <c r="EZ1160" s="47"/>
      <c r="FA1160" s="47"/>
      <c r="FB1160" s="47"/>
      <c r="FC1160" s="47"/>
      <c r="FD1160" s="47"/>
      <c r="FE1160" s="47"/>
      <c r="FF1160" s="47"/>
      <c r="FG1160" s="47"/>
      <c r="FH1160" s="47"/>
      <c r="FI1160" s="47"/>
      <c r="FJ1160" s="47"/>
      <c r="FK1160" s="47"/>
      <c r="FL1160" s="47"/>
      <c r="FM1160" s="47"/>
      <c r="FN1160" s="47"/>
      <c r="FO1160" s="47"/>
      <c r="FP1160" s="47"/>
      <c r="FQ1160" s="47"/>
      <c r="FR1160" s="47"/>
      <c r="FS1160" s="47"/>
      <c r="FT1160" s="47"/>
      <c r="FU1160" s="47"/>
      <c r="FV1160" s="47"/>
      <c r="FW1160" s="47"/>
      <c r="FX1160" s="47"/>
      <c r="FY1160" s="47"/>
      <c r="FZ1160" s="47"/>
      <c r="GA1160" s="47"/>
      <c r="GB1160" s="47"/>
      <c r="GC1160" s="47"/>
      <c r="GD1160" s="47"/>
      <c r="GE1160" s="47"/>
      <c r="GF1160" s="47"/>
      <c r="GG1160" s="47"/>
      <c r="GH1160" s="47"/>
      <c r="GI1160" s="47"/>
      <c r="GJ1160" s="47"/>
      <c r="GK1160" s="47"/>
      <c r="GL1160" s="47"/>
      <c r="GM1160" s="47"/>
      <c r="GN1160" s="47"/>
      <c r="GO1160" s="47"/>
      <c r="GP1160" s="47"/>
      <c r="GQ1160" s="47"/>
      <c r="GR1160" s="47"/>
      <c r="GS1160" s="47"/>
      <c r="GT1160" s="47"/>
      <c r="GU1160" s="47"/>
      <c r="GV1160" s="47"/>
      <c r="GW1160" s="47"/>
      <c r="GX1160" s="47"/>
      <c r="GY1160" s="47"/>
      <c r="GZ1160" s="47"/>
      <c r="HA1160" s="47"/>
      <c r="HB1160" s="47"/>
      <c r="HC1160" s="47"/>
      <c r="HD1160" s="47"/>
      <c r="HE1160" s="47"/>
      <c r="HF1160" s="47"/>
      <c r="HG1160" s="47"/>
      <c r="HH1160" s="47"/>
      <c r="HI1160" s="47"/>
      <c r="HJ1160" s="47"/>
      <c r="HK1160" s="47"/>
      <c r="HL1160" s="47"/>
      <c r="HM1160" s="47"/>
      <c r="HN1160" s="47"/>
      <c r="HO1160" s="47"/>
      <c r="HP1160" s="47"/>
      <c r="HQ1160" s="47"/>
      <c r="HR1160" s="47"/>
      <c r="HS1160" s="47"/>
      <c r="HT1160" s="47"/>
      <c r="HU1160" s="47"/>
      <c r="HV1160" s="47"/>
      <c r="HW1160" s="47"/>
      <c r="HX1160" s="47"/>
      <c r="HY1160" s="47"/>
      <c r="HZ1160" s="47"/>
      <c r="IA1160" s="47"/>
      <c r="IB1160" s="47"/>
      <c r="IC1160" s="47"/>
      <c r="ID1160" s="47"/>
      <c r="IE1160" s="47"/>
      <c r="IF1160" s="47"/>
      <c r="IG1160" s="47"/>
      <c r="IH1160" s="47"/>
      <c r="II1160" s="47"/>
      <c r="IJ1160" s="47"/>
      <c r="IK1160" s="47"/>
      <c r="IL1160" s="47"/>
      <c r="IM1160" s="47"/>
      <c r="IN1160" s="47"/>
      <c r="IO1160" s="47"/>
      <c r="IP1160" s="47"/>
      <c r="IQ1160" s="47"/>
      <c r="IR1160" s="47"/>
      <c r="IS1160" s="47"/>
      <c r="IT1160" s="47"/>
      <c r="IU1160" s="47"/>
      <c r="IV1160" s="47"/>
      <c r="IW1160" s="47"/>
      <c r="IX1160" s="47"/>
      <c r="IY1160" s="47"/>
      <c r="IZ1160" s="47"/>
      <c r="JA1160" s="47"/>
      <c r="JB1160" s="47"/>
      <c r="JC1160" s="47"/>
      <c r="JD1160" s="47"/>
      <c r="JE1160" s="47"/>
      <c r="JF1160" s="47"/>
      <c r="JG1160" s="47"/>
      <c r="JH1160" s="47"/>
      <c r="JI1160" s="47"/>
      <c r="JJ1160" s="47"/>
      <c r="JK1160" s="47"/>
      <c r="JL1160" s="47"/>
      <c r="JM1160" s="47"/>
      <c r="JN1160" s="47"/>
      <c r="JO1160" s="47"/>
      <c r="JP1160" s="47"/>
      <c r="JQ1160" s="47"/>
      <c r="JR1160" s="47"/>
      <c r="JS1160" s="47"/>
      <c r="JT1160" s="47"/>
      <c r="JU1160" s="47"/>
      <c r="JV1160" s="47"/>
      <c r="JW1160" s="47"/>
      <c r="JX1160" s="47"/>
      <c r="JY1160" s="47"/>
      <c r="JZ1160" s="47"/>
      <c r="KA1160" s="47"/>
      <c r="KB1160" s="47"/>
      <c r="KC1160" s="47"/>
      <c r="KD1160" s="47"/>
      <c r="KE1160" s="47"/>
      <c r="KF1160" s="47"/>
      <c r="KG1160" s="47"/>
      <c r="KH1160" s="47"/>
      <c r="KI1160" s="47"/>
      <c r="KJ1160" s="47"/>
      <c r="KK1160" s="47"/>
      <c r="KL1160" s="47"/>
      <c r="KM1160" s="47"/>
      <c r="KN1160" s="47"/>
      <c r="KO1160" s="47"/>
      <c r="KP1160" s="47"/>
      <c r="KQ1160" s="47"/>
      <c r="KR1160" s="47"/>
      <c r="KS1160" s="47"/>
      <c r="KT1160" s="47"/>
      <c r="KU1160" s="47"/>
      <c r="KV1160" s="47"/>
      <c r="KW1160" s="47"/>
      <c r="KX1160" s="47"/>
      <c r="KY1160" s="47"/>
      <c r="KZ1160" s="47"/>
      <c r="LA1160" s="47"/>
      <c r="LB1160" s="47"/>
      <c r="LC1160" s="47"/>
      <c r="LD1160" s="47"/>
      <c r="LE1160" s="47"/>
      <c r="LF1160" s="47"/>
      <c r="LG1160" s="47"/>
      <c r="LH1160" s="47"/>
      <c r="LI1160" s="47"/>
      <c r="LJ1160" s="47"/>
      <c r="LK1160" s="47"/>
      <c r="LL1160" s="47"/>
      <c r="LM1160" s="47"/>
      <c r="LN1160" s="47"/>
      <c r="LO1160" s="47"/>
      <c r="LP1160" s="47"/>
      <c r="LQ1160" s="47"/>
      <c r="LR1160" s="47"/>
      <c r="LS1160" s="47"/>
      <c r="LT1160" s="47"/>
      <c r="LU1160" s="47"/>
      <c r="LV1160" s="47"/>
      <c r="LW1160" s="47"/>
      <c r="LX1160" s="47"/>
      <c r="LY1160" s="47"/>
      <c r="LZ1160" s="47"/>
      <c r="MA1160" s="47"/>
      <c r="MB1160" s="47"/>
      <c r="MC1160" s="47"/>
      <c r="MD1160" s="47"/>
      <c r="ME1160" s="47"/>
      <c r="MF1160" s="47"/>
      <c r="MG1160" s="47"/>
      <c r="MH1160" s="47"/>
      <c r="MI1160" s="47"/>
      <c r="MJ1160" s="47"/>
      <c r="MK1160" s="47"/>
      <c r="ML1160" s="47"/>
      <c r="MM1160" s="47"/>
      <c r="MN1160" s="47"/>
      <c r="MO1160" s="47"/>
      <c r="MP1160" s="47"/>
      <c r="MQ1160" s="47"/>
      <c r="MR1160" s="47"/>
      <c r="MS1160" s="47"/>
      <c r="MT1160" s="47"/>
      <c r="MU1160" s="47"/>
      <c r="MV1160" s="47"/>
      <c r="MW1160" s="47"/>
      <c r="MX1160" s="47"/>
      <c r="MY1160" s="47"/>
      <c r="MZ1160" s="47"/>
      <c r="NA1160" s="47"/>
    </row>
    <row r="1161" spans="138:365" x14ac:dyDescent="0.25">
      <c r="EH1161" s="47"/>
      <c r="EI1161" s="47"/>
      <c r="EJ1161" s="47"/>
      <c r="EK1161" s="47"/>
      <c r="EL1161" s="47"/>
      <c r="EM1161" s="47"/>
      <c r="EN1161" s="47"/>
      <c r="EO1161" s="47"/>
      <c r="EP1161" s="47"/>
      <c r="EQ1161" s="47"/>
      <c r="ER1161" s="47"/>
      <c r="ES1161" s="47"/>
      <c r="ET1161" s="47"/>
      <c r="EU1161" s="47"/>
      <c r="EV1161" s="47"/>
      <c r="EW1161" s="47"/>
      <c r="EX1161" s="47"/>
      <c r="EY1161" s="47"/>
      <c r="EZ1161" s="47"/>
      <c r="FA1161" s="47"/>
      <c r="FB1161" s="47"/>
      <c r="FC1161" s="47"/>
      <c r="FD1161" s="47"/>
      <c r="FE1161" s="47"/>
      <c r="FF1161" s="47"/>
      <c r="FG1161" s="47"/>
      <c r="FH1161" s="47"/>
      <c r="FI1161" s="47"/>
      <c r="FJ1161" s="47"/>
      <c r="FK1161" s="47"/>
      <c r="FL1161" s="47"/>
      <c r="FM1161" s="47"/>
      <c r="FN1161" s="47"/>
      <c r="FO1161" s="47"/>
      <c r="FP1161" s="47"/>
      <c r="FQ1161" s="47"/>
      <c r="FR1161" s="47"/>
      <c r="FS1161" s="47"/>
      <c r="FT1161" s="47"/>
      <c r="FU1161" s="47"/>
      <c r="FV1161" s="47"/>
      <c r="FW1161" s="47"/>
      <c r="FX1161" s="47"/>
      <c r="FY1161" s="47"/>
      <c r="FZ1161" s="47"/>
      <c r="GA1161" s="47"/>
      <c r="GB1161" s="47"/>
      <c r="GC1161" s="47"/>
      <c r="GD1161" s="47"/>
      <c r="GE1161" s="47"/>
      <c r="GF1161" s="47"/>
      <c r="GG1161" s="47"/>
      <c r="GH1161" s="47"/>
      <c r="GI1161" s="47"/>
      <c r="GJ1161" s="47"/>
      <c r="GK1161" s="47"/>
      <c r="GL1161" s="47"/>
      <c r="GM1161" s="47"/>
      <c r="GN1161" s="47"/>
      <c r="GO1161" s="47"/>
      <c r="GP1161" s="47"/>
      <c r="GQ1161" s="47"/>
      <c r="GR1161" s="47"/>
      <c r="GS1161" s="47"/>
      <c r="GT1161" s="47"/>
      <c r="GU1161" s="47"/>
      <c r="GV1161" s="47"/>
      <c r="GW1161" s="47"/>
      <c r="GX1161" s="47"/>
      <c r="GY1161" s="47"/>
      <c r="GZ1161" s="47"/>
      <c r="HA1161" s="47"/>
      <c r="HB1161" s="47"/>
      <c r="HC1161" s="47"/>
      <c r="HD1161" s="47"/>
      <c r="HE1161" s="47"/>
      <c r="HF1161" s="47"/>
      <c r="HG1161" s="47"/>
      <c r="HH1161" s="47"/>
      <c r="HI1161" s="47"/>
      <c r="HJ1161" s="47"/>
      <c r="HK1161" s="47"/>
      <c r="HL1161" s="47"/>
      <c r="HM1161" s="47"/>
      <c r="HN1161" s="47"/>
      <c r="HO1161" s="47"/>
      <c r="HP1161" s="47"/>
      <c r="HQ1161" s="47"/>
      <c r="HR1161" s="47"/>
      <c r="HS1161" s="47"/>
      <c r="HT1161" s="47"/>
      <c r="HU1161" s="47"/>
      <c r="HV1161" s="47"/>
      <c r="HW1161" s="47"/>
      <c r="HX1161" s="47"/>
      <c r="HY1161" s="47"/>
      <c r="HZ1161" s="47"/>
      <c r="IA1161" s="47"/>
      <c r="IB1161" s="47"/>
      <c r="IC1161" s="47"/>
      <c r="ID1161" s="47"/>
      <c r="IE1161" s="47"/>
      <c r="IF1161" s="47"/>
      <c r="IG1161" s="47"/>
      <c r="IH1161" s="47"/>
      <c r="II1161" s="47"/>
      <c r="IJ1161" s="47"/>
      <c r="IK1161" s="47"/>
      <c r="IL1161" s="47"/>
      <c r="IM1161" s="47"/>
      <c r="IN1161" s="47"/>
      <c r="IO1161" s="47"/>
      <c r="IP1161" s="47"/>
      <c r="IQ1161" s="47"/>
      <c r="IR1161" s="47"/>
      <c r="IS1161" s="47"/>
      <c r="IT1161" s="47"/>
      <c r="IU1161" s="47"/>
      <c r="IV1161" s="47"/>
      <c r="IW1161" s="47"/>
      <c r="IX1161" s="47"/>
      <c r="IY1161" s="47"/>
      <c r="IZ1161" s="47"/>
      <c r="JA1161" s="47"/>
      <c r="JB1161" s="47"/>
      <c r="JC1161" s="47"/>
      <c r="JD1161" s="47"/>
      <c r="JE1161" s="47"/>
      <c r="JF1161" s="47"/>
      <c r="JG1161" s="47"/>
      <c r="JH1161" s="47"/>
      <c r="JI1161" s="47"/>
      <c r="JJ1161" s="47"/>
      <c r="JK1161" s="47"/>
      <c r="JL1161" s="47"/>
      <c r="JM1161" s="47"/>
      <c r="JN1161" s="47"/>
      <c r="JO1161" s="47"/>
      <c r="JP1161" s="47"/>
      <c r="JQ1161" s="47"/>
      <c r="JR1161" s="47"/>
      <c r="JS1161" s="47"/>
      <c r="JT1161" s="47"/>
      <c r="JU1161" s="47"/>
      <c r="JV1161" s="47"/>
      <c r="JW1161" s="47"/>
      <c r="JX1161" s="47"/>
      <c r="JY1161" s="47"/>
      <c r="JZ1161" s="47"/>
      <c r="KA1161" s="47"/>
      <c r="KB1161" s="47"/>
      <c r="KC1161" s="47"/>
      <c r="KD1161" s="47"/>
      <c r="KE1161" s="47"/>
      <c r="KF1161" s="47"/>
      <c r="KG1161" s="47"/>
      <c r="KH1161" s="47"/>
      <c r="KI1161" s="47"/>
      <c r="KJ1161" s="47"/>
      <c r="KK1161" s="47"/>
      <c r="KL1161" s="47"/>
      <c r="KM1161" s="47"/>
      <c r="KN1161" s="47"/>
      <c r="KO1161" s="47"/>
      <c r="KP1161" s="47"/>
      <c r="KQ1161" s="47"/>
      <c r="KR1161" s="47"/>
      <c r="KS1161" s="47"/>
      <c r="KT1161" s="47"/>
      <c r="KU1161" s="47"/>
      <c r="KV1161" s="47"/>
      <c r="KW1161" s="47"/>
      <c r="KX1161" s="47"/>
      <c r="KY1161" s="47"/>
      <c r="KZ1161" s="47"/>
      <c r="LA1161" s="47"/>
      <c r="LB1161" s="47"/>
      <c r="LC1161" s="47"/>
      <c r="LD1161" s="47"/>
      <c r="LE1161" s="47"/>
      <c r="LF1161" s="47"/>
      <c r="LG1161" s="47"/>
      <c r="LH1161" s="47"/>
      <c r="LI1161" s="47"/>
      <c r="LJ1161" s="47"/>
      <c r="LK1161" s="47"/>
      <c r="LL1161" s="47"/>
      <c r="LM1161" s="47"/>
      <c r="LN1161" s="47"/>
      <c r="LO1161" s="47"/>
      <c r="LP1161" s="47"/>
      <c r="LQ1161" s="47"/>
      <c r="LR1161" s="47"/>
      <c r="LS1161" s="47"/>
      <c r="LT1161" s="47"/>
      <c r="LU1161" s="47"/>
      <c r="LV1161" s="47"/>
      <c r="LW1161" s="47"/>
      <c r="LX1161" s="47"/>
      <c r="LY1161" s="47"/>
      <c r="LZ1161" s="47"/>
      <c r="MA1161" s="47"/>
      <c r="MB1161" s="47"/>
      <c r="MC1161" s="47"/>
      <c r="MD1161" s="47"/>
      <c r="ME1161" s="47"/>
      <c r="MF1161" s="47"/>
      <c r="MG1161" s="47"/>
      <c r="MH1161" s="47"/>
      <c r="MI1161" s="47"/>
      <c r="MJ1161" s="47"/>
      <c r="MK1161" s="47"/>
      <c r="ML1161" s="47"/>
      <c r="MM1161" s="47"/>
      <c r="MN1161" s="47"/>
      <c r="MO1161" s="47"/>
      <c r="MP1161" s="47"/>
      <c r="MQ1161" s="47"/>
      <c r="MR1161" s="47"/>
      <c r="MS1161" s="47"/>
      <c r="MT1161" s="47"/>
      <c r="MU1161" s="47"/>
      <c r="MV1161" s="47"/>
      <c r="MW1161" s="47"/>
      <c r="MX1161" s="47"/>
      <c r="MY1161" s="47"/>
      <c r="MZ1161" s="47"/>
      <c r="NA1161" s="47"/>
    </row>
    <row r="1162" spans="138:365" x14ac:dyDescent="0.25">
      <c r="EH1162" s="47"/>
      <c r="EI1162" s="47"/>
      <c r="EJ1162" s="47"/>
      <c r="EK1162" s="47"/>
      <c r="EL1162" s="47"/>
      <c r="EM1162" s="47"/>
      <c r="EN1162" s="47"/>
      <c r="EO1162" s="47"/>
      <c r="EP1162" s="47"/>
      <c r="EQ1162" s="47"/>
      <c r="ER1162" s="47"/>
      <c r="ES1162" s="47"/>
      <c r="ET1162" s="47"/>
      <c r="EU1162" s="47"/>
      <c r="EV1162" s="47"/>
      <c r="EW1162" s="47"/>
      <c r="EX1162" s="47"/>
      <c r="EY1162" s="47"/>
      <c r="EZ1162" s="47"/>
      <c r="FA1162" s="47"/>
      <c r="FB1162" s="47"/>
      <c r="FC1162" s="47"/>
      <c r="FD1162" s="47"/>
      <c r="FE1162" s="47"/>
      <c r="FF1162" s="47"/>
      <c r="FG1162" s="47"/>
      <c r="FH1162" s="47"/>
      <c r="FI1162" s="47"/>
      <c r="FJ1162" s="47"/>
      <c r="FK1162" s="47"/>
      <c r="FL1162" s="47"/>
      <c r="FM1162" s="47"/>
      <c r="FN1162" s="47"/>
      <c r="FO1162" s="47"/>
      <c r="FP1162" s="47"/>
      <c r="FQ1162" s="47"/>
      <c r="FR1162" s="47"/>
      <c r="FS1162" s="47"/>
      <c r="FT1162" s="47"/>
      <c r="FU1162" s="47"/>
      <c r="FV1162" s="47"/>
      <c r="FW1162" s="47"/>
      <c r="FX1162" s="47"/>
      <c r="FY1162" s="47"/>
      <c r="FZ1162" s="47"/>
      <c r="GA1162" s="47"/>
      <c r="GB1162" s="47"/>
      <c r="GC1162" s="47"/>
      <c r="GD1162" s="47"/>
      <c r="GE1162" s="47"/>
      <c r="GF1162" s="47"/>
      <c r="GG1162" s="47"/>
      <c r="GH1162" s="47"/>
      <c r="GI1162" s="47"/>
      <c r="GJ1162" s="47"/>
      <c r="GK1162" s="47"/>
      <c r="GL1162" s="47"/>
      <c r="GM1162" s="47"/>
      <c r="GN1162" s="47"/>
      <c r="GO1162" s="47"/>
      <c r="GP1162" s="47"/>
      <c r="GQ1162" s="47"/>
      <c r="GR1162" s="47"/>
      <c r="GS1162" s="47"/>
      <c r="GT1162" s="47"/>
      <c r="GU1162" s="47"/>
      <c r="GV1162" s="47"/>
      <c r="GW1162" s="47"/>
      <c r="GX1162" s="47"/>
      <c r="GY1162" s="47"/>
      <c r="GZ1162" s="47"/>
      <c r="HA1162" s="47"/>
      <c r="HB1162" s="47"/>
      <c r="HC1162" s="47"/>
      <c r="HD1162" s="47"/>
      <c r="HE1162" s="47"/>
      <c r="HF1162" s="47"/>
      <c r="HG1162" s="47"/>
      <c r="HH1162" s="47"/>
      <c r="HI1162" s="47"/>
      <c r="HJ1162" s="47"/>
      <c r="HK1162" s="47"/>
      <c r="HL1162" s="47"/>
      <c r="HM1162" s="47"/>
      <c r="HN1162" s="47"/>
      <c r="HO1162" s="47"/>
      <c r="HP1162" s="47"/>
      <c r="HQ1162" s="47"/>
      <c r="HR1162" s="47"/>
      <c r="HS1162" s="47"/>
      <c r="HT1162" s="47"/>
      <c r="HU1162" s="47"/>
      <c r="HV1162" s="47"/>
      <c r="HW1162" s="47"/>
      <c r="HX1162" s="47"/>
      <c r="HY1162" s="47"/>
      <c r="HZ1162" s="47"/>
      <c r="IA1162" s="47"/>
      <c r="IB1162" s="47"/>
      <c r="IC1162" s="47"/>
      <c r="ID1162" s="47"/>
      <c r="IE1162" s="47"/>
      <c r="IF1162" s="47"/>
      <c r="IG1162" s="47"/>
      <c r="IH1162" s="47"/>
      <c r="II1162" s="47"/>
      <c r="IJ1162" s="47"/>
      <c r="IK1162" s="47"/>
      <c r="IL1162" s="47"/>
      <c r="IM1162" s="47"/>
      <c r="IN1162" s="47"/>
      <c r="IO1162" s="47"/>
      <c r="IP1162" s="47"/>
      <c r="IQ1162" s="47"/>
      <c r="IR1162" s="47"/>
      <c r="IS1162" s="47"/>
      <c r="IT1162" s="47"/>
      <c r="IU1162" s="47"/>
      <c r="IV1162" s="47"/>
      <c r="IW1162" s="47"/>
      <c r="IX1162" s="47"/>
      <c r="IY1162" s="47"/>
      <c r="IZ1162" s="47"/>
      <c r="JA1162" s="47"/>
      <c r="JB1162" s="47"/>
      <c r="JC1162" s="47"/>
      <c r="JD1162" s="47"/>
      <c r="JE1162" s="47"/>
      <c r="JF1162" s="47"/>
      <c r="JG1162" s="47"/>
      <c r="JH1162" s="47"/>
      <c r="JI1162" s="47"/>
      <c r="JJ1162" s="47"/>
      <c r="JK1162" s="47"/>
      <c r="JL1162" s="47"/>
      <c r="JM1162" s="47"/>
      <c r="JN1162" s="47"/>
      <c r="JO1162" s="47"/>
      <c r="JP1162" s="47"/>
      <c r="JQ1162" s="47"/>
      <c r="JR1162" s="47"/>
      <c r="JS1162" s="47"/>
      <c r="JT1162" s="47"/>
      <c r="JU1162" s="47"/>
      <c r="JV1162" s="47"/>
      <c r="JW1162" s="47"/>
      <c r="JX1162" s="47"/>
      <c r="JY1162" s="47"/>
      <c r="JZ1162" s="47"/>
      <c r="KA1162" s="47"/>
      <c r="KB1162" s="47"/>
      <c r="KC1162" s="47"/>
      <c r="KD1162" s="47"/>
      <c r="KE1162" s="47"/>
      <c r="KF1162" s="47"/>
      <c r="KG1162" s="47"/>
      <c r="KH1162" s="47"/>
      <c r="KI1162" s="47"/>
      <c r="KJ1162" s="47"/>
      <c r="KK1162" s="47"/>
      <c r="KL1162" s="47"/>
      <c r="KM1162" s="47"/>
      <c r="KN1162" s="47"/>
      <c r="KO1162" s="47"/>
      <c r="KP1162" s="47"/>
      <c r="KQ1162" s="47"/>
      <c r="KR1162" s="47"/>
      <c r="KS1162" s="47"/>
      <c r="KT1162" s="47"/>
      <c r="KU1162" s="47"/>
      <c r="KV1162" s="47"/>
      <c r="KW1162" s="47"/>
      <c r="KX1162" s="47"/>
      <c r="KY1162" s="47"/>
      <c r="KZ1162" s="47"/>
      <c r="LA1162" s="47"/>
      <c r="LB1162" s="47"/>
      <c r="LC1162" s="47"/>
      <c r="LD1162" s="47"/>
      <c r="LE1162" s="47"/>
      <c r="LF1162" s="47"/>
      <c r="LG1162" s="47"/>
      <c r="LH1162" s="47"/>
      <c r="LI1162" s="47"/>
      <c r="LJ1162" s="47"/>
      <c r="LK1162" s="47"/>
      <c r="LL1162" s="47"/>
      <c r="LM1162" s="47"/>
      <c r="LN1162" s="47"/>
      <c r="LO1162" s="47"/>
      <c r="LP1162" s="47"/>
      <c r="LQ1162" s="47"/>
      <c r="LR1162" s="47"/>
      <c r="LS1162" s="47"/>
      <c r="LT1162" s="47"/>
      <c r="LU1162" s="47"/>
      <c r="LV1162" s="47"/>
      <c r="LW1162" s="47"/>
      <c r="LX1162" s="47"/>
      <c r="LY1162" s="47"/>
      <c r="LZ1162" s="47"/>
      <c r="MA1162" s="47"/>
      <c r="MB1162" s="47"/>
      <c r="MC1162" s="47"/>
      <c r="MD1162" s="47"/>
      <c r="ME1162" s="47"/>
      <c r="MF1162" s="47"/>
      <c r="MG1162" s="47"/>
      <c r="MH1162" s="47"/>
      <c r="MI1162" s="47"/>
      <c r="MJ1162" s="47"/>
      <c r="MK1162" s="47"/>
      <c r="ML1162" s="47"/>
      <c r="MM1162" s="47"/>
      <c r="MN1162" s="47"/>
      <c r="MO1162" s="47"/>
      <c r="MP1162" s="47"/>
      <c r="MQ1162" s="47"/>
      <c r="MR1162" s="47"/>
      <c r="MS1162" s="47"/>
      <c r="MT1162" s="47"/>
      <c r="MU1162" s="47"/>
      <c r="MV1162" s="47"/>
      <c r="MW1162" s="47"/>
      <c r="MX1162" s="47"/>
      <c r="MY1162" s="47"/>
      <c r="MZ1162" s="47"/>
      <c r="NA1162" s="47"/>
    </row>
    <row r="1163" spans="138:365" x14ac:dyDescent="0.25">
      <c r="EH1163" s="47"/>
      <c r="EI1163" s="47"/>
      <c r="EJ1163" s="47"/>
      <c r="EK1163" s="47"/>
      <c r="EL1163" s="47"/>
      <c r="EM1163" s="47"/>
      <c r="EN1163" s="47"/>
      <c r="EO1163" s="47"/>
      <c r="EP1163" s="47"/>
      <c r="EQ1163" s="47"/>
      <c r="ER1163" s="47"/>
      <c r="ES1163" s="47"/>
      <c r="ET1163" s="47"/>
      <c r="EU1163" s="47"/>
      <c r="EV1163" s="47"/>
      <c r="EW1163" s="47"/>
      <c r="EX1163" s="47"/>
      <c r="EY1163" s="47"/>
      <c r="EZ1163" s="47"/>
      <c r="FA1163" s="47"/>
      <c r="FB1163" s="47"/>
      <c r="FC1163" s="47"/>
      <c r="FD1163" s="47"/>
      <c r="FE1163" s="47"/>
      <c r="FF1163" s="47"/>
      <c r="FG1163" s="47"/>
      <c r="FH1163" s="47"/>
      <c r="FI1163" s="47"/>
      <c r="FJ1163" s="47"/>
      <c r="FK1163" s="47"/>
      <c r="FL1163" s="47"/>
      <c r="FM1163" s="47"/>
      <c r="FN1163" s="47"/>
      <c r="FO1163" s="47"/>
      <c r="FP1163" s="47"/>
      <c r="FQ1163" s="47"/>
      <c r="FR1163" s="47"/>
      <c r="FS1163" s="47"/>
      <c r="FT1163" s="47"/>
      <c r="FU1163" s="47"/>
      <c r="FV1163" s="47"/>
      <c r="FW1163" s="47"/>
      <c r="FX1163" s="47"/>
      <c r="FY1163" s="47"/>
      <c r="FZ1163" s="47"/>
      <c r="GA1163" s="47"/>
      <c r="GB1163" s="47"/>
      <c r="GC1163" s="47"/>
      <c r="GD1163" s="47"/>
      <c r="GE1163" s="47"/>
      <c r="GF1163" s="47"/>
      <c r="GG1163" s="47"/>
      <c r="GH1163" s="47"/>
      <c r="GI1163" s="47"/>
      <c r="GJ1163" s="47"/>
      <c r="GK1163" s="47"/>
      <c r="GL1163" s="47"/>
      <c r="GM1163" s="47"/>
      <c r="GN1163" s="47"/>
      <c r="GO1163" s="47"/>
      <c r="GP1163" s="47"/>
      <c r="GQ1163" s="47"/>
      <c r="GR1163" s="47"/>
      <c r="GS1163" s="47"/>
      <c r="GT1163" s="47"/>
      <c r="GU1163" s="47"/>
      <c r="GV1163" s="47"/>
      <c r="GW1163" s="47"/>
      <c r="GX1163" s="47"/>
      <c r="GY1163" s="47"/>
      <c r="GZ1163" s="47"/>
      <c r="HA1163" s="47"/>
      <c r="HB1163" s="47"/>
      <c r="HC1163" s="47"/>
      <c r="HD1163" s="47"/>
      <c r="HE1163" s="47"/>
      <c r="HF1163" s="47"/>
      <c r="HG1163" s="47"/>
      <c r="HH1163" s="47"/>
      <c r="HI1163" s="47"/>
      <c r="HJ1163" s="47"/>
      <c r="HK1163" s="47"/>
      <c r="HL1163" s="47"/>
      <c r="HM1163" s="47"/>
      <c r="HN1163" s="47"/>
      <c r="HO1163" s="47"/>
      <c r="HP1163" s="47"/>
      <c r="HQ1163" s="47"/>
      <c r="HR1163" s="47"/>
      <c r="HS1163" s="47"/>
      <c r="HT1163" s="47"/>
      <c r="HU1163" s="47"/>
      <c r="HV1163" s="47"/>
      <c r="HW1163" s="47"/>
      <c r="HX1163" s="47"/>
      <c r="HY1163" s="47"/>
      <c r="HZ1163" s="47"/>
      <c r="IA1163" s="47"/>
      <c r="IB1163" s="47"/>
      <c r="IC1163" s="47"/>
      <c r="ID1163" s="47"/>
      <c r="IE1163" s="47"/>
      <c r="IF1163" s="47"/>
      <c r="IG1163" s="47"/>
      <c r="IH1163" s="47"/>
      <c r="II1163" s="47"/>
      <c r="IJ1163" s="47"/>
      <c r="IK1163" s="47"/>
      <c r="IL1163" s="47"/>
      <c r="IM1163" s="47"/>
      <c r="IN1163" s="47"/>
      <c r="IO1163" s="47"/>
      <c r="IP1163" s="47"/>
      <c r="IQ1163" s="47"/>
      <c r="IR1163" s="47"/>
      <c r="IS1163" s="47"/>
      <c r="IT1163" s="47"/>
      <c r="IU1163" s="47"/>
      <c r="IV1163" s="47"/>
      <c r="IW1163" s="47"/>
      <c r="IX1163" s="47"/>
      <c r="IY1163" s="47"/>
      <c r="IZ1163" s="47"/>
      <c r="JA1163" s="47"/>
      <c r="JB1163" s="47"/>
      <c r="JC1163" s="47"/>
      <c r="JD1163" s="47"/>
      <c r="JE1163" s="47"/>
      <c r="JF1163" s="47"/>
      <c r="JG1163" s="47"/>
      <c r="JH1163" s="47"/>
      <c r="JI1163" s="47"/>
      <c r="JJ1163" s="47"/>
      <c r="JK1163" s="47"/>
      <c r="JL1163" s="47"/>
      <c r="JM1163" s="47"/>
      <c r="JN1163" s="47"/>
      <c r="JO1163" s="47"/>
      <c r="JP1163" s="47"/>
      <c r="JQ1163" s="47"/>
      <c r="JR1163" s="47"/>
      <c r="JS1163" s="47"/>
      <c r="JT1163" s="47"/>
      <c r="JU1163" s="47"/>
      <c r="JV1163" s="47"/>
      <c r="JW1163" s="47"/>
      <c r="JX1163" s="47"/>
      <c r="JY1163" s="47"/>
      <c r="JZ1163" s="47"/>
      <c r="KA1163" s="47"/>
      <c r="KB1163" s="47"/>
      <c r="KC1163" s="47"/>
      <c r="KD1163" s="47"/>
      <c r="KE1163" s="47"/>
      <c r="KF1163" s="47"/>
      <c r="KG1163" s="47"/>
      <c r="KH1163" s="47"/>
      <c r="KI1163" s="47"/>
      <c r="KJ1163" s="47"/>
      <c r="KK1163" s="47"/>
      <c r="KL1163" s="47"/>
      <c r="KM1163" s="47"/>
      <c r="KN1163" s="47"/>
      <c r="KO1163" s="47"/>
      <c r="KP1163" s="47"/>
      <c r="KQ1163" s="47"/>
      <c r="KR1163" s="47"/>
      <c r="KS1163" s="47"/>
      <c r="KT1163" s="47"/>
      <c r="KU1163" s="47"/>
      <c r="KV1163" s="47"/>
      <c r="KW1163" s="47"/>
      <c r="KX1163" s="47"/>
      <c r="KY1163" s="47"/>
      <c r="KZ1163" s="47"/>
      <c r="LA1163" s="47"/>
      <c r="LB1163" s="47"/>
      <c r="LC1163" s="47"/>
      <c r="LD1163" s="47"/>
      <c r="LE1163" s="47"/>
      <c r="LF1163" s="47"/>
      <c r="LG1163" s="47"/>
      <c r="LH1163" s="47"/>
      <c r="LI1163" s="47"/>
      <c r="LJ1163" s="47"/>
      <c r="LK1163" s="47"/>
      <c r="LL1163" s="47"/>
      <c r="LM1163" s="47"/>
      <c r="LN1163" s="47"/>
      <c r="LO1163" s="47"/>
      <c r="LP1163" s="47"/>
      <c r="LQ1163" s="47"/>
      <c r="LR1163" s="47"/>
      <c r="LS1163" s="47"/>
      <c r="LT1163" s="47"/>
      <c r="LU1163" s="47"/>
      <c r="LV1163" s="47"/>
      <c r="LW1163" s="47"/>
      <c r="LX1163" s="47"/>
      <c r="LY1163" s="47"/>
      <c r="LZ1163" s="47"/>
      <c r="MA1163" s="47"/>
      <c r="MB1163" s="47"/>
      <c r="MC1163" s="47"/>
      <c r="MD1163" s="47"/>
      <c r="ME1163" s="47"/>
      <c r="MF1163" s="47"/>
      <c r="MG1163" s="47"/>
      <c r="MH1163" s="47"/>
      <c r="MI1163" s="47"/>
      <c r="MJ1163" s="47"/>
      <c r="MK1163" s="47"/>
      <c r="ML1163" s="47"/>
      <c r="MM1163" s="47"/>
      <c r="MN1163" s="47"/>
      <c r="MO1163" s="47"/>
      <c r="MP1163" s="47"/>
      <c r="MQ1163" s="47"/>
      <c r="MR1163" s="47"/>
      <c r="MS1163" s="47"/>
      <c r="MT1163" s="47"/>
      <c r="MU1163" s="47"/>
      <c r="MV1163" s="47"/>
      <c r="MW1163" s="47"/>
      <c r="MX1163" s="47"/>
      <c r="MY1163" s="47"/>
      <c r="MZ1163" s="47"/>
      <c r="NA1163" s="47"/>
    </row>
    <row r="1164" spans="138:365" x14ac:dyDescent="0.25">
      <c r="EH1164" s="47"/>
      <c r="EI1164" s="47"/>
      <c r="EJ1164" s="47"/>
      <c r="EK1164" s="47"/>
      <c r="EL1164" s="47"/>
      <c r="EM1164" s="47"/>
      <c r="EN1164" s="47"/>
      <c r="EO1164" s="47"/>
      <c r="EP1164" s="47"/>
      <c r="EQ1164" s="47"/>
      <c r="ER1164" s="47"/>
      <c r="ES1164" s="47"/>
      <c r="ET1164" s="47"/>
      <c r="EU1164" s="47"/>
      <c r="EV1164" s="47"/>
      <c r="EW1164" s="47"/>
      <c r="EX1164" s="47"/>
      <c r="EY1164" s="47"/>
      <c r="EZ1164" s="47"/>
      <c r="FA1164" s="47"/>
      <c r="FB1164" s="47"/>
      <c r="FC1164" s="47"/>
      <c r="FD1164" s="47"/>
      <c r="FE1164" s="47"/>
      <c r="FF1164" s="47"/>
      <c r="FG1164" s="47"/>
      <c r="FH1164" s="47"/>
      <c r="FI1164" s="47"/>
      <c r="FJ1164" s="47"/>
      <c r="FK1164" s="47"/>
      <c r="FL1164" s="47"/>
      <c r="FM1164" s="47"/>
      <c r="FN1164" s="47"/>
      <c r="FO1164" s="47"/>
      <c r="FP1164" s="47"/>
      <c r="FQ1164" s="47"/>
      <c r="FR1164" s="47"/>
      <c r="FS1164" s="47"/>
      <c r="FT1164" s="47"/>
      <c r="FU1164" s="47"/>
      <c r="FV1164" s="47"/>
      <c r="FW1164" s="47"/>
      <c r="FX1164" s="47"/>
      <c r="FY1164" s="47"/>
      <c r="FZ1164" s="47"/>
      <c r="GA1164" s="47"/>
      <c r="GB1164" s="47"/>
      <c r="GC1164" s="47"/>
      <c r="GD1164" s="47"/>
      <c r="GE1164" s="47"/>
      <c r="GF1164" s="47"/>
      <c r="GG1164" s="47"/>
      <c r="GH1164" s="47"/>
      <c r="GI1164" s="47"/>
      <c r="GJ1164" s="47"/>
      <c r="GK1164" s="47"/>
      <c r="GL1164" s="47"/>
      <c r="GM1164" s="47"/>
      <c r="GN1164" s="47"/>
      <c r="GO1164" s="47"/>
      <c r="GP1164" s="47"/>
      <c r="GQ1164" s="47"/>
      <c r="GR1164" s="47"/>
      <c r="GS1164" s="47"/>
      <c r="GT1164" s="47"/>
      <c r="GU1164" s="47"/>
      <c r="GV1164" s="47"/>
      <c r="GW1164" s="47"/>
      <c r="GX1164" s="47"/>
      <c r="GY1164" s="47"/>
      <c r="GZ1164" s="47"/>
      <c r="HA1164" s="47"/>
      <c r="HB1164" s="47"/>
      <c r="HC1164" s="47"/>
      <c r="HD1164" s="47"/>
      <c r="HE1164" s="47"/>
      <c r="HF1164" s="47"/>
      <c r="HG1164" s="47"/>
      <c r="HH1164" s="47"/>
      <c r="HI1164" s="47"/>
      <c r="HJ1164" s="47"/>
      <c r="HK1164" s="47"/>
      <c r="HL1164" s="47"/>
      <c r="HM1164" s="47"/>
      <c r="HN1164" s="47"/>
      <c r="HO1164" s="47"/>
      <c r="HP1164" s="47"/>
      <c r="HQ1164" s="47"/>
      <c r="HR1164" s="47"/>
      <c r="HS1164" s="47"/>
      <c r="HT1164" s="47"/>
      <c r="HU1164" s="47"/>
      <c r="HV1164" s="47"/>
      <c r="HW1164" s="47"/>
      <c r="HX1164" s="47"/>
      <c r="HY1164" s="47"/>
      <c r="HZ1164" s="47"/>
      <c r="IA1164" s="47"/>
      <c r="IB1164" s="47"/>
      <c r="IC1164" s="47"/>
      <c r="ID1164" s="47"/>
      <c r="IE1164" s="47"/>
      <c r="IF1164" s="47"/>
      <c r="IG1164" s="47"/>
      <c r="IH1164" s="47"/>
      <c r="II1164" s="47"/>
      <c r="IJ1164" s="47"/>
      <c r="IK1164" s="47"/>
      <c r="IL1164" s="47"/>
      <c r="IM1164" s="47"/>
      <c r="IN1164" s="47"/>
      <c r="IO1164" s="47"/>
      <c r="IP1164" s="47"/>
      <c r="IQ1164" s="47"/>
      <c r="IR1164" s="47"/>
      <c r="IS1164" s="47"/>
      <c r="IT1164" s="47"/>
      <c r="IU1164" s="47"/>
      <c r="IV1164" s="47"/>
      <c r="IW1164" s="47"/>
      <c r="IX1164" s="47"/>
      <c r="IY1164" s="47"/>
      <c r="IZ1164" s="47"/>
      <c r="JA1164" s="47"/>
      <c r="JB1164" s="47"/>
      <c r="JC1164" s="47"/>
      <c r="JD1164" s="47"/>
      <c r="JE1164" s="47"/>
      <c r="JF1164" s="47"/>
      <c r="JG1164" s="47"/>
      <c r="JH1164" s="47"/>
      <c r="JI1164" s="47"/>
      <c r="JJ1164" s="47"/>
      <c r="JK1164" s="47"/>
      <c r="JL1164" s="47"/>
      <c r="JM1164" s="47"/>
      <c r="JN1164" s="47"/>
      <c r="JO1164" s="47"/>
      <c r="JP1164" s="47"/>
      <c r="JQ1164" s="47"/>
      <c r="JR1164" s="47"/>
      <c r="JS1164" s="47"/>
      <c r="JT1164" s="47"/>
      <c r="JU1164" s="47"/>
      <c r="JV1164" s="47"/>
      <c r="JW1164" s="47"/>
      <c r="JX1164" s="47"/>
      <c r="JY1164" s="47"/>
      <c r="JZ1164" s="47"/>
      <c r="KA1164" s="47"/>
      <c r="KB1164" s="47"/>
      <c r="KC1164" s="47"/>
      <c r="KD1164" s="47"/>
      <c r="KE1164" s="47"/>
      <c r="KF1164" s="47"/>
      <c r="KG1164" s="47"/>
      <c r="KH1164" s="47"/>
      <c r="KI1164" s="47"/>
      <c r="KJ1164" s="47"/>
      <c r="KK1164" s="47"/>
      <c r="KL1164" s="47"/>
      <c r="KM1164" s="47"/>
      <c r="KN1164" s="47"/>
      <c r="KO1164" s="47"/>
      <c r="KP1164" s="47"/>
      <c r="KQ1164" s="47"/>
      <c r="KR1164" s="47"/>
      <c r="KS1164" s="47"/>
      <c r="KT1164" s="47"/>
      <c r="KU1164" s="47"/>
      <c r="KV1164" s="47"/>
      <c r="KW1164" s="47"/>
      <c r="KX1164" s="47"/>
      <c r="KY1164" s="47"/>
      <c r="KZ1164" s="47"/>
      <c r="LA1164" s="47"/>
      <c r="LB1164" s="47"/>
      <c r="LC1164" s="47"/>
      <c r="LD1164" s="47"/>
      <c r="LE1164" s="47"/>
      <c r="LF1164" s="47"/>
      <c r="LG1164" s="47"/>
      <c r="LH1164" s="47"/>
      <c r="LI1164" s="47"/>
      <c r="LJ1164" s="47"/>
      <c r="LK1164" s="47"/>
      <c r="LL1164" s="47"/>
      <c r="LM1164" s="47"/>
      <c r="LN1164" s="47"/>
      <c r="LO1164" s="47"/>
      <c r="LP1164" s="47"/>
      <c r="LQ1164" s="47"/>
      <c r="LR1164" s="47"/>
      <c r="LS1164" s="47"/>
      <c r="LT1164" s="47"/>
      <c r="LU1164" s="47"/>
      <c r="LV1164" s="47"/>
      <c r="LW1164" s="47"/>
      <c r="LX1164" s="47"/>
      <c r="LY1164" s="47"/>
      <c r="LZ1164" s="47"/>
      <c r="MA1164" s="47"/>
      <c r="MB1164" s="47"/>
      <c r="MC1164" s="47"/>
      <c r="MD1164" s="47"/>
      <c r="ME1164" s="47"/>
      <c r="MF1164" s="47"/>
      <c r="MG1164" s="47"/>
      <c r="MH1164" s="47"/>
      <c r="MI1164" s="47"/>
      <c r="MJ1164" s="47"/>
      <c r="MK1164" s="47"/>
      <c r="ML1164" s="47"/>
      <c r="MM1164" s="47"/>
      <c r="MN1164" s="47"/>
      <c r="MO1164" s="47"/>
      <c r="MP1164" s="47"/>
      <c r="MQ1164" s="47"/>
      <c r="MR1164" s="47"/>
      <c r="MS1164" s="47"/>
      <c r="MT1164" s="47"/>
      <c r="MU1164" s="47"/>
      <c r="MV1164" s="47"/>
      <c r="MW1164" s="47"/>
      <c r="MX1164" s="47"/>
      <c r="MY1164" s="47"/>
      <c r="MZ1164" s="47"/>
      <c r="NA1164" s="47"/>
    </row>
    <row r="1165" spans="138:365" x14ac:dyDescent="0.25">
      <c r="EH1165" s="47"/>
      <c r="EI1165" s="47"/>
      <c r="EJ1165" s="47"/>
      <c r="EK1165" s="47"/>
      <c r="EL1165" s="47"/>
      <c r="EM1165" s="47"/>
      <c r="EN1165" s="47"/>
      <c r="EO1165" s="47"/>
      <c r="EP1165" s="47"/>
      <c r="EQ1165" s="47"/>
      <c r="ER1165" s="47"/>
      <c r="ES1165" s="47"/>
      <c r="ET1165" s="47"/>
      <c r="EU1165" s="47"/>
      <c r="EV1165" s="47"/>
      <c r="EW1165" s="47"/>
      <c r="EX1165" s="47"/>
      <c r="EY1165" s="47"/>
      <c r="EZ1165" s="47"/>
      <c r="FA1165" s="47"/>
      <c r="FB1165" s="47"/>
      <c r="FC1165" s="47"/>
      <c r="FD1165" s="47"/>
      <c r="FE1165" s="47"/>
      <c r="FF1165" s="47"/>
      <c r="FG1165" s="47"/>
      <c r="FH1165" s="47"/>
      <c r="FI1165" s="47"/>
      <c r="FJ1165" s="47"/>
      <c r="FK1165" s="47"/>
      <c r="FL1165" s="47"/>
      <c r="FM1165" s="47"/>
      <c r="FN1165" s="47"/>
      <c r="FO1165" s="47"/>
      <c r="FP1165" s="47"/>
      <c r="FQ1165" s="47"/>
      <c r="FR1165" s="47"/>
      <c r="FS1165" s="47"/>
      <c r="FT1165" s="47"/>
      <c r="FU1165" s="47"/>
      <c r="FV1165" s="47"/>
      <c r="FW1165" s="47"/>
      <c r="FX1165" s="47"/>
      <c r="FY1165" s="47"/>
      <c r="FZ1165" s="47"/>
      <c r="GA1165" s="47"/>
      <c r="GB1165" s="47"/>
      <c r="GC1165" s="47"/>
      <c r="GD1165" s="47"/>
      <c r="GE1165" s="47"/>
      <c r="GF1165" s="47"/>
      <c r="GG1165" s="47"/>
      <c r="GH1165" s="47"/>
      <c r="GI1165" s="47"/>
      <c r="GJ1165" s="47"/>
      <c r="GK1165" s="47"/>
      <c r="GL1165" s="47"/>
      <c r="GM1165" s="47"/>
      <c r="GN1165" s="47"/>
      <c r="GO1165" s="47"/>
      <c r="GP1165" s="47"/>
      <c r="GQ1165" s="47"/>
      <c r="GR1165" s="47"/>
      <c r="GS1165" s="47"/>
      <c r="GT1165" s="47"/>
      <c r="GU1165" s="47"/>
      <c r="GV1165" s="47"/>
      <c r="GW1165" s="47"/>
      <c r="GX1165" s="47"/>
      <c r="GY1165" s="47"/>
      <c r="GZ1165" s="47"/>
      <c r="HA1165" s="47"/>
      <c r="HB1165" s="47"/>
      <c r="HC1165" s="47"/>
      <c r="HD1165" s="47"/>
      <c r="HE1165" s="47"/>
      <c r="HF1165" s="47"/>
      <c r="HG1165" s="47"/>
      <c r="HH1165" s="47"/>
      <c r="HI1165" s="47"/>
      <c r="HJ1165" s="47"/>
      <c r="HK1165" s="47"/>
      <c r="HL1165" s="47"/>
      <c r="HM1165" s="47"/>
      <c r="HN1165" s="47"/>
      <c r="HO1165" s="47"/>
      <c r="HP1165" s="47"/>
      <c r="HQ1165" s="47"/>
      <c r="HR1165" s="47"/>
      <c r="HS1165" s="47"/>
      <c r="HT1165" s="47"/>
      <c r="HU1165" s="47"/>
      <c r="HV1165" s="47"/>
      <c r="HW1165" s="47"/>
      <c r="HX1165" s="47"/>
      <c r="HY1165" s="47"/>
      <c r="HZ1165" s="47"/>
      <c r="IA1165" s="47"/>
      <c r="IB1165" s="47"/>
      <c r="IC1165" s="47"/>
      <c r="ID1165" s="47"/>
      <c r="IE1165" s="47"/>
      <c r="IF1165" s="47"/>
      <c r="IG1165" s="47"/>
      <c r="IH1165" s="47"/>
      <c r="II1165" s="47"/>
      <c r="IJ1165" s="47"/>
      <c r="IK1165" s="47"/>
      <c r="IL1165" s="47"/>
      <c r="IM1165" s="47"/>
      <c r="IN1165" s="47"/>
      <c r="IO1165" s="47"/>
      <c r="IP1165" s="47"/>
      <c r="IQ1165" s="47"/>
      <c r="IR1165" s="47"/>
      <c r="IS1165" s="47"/>
      <c r="IT1165" s="47"/>
      <c r="IU1165" s="47"/>
      <c r="IV1165" s="47"/>
      <c r="IW1165" s="47"/>
      <c r="IX1165" s="47"/>
      <c r="IY1165" s="47"/>
      <c r="IZ1165" s="47"/>
      <c r="JA1165" s="47"/>
      <c r="JB1165" s="47"/>
      <c r="JC1165" s="47"/>
      <c r="JD1165" s="47"/>
      <c r="JE1165" s="47"/>
      <c r="JF1165" s="47"/>
      <c r="JG1165" s="47"/>
      <c r="JH1165" s="47"/>
      <c r="JI1165" s="47"/>
      <c r="JJ1165" s="47"/>
      <c r="JK1165" s="47"/>
      <c r="JL1165" s="47"/>
      <c r="JM1165" s="47"/>
      <c r="JN1165" s="47"/>
      <c r="JO1165" s="47"/>
      <c r="JP1165" s="47"/>
      <c r="JQ1165" s="47"/>
      <c r="JR1165" s="47"/>
      <c r="JS1165" s="47"/>
      <c r="JT1165" s="47"/>
      <c r="JU1165" s="47"/>
      <c r="JV1165" s="47"/>
      <c r="JW1165" s="47"/>
      <c r="JX1165" s="47"/>
      <c r="JY1165" s="47"/>
      <c r="JZ1165" s="47"/>
      <c r="KA1165" s="47"/>
      <c r="KB1165" s="47"/>
      <c r="KC1165" s="47"/>
      <c r="KD1165" s="47"/>
      <c r="KE1165" s="47"/>
      <c r="KF1165" s="47"/>
      <c r="KG1165" s="47"/>
      <c r="KH1165" s="47"/>
      <c r="KI1165" s="47"/>
      <c r="KJ1165" s="47"/>
      <c r="KK1165" s="47"/>
      <c r="KL1165" s="47"/>
      <c r="KM1165" s="47"/>
      <c r="KN1165" s="47"/>
      <c r="KO1165" s="47"/>
      <c r="KP1165" s="47"/>
      <c r="KQ1165" s="47"/>
      <c r="KR1165" s="47"/>
      <c r="KS1165" s="47"/>
      <c r="KT1165" s="47"/>
      <c r="KU1165" s="47"/>
      <c r="KV1165" s="47"/>
      <c r="KW1165" s="47"/>
      <c r="KX1165" s="47"/>
      <c r="KY1165" s="47"/>
      <c r="KZ1165" s="47"/>
      <c r="LA1165" s="47"/>
      <c r="LB1165" s="47"/>
      <c r="LC1165" s="47"/>
      <c r="LD1165" s="47"/>
      <c r="LE1165" s="47"/>
      <c r="LF1165" s="47"/>
      <c r="LG1165" s="47"/>
      <c r="LH1165" s="47"/>
      <c r="LI1165" s="47"/>
      <c r="LJ1165" s="47"/>
      <c r="LK1165" s="47"/>
      <c r="LL1165" s="47"/>
      <c r="LM1165" s="47"/>
      <c r="LN1165" s="47"/>
      <c r="LO1165" s="47"/>
      <c r="LP1165" s="47"/>
      <c r="LQ1165" s="47"/>
      <c r="LR1165" s="47"/>
      <c r="LS1165" s="47"/>
      <c r="LT1165" s="47"/>
      <c r="LU1165" s="47"/>
      <c r="LV1165" s="47"/>
      <c r="LW1165" s="47"/>
      <c r="LX1165" s="47"/>
      <c r="LY1165" s="47"/>
      <c r="LZ1165" s="47"/>
      <c r="MA1165" s="47"/>
      <c r="MB1165" s="47"/>
      <c r="MC1165" s="47"/>
      <c r="MD1165" s="47"/>
      <c r="ME1165" s="47"/>
      <c r="MF1165" s="47"/>
      <c r="MG1165" s="47"/>
      <c r="MH1165" s="47"/>
      <c r="MI1165" s="47"/>
      <c r="MJ1165" s="47"/>
      <c r="MK1165" s="47"/>
      <c r="ML1165" s="47"/>
      <c r="MM1165" s="47"/>
      <c r="MN1165" s="47"/>
      <c r="MO1165" s="47"/>
      <c r="MP1165" s="47"/>
      <c r="MQ1165" s="47"/>
      <c r="MR1165" s="47"/>
      <c r="MS1165" s="47"/>
      <c r="MT1165" s="47"/>
      <c r="MU1165" s="47"/>
      <c r="MV1165" s="47"/>
      <c r="MW1165" s="47"/>
      <c r="MX1165" s="47"/>
      <c r="MY1165" s="47"/>
      <c r="MZ1165" s="47"/>
      <c r="NA1165" s="47"/>
    </row>
    <row r="1166" spans="138:365" x14ac:dyDescent="0.25">
      <c r="EH1166" s="47"/>
      <c r="EI1166" s="47"/>
      <c r="EJ1166" s="47"/>
      <c r="EK1166" s="47"/>
      <c r="EL1166" s="47"/>
      <c r="EM1166" s="47"/>
      <c r="EN1166" s="47"/>
      <c r="EO1166" s="47"/>
      <c r="EP1166" s="47"/>
      <c r="EQ1166" s="47"/>
      <c r="ER1166" s="47"/>
      <c r="ES1166" s="47"/>
      <c r="ET1166" s="47"/>
      <c r="EU1166" s="47"/>
      <c r="EV1166" s="47"/>
      <c r="EW1166" s="47"/>
      <c r="EX1166" s="47"/>
      <c r="EY1166" s="47"/>
      <c r="EZ1166" s="47"/>
      <c r="FA1166" s="47"/>
      <c r="FB1166" s="47"/>
      <c r="FC1166" s="47"/>
      <c r="FD1166" s="47"/>
      <c r="FE1166" s="47"/>
      <c r="FF1166" s="47"/>
      <c r="FG1166" s="47"/>
      <c r="FH1166" s="47"/>
      <c r="FI1166" s="47"/>
      <c r="FJ1166" s="47"/>
      <c r="FK1166" s="47"/>
      <c r="FL1166" s="47"/>
      <c r="FM1166" s="47"/>
      <c r="FN1166" s="47"/>
      <c r="FO1166" s="47"/>
      <c r="FP1166" s="47"/>
      <c r="FQ1166" s="47"/>
      <c r="FR1166" s="47"/>
      <c r="FS1166" s="47"/>
      <c r="FT1166" s="47"/>
      <c r="FU1166" s="47"/>
      <c r="FV1166" s="47"/>
      <c r="FW1166" s="47"/>
      <c r="FX1166" s="47"/>
      <c r="FY1166" s="47"/>
      <c r="FZ1166" s="47"/>
      <c r="GA1166" s="47"/>
      <c r="GB1166" s="47"/>
      <c r="GC1166" s="47"/>
      <c r="GD1166" s="47"/>
      <c r="GE1166" s="47"/>
      <c r="GF1166" s="47"/>
      <c r="GG1166" s="47"/>
      <c r="GH1166" s="47"/>
      <c r="GI1166" s="47"/>
      <c r="GJ1166" s="47"/>
      <c r="GK1166" s="47"/>
      <c r="GL1166" s="47"/>
      <c r="GM1166" s="47"/>
      <c r="GN1166" s="47"/>
      <c r="GO1166" s="47"/>
      <c r="GP1166" s="47"/>
      <c r="GQ1166" s="47"/>
      <c r="GR1166" s="47"/>
      <c r="GS1166" s="47"/>
      <c r="GT1166" s="47"/>
      <c r="GU1166" s="47"/>
      <c r="GV1166" s="47"/>
      <c r="GW1166" s="47"/>
      <c r="GX1166" s="47"/>
      <c r="GY1166" s="47"/>
      <c r="GZ1166" s="47"/>
      <c r="HA1166" s="47"/>
      <c r="HB1166" s="47"/>
      <c r="HC1166" s="47"/>
      <c r="HD1166" s="47"/>
      <c r="HE1166" s="47"/>
      <c r="HF1166" s="47"/>
      <c r="HG1166" s="47"/>
      <c r="HH1166" s="47"/>
      <c r="HI1166" s="47"/>
      <c r="HJ1166" s="47"/>
      <c r="HK1166" s="47"/>
      <c r="HL1166" s="47"/>
      <c r="HM1166" s="47"/>
      <c r="HN1166" s="47"/>
      <c r="HO1166" s="47"/>
      <c r="HP1166" s="47"/>
      <c r="HQ1166" s="47"/>
      <c r="HR1166" s="47"/>
      <c r="HS1166" s="47"/>
      <c r="HT1166" s="47"/>
      <c r="HU1166" s="47"/>
      <c r="HV1166" s="47"/>
      <c r="HW1166" s="47"/>
      <c r="HX1166" s="47"/>
      <c r="HY1166" s="47"/>
      <c r="HZ1166" s="47"/>
      <c r="IA1166" s="47"/>
      <c r="IB1166" s="47"/>
      <c r="IC1166" s="47"/>
      <c r="ID1166" s="47"/>
      <c r="IE1166" s="47"/>
      <c r="IF1166" s="47"/>
      <c r="IG1166" s="47"/>
      <c r="IH1166" s="47"/>
      <c r="II1166" s="47"/>
      <c r="IJ1166" s="47"/>
      <c r="IK1166" s="47"/>
      <c r="IL1166" s="47"/>
      <c r="IM1166" s="47"/>
      <c r="IN1166" s="47"/>
      <c r="IO1166" s="47"/>
      <c r="IP1166" s="47"/>
      <c r="IQ1166" s="47"/>
      <c r="IR1166" s="47"/>
      <c r="IS1166" s="47"/>
      <c r="IT1166" s="47"/>
      <c r="IU1166" s="47"/>
      <c r="IV1166" s="47"/>
      <c r="IW1166" s="47"/>
      <c r="IX1166" s="47"/>
      <c r="IY1166" s="47"/>
      <c r="IZ1166" s="47"/>
      <c r="JA1166" s="47"/>
      <c r="JB1166" s="47"/>
      <c r="JC1166" s="47"/>
      <c r="JD1166" s="47"/>
      <c r="JE1166" s="47"/>
      <c r="JF1166" s="47"/>
      <c r="JG1166" s="47"/>
      <c r="JH1166" s="47"/>
      <c r="JI1166" s="47"/>
      <c r="JJ1166" s="47"/>
      <c r="JK1166" s="47"/>
      <c r="JL1166" s="47"/>
      <c r="JM1166" s="47"/>
      <c r="JN1166" s="47"/>
      <c r="JO1166" s="47"/>
      <c r="JP1166" s="47"/>
      <c r="JQ1166" s="47"/>
      <c r="JR1166" s="47"/>
      <c r="JS1166" s="47"/>
      <c r="JT1166" s="47"/>
      <c r="JU1166" s="47"/>
      <c r="JV1166" s="47"/>
      <c r="JW1166" s="47"/>
      <c r="JX1166" s="47"/>
      <c r="JY1166" s="47"/>
      <c r="JZ1166" s="47"/>
      <c r="KA1166" s="47"/>
      <c r="KB1166" s="47"/>
      <c r="KC1166" s="47"/>
      <c r="KD1166" s="47"/>
      <c r="KE1166" s="47"/>
      <c r="KF1166" s="47"/>
      <c r="KG1166" s="47"/>
      <c r="KH1166" s="47"/>
      <c r="KI1166" s="47"/>
      <c r="KJ1166" s="47"/>
      <c r="KK1166" s="47"/>
      <c r="KL1166" s="47"/>
      <c r="KM1166" s="47"/>
      <c r="KN1166" s="47"/>
      <c r="KO1166" s="47"/>
      <c r="KP1166" s="47"/>
      <c r="KQ1166" s="47"/>
      <c r="KR1166" s="47"/>
      <c r="KS1166" s="47"/>
      <c r="KT1166" s="47"/>
      <c r="KU1166" s="47"/>
      <c r="KV1166" s="47"/>
      <c r="KW1166" s="47"/>
      <c r="KX1166" s="47"/>
      <c r="KY1166" s="47"/>
      <c r="KZ1166" s="47"/>
      <c r="LA1166" s="47"/>
      <c r="LB1166" s="47"/>
      <c r="LC1166" s="47"/>
      <c r="LD1166" s="47"/>
      <c r="LE1166" s="47"/>
      <c r="LF1166" s="47"/>
      <c r="LG1166" s="47"/>
      <c r="LH1166" s="47"/>
      <c r="LI1166" s="47"/>
      <c r="LJ1166" s="47"/>
      <c r="LK1166" s="47"/>
      <c r="LL1166" s="47"/>
      <c r="LM1166" s="47"/>
      <c r="LN1166" s="47"/>
      <c r="LO1166" s="47"/>
      <c r="LP1166" s="47"/>
      <c r="LQ1166" s="47"/>
      <c r="LR1166" s="47"/>
      <c r="LS1166" s="47"/>
      <c r="LT1166" s="47"/>
      <c r="LU1166" s="47"/>
      <c r="LV1166" s="47"/>
      <c r="LW1166" s="47"/>
      <c r="LX1166" s="47"/>
      <c r="LY1166" s="47"/>
      <c r="LZ1166" s="47"/>
      <c r="MA1166" s="47"/>
      <c r="MB1166" s="47"/>
      <c r="MC1166" s="47"/>
      <c r="MD1166" s="47"/>
      <c r="ME1166" s="47"/>
      <c r="MF1166" s="47"/>
      <c r="MG1166" s="47"/>
      <c r="MH1166" s="47"/>
      <c r="MI1166" s="47"/>
      <c r="MJ1166" s="47"/>
      <c r="MK1166" s="47"/>
      <c r="ML1166" s="47"/>
      <c r="MM1166" s="47"/>
      <c r="MN1166" s="47"/>
      <c r="MO1166" s="47"/>
      <c r="MP1166" s="47"/>
      <c r="MQ1166" s="47"/>
      <c r="MR1166" s="47"/>
      <c r="MS1166" s="47"/>
      <c r="MT1166" s="47"/>
      <c r="MU1166" s="47"/>
      <c r="MV1166" s="47"/>
      <c r="MW1166" s="47"/>
      <c r="MX1166" s="47"/>
      <c r="MY1166" s="47"/>
      <c r="MZ1166" s="47"/>
      <c r="NA1166" s="47"/>
    </row>
    <row r="1167" spans="138:365" x14ac:dyDescent="0.25">
      <c r="EH1167" s="47"/>
      <c r="EI1167" s="47"/>
      <c r="EJ1167" s="47"/>
      <c r="EK1167" s="47"/>
      <c r="EL1167" s="47"/>
      <c r="EM1167" s="47"/>
      <c r="EN1167" s="47"/>
      <c r="EO1167" s="47"/>
      <c r="EP1167" s="47"/>
      <c r="EQ1167" s="47"/>
      <c r="ER1167" s="47"/>
      <c r="ES1167" s="47"/>
      <c r="ET1167" s="47"/>
      <c r="EU1167" s="47"/>
      <c r="EV1167" s="47"/>
      <c r="EW1167" s="47"/>
      <c r="EX1167" s="47"/>
      <c r="EY1167" s="47"/>
      <c r="EZ1167" s="47"/>
      <c r="FA1167" s="47"/>
      <c r="FB1167" s="47"/>
      <c r="FC1167" s="47"/>
      <c r="FD1167" s="47"/>
      <c r="FE1167" s="47"/>
      <c r="FF1167" s="47"/>
      <c r="FG1167" s="47"/>
      <c r="FH1167" s="47"/>
      <c r="FI1167" s="47"/>
      <c r="FJ1167" s="47"/>
      <c r="FK1167" s="47"/>
      <c r="FL1167" s="47"/>
      <c r="FM1167" s="47"/>
      <c r="FN1167" s="47"/>
      <c r="FO1167" s="47"/>
      <c r="FP1167" s="47"/>
      <c r="FQ1167" s="47"/>
      <c r="FR1167" s="47"/>
      <c r="FS1167" s="47"/>
      <c r="FT1167" s="47"/>
      <c r="FU1167" s="47"/>
      <c r="FV1167" s="47"/>
      <c r="FW1167" s="47"/>
      <c r="FX1167" s="47"/>
      <c r="FY1167" s="47"/>
      <c r="FZ1167" s="47"/>
      <c r="GA1167" s="47"/>
      <c r="GB1167" s="47"/>
      <c r="GC1167" s="47"/>
      <c r="GD1167" s="47"/>
      <c r="GE1167" s="47"/>
      <c r="GF1167" s="47"/>
      <c r="GG1167" s="47"/>
      <c r="GH1167" s="47"/>
      <c r="GI1167" s="47"/>
      <c r="GJ1167" s="47"/>
      <c r="GK1167" s="47"/>
      <c r="GL1167" s="47"/>
      <c r="GM1167" s="47"/>
      <c r="GN1167" s="47"/>
      <c r="GO1167" s="47"/>
      <c r="GP1167" s="47"/>
      <c r="GQ1167" s="47"/>
      <c r="GR1167" s="47"/>
      <c r="GS1167" s="47"/>
      <c r="GT1167" s="47"/>
      <c r="GU1167" s="47"/>
      <c r="GV1167" s="47"/>
      <c r="GW1167" s="47"/>
      <c r="GX1167" s="47"/>
      <c r="GY1167" s="47"/>
      <c r="GZ1167" s="47"/>
      <c r="HA1167" s="47"/>
      <c r="HB1167" s="47"/>
      <c r="HC1167" s="47"/>
      <c r="HD1167" s="47"/>
      <c r="HE1167" s="47"/>
      <c r="HF1167" s="47"/>
      <c r="HG1167" s="47"/>
      <c r="HH1167" s="47"/>
      <c r="HI1167" s="47"/>
      <c r="HJ1167" s="47"/>
      <c r="HK1167" s="47"/>
      <c r="HL1167" s="47"/>
      <c r="HM1167" s="47"/>
      <c r="HN1167" s="47"/>
      <c r="HO1167" s="47"/>
      <c r="HP1167" s="47"/>
      <c r="HQ1167" s="47"/>
      <c r="HR1167" s="47"/>
      <c r="HS1167" s="47"/>
      <c r="HT1167" s="47"/>
      <c r="HU1167" s="47"/>
      <c r="HV1167" s="47"/>
      <c r="HW1167" s="47"/>
      <c r="HX1167" s="47"/>
      <c r="HY1167" s="47"/>
      <c r="HZ1167" s="47"/>
      <c r="IA1167" s="47"/>
      <c r="IB1167" s="47"/>
      <c r="IC1167" s="47"/>
      <c r="ID1167" s="47"/>
      <c r="IE1167" s="47"/>
      <c r="IF1167" s="47"/>
      <c r="IG1167" s="47"/>
      <c r="IH1167" s="47"/>
      <c r="II1167" s="47"/>
      <c r="IJ1167" s="47"/>
      <c r="IK1167" s="47"/>
      <c r="IL1167" s="47"/>
      <c r="IM1167" s="47"/>
      <c r="IN1167" s="47"/>
      <c r="IO1167" s="47"/>
      <c r="IP1167" s="47"/>
      <c r="IQ1167" s="47"/>
      <c r="IR1167" s="47"/>
      <c r="IS1167" s="47"/>
      <c r="IT1167" s="47"/>
      <c r="IU1167" s="47"/>
      <c r="IV1167" s="47"/>
      <c r="IW1167" s="47"/>
      <c r="IX1167" s="47"/>
      <c r="IY1167" s="47"/>
      <c r="IZ1167" s="47"/>
      <c r="JA1167" s="47"/>
      <c r="JB1167" s="47"/>
      <c r="JC1167" s="47"/>
      <c r="JD1167" s="47"/>
      <c r="JE1167" s="47"/>
      <c r="JF1167" s="47"/>
      <c r="JG1167" s="47"/>
      <c r="JH1167" s="47"/>
      <c r="JI1167" s="47"/>
      <c r="JJ1167" s="47"/>
      <c r="JK1167" s="47"/>
      <c r="JL1167" s="47"/>
      <c r="JM1167" s="47"/>
      <c r="JN1167" s="47"/>
      <c r="JO1167" s="47"/>
      <c r="JP1167" s="47"/>
      <c r="JQ1167" s="47"/>
      <c r="JR1167" s="47"/>
      <c r="JS1167" s="47"/>
      <c r="JT1167" s="47"/>
      <c r="JU1167" s="47"/>
      <c r="JV1167" s="47"/>
      <c r="JW1167" s="47"/>
      <c r="JX1167" s="47"/>
      <c r="JY1167" s="47"/>
      <c r="JZ1167" s="47"/>
      <c r="KA1167" s="47"/>
      <c r="KB1167" s="47"/>
      <c r="KC1167" s="47"/>
      <c r="KD1167" s="47"/>
      <c r="KE1167" s="47"/>
      <c r="KF1167" s="47"/>
      <c r="KG1167" s="47"/>
      <c r="KH1167" s="47"/>
      <c r="KI1167" s="47"/>
      <c r="KJ1167" s="47"/>
      <c r="KK1167" s="47"/>
      <c r="KL1167" s="47"/>
      <c r="KM1167" s="47"/>
      <c r="KN1167" s="47"/>
      <c r="KO1167" s="47"/>
      <c r="KP1167" s="47"/>
      <c r="KQ1167" s="47"/>
      <c r="KR1167" s="47"/>
      <c r="KS1167" s="47"/>
      <c r="KT1167" s="47"/>
      <c r="KU1167" s="47"/>
      <c r="KV1167" s="47"/>
      <c r="KW1167" s="47"/>
      <c r="KX1167" s="47"/>
      <c r="KY1167" s="47"/>
      <c r="KZ1167" s="47"/>
      <c r="LA1167" s="47"/>
      <c r="LB1167" s="47"/>
      <c r="LC1167" s="47"/>
      <c r="LD1167" s="47"/>
      <c r="LE1167" s="47"/>
      <c r="LF1167" s="47"/>
      <c r="LG1167" s="47"/>
      <c r="LH1167" s="47"/>
      <c r="LI1167" s="47"/>
      <c r="LJ1167" s="47"/>
      <c r="LK1167" s="47"/>
      <c r="LL1167" s="47"/>
      <c r="LM1167" s="47"/>
      <c r="LN1167" s="47"/>
      <c r="LO1167" s="47"/>
      <c r="LP1167" s="47"/>
      <c r="LQ1167" s="47"/>
      <c r="LR1167" s="47"/>
      <c r="LS1167" s="47"/>
      <c r="LT1167" s="47"/>
      <c r="LU1167" s="47"/>
      <c r="LV1167" s="47"/>
      <c r="LW1167" s="47"/>
      <c r="LX1167" s="47"/>
      <c r="LY1167" s="47"/>
      <c r="LZ1167" s="47"/>
      <c r="MA1167" s="47"/>
      <c r="MB1167" s="47"/>
      <c r="MC1167" s="47"/>
      <c r="MD1167" s="47"/>
      <c r="ME1167" s="47"/>
      <c r="MF1167" s="47"/>
      <c r="MG1167" s="47"/>
      <c r="MH1167" s="47"/>
      <c r="MI1167" s="47"/>
      <c r="MJ1167" s="47"/>
      <c r="MK1167" s="47"/>
      <c r="ML1167" s="47"/>
      <c r="MM1167" s="47"/>
      <c r="MN1167" s="47"/>
      <c r="MO1167" s="47"/>
      <c r="MP1167" s="47"/>
      <c r="MQ1167" s="47"/>
      <c r="MR1167" s="47"/>
      <c r="MS1167" s="47"/>
      <c r="MT1167" s="47"/>
      <c r="MU1167" s="47"/>
      <c r="MV1167" s="47"/>
      <c r="MW1167" s="47"/>
      <c r="MX1167" s="47"/>
      <c r="MY1167" s="47"/>
      <c r="MZ1167" s="47"/>
      <c r="NA1167" s="47"/>
    </row>
    <row r="1168" spans="138:365" x14ac:dyDescent="0.25">
      <c r="EH1168" s="47"/>
      <c r="EI1168" s="47"/>
      <c r="EJ1168" s="47"/>
      <c r="EK1168" s="47"/>
      <c r="EL1168" s="47"/>
      <c r="EM1168" s="47"/>
      <c r="EN1168" s="47"/>
      <c r="EO1168" s="47"/>
      <c r="EP1168" s="47"/>
      <c r="EQ1168" s="47"/>
      <c r="ER1168" s="47"/>
      <c r="ES1168" s="47"/>
      <c r="ET1168" s="47"/>
      <c r="EU1168" s="47"/>
      <c r="EV1168" s="47"/>
      <c r="EW1168" s="47"/>
      <c r="EX1168" s="47"/>
      <c r="EY1168" s="47"/>
      <c r="EZ1168" s="47"/>
      <c r="FA1168" s="47"/>
      <c r="FB1168" s="47"/>
      <c r="FC1168" s="47"/>
      <c r="FD1168" s="47"/>
      <c r="FE1168" s="47"/>
      <c r="FF1168" s="47"/>
      <c r="FG1168" s="47"/>
      <c r="FH1168" s="47"/>
      <c r="FI1168" s="47"/>
      <c r="FJ1168" s="47"/>
      <c r="FK1168" s="47"/>
      <c r="FL1168" s="47"/>
      <c r="FM1168" s="47"/>
      <c r="FN1168" s="47"/>
      <c r="FO1168" s="47"/>
      <c r="FP1168" s="47"/>
      <c r="FQ1168" s="47"/>
      <c r="FR1168" s="47"/>
      <c r="FS1168" s="47"/>
      <c r="FT1168" s="47"/>
      <c r="FU1168" s="47"/>
      <c r="FV1168" s="47"/>
      <c r="FW1168" s="47"/>
      <c r="FX1168" s="47"/>
      <c r="FY1168" s="47"/>
      <c r="FZ1168" s="47"/>
      <c r="GA1168" s="47"/>
      <c r="GB1168" s="47"/>
      <c r="GC1168" s="47"/>
      <c r="GD1168" s="47"/>
      <c r="GE1168" s="47"/>
      <c r="GF1168" s="47"/>
      <c r="GG1168" s="47"/>
      <c r="GH1168" s="47"/>
      <c r="GI1168" s="47"/>
      <c r="GJ1168" s="47"/>
      <c r="GK1168" s="47"/>
      <c r="GL1168" s="47"/>
      <c r="GM1168" s="47"/>
      <c r="GN1168" s="47"/>
      <c r="GO1168" s="47"/>
      <c r="GP1168" s="47"/>
      <c r="GQ1168" s="47"/>
      <c r="GR1168" s="47"/>
      <c r="GS1168" s="47"/>
      <c r="GT1168" s="47"/>
      <c r="GU1168" s="47"/>
      <c r="GV1168" s="47"/>
      <c r="GW1168" s="47"/>
      <c r="GX1168" s="47"/>
      <c r="GY1168" s="47"/>
      <c r="GZ1168" s="47"/>
      <c r="HA1168" s="47"/>
      <c r="HB1168" s="47"/>
      <c r="HC1168" s="47"/>
      <c r="HD1168" s="47"/>
      <c r="HE1168" s="47"/>
      <c r="HF1168" s="47"/>
      <c r="HG1168" s="47"/>
      <c r="HH1168" s="47"/>
      <c r="HI1168" s="47"/>
      <c r="HJ1168" s="47"/>
      <c r="HK1168" s="47"/>
      <c r="HL1168" s="47"/>
      <c r="HM1168" s="47"/>
      <c r="HN1168" s="47"/>
      <c r="HO1168" s="47"/>
      <c r="HP1168" s="47"/>
      <c r="HQ1168" s="47"/>
      <c r="HR1168" s="47"/>
      <c r="HS1168" s="47"/>
      <c r="HT1168" s="47"/>
      <c r="HU1168" s="47"/>
      <c r="HV1168" s="47"/>
      <c r="HW1168" s="47"/>
      <c r="HX1168" s="47"/>
      <c r="HY1168" s="47"/>
      <c r="HZ1168" s="47"/>
      <c r="IA1168" s="47"/>
      <c r="IB1168" s="47"/>
      <c r="IC1168" s="47"/>
      <c r="ID1168" s="47"/>
      <c r="IE1168" s="47"/>
      <c r="IF1168" s="47"/>
      <c r="IG1168" s="47"/>
      <c r="IH1168" s="47"/>
      <c r="II1168" s="47"/>
      <c r="IJ1168" s="47"/>
      <c r="IK1168" s="47"/>
      <c r="IL1168" s="47"/>
      <c r="IM1168" s="47"/>
      <c r="IN1168" s="47"/>
      <c r="IO1168" s="47"/>
      <c r="IP1168" s="47"/>
      <c r="IQ1168" s="47"/>
      <c r="IR1168" s="47"/>
      <c r="IS1168" s="47"/>
      <c r="IT1168" s="47"/>
      <c r="IU1168" s="47"/>
      <c r="IV1168" s="47"/>
      <c r="IW1168" s="47"/>
      <c r="IX1168" s="47"/>
      <c r="IY1168" s="47"/>
      <c r="IZ1168" s="47"/>
      <c r="JA1168" s="47"/>
      <c r="JB1168" s="47"/>
      <c r="JC1168" s="47"/>
      <c r="JD1168" s="47"/>
      <c r="JE1168" s="47"/>
      <c r="JF1168" s="47"/>
      <c r="JG1168" s="47"/>
      <c r="JH1168" s="47"/>
      <c r="JI1168" s="47"/>
      <c r="JJ1168" s="47"/>
      <c r="JK1168" s="47"/>
      <c r="JL1168" s="47"/>
      <c r="JM1168" s="47"/>
      <c r="JN1168" s="47"/>
      <c r="JO1168" s="47"/>
      <c r="JP1168" s="47"/>
      <c r="JQ1168" s="47"/>
      <c r="JR1168" s="47"/>
      <c r="JS1168" s="47"/>
      <c r="JT1168" s="47"/>
      <c r="JU1168" s="47"/>
      <c r="JV1168" s="47"/>
      <c r="JW1168" s="47"/>
      <c r="JX1168" s="47"/>
      <c r="JY1168" s="47"/>
      <c r="JZ1168" s="47"/>
      <c r="KA1168" s="47"/>
      <c r="KB1168" s="47"/>
      <c r="KC1168" s="47"/>
      <c r="KD1168" s="47"/>
      <c r="KE1168" s="47"/>
      <c r="KF1168" s="47"/>
      <c r="KG1168" s="47"/>
      <c r="KH1168" s="47"/>
      <c r="KI1168" s="47"/>
      <c r="KJ1168" s="47"/>
      <c r="KK1168" s="47"/>
      <c r="KL1168" s="47"/>
      <c r="KM1168" s="47"/>
      <c r="KN1168" s="47"/>
      <c r="KO1168" s="47"/>
      <c r="KP1168" s="47"/>
      <c r="KQ1168" s="47"/>
      <c r="KR1168" s="47"/>
      <c r="KS1168" s="47"/>
      <c r="KT1168" s="47"/>
      <c r="KU1168" s="47"/>
      <c r="KV1168" s="47"/>
      <c r="KW1168" s="47"/>
      <c r="KX1168" s="47"/>
      <c r="KY1168" s="47"/>
      <c r="KZ1168" s="47"/>
      <c r="LA1168" s="47"/>
      <c r="LB1168" s="47"/>
      <c r="LC1168" s="47"/>
      <c r="LD1168" s="47"/>
      <c r="LE1168" s="47"/>
      <c r="LF1168" s="47"/>
      <c r="LG1168" s="47"/>
      <c r="LH1168" s="47"/>
      <c r="LI1168" s="47"/>
      <c r="LJ1168" s="47"/>
      <c r="LK1168" s="47"/>
      <c r="LL1168" s="47"/>
      <c r="LM1168" s="47"/>
      <c r="LN1168" s="47"/>
      <c r="LO1168" s="47"/>
      <c r="LP1168" s="47"/>
      <c r="LQ1168" s="47"/>
      <c r="LR1168" s="47"/>
      <c r="LS1168" s="47"/>
      <c r="LT1168" s="47"/>
      <c r="LU1168" s="47"/>
      <c r="LV1168" s="47"/>
      <c r="LW1168" s="47"/>
      <c r="LX1168" s="47"/>
      <c r="LY1168" s="47"/>
      <c r="LZ1168" s="47"/>
      <c r="MA1168" s="47"/>
      <c r="MB1168" s="47"/>
      <c r="MC1168" s="47"/>
      <c r="MD1168" s="47"/>
      <c r="ME1168" s="47"/>
      <c r="MF1168" s="47"/>
      <c r="MG1168" s="47"/>
      <c r="MH1168" s="47"/>
      <c r="MI1168" s="47"/>
      <c r="MJ1168" s="47"/>
      <c r="MK1168" s="47"/>
      <c r="ML1168" s="47"/>
      <c r="MM1168" s="47"/>
      <c r="MN1168" s="47"/>
      <c r="MO1168" s="47"/>
      <c r="MP1168" s="47"/>
      <c r="MQ1168" s="47"/>
      <c r="MR1168" s="47"/>
      <c r="MS1168" s="47"/>
      <c r="MT1168" s="47"/>
      <c r="MU1168" s="47"/>
      <c r="MV1168" s="47"/>
      <c r="MW1168" s="47"/>
      <c r="MX1168" s="47"/>
      <c r="MY1168" s="47"/>
      <c r="MZ1168" s="47"/>
      <c r="NA1168" s="47"/>
    </row>
    <row r="1169" spans="138:365" x14ac:dyDescent="0.25">
      <c r="EH1169" s="47"/>
      <c r="EI1169" s="47"/>
      <c r="EJ1169" s="47"/>
      <c r="EK1169" s="47"/>
      <c r="EL1169" s="47"/>
      <c r="EM1169" s="47"/>
      <c r="EN1169" s="47"/>
      <c r="EO1169" s="47"/>
      <c r="EP1169" s="47"/>
      <c r="EQ1169" s="47"/>
      <c r="ER1169" s="47"/>
      <c r="ES1169" s="47"/>
      <c r="ET1169" s="47"/>
      <c r="EU1169" s="47"/>
      <c r="EV1169" s="47"/>
      <c r="EW1169" s="47"/>
      <c r="EX1169" s="47"/>
      <c r="EY1169" s="47"/>
      <c r="EZ1169" s="47"/>
      <c r="FA1169" s="47"/>
      <c r="FB1169" s="47"/>
      <c r="FC1169" s="47"/>
      <c r="FD1169" s="47"/>
      <c r="FE1169" s="47"/>
      <c r="FF1169" s="47"/>
      <c r="FG1169" s="47"/>
      <c r="FH1169" s="47"/>
      <c r="FI1169" s="47"/>
      <c r="FJ1169" s="47"/>
      <c r="FK1169" s="47"/>
      <c r="FL1169" s="47"/>
      <c r="FM1169" s="47"/>
      <c r="FN1169" s="47"/>
      <c r="FO1169" s="47"/>
      <c r="FP1169" s="47"/>
      <c r="FQ1169" s="47"/>
      <c r="FR1169" s="47"/>
      <c r="FS1169" s="47"/>
      <c r="FT1169" s="47"/>
      <c r="FU1169" s="47"/>
      <c r="FV1169" s="47"/>
      <c r="FW1169" s="47"/>
      <c r="FX1169" s="47"/>
      <c r="FY1169" s="47"/>
      <c r="FZ1169" s="47"/>
      <c r="GA1169" s="47"/>
      <c r="GB1169" s="47"/>
      <c r="GC1169" s="47"/>
      <c r="GD1169" s="47"/>
      <c r="GE1169" s="47"/>
      <c r="GF1169" s="47"/>
      <c r="GG1169" s="47"/>
      <c r="GH1169" s="47"/>
      <c r="GI1169" s="47"/>
      <c r="GJ1169" s="47"/>
      <c r="GK1169" s="47"/>
      <c r="GL1169" s="47"/>
      <c r="GM1169" s="47"/>
      <c r="GN1169" s="47"/>
      <c r="GO1169" s="47"/>
      <c r="GP1169" s="47"/>
      <c r="GQ1169" s="47"/>
      <c r="GR1169" s="47"/>
      <c r="GS1169" s="47"/>
      <c r="GT1169" s="47"/>
      <c r="GU1169" s="47"/>
      <c r="GV1169" s="47"/>
      <c r="GW1169" s="47"/>
      <c r="GX1169" s="47"/>
      <c r="GY1169" s="47"/>
      <c r="GZ1169" s="47"/>
      <c r="HA1169" s="47"/>
      <c r="HB1169" s="47"/>
      <c r="HC1169" s="47"/>
      <c r="HD1169" s="47"/>
      <c r="HE1169" s="47"/>
      <c r="HF1169" s="47"/>
      <c r="HG1169" s="47"/>
      <c r="HH1169" s="47"/>
      <c r="HI1169" s="47"/>
      <c r="HJ1169" s="47"/>
      <c r="HK1169" s="47"/>
      <c r="HL1169" s="47"/>
      <c r="HM1169" s="47"/>
      <c r="HN1169" s="47"/>
      <c r="HO1169" s="47"/>
      <c r="HP1169" s="47"/>
      <c r="HQ1169" s="47"/>
      <c r="HR1169" s="47"/>
      <c r="HS1169" s="47"/>
      <c r="HT1169" s="47"/>
      <c r="HU1169" s="47"/>
      <c r="HV1169" s="47"/>
      <c r="HW1169" s="47"/>
      <c r="HX1169" s="47"/>
      <c r="HY1169" s="47"/>
      <c r="HZ1169" s="47"/>
      <c r="IA1169" s="47"/>
      <c r="IB1169" s="47"/>
      <c r="IC1169" s="47"/>
      <c r="ID1169" s="47"/>
      <c r="IE1169" s="47"/>
      <c r="IF1169" s="47"/>
      <c r="IG1169" s="47"/>
      <c r="IH1169" s="47"/>
      <c r="II1169" s="47"/>
      <c r="IJ1169" s="47"/>
      <c r="IK1169" s="47"/>
      <c r="IL1169" s="47"/>
      <c r="IM1169" s="47"/>
      <c r="IN1169" s="47"/>
      <c r="IO1169" s="47"/>
      <c r="IP1169" s="47"/>
      <c r="IQ1169" s="47"/>
      <c r="IR1169" s="47"/>
      <c r="IS1169" s="47"/>
      <c r="IT1169" s="47"/>
      <c r="IU1169" s="47"/>
      <c r="IV1169" s="47"/>
      <c r="IW1169" s="47"/>
      <c r="IX1169" s="47"/>
      <c r="IY1169" s="47"/>
      <c r="IZ1169" s="47"/>
      <c r="JA1169" s="47"/>
      <c r="JB1169" s="47"/>
      <c r="JC1169" s="47"/>
      <c r="JD1169" s="47"/>
      <c r="JE1169" s="47"/>
      <c r="JF1169" s="47"/>
      <c r="JG1169" s="47"/>
      <c r="JH1169" s="47"/>
      <c r="JI1169" s="47"/>
      <c r="JJ1169" s="47"/>
      <c r="JK1169" s="47"/>
      <c r="JL1169" s="47"/>
      <c r="JM1169" s="47"/>
      <c r="JN1169" s="47"/>
      <c r="JO1169" s="47"/>
      <c r="JP1169" s="47"/>
      <c r="JQ1169" s="47"/>
      <c r="JR1169" s="47"/>
      <c r="JS1169" s="47"/>
      <c r="JT1169" s="47"/>
      <c r="JU1169" s="47"/>
      <c r="JV1169" s="47"/>
      <c r="JW1169" s="47"/>
      <c r="JX1169" s="47"/>
      <c r="JY1169" s="47"/>
      <c r="JZ1169" s="47"/>
      <c r="KA1169" s="47"/>
      <c r="KB1169" s="47"/>
      <c r="KC1169" s="47"/>
      <c r="KD1169" s="47"/>
      <c r="KE1169" s="47"/>
      <c r="KF1169" s="47"/>
      <c r="KG1169" s="47"/>
      <c r="KH1169" s="47"/>
      <c r="KI1169" s="47"/>
      <c r="KJ1169" s="47"/>
      <c r="KK1169" s="47"/>
      <c r="KL1169" s="47"/>
      <c r="KM1169" s="47"/>
      <c r="KN1169" s="47"/>
      <c r="KO1169" s="47"/>
      <c r="KP1169" s="47"/>
      <c r="KQ1169" s="47"/>
      <c r="KR1169" s="47"/>
      <c r="KS1169" s="47"/>
      <c r="KT1169" s="47"/>
      <c r="KU1169" s="47"/>
      <c r="KV1169" s="47"/>
      <c r="KW1169" s="47"/>
      <c r="KX1169" s="47"/>
      <c r="KY1169" s="47"/>
      <c r="KZ1169" s="47"/>
      <c r="LA1169" s="47"/>
      <c r="LB1169" s="47"/>
      <c r="LC1169" s="47"/>
      <c r="LD1169" s="47"/>
      <c r="LE1169" s="47"/>
      <c r="LF1169" s="47"/>
      <c r="LG1169" s="47"/>
      <c r="LH1169" s="47"/>
      <c r="LI1169" s="47"/>
      <c r="LJ1169" s="47"/>
      <c r="LK1169" s="47"/>
      <c r="LL1169" s="47"/>
      <c r="LM1169" s="47"/>
      <c r="LN1169" s="47"/>
      <c r="LO1169" s="47"/>
      <c r="LP1169" s="47"/>
      <c r="LQ1169" s="47"/>
      <c r="LR1169" s="47"/>
      <c r="LS1169" s="47"/>
      <c r="LT1169" s="47"/>
      <c r="LU1169" s="47"/>
      <c r="LV1169" s="47"/>
      <c r="LW1169" s="47"/>
      <c r="LX1169" s="47"/>
      <c r="LY1169" s="47"/>
      <c r="LZ1169" s="47"/>
      <c r="MA1169" s="47"/>
      <c r="MB1169" s="47"/>
      <c r="MC1169" s="47"/>
      <c r="MD1169" s="47"/>
      <c r="ME1169" s="47"/>
      <c r="MF1169" s="47"/>
      <c r="MG1169" s="47"/>
      <c r="MH1169" s="47"/>
      <c r="MI1169" s="47"/>
      <c r="MJ1169" s="47"/>
      <c r="MK1169" s="47"/>
      <c r="ML1169" s="47"/>
      <c r="MM1169" s="47"/>
      <c r="MN1169" s="47"/>
      <c r="MO1169" s="47"/>
      <c r="MP1169" s="47"/>
      <c r="MQ1169" s="47"/>
      <c r="MR1169" s="47"/>
      <c r="MS1169" s="47"/>
      <c r="MT1169" s="47"/>
      <c r="MU1169" s="47"/>
      <c r="MV1169" s="47"/>
      <c r="MW1169" s="47"/>
      <c r="MX1169" s="47"/>
      <c r="MY1169" s="47"/>
      <c r="MZ1169" s="47"/>
      <c r="NA1169" s="47"/>
    </row>
    <row r="1170" spans="138:365" x14ac:dyDescent="0.25">
      <c r="EH1170" s="47"/>
      <c r="EI1170" s="47"/>
      <c r="EJ1170" s="47"/>
      <c r="EK1170" s="47"/>
      <c r="EL1170" s="47"/>
      <c r="EM1170" s="47"/>
      <c r="EN1170" s="47"/>
      <c r="EO1170" s="47"/>
      <c r="EP1170" s="47"/>
      <c r="EQ1170" s="47"/>
      <c r="ER1170" s="47"/>
      <c r="ES1170" s="47"/>
      <c r="ET1170" s="47"/>
      <c r="EU1170" s="47"/>
      <c r="EV1170" s="47"/>
      <c r="EW1170" s="47"/>
      <c r="EX1170" s="47"/>
      <c r="EY1170" s="47"/>
      <c r="EZ1170" s="47"/>
      <c r="FA1170" s="47"/>
      <c r="FB1170" s="47"/>
      <c r="FC1170" s="47"/>
      <c r="FD1170" s="47"/>
      <c r="FE1170" s="47"/>
      <c r="FF1170" s="47"/>
      <c r="FG1170" s="47"/>
      <c r="FH1170" s="47"/>
      <c r="FI1170" s="47"/>
      <c r="FJ1170" s="47"/>
      <c r="FK1170" s="47"/>
      <c r="FL1170" s="47"/>
      <c r="FM1170" s="47"/>
      <c r="FN1170" s="47"/>
      <c r="FO1170" s="47"/>
      <c r="FP1170" s="47"/>
      <c r="FQ1170" s="47"/>
      <c r="FR1170" s="47"/>
      <c r="FS1170" s="47"/>
      <c r="FT1170" s="47"/>
      <c r="FU1170" s="47"/>
      <c r="FV1170" s="47"/>
      <c r="FW1170" s="47"/>
      <c r="FX1170" s="47"/>
      <c r="FY1170" s="47"/>
      <c r="FZ1170" s="47"/>
      <c r="GA1170" s="47"/>
      <c r="GB1170" s="47"/>
      <c r="GC1170" s="47"/>
      <c r="GD1170" s="47"/>
      <c r="GE1170" s="47"/>
      <c r="GF1170" s="47"/>
      <c r="GG1170" s="47"/>
      <c r="GH1170" s="47"/>
      <c r="GI1170" s="47"/>
      <c r="GJ1170" s="47"/>
      <c r="GK1170" s="47"/>
      <c r="GL1170" s="47"/>
      <c r="GM1170" s="47"/>
      <c r="GN1170" s="47"/>
      <c r="GO1170" s="47"/>
      <c r="GP1170" s="47"/>
      <c r="GQ1170" s="47"/>
      <c r="GR1170" s="47"/>
      <c r="GS1170" s="47"/>
      <c r="GT1170" s="47"/>
      <c r="GU1170" s="47"/>
      <c r="GV1170" s="47"/>
      <c r="GW1170" s="47"/>
      <c r="GX1170" s="47"/>
      <c r="GY1170" s="47"/>
      <c r="GZ1170" s="47"/>
      <c r="HA1170" s="47"/>
      <c r="HB1170" s="47"/>
      <c r="HC1170" s="47"/>
      <c r="HD1170" s="47"/>
      <c r="HE1170" s="47"/>
      <c r="HF1170" s="47"/>
      <c r="HG1170" s="47"/>
      <c r="HH1170" s="47"/>
      <c r="HI1170" s="47"/>
      <c r="HJ1170" s="47"/>
      <c r="HK1170" s="47"/>
      <c r="HL1170" s="47"/>
      <c r="HM1170" s="47"/>
      <c r="HN1170" s="47"/>
      <c r="HO1170" s="47"/>
      <c r="HP1170" s="47"/>
      <c r="HQ1170" s="47"/>
      <c r="HR1170" s="47"/>
      <c r="HS1170" s="47"/>
      <c r="HT1170" s="47"/>
      <c r="HU1170" s="47"/>
      <c r="HV1170" s="47"/>
      <c r="HW1170" s="47"/>
      <c r="HX1170" s="47"/>
      <c r="HY1170" s="47"/>
      <c r="HZ1170" s="47"/>
      <c r="IA1170" s="47"/>
      <c r="IB1170" s="47"/>
      <c r="IC1170" s="47"/>
      <c r="ID1170" s="47"/>
      <c r="IE1170" s="47"/>
      <c r="IF1170" s="47"/>
      <c r="IG1170" s="47"/>
      <c r="IH1170" s="47"/>
      <c r="II1170" s="47"/>
      <c r="IJ1170" s="47"/>
      <c r="IK1170" s="47"/>
      <c r="IL1170" s="47"/>
      <c r="IM1170" s="47"/>
      <c r="IN1170" s="47"/>
      <c r="IO1170" s="47"/>
      <c r="IP1170" s="47"/>
      <c r="IQ1170" s="47"/>
      <c r="IR1170" s="47"/>
      <c r="IS1170" s="47"/>
      <c r="IT1170" s="47"/>
      <c r="IU1170" s="47"/>
      <c r="IV1170" s="47"/>
      <c r="IW1170" s="47"/>
      <c r="IX1170" s="47"/>
      <c r="IY1170" s="47"/>
      <c r="IZ1170" s="47"/>
      <c r="JA1170" s="47"/>
      <c r="JB1170" s="47"/>
      <c r="JC1170" s="47"/>
      <c r="JD1170" s="47"/>
      <c r="JE1170" s="47"/>
      <c r="JF1170" s="47"/>
      <c r="JG1170" s="47"/>
      <c r="JH1170" s="47"/>
      <c r="JI1170" s="47"/>
      <c r="JJ1170" s="47"/>
      <c r="JK1170" s="47"/>
      <c r="JL1170" s="47"/>
      <c r="JM1170" s="47"/>
      <c r="JN1170" s="47"/>
      <c r="JO1170" s="47"/>
      <c r="JP1170" s="47"/>
      <c r="JQ1170" s="47"/>
      <c r="JR1170" s="47"/>
      <c r="JS1170" s="47"/>
      <c r="JT1170" s="47"/>
      <c r="JU1170" s="47"/>
      <c r="JV1170" s="47"/>
      <c r="JW1170" s="47"/>
      <c r="JX1170" s="47"/>
      <c r="JY1170" s="47"/>
      <c r="JZ1170" s="47"/>
      <c r="KA1170" s="47"/>
      <c r="KB1170" s="47"/>
      <c r="KC1170" s="47"/>
      <c r="KD1170" s="47"/>
      <c r="KE1170" s="47"/>
      <c r="KF1170" s="47"/>
      <c r="KG1170" s="47"/>
      <c r="KH1170" s="47"/>
      <c r="KI1170" s="47"/>
      <c r="KJ1170" s="47"/>
      <c r="KK1170" s="47"/>
      <c r="KL1170" s="47"/>
      <c r="KM1170" s="47"/>
      <c r="KN1170" s="47"/>
      <c r="KO1170" s="47"/>
      <c r="KP1170" s="47"/>
      <c r="KQ1170" s="47"/>
      <c r="KR1170" s="47"/>
      <c r="KS1170" s="47"/>
      <c r="KT1170" s="47"/>
      <c r="KU1170" s="47"/>
      <c r="KV1170" s="47"/>
      <c r="KW1170" s="47"/>
      <c r="KX1170" s="47"/>
      <c r="KY1170" s="47"/>
      <c r="KZ1170" s="47"/>
      <c r="LA1170" s="47"/>
      <c r="LB1170" s="47"/>
      <c r="LC1170" s="47"/>
      <c r="LD1170" s="47"/>
      <c r="LE1170" s="47"/>
      <c r="LF1170" s="47"/>
      <c r="LG1170" s="47"/>
      <c r="LH1170" s="47"/>
      <c r="LI1170" s="47"/>
      <c r="LJ1170" s="47"/>
      <c r="LK1170" s="47"/>
      <c r="LL1170" s="47"/>
      <c r="LM1170" s="47"/>
      <c r="LN1170" s="47"/>
      <c r="LO1170" s="47"/>
      <c r="LP1170" s="47"/>
      <c r="LQ1170" s="47"/>
      <c r="LR1170" s="47"/>
      <c r="LS1170" s="47"/>
      <c r="LT1170" s="47"/>
      <c r="LU1170" s="47"/>
      <c r="LV1170" s="47"/>
      <c r="LW1170" s="47"/>
      <c r="LX1170" s="47"/>
      <c r="LY1170" s="47"/>
      <c r="LZ1170" s="47"/>
      <c r="MA1170" s="47"/>
      <c r="MB1170" s="47"/>
      <c r="MC1170" s="47"/>
      <c r="MD1170" s="47"/>
      <c r="ME1170" s="47"/>
      <c r="MF1170" s="47"/>
      <c r="MG1170" s="47"/>
      <c r="MH1170" s="47"/>
      <c r="MI1170" s="47"/>
      <c r="MJ1170" s="47"/>
      <c r="MK1170" s="47"/>
      <c r="ML1170" s="47"/>
      <c r="MM1170" s="47"/>
      <c r="MN1170" s="47"/>
      <c r="MO1170" s="47"/>
      <c r="MP1170" s="47"/>
      <c r="MQ1170" s="47"/>
      <c r="MR1170" s="47"/>
      <c r="MS1170" s="47"/>
      <c r="MT1170" s="47"/>
      <c r="MU1170" s="47"/>
      <c r="MV1170" s="47"/>
      <c r="MW1170" s="47"/>
      <c r="MX1170" s="47"/>
      <c r="MY1170" s="47"/>
      <c r="MZ1170" s="47"/>
      <c r="NA1170" s="47"/>
    </row>
    <row r="1171" spans="138:365" x14ac:dyDescent="0.25">
      <c r="EH1171" s="47"/>
      <c r="EI1171" s="47"/>
      <c r="EJ1171" s="47"/>
      <c r="EK1171" s="47"/>
      <c r="EL1171" s="47"/>
      <c r="EM1171" s="47"/>
      <c r="EN1171" s="47"/>
      <c r="EO1171" s="47"/>
      <c r="EP1171" s="47"/>
      <c r="EQ1171" s="47"/>
      <c r="ER1171" s="47"/>
      <c r="ES1171" s="47"/>
      <c r="ET1171" s="47"/>
      <c r="EU1171" s="47"/>
      <c r="EV1171" s="47"/>
      <c r="EW1171" s="47"/>
      <c r="EX1171" s="47"/>
      <c r="EY1171" s="47"/>
      <c r="EZ1171" s="47"/>
      <c r="FA1171" s="47"/>
      <c r="FB1171" s="47"/>
      <c r="FC1171" s="47"/>
      <c r="FD1171" s="47"/>
      <c r="FE1171" s="47"/>
      <c r="FF1171" s="47"/>
      <c r="FG1171" s="47"/>
      <c r="FH1171" s="47"/>
      <c r="FI1171" s="47"/>
      <c r="FJ1171" s="47"/>
      <c r="FK1171" s="47"/>
      <c r="FL1171" s="47"/>
      <c r="FM1171" s="47"/>
      <c r="FN1171" s="47"/>
      <c r="FO1171" s="47"/>
      <c r="FP1171" s="47"/>
      <c r="FQ1171" s="47"/>
      <c r="FR1171" s="47"/>
      <c r="FS1171" s="47"/>
      <c r="FT1171" s="47"/>
      <c r="FU1171" s="47"/>
      <c r="FV1171" s="47"/>
      <c r="FW1171" s="47"/>
      <c r="FX1171" s="47"/>
      <c r="FY1171" s="47"/>
      <c r="FZ1171" s="47"/>
      <c r="GA1171" s="47"/>
      <c r="GB1171" s="47"/>
      <c r="GC1171" s="47"/>
      <c r="GD1171" s="47"/>
      <c r="GE1171" s="47"/>
      <c r="GF1171" s="47"/>
      <c r="GG1171" s="47"/>
      <c r="GH1171" s="47"/>
      <c r="GI1171" s="47"/>
      <c r="GJ1171" s="47"/>
      <c r="GK1171" s="47"/>
      <c r="GL1171" s="47"/>
      <c r="GM1171" s="47"/>
      <c r="GN1171" s="47"/>
      <c r="GO1171" s="47"/>
      <c r="GP1171" s="47"/>
      <c r="GQ1171" s="47"/>
      <c r="GR1171" s="47"/>
      <c r="GS1171" s="47"/>
      <c r="GT1171" s="47"/>
      <c r="GU1171" s="47"/>
      <c r="GV1171" s="47"/>
      <c r="GW1171" s="47"/>
      <c r="GX1171" s="47"/>
      <c r="GY1171" s="47"/>
      <c r="GZ1171" s="47"/>
      <c r="HA1171" s="47"/>
      <c r="HB1171" s="47"/>
      <c r="HC1171" s="47"/>
      <c r="HD1171" s="47"/>
      <c r="HE1171" s="47"/>
      <c r="HF1171" s="47"/>
      <c r="HG1171" s="47"/>
      <c r="HH1171" s="47"/>
      <c r="HI1171" s="47"/>
      <c r="HJ1171" s="47"/>
      <c r="HK1171" s="47"/>
      <c r="HL1171" s="47"/>
      <c r="HM1171" s="47"/>
      <c r="HN1171" s="47"/>
      <c r="HO1171" s="47"/>
      <c r="HP1171" s="47"/>
      <c r="HQ1171" s="47"/>
      <c r="HR1171" s="47"/>
      <c r="HS1171" s="47"/>
      <c r="HT1171" s="47"/>
      <c r="HU1171" s="47"/>
      <c r="HV1171" s="47"/>
      <c r="HW1171" s="47"/>
      <c r="HX1171" s="47"/>
      <c r="HY1171" s="47"/>
      <c r="HZ1171" s="47"/>
      <c r="IA1171" s="47"/>
      <c r="IB1171" s="47"/>
      <c r="IC1171" s="47"/>
      <c r="ID1171" s="47"/>
      <c r="IE1171" s="47"/>
      <c r="IF1171" s="47"/>
      <c r="IG1171" s="47"/>
      <c r="IH1171" s="47"/>
      <c r="II1171" s="47"/>
      <c r="IJ1171" s="47"/>
      <c r="IK1171" s="47"/>
      <c r="IL1171" s="47"/>
      <c r="IM1171" s="47"/>
      <c r="IN1171" s="47"/>
      <c r="IO1171" s="47"/>
      <c r="IP1171" s="47"/>
      <c r="IQ1171" s="47"/>
      <c r="IR1171" s="47"/>
      <c r="IS1171" s="47"/>
      <c r="IT1171" s="47"/>
      <c r="IU1171" s="47"/>
      <c r="IV1171" s="47"/>
      <c r="IW1171" s="47"/>
      <c r="IX1171" s="47"/>
      <c r="IY1171" s="47"/>
      <c r="IZ1171" s="47"/>
      <c r="JA1171" s="47"/>
      <c r="JB1171" s="47"/>
      <c r="JC1171" s="47"/>
      <c r="JD1171" s="47"/>
      <c r="JE1171" s="47"/>
      <c r="JF1171" s="47"/>
      <c r="JG1171" s="47"/>
      <c r="JH1171" s="47"/>
      <c r="JI1171" s="47"/>
      <c r="JJ1171" s="47"/>
      <c r="JK1171" s="47"/>
      <c r="JL1171" s="47"/>
      <c r="JM1171" s="47"/>
      <c r="JN1171" s="47"/>
      <c r="JO1171" s="47"/>
      <c r="JP1171" s="47"/>
      <c r="JQ1171" s="47"/>
      <c r="JR1171" s="47"/>
      <c r="JS1171" s="47"/>
      <c r="JT1171" s="47"/>
      <c r="JU1171" s="47"/>
      <c r="JV1171" s="47"/>
      <c r="JW1171" s="47"/>
      <c r="JX1171" s="47"/>
      <c r="JY1171" s="47"/>
      <c r="JZ1171" s="47"/>
      <c r="KA1171" s="47"/>
      <c r="KB1171" s="47"/>
      <c r="KC1171" s="47"/>
      <c r="KD1171" s="47"/>
      <c r="KE1171" s="47"/>
      <c r="KF1171" s="47"/>
      <c r="KG1171" s="47"/>
      <c r="KH1171" s="47"/>
      <c r="KI1171" s="47"/>
      <c r="KJ1171" s="47"/>
      <c r="KK1171" s="47"/>
      <c r="KL1171" s="47"/>
      <c r="KM1171" s="47"/>
      <c r="KN1171" s="47"/>
      <c r="KO1171" s="47"/>
      <c r="KP1171" s="47"/>
      <c r="KQ1171" s="47"/>
      <c r="KR1171" s="47"/>
      <c r="KS1171" s="47"/>
      <c r="KT1171" s="47"/>
      <c r="KU1171" s="47"/>
      <c r="KV1171" s="47"/>
      <c r="KW1171" s="47"/>
      <c r="KX1171" s="47"/>
      <c r="KY1171" s="47"/>
      <c r="KZ1171" s="47"/>
      <c r="LA1171" s="47"/>
      <c r="LB1171" s="47"/>
      <c r="LC1171" s="47"/>
      <c r="LD1171" s="47"/>
      <c r="LE1171" s="47"/>
      <c r="LF1171" s="47"/>
      <c r="LG1171" s="47"/>
      <c r="LH1171" s="47"/>
      <c r="LI1171" s="47"/>
      <c r="LJ1171" s="47"/>
      <c r="LK1171" s="47"/>
      <c r="LL1171" s="47"/>
      <c r="LM1171" s="47"/>
      <c r="LN1171" s="47"/>
      <c r="LO1171" s="47"/>
      <c r="LP1171" s="47"/>
      <c r="LQ1171" s="47"/>
      <c r="LR1171" s="47"/>
      <c r="LS1171" s="47"/>
      <c r="LT1171" s="47"/>
      <c r="LU1171" s="47"/>
      <c r="LV1171" s="47"/>
      <c r="LW1171" s="47"/>
      <c r="LX1171" s="47"/>
      <c r="LY1171" s="47"/>
      <c r="LZ1171" s="47"/>
      <c r="MA1171" s="47"/>
      <c r="MB1171" s="47"/>
      <c r="MC1171" s="47"/>
      <c r="MD1171" s="47"/>
      <c r="ME1171" s="47"/>
      <c r="MF1171" s="47"/>
      <c r="MG1171" s="47"/>
      <c r="MH1171" s="47"/>
      <c r="MI1171" s="47"/>
      <c r="MJ1171" s="47"/>
      <c r="MK1171" s="47"/>
      <c r="ML1171" s="47"/>
      <c r="MM1171" s="47"/>
      <c r="MN1171" s="47"/>
      <c r="MO1171" s="47"/>
      <c r="MP1171" s="47"/>
      <c r="MQ1171" s="47"/>
      <c r="MR1171" s="47"/>
      <c r="MS1171" s="47"/>
      <c r="MT1171" s="47"/>
      <c r="MU1171" s="47"/>
      <c r="MV1171" s="47"/>
      <c r="MW1171" s="47"/>
      <c r="MX1171" s="47"/>
      <c r="MY1171" s="47"/>
      <c r="MZ1171" s="47"/>
      <c r="NA1171" s="47"/>
    </row>
    <row r="1172" spans="138:365" x14ac:dyDescent="0.25">
      <c r="EH1172" s="47"/>
      <c r="EI1172" s="47"/>
      <c r="EJ1172" s="47"/>
      <c r="EK1172" s="47"/>
      <c r="EL1172" s="47"/>
      <c r="EM1172" s="47"/>
      <c r="EN1172" s="47"/>
      <c r="EO1172" s="47"/>
      <c r="EP1172" s="47"/>
      <c r="EQ1172" s="47"/>
      <c r="ER1172" s="47"/>
      <c r="ES1172" s="47"/>
      <c r="ET1172" s="47"/>
      <c r="EU1172" s="47"/>
      <c r="EV1172" s="47"/>
      <c r="EW1172" s="47"/>
      <c r="EX1172" s="47"/>
      <c r="EY1172" s="47"/>
      <c r="EZ1172" s="47"/>
      <c r="FA1172" s="47"/>
      <c r="FB1172" s="47"/>
      <c r="FC1172" s="47"/>
      <c r="FD1172" s="47"/>
      <c r="FE1172" s="47"/>
      <c r="FF1172" s="47"/>
      <c r="FG1172" s="47"/>
      <c r="FH1172" s="47"/>
      <c r="FI1172" s="47"/>
      <c r="FJ1172" s="47"/>
      <c r="FK1172" s="47"/>
      <c r="FL1172" s="47"/>
      <c r="FM1172" s="47"/>
      <c r="FN1172" s="47"/>
      <c r="FO1172" s="47"/>
      <c r="FP1172" s="47"/>
      <c r="FQ1172" s="47"/>
      <c r="FR1172" s="47"/>
      <c r="FS1172" s="47"/>
      <c r="FT1172" s="47"/>
      <c r="FU1172" s="47"/>
      <c r="FV1172" s="47"/>
      <c r="FW1172" s="47"/>
      <c r="FX1172" s="47"/>
      <c r="FY1172" s="47"/>
      <c r="FZ1172" s="47"/>
      <c r="GA1172" s="47"/>
      <c r="GB1172" s="47"/>
      <c r="GC1172" s="47"/>
      <c r="GD1172" s="47"/>
      <c r="GE1172" s="47"/>
      <c r="GF1172" s="47"/>
      <c r="GG1172" s="47"/>
      <c r="GH1172" s="47"/>
      <c r="GI1172" s="47"/>
      <c r="GJ1172" s="47"/>
      <c r="GK1172" s="47"/>
      <c r="GL1172" s="47"/>
      <c r="GM1172" s="47"/>
      <c r="GN1172" s="47"/>
      <c r="GO1172" s="47"/>
      <c r="GP1172" s="47"/>
      <c r="GQ1172" s="47"/>
      <c r="GR1172" s="47"/>
      <c r="GS1172" s="47"/>
      <c r="GT1172" s="47"/>
      <c r="GU1172" s="47"/>
      <c r="GV1172" s="47"/>
      <c r="GW1172" s="47"/>
      <c r="GX1172" s="47"/>
      <c r="GY1172" s="47"/>
      <c r="GZ1172" s="47"/>
      <c r="HA1172" s="47"/>
      <c r="HB1172" s="47"/>
      <c r="HC1172" s="47"/>
      <c r="HD1172" s="47"/>
      <c r="HE1172" s="47"/>
      <c r="HF1172" s="47"/>
      <c r="HG1172" s="47"/>
      <c r="HH1172" s="47"/>
      <c r="HI1172" s="47"/>
      <c r="HJ1172" s="47"/>
      <c r="HK1172" s="47"/>
      <c r="HL1172" s="47"/>
      <c r="HM1172" s="47"/>
      <c r="HN1172" s="47"/>
      <c r="HO1172" s="47"/>
      <c r="HP1172" s="47"/>
      <c r="HQ1172" s="47"/>
      <c r="HR1172" s="47"/>
      <c r="HS1172" s="47"/>
      <c r="HT1172" s="47"/>
      <c r="HU1172" s="47"/>
      <c r="HV1172" s="47"/>
      <c r="HW1172" s="47"/>
      <c r="HX1172" s="47"/>
      <c r="HY1172" s="47"/>
      <c r="HZ1172" s="47"/>
      <c r="IA1172" s="47"/>
      <c r="IB1172" s="47"/>
      <c r="IC1172" s="47"/>
      <c r="ID1172" s="47"/>
      <c r="IE1172" s="47"/>
      <c r="IF1172" s="47"/>
      <c r="IG1172" s="47"/>
      <c r="IH1172" s="47"/>
      <c r="II1172" s="47"/>
      <c r="IJ1172" s="47"/>
      <c r="IK1172" s="47"/>
      <c r="IL1172" s="47"/>
      <c r="IM1172" s="47"/>
      <c r="IN1172" s="47"/>
      <c r="IO1172" s="47"/>
      <c r="IP1172" s="47"/>
      <c r="IQ1172" s="47"/>
      <c r="IR1172" s="47"/>
      <c r="IS1172" s="47"/>
      <c r="IT1172" s="47"/>
      <c r="IU1172" s="47"/>
      <c r="IV1172" s="47"/>
      <c r="IW1172" s="47"/>
      <c r="IX1172" s="47"/>
      <c r="IY1172" s="47"/>
      <c r="IZ1172" s="47"/>
      <c r="JA1172" s="47"/>
      <c r="JB1172" s="47"/>
      <c r="JC1172" s="47"/>
      <c r="JD1172" s="47"/>
      <c r="JE1172" s="47"/>
      <c r="JF1172" s="47"/>
      <c r="JG1172" s="47"/>
      <c r="JH1172" s="47"/>
      <c r="JI1172" s="47"/>
      <c r="JJ1172" s="47"/>
      <c r="JK1172" s="47"/>
      <c r="JL1172" s="47"/>
      <c r="JM1172" s="47"/>
      <c r="JN1172" s="47"/>
      <c r="JO1172" s="47"/>
      <c r="JP1172" s="47"/>
      <c r="JQ1172" s="47"/>
      <c r="JR1172" s="47"/>
      <c r="JS1172" s="47"/>
      <c r="JT1172" s="47"/>
      <c r="JU1172" s="47"/>
      <c r="JV1172" s="47"/>
      <c r="JW1172" s="47"/>
      <c r="JX1172" s="47"/>
      <c r="JY1172" s="47"/>
      <c r="JZ1172" s="47"/>
      <c r="KA1172" s="47"/>
      <c r="KB1172" s="47"/>
      <c r="KC1172" s="47"/>
      <c r="KD1172" s="47"/>
      <c r="KE1172" s="47"/>
      <c r="KF1172" s="47"/>
      <c r="KG1172" s="47"/>
      <c r="KH1172" s="47"/>
      <c r="KI1172" s="47"/>
      <c r="KJ1172" s="47"/>
      <c r="KK1172" s="47"/>
      <c r="KL1172" s="47"/>
      <c r="KM1172" s="47"/>
      <c r="KN1172" s="47"/>
      <c r="KO1172" s="47"/>
      <c r="KP1172" s="47"/>
      <c r="KQ1172" s="47"/>
      <c r="KR1172" s="47"/>
      <c r="KS1172" s="47"/>
      <c r="KT1172" s="47"/>
      <c r="KU1172" s="47"/>
      <c r="KV1172" s="47"/>
      <c r="KW1172" s="47"/>
      <c r="KX1172" s="47"/>
      <c r="KY1172" s="47"/>
      <c r="KZ1172" s="47"/>
      <c r="LA1172" s="47"/>
      <c r="LB1172" s="47"/>
      <c r="LC1172" s="47"/>
      <c r="LD1172" s="47"/>
      <c r="LE1172" s="47"/>
      <c r="LF1172" s="47"/>
      <c r="LG1172" s="47"/>
      <c r="LH1172" s="47"/>
      <c r="LI1172" s="47"/>
      <c r="LJ1172" s="47"/>
      <c r="LK1172" s="47"/>
      <c r="LL1172" s="47"/>
      <c r="LM1172" s="47"/>
      <c r="LN1172" s="47"/>
      <c r="LO1172" s="47"/>
      <c r="LP1172" s="47"/>
      <c r="LQ1172" s="47"/>
      <c r="LR1172" s="47"/>
      <c r="LS1172" s="47"/>
      <c r="LT1172" s="47"/>
      <c r="LU1172" s="47"/>
      <c r="LV1172" s="47"/>
      <c r="LW1172" s="47"/>
      <c r="LX1172" s="47"/>
      <c r="LY1172" s="47"/>
      <c r="LZ1172" s="47"/>
      <c r="MA1172" s="47"/>
      <c r="MB1172" s="47"/>
      <c r="MC1172" s="47"/>
      <c r="MD1172" s="47"/>
      <c r="ME1172" s="47"/>
      <c r="MF1172" s="47"/>
      <c r="MG1172" s="47"/>
      <c r="MH1172" s="47"/>
      <c r="MI1172" s="47"/>
      <c r="MJ1172" s="47"/>
      <c r="MK1172" s="47"/>
      <c r="ML1172" s="47"/>
      <c r="MM1172" s="47"/>
      <c r="MN1172" s="47"/>
      <c r="MO1172" s="47"/>
      <c r="MP1172" s="47"/>
      <c r="MQ1172" s="47"/>
      <c r="MR1172" s="47"/>
      <c r="MS1172" s="47"/>
      <c r="MT1172" s="47"/>
      <c r="MU1172" s="47"/>
      <c r="MV1172" s="47"/>
      <c r="MW1172" s="47"/>
      <c r="MX1172" s="47"/>
      <c r="MY1172" s="47"/>
      <c r="MZ1172" s="47"/>
      <c r="NA1172" s="47"/>
    </row>
    <row r="1173" spans="138:365" x14ac:dyDescent="0.25">
      <c r="EH1173" s="47"/>
      <c r="EI1173" s="47"/>
      <c r="EJ1173" s="47"/>
      <c r="EK1173" s="47"/>
      <c r="EL1173" s="47"/>
      <c r="EM1173" s="47"/>
      <c r="EN1173" s="47"/>
      <c r="EO1173" s="47"/>
      <c r="EP1173" s="47"/>
      <c r="EQ1173" s="47"/>
      <c r="ER1173" s="47"/>
      <c r="ES1173" s="47"/>
      <c r="ET1173" s="47"/>
      <c r="EU1173" s="47"/>
      <c r="EV1173" s="47"/>
      <c r="EW1173" s="47"/>
      <c r="EX1173" s="47"/>
      <c r="EY1173" s="47"/>
      <c r="EZ1173" s="47"/>
      <c r="FA1173" s="47"/>
      <c r="FB1173" s="47"/>
      <c r="FC1173" s="47"/>
      <c r="FD1173" s="47"/>
      <c r="FE1173" s="47"/>
      <c r="FF1173" s="47"/>
      <c r="FG1173" s="47"/>
      <c r="FH1173" s="47"/>
      <c r="FI1173" s="47"/>
      <c r="FJ1173" s="47"/>
      <c r="FK1173" s="47"/>
      <c r="FL1173" s="47"/>
      <c r="FM1173" s="47"/>
      <c r="FN1173" s="47"/>
      <c r="FO1173" s="47"/>
      <c r="FP1173" s="47"/>
      <c r="FQ1173" s="47"/>
      <c r="FR1173" s="47"/>
      <c r="FS1173" s="47"/>
      <c r="FT1173" s="47"/>
      <c r="FU1173" s="47"/>
      <c r="FV1173" s="47"/>
      <c r="FW1173" s="47"/>
      <c r="FX1173" s="47"/>
      <c r="FY1173" s="47"/>
      <c r="FZ1173" s="47"/>
      <c r="GA1173" s="47"/>
      <c r="GB1173" s="47"/>
      <c r="GC1173" s="47"/>
      <c r="GD1173" s="47"/>
      <c r="GE1173" s="47"/>
      <c r="GF1173" s="47"/>
      <c r="GG1173" s="47"/>
      <c r="GH1173" s="47"/>
      <c r="GI1173" s="47"/>
      <c r="GJ1173" s="47"/>
      <c r="GK1173" s="47"/>
      <c r="GL1173" s="47"/>
      <c r="GM1173" s="47"/>
      <c r="GN1173" s="47"/>
      <c r="GO1173" s="47"/>
      <c r="GP1173" s="47"/>
      <c r="GQ1173" s="47"/>
      <c r="GR1173" s="47"/>
      <c r="GS1173" s="47"/>
      <c r="GT1173" s="47"/>
      <c r="GU1173" s="47"/>
      <c r="GV1173" s="47"/>
      <c r="GW1173" s="47"/>
      <c r="GX1173" s="47"/>
      <c r="GY1173" s="47"/>
      <c r="GZ1173" s="47"/>
      <c r="HA1173" s="47"/>
      <c r="HB1173" s="47"/>
      <c r="HC1173" s="47"/>
      <c r="HD1173" s="47"/>
      <c r="HE1173" s="47"/>
      <c r="HF1173" s="47"/>
      <c r="HG1173" s="47"/>
      <c r="HH1173" s="47"/>
      <c r="HI1173" s="47"/>
      <c r="HJ1173" s="47"/>
      <c r="HK1173" s="47"/>
      <c r="HL1173" s="47"/>
      <c r="HM1173" s="47"/>
      <c r="HN1173" s="47"/>
      <c r="HO1173" s="47"/>
      <c r="HP1173" s="47"/>
      <c r="HQ1173" s="47"/>
      <c r="HR1173" s="47"/>
      <c r="HS1173" s="47"/>
      <c r="HT1173" s="47"/>
      <c r="HU1173" s="47"/>
      <c r="HV1173" s="47"/>
      <c r="HW1173" s="47"/>
      <c r="HX1173" s="47"/>
      <c r="HY1173" s="47"/>
      <c r="HZ1173" s="47"/>
      <c r="IA1173" s="47"/>
      <c r="IB1173" s="47"/>
      <c r="IC1173" s="47"/>
      <c r="ID1173" s="47"/>
      <c r="IE1173" s="47"/>
      <c r="IF1173" s="47"/>
      <c r="IG1173" s="47"/>
      <c r="IH1173" s="47"/>
      <c r="II1173" s="47"/>
      <c r="IJ1173" s="47"/>
      <c r="IK1173" s="47"/>
      <c r="IL1173" s="47"/>
      <c r="IM1173" s="47"/>
      <c r="IN1173" s="47"/>
      <c r="IO1173" s="47"/>
      <c r="IP1173" s="47"/>
      <c r="IQ1173" s="47"/>
      <c r="IR1173" s="47"/>
      <c r="IS1173" s="47"/>
      <c r="IT1173" s="47"/>
      <c r="IU1173" s="47"/>
      <c r="IV1173" s="47"/>
      <c r="IW1173" s="47"/>
      <c r="IX1173" s="47"/>
      <c r="IY1173" s="47"/>
      <c r="IZ1173" s="47"/>
      <c r="JA1173" s="47"/>
      <c r="JB1173" s="47"/>
      <c r="JC1173" s="47"/>
      <c r="JD1173" s="47"/>
      <c r="JE1173" s="47"/>
      <c r="JF1173" s="47"/>
      <c r="JG1173" s="47"/>
      <c r="JH1173" s="47"/>
      <c r="JI1173" s="47"/>
      <c r="JJ1173" s="47"/>
      <c r="JK1173" s="47"/>
      <c r="JL1173" s="47"/>
      <c r="JM1173" s="47"/>
      <c r="JN1173" s="47"/>
      <c r="JO1173" s="47"/>
      <c r="JP1173" s="47"/>
      <c r="JQ1173" s="47"/>
      <c r="JR1173" s="47"/>
      <c r="JS1173" s="47"/>
      <c r="JT1173" s="47"/>
      <c r="JU1173" s="47"/>
      <c r="JV1173" s="47"/>
      <c r="JW1173" s="47"/>
      <c r="JX1173" s="47"/>
      <c r="JY1173" s="47"/>
      <c r="JZ1173" s="47"/>
      <c r="KA1173" s="47"/>
      <c r="KB1173" s="47"/>
      <c r="KC1173" s="47"/>
      <c r="KD1173" s="47"/>
      <c r="KE1173" s="47"/>
      <c r="KF1173" s="47"/>
      <c r="KG1173" s="47"/>
      <c r="KH1173" s="47"/>
      <c r="KI1173" s="47"/>
      <c r="KJ1173" s="47"/>
      <c r="KK1173" s="47"/>
      <c r="KL1173" s="47"/>
      <c r="KM1173" s="47"/>
      <c r="KN1173" s="47"/>
      <c r="KO1173" s="47"/>
      <c r="KP1173" s="47"/>
      <c r="KQ1173" s="47"/>
      <c r="KR1173" s="47"/>
      <c r="KS1173" s="47"/>
      <c r="KT1173" s="47"/>
      <c r="KU1173" s="47"/>
      <c r="KV1173" s="47"/>
      <c r="KW1173" s="47"/>
      <c r="KX1173" s="47"/>
      <c r="KY1173" s="47"/>
      <c r="KZ1173" s="47"/>
      <c r="LA1173" s="47"/>
      <c r="LB1173" s="47"/>
      <c r="LC1173" s="47"/>
      <c r="LD1173" s="47"/>
      <c r="LE1173" s="47"/>
      <c r="LF1173" s="47"/>
      <c r="LG1173" s="47"/>
      <c r="LH1173" s="47"/>
      <c r="LI1173" s="47"/>
      <c r="LJ1173" s="47"/>
      <c r="LK1173" s="47"/>
      <c r="LL1173" s="47"/>
      <c r="LM1173" s="47"/>
      <c r="LN1173" s="47"/>
      <c r="LO1173" s="47"/>
      <c r="LP1173" s="47"/>
      <c r="LQ1173" s="47"/>
      <c r="LR1173" s="47"/>
      <c r="LS1173" s="47"/>
      <c r="LT1173" s="47"/>
      <c r="LU1173" s="47"/>
      <c r="LV1173" s="47"/>
      <c r="LW1173" s="47"/>
      <c r="LX1173" s="47"/>
      <c r="LY1173" s="47"/>
      <c r="LZ1173" s="47"/>
      <c r="MA1173" s="47"/>
      <c r="MB1173" s="47"/>
      <c r="MC1173" s="47"/>
      <c r="MD1173" s="47"/>
      <c r="ME1173" s="47"/>
      <c r="MF1173" s="47"/>
      <c r="MG1173" s="47"/>
      <c r="MH1173" s="47"/>
      <c r="MI1173" s="47"/>
      <c r="MJ1173" s="47"/>
      <c r="MK1173" s="47"/>
      <c r="ML1173" s="47"/>
      <c r="MM1173" s="47"/>
      <c r="MN1173" s="47"/>
      <c r="MO1173" s="47"/>
      <c r="MP1173" s="47"/>
      <c r="MQ1173" s="47"/>
      <c r="MR1173" s="47"/>
      <c r="MS1173" s="47"/>
      <c r="MT1173" s="47"/>
      <c r="MU1173" s="47"/>
      <c r="MV1173" s="47"/>
      <c r="MW1173" s="47"/>
      <c r="MX1173" s="47"/>
      <c r="MY1173" s="47"/>
      <c r="MZ1173" s="47"/>
      <c r="NA1173" s="47"/>
    </row>
    <row r="1174" spans="138:365" x14ac:dyDescent="0.25">
      <c r="EH1174" s="47"/>
      <c r="EI1174" s="47"/>
      <c r="EJ1174" s="47"/>
      <c r="EK1174" s="47"/>
      <c r="EL1174" s="47"/>
      <c r="EM1174" s="47"/>
      <c r="EN1174" s="47"/>
      <c r="EO1174" s="47"/>
      <c r="EP1174" s="47"/>
      <c r="EQ1174" s="47"/>
      <c r="ER1174" s="47"/>
      <c r="ES1174" s="47"/>
      <c r="ET1174" s="47"/>
      <c r="EU1174" s="47"/>
      <c r="EV1174" s="47"/>
      <c r="EW1174" s="47"/>
      <c r="EX1174" s="47"/>
      <c r="EY1174" s="47"/>
      <c r="EZ1174" s="47"/>
      <c r="FA1174" s="47"/>
      <c r="FB1174" s="47"/>
      <c r="FC1174" s="47"/>
      <c r="FD1174" s="47"/>
      <c r="FE1174" s="47"/>
      <c r="FF1174" s="47"/>
      <c r="FG1174" s="47"/>
      <c r="FH1174" s="47"/>
      <c r="FI1174" s="47"/>
      <c r="FJ1174" s="47"/>
      <c r="FK1174" s="47"/>
      <c r="FL1174" s="47"/>
      <c r="FM1174" s="47"/>
      <c r="FN1174" s="47"/>
      <c r="FO1174" s="47"/>
      <c r="FP1174" s="47"/>
      <c r="FQ1174" s="47"/>
      <c r="FR1174" s="47"/>
      <c r="FS1174" s="47"/>
      <c r="FT1174" s="47"/>
      <c r="FU1174" s="47"/>
      <c r="FV1174" s="47"/>
      <c r="FW1174" s="47"/>
      <c r="FX1174" s="47"/>
      <c r="FY1174" s="47"/>
      <c r="FZ1174" s="47"/>
      <c r="GA1174" s="47"/>
      <c r="GB1174" s="47"/>
      <c r="GC1174" s="47"/>
      <c r="GD1174" s="47"/>
      <c r="GE1174" s="47"/>
      <c r="GF1174" s="47"/>
      <c r="GG1174" s="47"/>
      <c r="GH1174" s="47"/>
      <c r="GI1174" s="47"/>
      <c r="GJ1174" s="47"/>
      <c r="GK1174" s="47"/>
      <c r="GL1174" s="47"/>
      <c r="GM1174" s="47"/>
      <c r="GN1174" s="47"/>
      <c r="GO1174" s="47"/>
      <c r="GP1174" s="47"/>
      <c r="GQ1174" s="47"/>
      <c r="GR1174" s="47"/>
      <c r="GS1174" s="47"/>
      <c r="GT1174" s="47"/>
      <c r="GU1174" s="47"/>
      <c r="GV1174" s="47"/>
      <c r="GW1174" s="47"/>
      <c r="GX1174" s="47"/>
      <c r="GY1174" s="47"/>
      <c r="GZ1174" s="47"/>
      <c r="HA1174" s="47"/>
      <c r="HB1174" s="47"/>
      <c r="HC1174" s="47"/>
      <c r="HD1174" s="47"/>
      <c r="HE1174" s="47"/>
      <c r="HF1174" s="47"/>
      <c r="HG1174" s="47"/>
      <c r="HH1174" s="47"/>
      <c r="HI1174" s="47"/>
      <c r="HJ1174" s="47"/>
      <c r="HK1174" s="47"/>
      <c r="HL1174" s="47"/>
      <c r="HM1174" s="47"/>
      <c r="HN1174" s="47"/>
      <c r="HO1174" s="47"/>
      <c r="HP1174" s="47"/>
      <c r="HQ1174" s="47"/>
      <c r="HR1174" s="47"/>
      <c r="HS1174" s="47"/>
      <c r="HT1174" s="47"/>
      <c r="HU1174" s="47"/>
      <c r="HV1174" s="47"/>
      <c r="HW1174" s="47"/>
      <c r="HX1174" s="47"/>
      <c r="HY1174" s="47"/>
      <c r="HZ1174" s="47"/>
      <c r="IA1174" s="47"/>
      <c r="IB1174" s="47"/>
      <c r="IC1174" s="47"/>
      <c r="ID1174" s="47"/>
      <c r="IE1174" s="47"/>
      <c r="IF1174" s="47"/>
      <c r="IG1174" s="47"/>
      <c r="IH1174" s="47"/>
      <c r="II1174" s="47"/>
      <c r="IJ1174" s="47"/>
      <c r="IK1174" s="47"/>
      <c r="IL1174" s="47"/>
      <c r="IM1174" s="47"/>
      <c r="IN1174" s="47"/>
      <c r="IO1174" s="47"/>
      <c r="IP1174" s="47"/>
      <c r="IQ1174" s="47"/>
      <c r="IR1174" s="47"/>
      <c r="IS1174" s="47"/>
      <c r="IT1174" s="47"/>
      <c r="IU1174" s="47"/>
      <c r="IV1174" s="47"/>
      <c r="IW1174" s="47"/>
      <c r="IX1174" s="47"/>
      <c r="IY1174" s="47"/>
      <c r="IZ1174" s="47"/>
      <c r="JA1174" s="47"/>
      <c r="JB1174" s="47"/>
      <c r="JC1174" s="47"/>
      <c r="JD1174" s="47"/>
      <c r="JE1174" s="47"/>
      <c r="JF1174" s="47"/>
      <c r="JG1174" s="47"/>
      <c r="JH1174" s="47"/>
      <c r="JI1174" s="47"/>
      <c r="JJ1174" s="47"/>
      <c r="JK1174" s="47"/>
      <c r="JL1174" s="47"/>
      <c r="JM1174" s="47"/>
      <c r="JN1174" s="47"/>
      <c r="JO1174" s="47"/>
      <c r="JP1174" s="47"/>
      <c r="JQ1174" s="47"/>
      <c r="JR1174" s="47"/>
      <c r="JS1174" s="47"/>
      <c r="JT1174" s="47"/>
      <c r="JU1174" s="47"/>
      <c r="JV1174" s="47"/>
      <c r="JW1174" s="47"/>
      <c r="JX1174" s="47"/>
      <c r="JY1174" s="47"/>
      <c r="JZ1174" s="47"/>
      <c r="KA1174" s="47"/>
      <c r="KB1174" s="47"/>
      <c r="KC1174" s="47"/>
      <c r="KD1174" s="47"/>
      <c r="KE1174" s="47"/>
      <c r="KF1174" s="47"/>
      <c r="KG1174" s="47"/>
      <c r="KH1174" s="47"/>
      <c r="KI1174" s="47"/>
      <c r="KJ1174" s="47"/>
      <c r="KK1174" s="47"/>
      <c r="KL1174" s="47"/>
      <c r="KM1174" s="47"/>
      <c r="KN1174" s="47"/>
      <c r="KO1174" s="47"/>
      <c r="KP1174" s="47"/>
      <c r="KQ1174" s="47"/>
      <c r="KR1174" s="47"/>
      <c r="KS1174" s="47"/>
      <c r="KT1174" s="47"/>
      <c r="KU1174" s="47"/>
      <c r="KV1174" s="47"/>
      <c r="KW1174" s="47"/>
      <c r="KX1174" s="47"/>
      <c r="KY1174" s="47"/>
      <c r="KZ1174" s="47"/>
      <c r="LA1174" s="47"/>
      <c r="LB1174" s="47"/>
      <c r="LC1174" s="47"/>
      <c r="LD1174" s="47"/>
      <c r="LE1174" s="47"/>
      <c r="LF1174" s="47"/>
      <c r="LG1174" s="47"/>
      <c r="LH1174" s="47"/>
      <c r="LI1174" s="47"/>
      <c r="LJ1174" s="47"/>
      <c r="LK1174" s="47"/>
      <c r="LL1174" s="47"/>
      <c r="LM1174" s="47"/>
      <c r="LN1174" s="47"/>
      <c r="LO1174" s="47"/>
      <c r="LP1174" s="47"/>
      <c r="LQ1174" s="47"/>
      <c r="LR1174" s="47"/>
      <c r="LS1174" s="47"/>
      <c r="LT1174" s="47"/>
      <c r="LU1174" s="47"/>
      <c r="LV1174" s="47"/>
      <c r="LW1174" s="47"/>
      <c r="LX1174" s="47"/>
      <c r="LY1174" s="47"/>
      <c r="LZ1174" s="47"/>
      <c r="MA1174" s="47"/>
      <c r="MB1174" s="47"/>
      <c r="MC1174" s="47"/>
      <c r="MD1174" s="47"/>
      <c r="ME1174" s="47"/>
      <c r="MF1174" s="47"/>
      <c r="MG1174" s="47"/>
      <c r="MH1174" s="47"/>
      <c r="MI1174" s="47"/>
      <c r="MJ1174" s="47"/>
      <c r="MK1174" s="47"/>
      <c r="ML1174" s="47"/>
      <c r="MM1174" s="47"/>
      <c r="MN1174" s="47"/>
      <c r="MO1174" s="47"/>
      <c r="MP1174" s="47"/>
      <c r="MQ1174" s="47"/>
      <c r="MR1174" s="47"/>
      <c r="MS1174" s="47"/>
      <c r="MT1174" s="47"/>
      <c r="MU1174" s="47"/>
      <c r="MV1174" s="47"/>
      <c r="MW1174" s="47"/>
      <c r="MX1174" s="47"/>
      <c r="MY1174" s="47"/>
      <c r="MZ1174" s="47"/>
      <c r="NA1174" s="47"/>
    </row>
    <row r="1175" spans="138:365" x14ac:dyDescent="0.25">
      <c r="EH1175" s="47"/>
      <c r="EI1175" s="47"/>
      <c r="EJ1175" s="47"/>
      <c r="EK1175" s="47"/>
      <c r="EL1175" s="47"/>
      <c r="EM1175" s="47"/>
      <c r="EN1175" s="47"/>
      <c r="EO1175" s="47"/>
      <c r="EP1175" s="47"/>
      <c r="EQ1175" s="47"/>
      <c r="ER1175" s="47"/>
      <c r="ES1175" s="47"/>
      <c r="ET1175" s="47"/>
      <c r="EU1175" s="47"/>
      <c r="EV1175" s="47"/>
      <c r="EW1175" s="47"/>
      <c r="EX1175" s="47"/>
      <c r="EY1175" s="47"/>
      <c r="EZ1175" s="47"/>
      <c r="FA1175" s="47"/>
      <c r="FB1175" s="47"/>
      <c r="FC1175" s="47"/>
      <c r="FD1175" s="47"/>
      <c r="FE1175" s="47"/>
      <c r="FF1175" s="47"/>
      <c r="FG1175" s="47"/>
      <c r="FH1175" s="47"/>
      <c r="FI1175" s="47"/>
      <c r="FJ1175" s="47"/>
      <c r="FK1175" s="47"/>
      <c r="FL1175" s="47"/>
      <c r="FM1175" s="47"/>
      <c r="FN1175" s="47"/>
      <c r="FO1175" s="47"/>
      <c r="FP1175" s="47"/>
      <c r="FQ1175" s="47"/>
      <c r="FR1175" s="47"/>
      <c r="FS1175" s="47"/>
      <c r="FT1175" s="47"/>
      <c r="FU1175" s="47"/>
      <c r="FV1175" s="47"/>
      <c r="FW1175" s="47"/>
      <c r="FX1175" s="47"/>
      <c r="FY1175" s="47"/>
      <c r="FZ1175" s="47"/>
      <c r="GA1175" s="47"/>
      <c r="GB1175" s="47"/>
      <c r="GC1175" s="47"/>
      <c r="GD1175" s="47"/>
      <c r="GE1175" s="47"/>
      <c r="GF1175" s="47"/>
      <c r="GG1175" s="47"/>
      <c r="GH1175" s="47"/>
      <c r="GI1175" s="47"/>
      <c r="GJ1175" s="47"/>
      <c r="GK1175" s="47"/>
      <c r="GL1175" s="47"/>
      <c r="GM1175" s="47"/>
      <c r="GN1175" s="47"/>
      <c r="GO1175" s="47"/>
      <c r="GP1175" s="47"/>
      <c r="GQ1175" s="47"/>
      <c r="GR1175" s="47"/>
      <c r="GS1175" s="47"/>
      <c r="GT1175" s="47"/>
      <c r="GU1175" s="47"/>
      <c r="GV1175" s="47"/>
      <c r="GW1175" s="47"/>
      <c r="GX1175" s="47"/>
      <c r="GY1175" s="47"/>
      <c r="GZ1175" s="47"/>
      <c r="HA1175" s="47"/>
      <c r="HB1175" s="47"/>
      <c r="HC1175" s="47"/>
      <c r="HD1175" s="47"/>
      <c r="HE1175" s="47"/>
      <c r="HF1175" s="47"/>
      <c r="HG1175" s="47"/>
      <c r="HH1175" s="47"/>
      <c r="HI1175" s="47"/>
      <c r="HJ1175" s="47"/>
      <c r="HK1175" s="47"/>
      <c r="HL1175" s="47"/>
      <c r="HM1175" s="47"/>
      <c r="HN1175" s="47"/>
      <c r="HO1175" s="47"/>
      <c r="HP1175" s="47"/>
      <c r="HQ1175" s="47"/>
      <c r="HR1175" s="47"/>
      <c r="HS1175" s="47"/>
      <c r="HT1175" s="47"/>
      <c r="HU1175" s="47"/>
      <c r="HV1175" s="47"/>
      <c r="HW1175" s="47"/>
      <c r="HX1175" s="47"/>
      <c r="HY1175" s="47"/>
      <c r="HZ1175" s="47"/>
      <c r="IA1175" s="47"/>
      <c r="IB1175" s="47"/>
      <c r="IC1175" s="47"/>
      <c r="ID1175" s="47"/>
      <c r="IE1175" s="47"/>
      <c r="IF1175" s="47"/>
      <c r="IG1175" s="47"/>
      <c r="IH1175" s="47"/>
      <c r="II1175" s="47"/>
      <c r="IJ1175" s="47"/>
      <c r="IK1175" s="47"/>
      <c r="IL1175" s="47"/>
      <c r="IM1175" s="47"/>
      <c r="IN1175" s="47"/>
      <c r="IO1175" s="47"/>
      <c r="IP1175" s="47"/>
      <c r="IQ1175" s="47"/>
      <c r="IR1175" s="47"/>
      <c r="IS1175" s="47"/>
      <c r="IT1175" s="47"/>
      <c r="IU1175" s="47"/>
      <c r="IV1175" s="47"/>
      <c r="IW1175" s="47"/>
      <c r="IX1175" s="47"/>
      <c r="IY1175" s="47"/>
      <c r="IZ1175" s="47"/>
      <c r="JA1175" s="47"/>
      <c r="JB1175" s="47"/>
      <c r="JC1175" s="47"/>
      <c r="JD1175" s="47"/>
      <c r="JE1175" s="47"/>
      <c r="JF1175" s="47"/>
      <c r="JG1175" s="47"/>
      <c r="JH1175" s="47"/>
      <c r="JI1175" s="47"/>
      <c r="JJ1175" s="47"/>
      <c r="JK1175" s="47"/>
      <c r="JL1175" s="47"/>
      <c r="JM1175" s="47"/>
      <c r="JN1175" s="47"/>
      <c r="JO1175" s="47"/>
      <c r="JP1175" s="47"/>
      <c r="JQ1175" s="47"/>
      <c r="JR1175" s="47"/>
      <c r="JS1175" s="47"/>
      <c r="JT1175" s="47"/>
      <c r="JU1175" s="47"/>
      <c r="JV1175" s="47"/>
      <c r="JW1175" s="47"/>
      <c r="JX1175" s="47"/>
      <c r="JY1175" s="47"/>
      <c r="JZ1175" s="47"/>
      <c r="KA1175" s="47"/>
      <c r="KB1175" s="47"/>
      <c r="KC1175" s="47"/>
      <c r="KD1175" s="47"/>
      <c r="KE1175" s="47"/>
      <c r="KF1175" s="47"/>
      <c r="KG1175" s="47"/>
      <c r="KH1175" s="47"/>
      <c r="KI1175" s="47"/>
      <c r="KJ1175" s="47"/>
      <c r="KK1175" s="47"/>
      <c r="KL1175" s="47"/>
      <c r="KM1175" s="47"/>
      <c r="KN1175" s="47"/>
      <c r="KO1175" s="47"/>
      <c r="KP1175" s="47"/>
      <c r="KQ1175" s="47"/>
      <c r="KR1175" s="47"/>
      <c r="KS1175" s="47"/>
      <c r="KT1175" s="47"/>
      <c r="KU1175" s="47"/>
      <c r="KV1175" s="47"/>
      <c r="KW1175" s="47"/>
      <c r="KX1175" s="47"/>
      <c r="KY1175" s="47"/>
      <c r="KZ1175" s="47"/>
      <c r="LA1175" s="47"/>
      <c r="LB1175" s="47"/>
      <c r="LC1175" s="47"/>
      <c r="LD1175" s="47"/>
      <c r="LE1175" s="47"/>
      <c r="LF1175" s="47"/>
      <c r="LG1175" s="47"/>
      <c r="LH1175" s="47"/>
      <c r="LI1175" s="47"/>
      <c r="LJ1175" s="47"/>
      <c r="LK1175" s="47"/>
      <c r="LL1175" s="47"/>
      <c r="LM1175" s="47"/>
      <c r="LN1175" s="47"/>
      <c r="LO1175" s="47"/>
      <c r="LP1175" s="47"/>
      <c r="LQ1175" s="47"/>
      <c r="LR1175" s="47"/>
      <c r="LS1175" s="47"/>
      <c r="LT1175" s="47"/>
      <c r="LU1175" s="47"/>
      <c r="LV1175" s="47"/>
      <c r="LW1175" s="47"/>
      <c r="LX1175" s="47"/>
      <c r="LY1175" s="47"/>
      <c r="LZ1175" s="47"/>
      <c r="MA1175" s="47"/>
      <c r="MB1175" s="47"/>
      <c r="MC1175" s="47"/>
      <c r="MD1175" s="47"/>
      <c r="ME1175" s="47"/>
      <c r="MF1175" s="47"/>
      <c r="MG1175" s="47"/>
      <c r="MH1175" s="47"/>
      <c r="MI1175" s="47"/>
      <c r="MJ1175" s="47"/>
      <c r="MK1175" s="47"/>
      <c r="ML1175" s="47"/>
      <c r="MM1175" s="47"/>
      <c r="MN1175" s="47"/>
      <c r="MO1175" s="47"/>
      <c r="MP1175" s="47"/>
      <c r="MQ1175" s="47"/>
      <c r="MR1175" s="47"/>
      <c r="MS1175" s="47"/>
      <c r="MT1175" s="47"/>
      <c r="MU1175" s="47"/>
      <c r="MV1175" s="47"/>
      <c r="MW1175" s="47"/>
      <c r="MX1175" s="47"/>
      <c r="MY1175" s="47"/>
      <c r="MZ1175" s="47"/>
      <c r="NA1175" s="47"/>
    </row>
    <row r="1176" spans="138:365" x14ac:dyDescent="0.25">
      <c r="EH1176" s="47"/>
      <c r="EI1176" s="47"/>
      <c r="EJ1176" s="47"/>
      <c r="EK1176" s="47"/>
      <c r="EL1176" s="47"/>
      <c r="EM1176" s="47"/>
      <c r="EN1176" s="47"/>
      <c r="EO1176" s="47"/>
      <c r="EP1176" s="47"/>
      <c r="EQ1176" s="47"/>
      <c r="ER1176" s="47"/>
      <c r="ES1176" s="47"/>
      <c r="ET1176" s="47"/>
      <c r="EU1176" s="47"/>
      <c r="EV1176" s="47"/>
      <c r="EW1176" s="47"/>
      <c r="EX1176" s="47"/>
      <c r="EY1176" s="47"/>
      <c r="EZ1176" s="47"/>
      <c r="FA1176" s="47"/>
      <c r="FB1176" s="47"/>
      <c r="FC1176" s="47"/>
      <c r="FD1176" s="47"/>
      <c r="FE1176" s="47"/>
      <c r="FF1176" s="47"/>
      <c r="FG1176" s="47"/>
      <c r="FH1176" s="47"/>
      <c r="FI1176" s="47"/>
      <c r="FJ1176" s="47"/>
      <c r="FK1176" s="47"/>
      <c r="FL1176" s="47"/>
      <c r="FM1176" s="47"/>
      <c r="FN1176" s="47"/>
      <c r="FO1176" s="47"/>
      <c r="FP1176" s="47"/>
      <c r="FQ1176" s="47"/>
      <c r="FR1176" s="47"/>
      <c r="FS1176" s="47"/>
      <c r="FT1176" s="47"/>
      <c r="FU1176" s="47"/>
      <c r="FV1176" s="47"/>
      <c r="FW1176" s="47"/>
      <c r="FX1176" s="47"/>
      <c r="FY1176" s="47"/>
      <c r="FZ1176" s="47"/>
      <c r="GA1176" s="47"/>
      <c r="GB1176" s="47"/>
      <c r="GC1176" s="47"/>
      <c r="GD1176" s="47"/>
      <c r="GE1176" s="47"/>
      <c r="GF1176" s="47"/>
      <c r="GG1176" s="47"/>
      <c r="GH1176" s="47"/>
      <c r="GI1176" s="47"/>
      <c r="GJ1176" s="47"/>
      <c r="GK1176" s="47"/>
      <c r="GL1176" s="47"/>
      <c r="GM1176" s="47"/>
      <c r="GN1176" s="47"/>
      <c r="GO1176" s="47"/>
      <c r="GP1176" s="47"/>
      <c r="GQ1176" s="47"/>
      <c r="GR1176" s="47"/>
      <c r="GS1176" s="47"/>
      <c r="GT1176" s="47"/>
      <c r="GU1176" s="47"/>
      <c r="GV1176" s="47"/>
      <c r="GW1176" s="47"/>
      <c r="GX1176" s="47"/>
      <c r="GY1176" s="47"/>
      <c r="GZ1176" s="47"/>
      <c r="HA1176" s="47"/>
      <c r="HB1176" s="47"/>
      <c r="HC1176" s="47"/>
      <c r="HD1176" s="47"/>
      <c r="HE1176" s="47"/>
      <c r="HF1176" s="47"/>
      <c r="HG1176" s="47"/>
      <c r="HH1176" s="47"/>
      <c r="HI1176" s="47"/>
      <c r="HJ1176" s="47"/>
      <c r="HK1176" s="47"/>
      <c r="HL1176" s="47"/>
      <c r="HM1176" s="47"/>
      <c r="HN1176" s="47"/>
      <c r="HO1176" s="47"/>
      <c r="HP1176" s="47"/>
      <c r="HQ1176" s="47"/>
      <c r="HR1176" s="47"/>
      <c r="HS1176" s="47"/>
      <c r="HT1176" s="47"/>
      <c r="HU1176" s="47"/>
      <c r="HV1176" s="47"/>
      <c r="HW1176" s="47"/>
      <c r="HX1176" s="47"/>
      <c r="HY1176" s="47"/>
      <c r="HZ1176" s="47"/>
      <c r="IA1176" s="47"/>
      <c r="IB1176" s="47"/>
      <c r="IC1176" s="47"/>
      <c r="ID1176" s="47"/>
      <c r="IE1176" s="47"/>
      <c r="IF1176" s="47"/>
      <c r="IG1176" s="47"/>
      <c r="IH1176" s="47"/>
      <c r="II1176" s="47"/>
      <c r="IJ1176" s="47"/>
      <c r="IK1176" s="47"/>
      <c r="IL1176" s="47"/>
      <c r="IM1176" s="47"/>
      <c r="IN1176" s="47"/>
      <c r="IO1176" s="47"/>
      <c r="IP1176" s="47"/>
      <c r="IQ1176" s="47"/>
      <c r="IR1176" s="47"/>
      <c r="IS1176" s="47"/>
      <c r="IT1176" s="47"/>
      <c r="IU1176" s="47"/>
      <c r="IV1176" s="47"/>
      <c r="IW1176" s="47"/>
      <c r="IX1176" s="47"/>
      <c r="IY1176" s="47"/>
      <c r="IZ1176" s="47"/>
      <c r="JA1176" s="47"/>
      <c r="JB1176" s="47"/>
      <c r="JC1176" s="47"/>
      <c r="JD1176" s="47"/>
      <c r="JE1176" s="47"/>
      <c r="JF1176" s="47"/>
      <c r="JG1176" s="47"/>
      <c r="JH1176" s="47"/>
      <c r="JI1176" s="47"/>
      <c r="JJ1176" s="47"/>
      <c r="JK1176" s="47"/>
      <c r="JL1176" s="47"/>
      <c r="JM1176" s="47"/>
      <c r="JN1176" s="47"/>
      <c r="JO1176" s="47"/>
      <c r="JP1176" s="47"/>
      <c r="JQ1176" s="47"/>
      <c r="JR1176" s="47"/>
      <c r="JS1176" s="47"/>
      <c r="JT1176" s="47"/>
      <c r="JU1176" s="47"/>
      <c r="JV1176" s="47"/>
      <c r="JW1176" s="47"/>
      <c r="JX1176" s="47"/>
      <c r="JY1176" s="47"/>
      <c r="JZ1176" s="47"/>
      <c r="KA1176" s="47"/>
      <c r="KB1176" s="47"/>
      <c r="KC1176" s="47"/>
      <c r="KD1176" s="47"/>
      <c r="KE1176" s="47"/>
      <c r="KF1176" s="47"/>
      <c r="KG1176" s="47"/>
      <c r="KH1176" s="47"/>
      <c r="KI1176" s="47"/>
      <c r="KJ1176" s="47"/>
      <c r="KK1176" s="47"/>
      <c r="KL1176" s="47"/>
      <c r="KM1176" s="47"/>
      <c r="KN1176" s="47"/>
      <c r="KO1176" s="47"/>
      <c r="KP1176" s="47"/>
      <c r="KQ1176" s="47"/>
      <c r="KR1176" s="47"/>
      <c r="KS1176" s="47"/>
      <c r="KT1176" s="47"/>
      <c r="KU1176" s="47"/>
      <c r="KV1176" s="47"/>
      <c r="KW1176" s="47"/>
      <c r="KX1176" s="47"/>
      <c r="KY1176" s="47"/>
      <c r="KZ1176" s="47"/>
      <c r="LA1176" s="47"/>
      <c r="LB1176" s="47"/>
      <c r="LC1176" s="47"/>
      <c r="LD1176" s="47"/>
      <c r="LE1176" s="47"/>
      <c r="LF1176" s="47"/>
      <c r="LG1176" s="47"/>
      <c r="LH1176" s="47"/>
      <c r="LI1176" s="47"/>
      <c r="LJ1176" s="47"/>
      <c r="LK1176" s="47"/>
      <c r="LL1176" s="47"/>
      <c r="LM1176" s="47"/>
      <c r="LN1176" s="47"/>
      <c r="LO1176" s="47"/>
      <c r="LP1176" s="47"/>
      <c r="LQ1176" s="47"/>
      <c r="LR1176" s="47"/>
      <c r="LS1176" s="47"/>
      <c r="LT1176" s="47"/>
      <c r="LU1176" s="47"/>
      <c r="LV1176" s="47"/>
      <c r="LW1176" s="47"/>
      <c r="LX1176" s="47"/>
      <c r="LY1176" s="47"/>
      <c r="LZ1176" s="47"/>
      <c r="MA1176" s="47"/>
      <c r="MB1176" s="47"/>
      <c r="MC1176" s="47"/>
      <c r="MD1176" s="47"/>
      <c r="ME1176" s="47"/>
      <c r="MF1176" s="47"/>
      <c r="MG1176" s="47"/>
      <c r="MH1176" s="47"/>
      <c r="MI1176" s="47"/>
      <c r="MJ1176" s="47"/>
      <c r="MK1176" s="47"/>
      <c r="ML1176" s="47"/>
      <c r="MM1176" s="47"/>
      <c r="MN1176" s="47"/>
      <c r="MO1176" s="47"/>
      <c r="MP1176" s="47"/>
      <c r="MQ1176" s="47"/>
      <c r="MR1176" s="47"/>
      <c r="MS1176" s="47"/>
      <c r="MT1176" s="47"/>
      <c r="MU1176" s="47"/>
      <c r="MV1176" s="47"/>
      <c r="MW1176" s="47"/>
      <c r="MX1176" s="47"/>
      <c r="MY1176" s="47"/>
      <c r="MZ1176" s="47"/>
      <c r="NA1176" s="47"/>
    </row>
    <row r="1177" spans="138:365" x14ac:dyDescent="0.25">
      <c r="EH1177" s="47"/>
      <c r="EI1177" s="47"/>
      <c r="EJ1177" s="47"/>
      <c r="EK1177" s="47"/>
      <c r="EL1177" s="47"/>
      <c r="EM1177" s="47"/>
      <c r="EN1177" s="47"/>
      <c r="EO1177" s="47"/>
      <c r="EP1177" s="47"/>
      <c r="EQ1177" s="47"/>
      <c r="ER1177" s="47"/>
      <c r="ES1177" s="47"/>
      <c r="ET1177" s="47"/>
      <c r="EU1177" s="47"/>
      <c r="EV1177" s="47"/>
      <c r="EW1177" s="47"/>
      <c r="EX1177" s="47"/>
      <c r="EY1177" s="47"/>
      <c r="EZ1177" s="47"/>
      <c r="FA1177" s="47"/>
      <c r="FB1177" s="47"/>
      <c r="FC1177" s="47"/>
      <c r="FD1177" s="47"/>
      <c r="FE1177" s="47"/>
      <c r="FF1177" s="47"/>
      <c r="FG1177" s="47"/>
      <c r="FH1177" s="47"/>
      <c r="FI1177" s="47"/>
      <c r="FJ1177" s="47"/>
      <c r="FK1177" s="47"/>
      <c r="FL1177" s="47"/>
      <c r="FM1177" s="47"/>
      <c r="FN1177" s="47"/>
      <c r="FO1177" s="47"/>
      <c r="FP1177" s="47"/>
      <c r="FQ1177" s="47"/>
      <c r="FR1177" s="47"/>
      <c r="FS1177" s="47"/>
      <c r="FT1177" s="47"/>
      <c r="FU1177" s="47"/>
      <c r="FV1177" s="47"/>
      <c r="FW1177" s="47"/>
      <c r="FX1177" s="47"/>
      <c r="FY1177" s="47"/>
      <c r="FZ1177" s="47"/>
      <c r="GA1177" s="47"/>
      <c r="GB1177" s="47"/>
      <c r="GC1177" s="47"/>
      <c r="GD1177" s="47"/>
      <c r="GE1177" s="47"/>
      <c r="GF1177" s="47"/>
      <c r="GG1177" s="47"/>
      <c r="GH1177" s="47"/>
      <c r="GI1177" s="47"/>
      <c r="GJ1177" s="47"/>
      <c r="GK1177" s="47"/>
      <c r="GL1177" s="47"/>
      <c r="GM1177" s="47"/>
      <c r="GN1177" s="47"/>
      <c r="GO1177" s="47"/>
      <c r="GP1177" s="47"/>
      <c r="GQ1177" s="47"/>
      <c r="GR1177" s="47"/>
      <c r="GS1177" s="47"/>
      <c r="GT1177" s="47"/>
      <c r="GU1177" s="47"/>
      <c r="GV1177" s="47"/>
      <c r="GW1177" s="47"/>
      <c r="GX1177" s="47"/>
      <c r="GY1177" s="47"/>
      <c r="GZ1177" s="47"/>
      <c r="HA1177" s="47"/>
      <c r="HB1177" s="47"/>
      <c r="HC1177" s="47"/>
      <c r="HD1177" s="47"/>
      <c r="HE1177" s="47"/>
      <c r="HF1177" s="47"/>
      <c r="HG1177" s="47"/>
      <c r="HH1177" s="47"/>
      <c r="HI1177" s="47"/>
      <c r="HJ1177" s="47"/>
      <c r="HK1177" s="47"/>
      <c r="HL1177" s="47"/>
      <c r="HM1177" s="47"/>
      <c r="HN1177" s="47"/>
      <c r="HO1177" s="47"/>
      <c r="HP1177" s="47"/>
      <c r="HQ1177" s="47"/>
      <c r="HR1177" s="47"/>
      <c r="HS1177" s="47"/>
      <c r="HT1177" s="47"/>
      <c r="HU1177" s="47"/>
      <c r="HV1177" s="47"/>
      <c r="HW1177" s="47"/>
      <c r="HX1177" s="47"/>
      <c r="HY1177" s="47"/>
      <c r="HZ1177" s="47"/>
      <c r="IA1177" s="47"/>
      <c r="IB1177" s="47"/>
      <c r="IC1177" s="47"/>
      <c r="ID1177" s="47"/>
      <c r="IE1177" s="47"/>
      <c r="IF1177" s="47"/>
      <c r="IG1177" s="47"/>
      <c r="IH1177" s="47"/>
      <c r="II1177" s="47"/>
      <c r="IJ1177" s="47"/>
      <c r="IK1177" s="47"/>
      <c r="IL1177" s="47"/>
      <c r="IM1177" s="47"/>
      <c r="IN1177" s="47"/>
      <c r="IO1177" s="47"/>
      <c r="IP1177" s="47"/>
      <c r="IQ1177" s="47"/>
      <c r="IR1177" s="47"/>
      <c r="IS1177" s="47"/>
      <c r="IT1177" s="47"/>
      <c r="IU1177" s="47"/>
      <c r="IV1177" s="47"/>
      <c r="IW1177" s="47"/>
      <c r="IX1177" s="47"/>
      <c r="IY1177" s="47"/>
      <c r="IZ1177" s="47"/>
      <c r="JA1177" s="47"/>
      <c r="JB1177" s="47"/>
      <c r="JC1177" s="47"/>
      <c r="JD1177" s="47"/>
      <c r="JE1177" s="47"/>
      <c r="JF1177" s="47"/>
      <c r="JG1177" s="47"/>
      <c r="JH1177" s="47"/>
      <c r="JI1177" s="47"/>
      <c r="JJ1177" s="47"/>
      <c r="JK1177" s="47"/>
      <c r="JL1177" s="47"/>
      <c r="JM1177" s="47"/>
      <c r="JN1177" s="47"/>
      <c r="JO1177" s="47"/>
      <c r="JP1177" s="47"/>
      <c r="JQ1177" s="47"/>
      <c r="JR1177" s="47"/>
      <c r="JS1177" s="47"/>
      <c r="JT1177" s="47"/>
      <c r="JU1177" s="47"/>
      <c r="JV1177" s="47"/>
      <c r="JW1177" s="47"/>
      <c r="JX1177" s="47"/>
      <c r="JY1177" s="47"/>
      <c r="JZ1177" s="47"/>
      <c r="KA1177" s="47"/>
      <c r="KB1177" s="47"/>
      <c r="KC1177" s="47"/>
      <c r="KD1177" s="47"/>
      <c r="KE1177" s="47"/>
      <c r="KF1177" s="47"/>
      <c r="KG1177" s="47"/>
      <c r="KH1177" s="47"/>
      <c r="KI1177" s="47"/>
      <c r="KJ1177" s="47"/>
      <c r="KK1177" s="47"/>
      <c r="KL1177" s="47"/>
      <c r="KM1177" s="47"/>
      <c r="KN1177" s="47"/>
      <c r="KO1177" s="47"/>
      <c r="KP1177" s="47"/>
      <c r="KQ1177" s="47"/>
      <c r="KR1177" s="47"/>
      <c r="KS1177" s="47"/>
      <c r="KT1177" s="47"/>
      <c r="KU1177" s="47"/>
      <c r="KV1177" s="47"/>
      <c r="KW1177" s="47"/>
      <c r="KX1177" s="47"/>
      <c r="KY1177" s="47"/>
      <c r="KZ1177" s="47"/>
      <c r="LA1177" s="47"/>
      <c r="LB1177" s="47"/>
      <c r="LC1177" s="47"/>
      <c r="LD1177" s="47"/>
      <c r="LE1177" s="47"/>
      <c r="LF1177" s="47"/>
      <c r="LG1177" s="47"/>
      <c r="LH1177" s="47"/>
      <c r="LI1177" s="47"/>
      <c r="LJ1177" s="47"/>
      <c r="LK1177" s="47"/>
      <c r="LL1177" s="47"/>
      <c r="LM1177" s="47"/>
      <c r="LN1177" s="47"/>
      <c r="LO1177" s="47"/>
      <c r="LP1177" s="47"/>
      <c r="LQ1177" s="47"/>
      <c r="LR1177" s="47"/>
      <c r="LS1177" s="47"/>
      <c r="LT1177" s="47"/>
      <c r="LU1177" s="47"/>
      <c r="LV1177" s="47"/>
      <c r="LW1177" s="47"/>
      <c r="LX1177" s="47"/>
      <c r="LY1177" s="47"/>
      <c r="LZ1177" s="47"/>
      <c r="MA1177" s="47"/>
      <c r="MB1177" s="47"/>
      <c r="MC1177" s="47"/>
      <c r="MD1177" s="47"/>
      <c r="ME1177" s="47"/>
      <c r="MF1177" s="47"/>
      <c r="MG1177" s="47"/>
      <c r="MH1177" s="47"/>
      <c r="MI1177" s="47"/>
      <c r="MJ1177" s="47"/>
      <c r="MK1177" s="47"/>
      <c r="ML1177" s="47"/>
      <c r="MM1177" s="47"/>
      <c r="MN1177" s="47"/>
      <c r="MO1177" s="47"/>
      <c r="MP1177" s="47"/>
      <c r="MQ1177" s="47"/>
      <c r="MR1177" s="47"/>
      <c r="MS1177" s="47"/>
      <c r="MT1177" s="47"/>
      <c r="MU1177" s="47"/>
      <c r="MV1177" s="47"/>
      <c r="MW1177" s="47"/>
      <c r="MX1177" s="47"/>
      <c r="MY1177" s="47"/>
      <c r="MZ1177" s="47"/>
      <c r="NA1177" s="47"/>
    </row>
    <row r="1178" spans="138:365" x14ac:dyDescent="0.25">
      <c r="EH1178" s="47"/>
      <c r="EI1178" s="47"/>
      <c r="EJ1178" s="47"/>
      <c r="EK1178" s="47"/>
      <c r="EL1178" s="47"/>
      <c r="EM1178" s="47"/>
      <c r="EN1178" s="47"/>
      <c r="EO1178" s="47"/>
      <c r="EP1178" s="47"/>
      <c r="EQ1178" s="47"/>
      <c r="ER1178" s="47"/>
      <c r="ES1178" s="47"/>
      <c r="ET1178" s="47"/>
      <c r="EU1178" s="47"/>
      <c r="EV1178" s="47"/>
      <c r="EW1178" s="47"/>
      <c r="EX1178" s="47"/>
      <c r="EY1178" s="47"/>
      <c r="EZ1178" s="47"/>
      <c r="FA1178" s="47"/>
      <c r="FB1178" s="47"/>
      <c r="FC1178" s="47"/>
      <c r="FD1178" s="47"/>
      <c r="FE1178" s="47"/>
      <c r="FF1178" s="47"/>
      <c r="FG1178" s="47"/>
      <c r="FH1178" s="47"/>
      <c r="FI1178" s="47"/>
      <c r="FJ1178" s="47"/>
      <c r="FK1178" s="47"/>
      <c r="FL1178" s="47"/>
      <c r="FM1178" s="47"/>
      <c r="FN1178" s="47"/>
      <c r="FO1178" s="47"/>
      <c r="FP1178" s="47"/>
      <c r="FQ1178" s="47"/>
      <c r="FR1178" s="47"/>
      <c r="FS1178" s="47"/>
      <c r="FT1178" s="47"/>
      <c r="FU1178" s="47"/>
      <c r="FV1178" s="47"/>
      <c r="FW1178" s="47"/>
      <c r="FX1178" s="47"/>
      <c r="FY1178" s="47"/>
      <c r="FZ1178" s="47"/>
      <c r="GA1178" s="47"/>
      <c r="GB1178" s="47"/>
      <c r="GC1178" s="47"/>
      <c r="GD1178" s="47"/>
      <c r="GE1178" s="47"/>
      <c r="GF1178" s="47"/>
      <c r="GG1178" s="47"/>
      <c r="GH1178" s="47"/>
      <c r="GI1178" s="47"/>
      <c r="GJ1178" s="47"/>
      <c r="GK1178" s="47"/>
      <c r="GL1178" s="47"/>
      <c r="GM1178" s="47"/>
      <c r="GN1178" s="47"/>
      <c r="GO1178" s="47"/>
      <c r="GP1178" s="47"/>
      <c r="GQ1178" s="47"/>
      <c r="GR1178" s="47"/>
      <c r="GS1178" s="47"/>
      <c r="GT1178" s="47"/>
      <c r="GU1178" s="47"/>
      <c r="GV1178" s="47"/>
      <c r="GW1178" s="47"/>
      <c r="GX1178" s="47"/>
      <c r="GY1178" s="47"/>
      <c r="GZ1178" s="47"/>
      <c r="HA1178" s="47"/>
      <c r="HB1178" s="47"/>
      <c r="HC1178" s="47"/>
      <c r="HD1178" s="47"/>
      <c r="HE1178" s="47"/>
      <c r="HF1178" s="47"/>
      <c r="HG1178" s="47"/>
      <c r="HH1178" s="47"/>
      <c r="HI1178" s="47"/>
      <c r="HJ1178" s="47"/>
      <c r="HK1178" s="47"/>
      <c r="HL1178" s="47"/>
      <c r="HM1178" s="47"/>
      <c r="HN1178" s="47"/>
      <c r="HO1178" s="47"/>
      <c r="HP1178" s="47"/>
      <c r="HQ1178" s="47"/>
      <c r="HR1178" s="47"/>
      <c r="HS1178" s="47"/>
      <c r="HT1178" s="47"/>
      <c r="HU1178" s="47"/>
      <c r="HV1178" s="47"/>
      <c r="HW1178" s="47"/>
      <c r="HX1178" s="47"/>
      <c r="HY1178" s="47"/>
      <c r="HZ1178" s="47"/>
      <c r="IA1178" s="47"/>
      <c r="IB1178" s="47"/>
      <c r="IC1178" s="47"/>
      <c r="ID1178" s="47"/>
      <c r="IE1178" s="47"/>
      <c r="IF1178" s="47"/>
      <c r="IG1178" s="47"/>
      <c r="IH1178" s="47"/>
      <c r="II1178" s="47"/>
      <c r="IJ1178" s="47"/>
      <c r="IK1178" s="47"/>
      <c r="IL1178" s="47"/>
      <c r="IM1178" s="47"/>
      <c r="IN1178" s="47"/>
      <c r="IO1178" s="47"/>
      <c r="IP1178" s="47"/>
      <c r="IQ1178" s="47"/>
      <c r="IR1178" s="47"/>
      <c r="IS1178" s="47"/>
      <c r="IT1178" s="47"/>
      <c r="IU1178" s="47"/>
      <c r="IV1178" s="47"/>
      <c r="IW1178" s="47"/>
      <c r="IX1178" s="47"/>
      <c r="IY1178" s="47"/>
      <c r="IZ1178" s="47"/>
      <c r="JA1178" s="47"/>
      <c r="JB1178" s="47"/>
      <c r="JC1178" s="47"/>
      <c r="JD1178" s="47"/>
      <c r="JE1178" s="47"/>
      <c r="JF1178" s="47"/>
      <c r="JG1178" s="47"/>
      <c r="JH1178" s="47"/>
      <c r="JI1178" s="47"/>
      <c r="JJ1178" s="47"/>
      <c r="JK1178" s="47"/>
      <c r="JL1178" s="47"/>
      <c r="JM1178" s="47"/>
      <c r="JN1178" s="47"/>
      <c r="JO1178" s="47"/>
      <c r="JP1178" s="47"/>
      <c r="JQ1178" s="47"/>
      <c r="JR1178" s="47"/>
      <c r="JS1178" s="47"/>
      <c r="JT1178" s="47"/>
      <c r="JU1178" s="47"/>
      <c r="JV1178" s="47"/>
      <c r="JW1178" s="47"/>
      <c r="JX1178" s="47"/>
      <c r="JY1178" s="47"/>
      <c r="JZ1178" s="47"/>
      <c r="KA1178" s="47"/>
      <c r="KB1178" s="47"/>
      <c r="KC1178" s="47"/>
      <c r="KD1178" s="47"/>
      <c r="KE1178" s="47"/>
      <c r="KF1178" s="47"/>
      <c r="KG1178" s="47"/>
      <c r="KH1178" s="47"/>
      <c r="KI1178" s="47"/>
      <c r="KJ1178" s="47"/>
      <c r="KK1178" s="47"/>
      <c r="KL1178" s="47"/>
      <c r="KM1178" s="47"/>
      <c r="KN1178" s="47"/>
      <c r="KO1178" s="47"/>
      <c r="KP1178" s="47"/>
      <c r="KQ1178" s="47"/>
      <c r="KR1178" s="47"/>
      <c r="KS1178" s="47"/>
      <c r="KT1178" s="47"/>
      <c r="KU1178" s="47"/>
      <c r="KV1178" s="47"/>
      <c r="KW1178" s="47"/>
      <c r="KX1178" s="47"/>
      <c r="KY1178" s="47"/>
      <c r="KZ1178" s="47"/>
      <c r="LA1178" s="47"/>
      <c r="LB1178" s="47"/>
      <c r="LC1178" s="47"/>
      <c r="LD1178" s="47"/>
      <c r="LE1178" s="47"/>
      <c r="LF1178" s="47"/>
      <c r="LG1178" s="47"/>
      <c r="LH1178" s="47"/>
      <c r="LI1178" s="47"/>
      <c r="LJ1178" s="47"/>
      <c r="LK1178" s="47"/>
      <c r="LL1178" s="47"/>
      <c r="LM1178" s="47"/>
      <c r="LN1178" s="47"/>
      <c r="LO1178" s="47"/>
      <c r="LP1178" s="47"/>
      <c r="LQ1178" s="47"/>
      <c r="LR1178" s="47"/>
      <c r="LS1178" s="47"/>
      <c r="LT1178" s="47"/>
      <c r="LU1178" s="47"/>
      <c r="LV1178" s="47"/>
      <c r="LW1178" s="47"/>
      <c r="LX1178" s="47"/>
      <c r="LY1178" s="47"/>
      <c r="LZ1178" s="47"/>
      <c r="MA1178" s="47"/>
      <c r="MB1178" s="47"/>
      <c r="MC1178" s="47"/>
      <c r="MD1178" s="47"/>
      <c r="ME1178" s="47"/>
      <c r="MF1178" s="47"/>
      <c r="MG1178" s="47"/>
      <c r="MH1178" s="47"/>
      <c r="MI1178" s="47"/>
      <c r="MJ1178" s="47"/>
      <c r="MK1178" s="47"/>
      <c r="ML1178" s="47"/>
      <c r="MM1178" s="47"/>
      <c r="MN1178" s="47"/>
      <c r="MO1178" s="47"/>
      <c r="MP1178" s="47"/>
      <c r="MQ1178" s="47"/>
      <c r="MR1178" s="47"/>
      <c r="MS1178" s="47"/>
      <c r="MT1178" s="47"/>
      <c r="MU1178" s="47"/>
      <c r="MV1178" s="47"/>
      <c r="MW1178" s="47"/>
      <c r="MX1178" s="47"/>
      <c r="MY1178" s="47"/>
      <c r="MZ1178" s="47"/>
      <c r="NA1178" s="47"/>
    </row>
    <row r="1179" spans="138:365" x14ac:dyDescent="0.25">
      <c r="EH1179" s="47"/>
      <c r="EI1179" s="47"/>
      <c r="EJ1179" s="47"/>
      <c r="EK1179" s="47"/>
      <c r="EL1179" s="47"/>
      <c r="EM1179" s="47"/>
      <c r="EN1179" s="47"/>
      <c r="EO1179" s="47"/>
      <c r="EP1179" s="47"/>
      <c r="EQ1179" s="47"/>
      <c r="ER1179" s="47"/>
      <c r="ES1179" s="47"/>
      <c r="ET1179" s="47"/>
      <c r="EU1179" s="47"/>
      <c r="EV1179" s="47"/>
      <c r="EW1179" s="47"/>
      <c r="EX1179" s="47"/>
      <c r="EY1179" s="47"/>
      <c r="EZ1179" s="47"/>
      <c r="FA1179" s="47"/>
      <c r="FB1179" s="47"/>
      <c r="FC1179" s="47"/>
      <c r="FD1179" s="47"/>
      <c r="FE1179" s="47"/>
      <c r="FF1179" s="47"/>
      <c r="FG1179" s="47"/>
      <c r="FH1179" s="47"/>
      <c r="FI1179" s="47"/>
      <c r="FJ1179" s="47"/>
      <c r="FK1179" s="47"/>
      <c r="FL1179" s="47"/>
      <c r="FM1179" s="47"/>
      <c r="FN1179" s="47"/>
      <c r="FO1179" s="47"/>
      <c r="FP1179" s="47"/>
      <c r="FQ1179" s="47"/>
      <c r="FR1179" s="47"/>
      <c r="FS1179" s="47"/>
      <c r="FT1179" s="47"/>
      <c r="FU1179" s="47"/>
      <c r="FV1179" s="47"/>
      <c r="FW1179" s="47"/>
      <c r="FX1179" s="47"/>
      <c r="FY1179" s="47"/>
      <c r="FZ1179" s="47"/>
      <c r="GA1179" s="47"/>
      <c r="GB1179" s="47"/>
      <c r="GC1179" s="47"/>
      <c r="GD1179" s="47"/>
      <c r="GE1179" s="47"/>
      <c r="GF1179" s="47"/>
      <c r="GG1179" s="47"/>
      <c r="GH1179" s="47"/>
      <c r="GI1179" s="47"/>
      <c r="GJ1179" s="47"/>
      <c r="GK1179" s="47"/>
      <c r="GL1179" s="47"/>
      <c r="GM1179" s="47"/>
      <c r="GN1179" s="47"/>
      <c r="GO1179" s="47"/>
      <c r="GP1179" s="47"/>
      <c r="GQ1179" s="47"/>
      <c r="GR1179" s="47"/>
      <c r="GS1179" s="47"/>
      <c r="GT1179" s="47"/>
      <c r="GU1179" s="47"/>
      <c r="GV1179" s="47"/>
      <c r="GW1179" s="47"/>
      <c r="GX1179" s="47"/>
      <c r="GY1179" s="47"/>
      <c r="GZ1179" s="47"/>
      <c r="HA1179" s="47"/>
      <c r="HB1179" s="47"/>
      <c r="HC1179" s="47"/>
      <c r="HD1179" s="47"/>
      <c r="HE1179" s="47"/>
      <c r="HF1179" s="47"/>
      <c r="HG1179" s="47"/>
      <c r="HH1179" s="47"/>
      <c r="HI1179" s="47"/>
      <c r="HJ1179" s="47"/>
      <c r="HK1179" s="47"/>
      <c r="HL1179" s="47"/>
      <c r="HM1179" s="47"/>
      <c r="HN1179" s="47"/>
      <c r="HO1179" s="47"/>
      <c r="HP1179" s="47"/>
      <c r="HQ1179" s="47"/>
      <c r="HR1179" s="47"/>
      <c r="HS1179" s="47"/>
      <c r="HT1179" s="47"/>
      <c r="HU1179" s="47"/>
      <c r="HV1179" s="47"/>
      <c r="HW1179" s="47"/>
      <c r="HX1179" s="47"/>
      <c r="HY1179" s="47"/>
      <c r="HZ1179" s="47"/>
      <c r="IA1179" s="47"/>
      <c r="IB1179" s="47"/>
      <c r="IC1179" s="47"/>
      <c r="ID1179" s="47"/>
      <c r="IE1179" s="47"/>
      <c r="IF1179" s="47"/>
      <c r="IG1179" s="47"/>
      <c r="IH1179" s="47"/>
      <c r="II1179" s="47"/>
      <c r="IJ1179" s="47"/>
      <c r="IK1179" s="47"/>
      <c r="IL1179" s="47"/>
      <c r="IM1179" s="47"/>
      <c r="IN1179" s="47"/>
      <c r="IO1179" s="47"/>
      <c r="IP1179" s="47"/>
      <c r="IQ1179" s="47"/>
      <c r="IR1179" s="47"/>
      <c r="IS1179" s="47"/>
      <c r="IT1179" s="47"/>
      <c r="IU1179" s="47"/>
      <c r="IV1179" s="47"/>
      <c r="IW1179" s="47"/>
      <c r="IX1179" s="47"/>
      <c r="IY1179" s="47"/>
      <c r="IZ1179" s="47"/>
      <c r="JA1179" s="47"/>
      <c r="JB1179" s="47"/>
      <c r="JC1179" s="47"/>
      <c r="JD1179" s="47"/>
      <c r="JE1179" s="47"/>
      <c r="JF1179" s="47"/>
      <c r="JG1179" s="47"/>
      <c r="JH1179" s="47"/>
      <c r="JI1179" s="47"/>
      <c r="JJ1179" s="47"/>
      <c r="JK1179" s="47"/>
      <c r="JL1179" s="47"/>
      <c r="JM1179" s="47"/>
      <c r="JN1179" s="47"/>
      <c r="JO1179" s="47"/>
      <c r="JP1179" s="47"/>
      <c r="JQ1179" s="47"/>
      <c r="JR1179" s="47"/>
      <c r="JS1179" s="47"/>
      <c r="JT1179" s="47"/>
      <c r="JU1179" s="47"/>
      <c r="JV1179" s="47"/>
      <c r="JW1179" s="47"/>
      <c r="JX1179" s="47"/>
      <c r="JY1179" s="47"/>
      <c r="JZ1179" s="47"/>
      <c r="KA1179" s="47"/>
      <c r="KB1179" s="47"/>
      <c r="KC1179" s="47"/>
      <c r="KD1179" s="47"/>
      <c r="KE1179" s="47"/>
      <c r="KF1179" s="47"/>
      <c r="KG1179" s="47"/>
      <c r="KH1179" s="47"/>
      <c r="KI1179" s="47"/>
      <c r="KJ1179" s="47"/>
      <c r="KK1179" s="47"/>
      <c r="KL1179" s="47"/>
      <c r="KM1179" s="47"/>
      <c r="KN1179" s="47"/>
      <c r="KO1179" s="47"/>
      <c r="KP1179" s="47"/>
      <c r="KQ1179" s="47"/>
      <c r="KR1179" s="47"/>
      <c r="KS1179" s="47"/>
      <c r="KT1179" s="47"/>
      <c r="KU1179" s="47"/>
      <c r="KV1179" s="47"/>
      <c r="KW1179" s="47"/>
      <c r="KX1179" s="47"/>
      <c r="KY1179" s="47"/>
      <c r="KZ1179" s="47"/>
      <c r="LA1179" s="47"/>
      <c r="LB1179" s="47"/>
      <c r="LC1179" s="47"/>
      <c r="LD1179" s="47"/>
      <c r="LE1179" s="47"/>
      <c r="LF1179" s="47"/>
      <c r="LG1179" s="47"/>
      <c r="LH1179" s="47"/>
      <c r="LI1179" s="47"/>
      <c r="LJ1179" s="47"/>
      <c r="LK1179" s="47"/>
      <c r="LL1179" s="47"/>
      <c r="LM1179" s="47"/>
      <c r="LN1179" s="47"/>
      <c r="LO1179" s="47"/>
      <c r="LP1179" s="47"/>
      <c r="LQ1179" s="47"/>
      <c r="LR1179" s="47"/>
      <c r="LS1179" s="47"/>
      <c r="LT1179" s="47"/>
      <c r="LU1179" s="47"/>
      <c r="LV1179" s="47"/>
      <c r="LW1179" s="47"/>
      <c r="LX1179" s="47"/>
      <c r="LY1179" s="47"/>
      <c r="LZ1179" s="47"/>
      <c r="MA1179" s="47"/>
      <c r="MB1179" s="47"/>
      <c r="MC1179" s="47"/>
      <c r="MD1179" s="47"/>
      <c r="ME1179" s="47"/>
      <c r="MF1179" s="47"/>
      <c r="MG1179" s="47"/>
      <c r="MH1179" s="47"/>
      <c r="MI1179" s="47"/>
      <c r="MJ1179" s="47"/>
      <c r="MK1179" s="47"/>
      <c r="ML1179" s="47"/>
      <c r="MM1179" s="47"/>
      <c r="MN1179" s="47"/>
      <c r="MO1179" s="47"/>
      <c r="MP1179" s="47"/>
      <c r="MQ1179" s="47"/>
      <c r="MR1179" s="47"/>
      <c r="MS1179" s="47"/>
      <c r="MT1179" s="47"/>
      <c r="MU1179" s="47"/>
      <c r="MV1179" s="47"/>
      <c r="MW1179" s="47"/>
      <c r="MX1179" s="47"/>
      <c r="MY1179" s="47"/>
      <c r="MZ1179" s="47"/>
      <c r="NA1179" s="47"/>
    </row>
    <row r="1180" spans="138:365" x14ac:dyDescent="0.25">
      <c r="EH1180" s="47"/>
      <c r="EI1180" s="47"/>
      <c r="EJ1180" s="47"/>
      <c r="EK1180" s="47"/>
      <c r="EL1180" s="47"/>
      <c r="EM1180" s="47"/>
      <c r="EN1180" s="47"/>
      <c r="EO1180" s="47"/>
      <c r="EP1180" s="47"/>
      <c r="EQ1180" s="47"/>
      <c r="ER1180" s="47"/>
      <c r="ES1180" s="47"/>
      <c r="ET1180" s="47"/>
      <c r="EU1180" s="47"/>
      <c r="EV1180" s="47"/>
      <c r="EW1180" s="47"/>
      <c r="EX1180" s="47"/>
      <c r="EY1180" s="47"/>
      <c r="EZ1180" s="47"/>
      <c r="FA1180" s="47"/>
      <c r="FB1180" s="47"/>
      <c r="FC1180" s="47"/>
      <c r="FD1180" s="47"/>
      <c r="FE1180" s="47"/>
      <c r="FF1180" s="47"/>
      <c r="FG1180" s="47"/>
      <c r="FH1180" s="47"/>
      <c r="FI1180" s="47"/>
      <c r="FJ1180" s="47"/>
      <c r="FK1180" s="47"/>
      <c r="FL1180" s="47"/>
      <c r="FM1180" s="47"/>
      <c r="FN1180" s="47"/>
      <c r="FO1180" s="47"/>
      <c r="FP1180" s="47"/>
      <c r="FQ1180" s="47"/>
      <c r="FR1180" s="47"/>
      <c r="FS1180" s="47"/>
      <c r="FT1180" s="47"/>
      <c r="FU1180" s="47"/>
      <c r="FV1180" s="47"/>
      <c r="FW1180" s="47"/>
      <c r="FX1180" s="47"/>
      <c r="FY1180" s="47"/>
      <c r="FZ1180" s="47"/>
      <c r="GA1180" s="47"/>
      <c r="GB1180" s="47"/>
      <c r="GC1180" s="47"/>
      <c r="GD1180" s="47"/>
      <c r="GE1180" s="47"/>
      <c r="GF1180" s="47"/>
      <c r="GG1180" s="47"/>
      <c r="GH1180" s="47"/>
      <c r="GI1180" s="47"/>
      <c r="GJ1180" s="47"/>
      <c r="GK1180" s="47"/>
      <c r="GL1180" s="47"/>
      <c r="GM1180" s="47"/>
      <c r="GN1180" s="47"/>
      <c r="GO1180" s="47"/>
      <c r="GP1180" s="47"/>
      <c r="GQ1180" s="47"/>
      <c r="GR1180" s="47"/>
      <c r="GS1180" s="47"/>
      <c r="GT1180" s="47"/>
      <c r="GU1180" s="47"/>
      <c r="GV1180" s="47"/>
      <c r="GW1180" s="47"/>
      <c r="GX1180" s="47"/>
      <c r="GY1180" s="47"/>
      <c r="GZ1180" s="47"/>
      <c r="HA1180" s="47"/>
      <c r="HB1180" s="47"/>
      <c r="HC1180" s="47"/>
      <c r="HD1180" s="47"/>
      <c r="HE1180" s="47"/>
      <c r="HF1180" s="47"/>
      <c r="HG1180" s="47"/>
      <c r="HH1180" s="47"/>
      <c r="HI1180" s="47"/>
      <c r="HJ1180" s="47"/>
      <c r="HK1180" s="47"/>
      <c r="HL1180" s="47"/>
      <c r="HM1180" s="47"/>
      <c r="HN1180" s="47"/>
      <c r="HO1180" s="47"/>
      <c r="HP1180" s="47"/>
      <c r="HQ1180" s="47"/>
      <c r="HR1180" s="47"/>
      <c r="HS1180" s="47"/>
      <c r="HT1180" s="47"/>
      <c r="HU1180" s="47"/>
      <c r="HV1180" s="47"/>
      <c r="HW1180" s="47"/>
      <c r="HX1180" s="47"/>
      <c r="HY1180" s="47"/>
      <c r="HZ1180" s="47"/>
      <c r="IA1180" s="47"/>
      <c r="IB1180" s="47"/>
      <c r="IC1180" s="47"/>
      <c r="ID1180" s="47"/>
      <c r="IE1180" s="47"/>
      <c r="IF1180" s="47"/>
      <c r="IG1180" s="47"/>
      <c r="IH1180" s="47"/>
      <c r="II1180" s="47"/>
      <c r="IJ1180" s="47"/>
      <c r="IK1180" s="47"/>
      <c r="IL1180" s="47"/>
      <c r="IM1180" s="47"/>
      <c r="IN1180" s="47"/>
      <c r="IO1180" s="47"/>
      <c r="IP1180" s="47"/>
      <c r="IQ1180" s="47"/>
      <c r="IR1180" s="47"/>
      <c r="IS1180" s="47"/>
      <c r="IT1180" s="47"/>
      <c r="IU1180" s="47"/>
      <c r="IV1180" s="47"/>
      <c r="IW1180" s="47"/>
      <c r="IX1180" s="47"/>
      <c r="IY1180" s="47"/>
      <c r="IZ1180" s="47"/>
      <c r="JA1180" s="47"/>
      <c r="JB1180" s="47"/>
      <c r="JC1180" s="47"/>
      <c r="JD1180" s="47"/>
      <c r="JE1180" s="47"/>
      <c r="JF1180" s="47"/>
      <c r="JG1180" s="47"/>
      <c r="JH1180" s="47"/>
      <c r="JI1180" s="47"/>
      <c r="JJ1180" s="47"/>
      <c r="JK1180" s="47"/>
      <c r="JL1180" s="47"/>
      <c r="JM1180" s="47"/>
      <c r="JN1180" s="47"/>
      <c r="JO1180" s="47"/>
      <c r="JP1180" s="47"/>
      <c r="JQ1180" s="47"/>
      <c r="JR1180" s="47"/>
      <c r="JS1180" s="47"/>
      <c r="JT1180" s="47"/>
      <c r="JU1180" s="47"/>
      <c r="JV1180" s="47"/>
      <c r="JW1180" s="47"/>
      <c r="JX1180" s="47"/>
      <c r="JY1180" s="47"/>
      <c r="JZ1180" s="47"/>
      <c r="KA1180" s="47"/>
      <c r="KB1180" s="47"/>
      <c r="KC1180" s="47"/>
      <c r="KD1180" s="47"/>
      <c r="KE1180" s="47"/>
      <c r="KF1180" s="47"/>
      <c r="KG1180" s="47"/>
      <c r="KH1180" s="47"/>
      <c r="KI1180" s="47"/>
      <c r="KJ1180" s="47"/>
      <c r="KK1180" s="47"/>
      <c r="KL1180" s="47"/>
      <c r="KM1180" s="47"/>
      <c r="KN1180" s="47"/>
      <c r="KO1180" s="47"/>
      <c r="KP1180" s="47"/>
      <c r="KQ1180" s="47"/>
      <c r="KR1180" s="47"/>
      <c r="KS1180" s="47"/>
      <c r="KT1180" s="47"/>
      <c r="KU1180" s="47"/>
      <c r="KV1180" s="47"/>
      <c r="KW1180" s="47"/>
      <c r="KX1180" s="47"/>
      <c r="KY1180" s="47"/>
      <c r="KZ1180" s="47"/>
      <c r="LA1180" s="47"/>
      <c r="LB1180" s="47"/>
      <c r="LC1180" s="47"/>
      <c r="LD1180" s="47"/>
      <c r="LE1180" s="47"/>
      <c r="LF1180" s="47"/>
      <c r="LG1180" s="47"/>
      <c r="LH1180" s="47"/>
      <c r="LI1180" s="47"/>
      <c r="LJ1180" s="47"/>
      <c r="LK1180" s="47"/>
      <c r="LL1180" s="47"/>
      <c r="LM1180" s="47"/>
      <c r="LN1180" s="47"/>
      <c r="LO1180" s="47"/>
      <c r="LP1180" s="47"/>
      <c r="LQ1180" s="47"/>
      <c r="LR1180" s="47"/>
      <c r="LS1180" s="47"/>
      <c r="LT1180" s="47"/>
      <c r="LU1180" s="47"/>
      <c r="LV1180" s="47"/>
      <c r="LW1180" s="47"/>
      <c r="LX1180" s="47"/>
      <c r="LY1180" s="47"/>
      <c r="LZ1180" s="47"/>
      <c r="MA1180" s="47"/>
      <c r="MB1180" s="47"/>
      <c r="MC1180" s="47"/>
      <c r="MD1180" s="47"/>
      <c r="ME1180" s="47"/>
      <c r="MF1180" s="47"/>
      <c r="MG1180" s="47"/>
      <c r="MH1180" s="47"/>
      <c r="MI1180" s="47"/>
      <c r="MJ1180" s="47"/>
      <c r="MK1180" s="47"/>
      <c r="ML1180" s="47"/>
      <c r="MM1180" s="47"/>
      <c r="MN1180" s="47"/>
      <c r="MO1180" s="47"/>
      <c r="MP1180" s="47"/>
      <c r="MQ1180" s="47"/>
      <c r="MR1180" s="47"/>
      <c r="MS1180" s="47"/>
      <c r="MT1180" s="47"/>
      <c r="MU1180" s="47"/>
      <c r="MV1180" s="47"/>
      <c r="MW1180" s="47"/>
      <c r="MX1180" s="47"/>
      <c r="MY1180" s="47"/>
      <c r="MZ1180" s="47"/>
      <c r="NA1180" s="47"/>
    </row>
    <row r="1181" spans="138:365" x14ac:dyDescent="0.25">
      <c r="EH1181" s="47"/>
      <c r="EI1181" s="47"/>
      <c r="EJ1181" s="47"/>
      <c r="EK1181" s="47"/>
      <c r="EL1181" s="47"/>
      <c r="EM1181" s="47"/>
      <c r="EN1181" s="47"/>
      <c r="EO1181" s="47"/>
      <c r="EP1181" s="47"/>
      <c r="EQ1181" s="47"/>
      <c r="ER1181" s="47"/>
      <c r="ES1181" s="47"/>
      <c r="ET1181" s="47"/>
      <c r="EU1181" s="47"/>
      <c r="EV1181" s="47"/>
      <c r="EW1181" s="47"/>
      <c r="EX1181" s="47"/>
      <c r="EY1181" s="47"/>
      <c r="EZ1181" s="47"/>
      <c r="FA1181" s="47"/>
      <c r="FB1181" s="47"/>
      <c r="FC1181" s="47"/>
      <c r="FD1181" s="47"/>
      <c r="FE1181" s="47"/>
      <c r="FF1181" s="47"/>
      <c r="FG1181" s="47"/>
      <c r="FH1181" s="47"/>
      <c r="FI1181" s="47"/>
      <c r="FJ1181" s="47"/>
      <c r="FK1181" s="47"/>
      <c r="FL1181" s="47"/>
      <c r="FM1181" s="47"/>
      <c r="FN1181" s="47"/>
      <c r="FO1181" s="47"/>
      <c r="FP1181" s="47"/>
      <c r="FQ1181" s="47"/>
      <c r="FR1181" s="47"/>
      <c r="FS1181" s="47"/>
      <c r="FT1181" s="47"/>
      <c r="FU1181" s="47"/>
      <c r="FV1181" s="47"/>
      <c r="FW1181" s="47"/>
      <c r="FX1181" s="47"/>
      <c r="FY1181" s="47"/>
      <c r="FZ1181" s="47"/>
      <c r="GA1181" s="47"/>
      <c r="GB1181" s="47"/>
      <c r="GC1181" s="47"/>
      <c r="GD1181" s="47"/>
      <c r="GE1181" s="47"/>
      <c r="GF1181" s="47"/>
      <c r="GG1181" s="47"/>
      <c r="GH1181" s="47"/>
      <c r="GI1181" s="47"/>
      <c r="GJ1181" s="47"/>
      <c r="GK1181" s="47"/>
      <c r="GL1181" s="47"/>
      <c r="GM1181" s="47"/>
      <c r="GN1181" s="47"/>
      <c r="GO1181" s="47"/>
      <c r="GP1181" s="47"/>
      <c r="GQ1181" s="47"/>
      <c r="GR1181" s="47"/>
      <c r="GS1181" s="47"/>
      <c r="GT1181" s="47"/>
      <c r="GU1181" s="47"/>
      <c r="GV1181" s="47"/>
      <c r="GW1181" s="47"/>
      <c r="GX1181" s="47"/>
      <c r="GY1181" s="47"/>
      <c r="GZ1181" s="47"/>
      <c r="HA1181" s="47"/>
      <c r="HB1181" s="47"/>
      <c r="HC1181" s="47"/>
      <c r="HD1181" s="47"/>
      <c r="HE1181" s="47"/>
      <c r="HF1181" s="47"/>
      <c r="HG1181" s="47"/>
      <c r="HH1181" s="47"/>
      <c r="HI1181" s="47"/>
      <c r="HJ1181" s="47"/>
      <c r="HK1181" s="47"/>
      <c r="HL1181" s="47"/>
      <c r="HM1181" s="47"/>
      <c r="HN1181" s="47"/>
      <c r="HO1181" s="47"/>
      <c r="HP1181" s="47"/>
      <c r="HQ1181" s="47"/>
      <c r="HR1181" s="47"/>
      <c r="HS1181" s="47"/>
      <c r="HT1181" s="47"/>
      <c r="HU1181" s="47"/>
      <c r="HV1181" s="47"/>
      <c r="HW1181" s="47"/>
      <c r="HX1181" s="47"/>
      <c r="HY1181" s="47"/>
      <c r="HZ1181" s="47"/>
      <c r="IA1181" s="47"/>
      <c r="IB1181" s="47"/>
      <c r="IC1181" s="47"/>
      <c r="ID1181" s="47"/>
      <c r="IE1181" s="47"/>
      <c r="IF1181" s="47"/>
      <c r="IG1181" s="47"/>
      <c r="IH1181" s="47"/>
      <c r="II1181" s="47"/>
      <c r="IJ1181" s="47"/>
      <c r="IK1181" s="47"/>
      <c r="IL1181" s="47"/>
      <c r="IM1181" s="47"/>
      <c r="IN1181" s="47"/>
      <c r="IO1181" s="47"/>
      <c r="IP1181" s="47"/>
      <c r="IQ1181" s="47"/>
      <c r="IR1181" s="47"/>
      <c r="IS1181" s="47"/>
      <c r="IT1181" s="47"/>
      <c r="IU1181" s="47"/>
      <c r="IV1181" s="47"/>
      <c r="IW1181" s="47"/>
      <c r="IX1181" s="47"/>
      <c r="IY1181" s="47"/>
      <c r="IZ1181" s="47"/>
      <c r="JA1181" s="47"/>
      <c r="JB1181" s="47"/>
      <c r="JC1181" s="47"/>
      <c r="JD1181" s="47"/>
      <c r="JE1181" s="47"/>
      <c r="JF1181" s="47"/>
      <c r="JG1181" s="47"/>
      <c r="JH1181" s="47"/>
      <c r="JI1181" s="47"/>
      <c r="JJ1181" s="47"/>
      <c r="JK1181" s="47"/>
      <c r="JL1181" s="47"/>
      <c r="JM1181" s="47"/>
      <c r="JN1181" s="47"/>
      <c r="JO1181" s="47"/>
      <c r="JP1181" s="47"/>
      <c r="JQ1181" s="47"/>
      <c r="JR1181" s="47"/>
      <c r="JS1181" s="47"/>
      <c r="JT1181" s="47"/>
      <c r="JU1181" s="47"/>
      <c r="JV1181" s="47"/>
      <c r="JW1181" s="47"/>
      <c r="JX1181" s="47"/>
      <c r="JY1181" s="47"/>
      <c r="JZ1181" s="47"/>
      <c r="KA1181" s="47"/>
      <c r="KB1181" s="47"/>
      <c r="KC1181" s="47"/>
      <c r="KD1181" s="47"/>
      <c r="KE1181" s="47"/>
      <c r="KF1181" s="47"/>
      <c r="KG1181" s="47"/>
      <c r="KH1181" s="47"/>
      <c r="KI1181" s="47"/>
      <c r="KJ1181" s="47"/>
      <c r="KK1181" s="47"/>
      <c r="KL1181" s="47"/>
      <c r="KM1181" s="47"/>
      <c r="KN1181" s="47"/>
      <c r="KO1181" s="47"/>
      <c r="KP1181" s="47"/>
      <c r="KQ1181" s="47"/>
      <c r="KR1181" s="47"/>
      <c r="KS1181" s="47"/>
      <c r="KT1181" s="47"/>
      <c r="KU1181" s="47"/>
      <c r="KV1181" s="47"/>
      <c r="KW1181" s="47"/>
      <c r="KX1181" s="47"/>
      <c r="KY1181" s="47"/>
      <c r="KZ1181" s="47"/>
      <c r="LA1181" s="47"/>
      <c r="LB1181" s="47"/>
      <c r="LC1181" s="47"/>
      <c r="LD1181" s="47"/>
      <c r="LE1181" s="47"/>
      <c r="LF1181" s="47"/>
      <c r="LG1181" s="47"/>
      <c r="LH1181" s="47"/>
      <c r="LI1181" s="47"/>
      <c r="LJ1181" s="47"/>
      <c r="LK1181" s="47"/>
      <c r="LL1181" s="47"/>
      <c r="LM1181" s="47"/>
      <c r="LN1181" s="47"/>
      <c r="LO1181" s="47"/>
      <c r="LP1181" s="47"/>
      <c r="LQ1181" s="47"/>
      <c r="LR1181" s="47"/>
      <c r="LS1181" s="47"/>
      <c r="LT1181" s="47"/>
      <c r="LU1181" s="47"/>
      <c r="LV1181" s="47"/>
      <c r="LW1181" s="47"/>
      <c r="LX1181" s="47"/>
      <c r="LY1181" s="47"/>
      <c r="LZ1181" s="47"/>
      <c r="MA1181" s="47"/>
      <c r="MB1181" s="47"/>
      <c r="MC1181" s="47"/>
      <c r="MD1181" s="47"/>
      <c r="ME1181" s="47"/>
      <c r="MF1181" s="47"/>
      <c r="MG1181" s="47"/>
      <c r="MH1181" s="47"/>
      <c r="MI1181" s="47"/>
      <c r="MJ1181" s="47"/>
      <c r="MK1181" s="47"/>
      <c r="ML1181" s="47"/>
      <c r="MM1181" s="47"/>
      <c r="MN1181" s="47"/>
      <c r="MO1181" s="47"/>
      <c r="MP1181" s="47"/>
      <c r="MQ1181" s="47"/>
      <c r="MR1181" s="47"/>
      <c r="MS1181" s="47"/>
      <c r="MT1181" s="47"/>
      <c r="MU1181" s="47"/>
      <c r="MV1181" s="47"/>
      <c r="MW1181" s="47"/>
      <c r="MX1181" s="47"/>
      <c r="MY1181" s="47"/>
      <c r="MZ1181" s="47"/>
      <c r="NA1181" s="47"/>
    </row>
    <row r="1182" spans="138:365" x14ac:dyDescent="0.25">
      <c r="EH1182" s="47"/>
      <c r="EI1182" s="47"/>
      <c r="EJ1182" s="47"/>
      <c r="EK1182" s="47"/>
      <c r="EL1182" s="47"/>
      <c r="EM1182" s="47"/>
      <c r="EN1182" s="47"/>
      <c r="EO1182" s="47"/>
      <c r="EP1182" s="47"/>
      <c r="EQ1182" s="47"/>
      <c r="ER1182" s="47"/>
      <c r="ES1182" s="47"/>
      <c r="ET1182" s="47"/>
      <c r="EU1182" s="47"/>
      <c r="EV1182" s="47"/>
      <c r="EW1182" s="47"/>
      <c r="EX1182" s="47"/>
      <c r="EY1182" s="47"/>
      <c r="EZ1182" s="47"/>
      <c r="FA1182" s="47"/>
      <c r="FB1182" s="47"/>
      <c r="FC1182" s="47"/>
      <c r="FD1182" s="47"/>
      <c r="FE1182" s="47"/>
      <c r="FF1182" s="47"/>
      <c r="FG1182" s="47"/>
      <c r="FH1182" s="47"/>
      <c r="FI1182" s="47"/>
      <c r="FJ1182" s="47"/>
      <c r="FK1182" s="47"/>
      <c r="FL1182" s="47"/>
      <c r="FM1182" s="47"/>
      <c r="FN1182" s="47"/>
      <c r="FO1182" s="47"/>
      <c r="FP1182" s="47"/>
      <c r="FQ1182" s="47"/>
      <c r="FR1182" s="47"/>
      <c r="FS1182" s="47"/>
      <c r="FT1182" s="47"/>
      <c r="FU1182" s="47"/>
      <c r="FV1182" s="47"/>
      <c r="FW1182" s="47"/>
      <c r="FX1182" s="47"/>
      <c r="FY1182" s="47"/>
      <c r="FZ1182" s="47"/>
      <c r="GA1182" s="47"/>
      <c r="GB1182" s="47"/>
      <c r="GC1182" s="47"/>
      <c r="GD1182" s="47"/>
      <c r="GE1182" s="47"/>
      <c r="GF1182" s="47"/>
      <c r="GG1182" s="47"/>
      <c r="GH1182" s="47"/>
      <c r="GI1182" s="47"/>
      <c r="GJ1182" s="47"/>
      <c r="GK1182" s="47"/>
      <c r="GL1182" s="47"/>
      <c r="GM1182" s="47"/>
      <c r="GN1182" s="47"/>
      <c r="GO1182" s="47"/>
      <c r="GP1182" s="47"/>
      <c r="GQ1182" s="47"/>
      <c r="GR1182" s="47"/>
      <c r="GS1182" s="47"/>
      <c r="GT1182" s="47"/>
      <c r="GU1182" s="47"/>
      <c r="GV1182" s="47"/>
      <c r="GW1182" s="47"/>
      <c r="GX1182" s="47"/>
      <c r="GY1182" s="47"/>
      <c r="GZ1182" s="47"/>
      <c r="HA1182" s="47"/>
      <c r="HB1182" s="47"/>
      <c r="HC1182" s="47"/>
      <c r="HD1182" s="47"/>
      <c r="HE1182" s="47"/>
      <c r="HF1182" s="47"/>
      <c r="HG1182" s="47"/>
      <c r="HH1182" s="47"/>
      <c r="HI1182" s="47"/>
      <c r="HJ1182" s="47"/>
      <c r="HK1182" s="47"/>
      <c r="HL1182" s="47"/>
      <c r="HM1182" s="47"/>
      <c r="HN1182" s="47"/>
      <c r="HO1182" s="47"/>
      <c r="HP1182" s="47"/>
      <c r="HQ1182" s="47"/>
      <c r="HR1182" s="47"/>
      <c r="HS1182" s="47"/>
      <c r="HT1182" s="47"/>
      <c r="HU1182" s="47"/>
      <c r="HV1182" s="47"/>
      <c r="HW1182" s="47"/>
      <c r="HX1182" s="47"/>
      <c r="HY1182" s="47"/>
      <c r="HZ1182" s="47"/>
      <c r="IA1182" s="47"/>
      <c r="IB1182" s="47"/>
      <c r="IC1182" s="47"/>
      <c r="ID1182" s="47"/>
      <c r="IE1182" s="47"/>
      <c r="IF1182" s="47"/>
      <c r="IG1182" s="47"/>
      <c r="IH1182" s="47"/>
      <c r="II1182" s="47"/>
      <c r="IJ1182" s="47"/>
      <c r="IK1182" s="47"/>
      <c r="IL1182" s="47"/>
      <c r="IM1182" s="47"/>
      <c r="IN1182" s="47"/>
      <c r="IO1182" s="47"/>
      <c r="IP1182" s="47"/>
      <c r="IQ1182" s="47"/>
      <c r="IR1182" s="47"/>
      <c r="IS1182" s="47"/>
      <c r="IT1182" s="47"/>
      <c r="IU1182" s="47"/>
      <c r="IV1182" s="47"/>
      <c r="IW1182" s="47"/>
      <c r="IX1182" s="47"/>
      <c r="IY1182" s="47"/>
      <c r="IZ1182" s="47"/>
      <c r="JA1182" s="47"/>
      <c r="JB1182" s="47"/>
      <c r="JC1182" s="47"/>
      <c r="JD1182" s="47"/>
      <c r="JE1182" s="47"/>
      <c r="JF1182" s="47"/>
      <c r="JG1182" s="47"/>
      <c r="JH1182" s="47"/>
      <c r="JI1182" s="47"/>
      <c r="JJ1182" s="47"/>
      <c r="JK1182" s="47"/>
      <c r="JL1182" s="47"/>
      <c r="JM1182" s="47"/>
      <c r="JN1182" s="47"/>
      <c r="JO1182" s="47"/>
      <c r="JP1182" s="47"/>
      <c r="JQ1182" s="47"/>
      <c r="JR1182" s="47"/>
      <c r="JS1182" s="47"/>
      <c r="JT1182" s="47"/>
      <c r="JU1182" s="47"/>
      <c r="JV1182" s="47"/>
      <c r="JW1182" s="47"/>
      <c r="JX1182" s="47"/>
      <c r="JY1182" s="47"/>
      <c r="JZ1182" s="47"/>
      <c r="KA1182" s="47"/>
      <c r="KB1182" s="47"/>
      <c r="KC1182" s="47"/>
      <c r="KD1182" s="47"/>
      <c r="KE1182" s="47"/>
      <c r="KF1182" s="47"/>
      <c r="KG1182" s="47"/>
      <c r="KH1182" s="47"/>
      <c r="KI1182" s="47"/>
      <c r="KJ1182" s="47"/>
      <c r="KK1182" s="47"/>
      <c r="KL1182" s="47"/>
      <c r="KM1182" s="47"/>
      <c r="KN1182" s="47"/>
      <c r="KO1182" s="47"/>
      <c r="KP1182" s="47"/>
      <c r="KQ1182" s="47"/>
      <c r="KR1182" s="47"/>
      <c r="KS1182" s="47"/>
      <c r="KT1182" s="47"/>
      <c r="KU1182" s="47"/>
      <c r="KV1182" s="47"/>
      <c r="KW1182" s="47"/>
      <c r="KX1182" s="47"/>
      <c r="KY1182" s="47"/>
      <c r="KZ1182" s="47"/>
      <c r="LA1182" s="47"/>
      <c r="LB1182" s="47"/>
      <c r="LC1182" s="47"/>
      <c r="LD1182" s="47"/>
      <c r="LE1182" s="47"/>
      <c r="LF1182" s="47"/>
      <c r="LG1182" s="47"/>
      <c r="LH1182" s="47"/>
      <c r="LI1182" s="47"/>
      <c r="LJ1182" s="47"/>
      <c r="LK1182" s="47"/>
      <c r="LL1182" s="47"/>
      <c r="LM1182" s="47"/>
      <c r="LN1182" s="47"/>
      <c r="LO1182" s="47"/>
      <c r="LP1182" s="47"/>
      <c r="LQ1182" s="47"/>
      <c r="LR1182" s="47"/>
      <c r="LS1182" s="47"/>
      <c r="LT1182" s="47"/>
      <c r="LU1182" s="47"/>
      <c r="LV1182" s="47"/>
      <c r="LW1182" s="47"/>
      <c r="LX1182" s="47"/>
      <c r="LY1182" s="47"/>
      <c r="LZ1182" s="47"/>
      <c r="MA1182" s="47"/>
      <c r="MB1182" s="47"/>
      <c r="MC1182" s="47"/>
      <c r="MD1182" s="47"/>
      <c r="ME1182" s="47"/>
      <c r="MF1182" s="47"/>
      <c r="MG1182" s="47"/>
      <c r="MH1182" s="47"/>
      <c r="MI1182" s="47"/>
      <c r="MJ1182" s="47"/>
      <c r="MK1182" s="47"/>
      <c r="ML1182" s="47"/>
      <c r="MM1182" s="47"/>
      <c r="MN1182" s="47"/>
      <c r="MO1182" s="47"/>
      <c r="MP1182" s="47"/>
      <c r="MQ1182" s="47"/>
      <c r="MR1182" s="47"/>
      <c r="MS1182" s="47"/>
      <c r="MT1182" s="47"/>
      <c r="MU1182" s="47"/>
      <c r="MV1182" s="47"/>
      <c r="MW1182" s="47"/>
      <c r="MX1182" s="47"/>
      <c r="MY1182" s="47"/>
      <c r="MZ1182" s="47"/>
      <c r="NA1182" s="47"/>
    </row>
    <row r="1183" spans="138:365" x14ac:dyDescent="0.25">
      <c r="EH1183" s="47"/>
      <c r="EI1183" s="47"/>
      <c r="EJ1183" s="47"/>
      <c r="EK1183" s="47"/>
      <c r="EL1183" s="47"/>
      <c r="EM1183" s="47"/>
      <c r="EN1183" s="47"/>
      <c r="EO1183" s="47"/>
      <c r="EP1183" s="47"/>
      <c r="EQ1183" s="47"/>
      <c r="ER1183" s="47"/>
      <c r="ES1183" s="47"/>
      <c r="ET1183" s="47"/>
      <c r="EU1183" s="47"/>
      <c r="EV1183" s="47"/>
      <c r="EW1183" s="47"/>
      <c r="EX1183" s="47"/>
      <c r="EY1183" s="47"/>
      <c r="EZ1183" s="47"/>
      <c r="FA1183" s="47"/>
      <c r="FB1183" s="47"/>
      <c r="FC1183" s="47"/>
      <c r="FD1183" s="47"/>
      <c r="FE1183" s="47"/>
      <c r="FF1183" s="47"/>
      <c r="FG1183" s="47"/>
      <c r="FH1183" s="47"/>
      <c r="FI1183" s="47"/>
      <c r="FJ1183" s="47"/>
      <c r="FK1183" s="47"/>
      <c r="FL1183" s="47"/>
      <c r="FM1183" s="47"/>
      <c r="FN1183" s="47"/>
      <c r="FO1183" s="47"/>
      <c r="FP1183" s="47"/>
      <c r="FQ1183" s="47"/>
      <c r="FR1183" s="47"/>
      <c r="FS1183" s="47"/>
      <c r="FT1183" s="47"/>
      <c r="FU1183" s="47"/>
      <c r="FV1183" s="47"/>
      <c r="FW1183" s="47"/>
      <c r="FX1183" s="47"/>
      <c r="FY1183" s="47"/>
      <c r="FZ1183" s="47"/>
      <c r="GA1183" s="47"/>
      <c r="GB1183" s="47"/>
      <c r="GC1183" s="47"/>
      <c r="GD1183" s="47"/>
      <c r="GE1183" s="47"/>
      <c r="GF1183" s="47"/>
      <c r="GG1183" s="47"/>
      <c r="GH1183" s="47"/>
      <c r="GI1183" s="47"/>
      <c r="GJ1183" s="47"/>
      <c r="GK1183" s="47"/>
      <c r="GL1183" s="47"/>
      <c r="GM1183" s="47"/>
      <c r="GN1183" s="47"/>
      <c r="GO1183" s="47"/>
      <c r="GP1183" s="47"/>
      <c r="GQ1183" s="47"/>
      <c r="GR1183" s="47"/>
      <c r="GS1183" s="47"/>
      <c r="GT1183" s="47"/>
      <c r="GU1183" s="47"/>
      <c r="GV1183" s="47"/>
      <c r="GW1183" s="47"/>
      <c r="GX1183" s="47"/>
      <c r="GY1183" s="47"/>
      <c r="GZ1183" s="47"/>
      <c r="HA1183" s="47"/>
      <c r="HB1183" s="47"/>
      <c r="HC1183" s="47"/>
      <c r="HD1183" s="47"/>
      <c r="HE1183" s="47"/>
      <c r="HF1183" s="47"/>
      <c r="HG1183" s="47"/>
      <c r="HH1183" s="47"/>
      <c r="HI1183" s="47"/>
      <c r="HJ1183" s="47"/>
      <c r="HK1183" s="47"/>
      <c r="HL1183" s="47"/>
      <c r="HM1183" s="47"/>
      <c r="HN1183" s="47"/>
      <c r="HO1183" s="47"/>
      <c r="HP1183" s="47"/>
      <c r="HQ1183" s="47"/>
      <c r="HR1183" s="47"/>
      <c r="HS1183" s="47"/>
      <c r="HT1183" s="47"/>
      <c r="HU1183" s="47"/>
      <c r="HV1183" s="47"/>
      <c r="HW1183" s="47"/>
      <c r="HX1183" s="47"/>
      <c r="HY1183" s="47"/>
      <c r="HZ1183" s="47"/>
      <c r="IA1183" s="47"/>
      <c r="IB1183" s="47"/>
      <c r="IC1183" s="47"/>
      <c r="ID1183" s="47"/>
      <c r="IE1183" s="47"/>
      <c r="IF1183" s="47"/>
      <c r="IG1183" s="47"/>
      <c r="IH1183" s="47"/>
      <c r="II1183" s="47"/>
      <c r="IJ1183" s="47"/>
      <c r="IK1183" s="47"/>
      <c r="IL1183" s="47"/>
      <c r="IM1183" s="47"/>
      <c r="IN1183" s="47"/>
      <c r="IO1183" s="47"/>
      <c r="IP1183" s="47"/>
      <c r="IQ1183" s="47"/>
      <c r="IR1183" s="47"/>
      <c r="IS1183" s="47"/>
      <c r="IT1183" s="47"/>
      <c r="IU1183" s="47"/>
      <c r="IV1183" s="47"/>
      <c r="IW1183" s="47"/>
      <c r="IX1183" s="47"/>
      <c r="IY1183" s="47"/>
      <c r="IZ1183" s="47"/>
      <c r="JA1183" s="47"/>
      <c r="JB1183" s="47"/>
      <c r="JC1183" s="47"/>
      <c r="JD1183" s="47"/>
      <c r="JE1183" s="47"/>
      <c r="JF1183" s="47"/>
      <c r="JG1183" s="47"/>
      <c r="JH1183" s="47"/>
      <c r="JI1183" s="47"/>
      <c r="JJ1183" s="47"/>
      <c r="JK1183" s="47"/>
      <c r="JL1183" s="47"/>
      <c r="JM1183" s="47"/>
      <c r="JN1183" s="47"/>
      <c r="JO1183" s="47"/>
      <c r="JP1183" s="47"/>
      <c r="JQ1183" s="47"/>
      <c r="JR1183" s="47"/>
      <c r="JS1183" s="47"/>
      <c r="JT1183" s="47"/>
      <c r="JU1183" s="47"/>
      <c r="JV1183" s="47"/>
      <c r="JW1183" s="47"/>
      <c r="JX1183" s="47"/>
      <c r="JY1183" s="47"/>
      <c r="JZ1183" s="47"/>
      <c r="KA1183" s="47"/>
      <c r="KB1183" s="47"/>
      <c r="KC1183" s="47"/>
      <c r="KD1183" s="47"/>
      <c r="KE1183" s="47"/>
      <c r="KF1183" s="47"/>
      <c r="KG1183" s="47"/>
      <c r="KH1183" s="47"/>
      <c r="KI1183" s="47"/>
      <c r="KJ1183" s="47"/>
      <c r="KK1183" s="47"/>
      <c r="KL1183" s="47"/>
      <c r="KM1183" s="47"/>
      <c r="KN1183" s="47"/>
      <c r="KO1183" s="47"/>
      <c r="KP1183" s="47"/>
      <c r="KQ1183" s="47"/>
      <c r="KR1183" s="47"/>
      <c r="KS1183" s="47"/>
      <c r="KT1183" s="47"/>
      <c r="KU1183" s="47"/>
      <c r="KV1183" s="47"/>
      <c r="KW1183" s="47"/>
      <c r="KX1183" s="47"/>
      <c r="KY1183" s="47"/>
      <c r="KZ1183" s="47"/>
      <c r="LA1183" s="47"/>
      <c r="LB1183" s="47"/>
      <c r="LC1183" s="47"/>
      <c r="LD1183" s="47"/>
      <c r="LE1183" s="47"/>
      <c r="LF1183" s="47"/>
      <c r="LG1183" s="47"/>
      <c r="LH1183" s="47"/>
      <c r="LI1183" s="47"/>
      <c r="LJ1183" s="47"/>
      <c r="LK1183" s="47"/>
      <c r="LL1183" s="47"/>
      <c r="LM1183" s="47"/>
      <c r="LN1183" s="47"/>
      <c r="LO1183" s="47"/>
      <c r="LP1183" s="47"/>
      <c r="LQ1183" s="47"/>
      <c r="LR1183" s="47"/>
      <c r="LS1183" s="47"/>
      <c r="LT1183" s="47"/>
      <c r="LU1183" s="47"/>
      <c r="LV1183" s="47"/>
      <c r="LW1183" s="47"/>
      <c r="LX1183" s="47"/>
      <c r="LY1183" s="47"/>
      <c r="LZ1183" s="47"/>
      <c r="MA1183" s="47"/>
      <c r="MB1183" s="47"/>
      <c r="MC1183" s="47"/>
      <c r="MD1183" s="47"/>
      <c r="ME1183" s="47"/>
      <c r="MF1183" s="47"/>
      <c r="MG1183" s="47"/>
      <c r="MH1183" s="47"/>
      <c r="MI1183" s="47"/>
      <c r="MJ1183" s="47"/>
      <c r="MK1183" s="47"/>
      <c r="ML1183" s="47"/>
      <c r="MM1183" s="47"/>
      <c r="MN1183" s="47"/>
      <c r="MO1183" s="47"/>
      <c r="MP1183" s="47"/>
      <c r="MQ1183" s="47"/>
      <c r="MR1183" s="47"/>
      <c r="MS1183" s="47"/>
      <c r="MT1183" s="47"/>
      <c r="MU1183" s="47"/>
      <c r="MV1183" s="47"/>
      <c r="MW1183" s="47"/>
      <c r="MX1183" s="47"/>
      <c r="MY1183" s="47"/>
      <c r="MZ1183" s="47"/>
      <c r="NA1183" s="47"/>
    </row>
    <row r="1184" spans="138:365" x14ac:dyDescent="0.25">
      <c r="EH1184" s="47"/>
      <c r="EI1184" s="47"/>
      <c r="EJ1184" s="47"/>
      <c r="EK1184" s="47"/>
      <c r="EL1184" s="47"/>
      <c r="EM1184" s="47"/>
      <c r="EN1184" s="47"/>
      <c r="EO1184" s="47"/>
      <c r="EP1184" s="47"/>
      <c r="EQ1184" s="47"/>
      <c r="ER1184" s="47"/>
      <c r="ES1184" s="47"/>
      <c r="ET1184" s="47"/>
      <c r="EU1184" s="47"/>
      <c r="EV1184" s="47"/>
      <c r="EW1184" s="47"/>
      <c r="EX1184" s="47"/>
      <c r="EY1184" s="47"/>
      <c r="EZ1184" s="47"/>
      <c r="FA1184" s="47"/>
      <c r="FB1184" s="47"/>
      <c r="FC1184" s="47"/>
      <c r="FD1184" s="47"/>
      <c r="FE1184" s="47"/>
      <c r="FF1184" s="47"/>
      <c r="FG1184" s="47"/>
      <c r="FH1184" s="47"/>
      <c r="FI1184" s="47"/>
      <c r="FJ1184" s="47"/>
      <c r="FK1184" s="47"/>
      <c r="FL1184" s="47"/>
      <c r="FM1184" s="47"/>
      <c r="FN1184" s="47"/>
      <c r="FO1184" s="47"/>
      <c r="FP1184" s="47"/>
      <c r="FQ1184" s="47"/>
      <c r="FR1184" s="47"/>
      <c r="FS1184" s="47"/>
      <c r="FT1184" s="47"/>
      <c r="FU1184" s="47"/>
      <c r="FV1184" s="47"/>
      <c r="FW1184" s="47"/>
      <c r="FX1184" s="47"/>
      <c r="FY1184" s="47"/>
      <c r="FZ1184" s="47"/>
      <c r="GA1184" s="47"/>
      <c r="GB1184" s="47"/>
      <c r="GC1184" s="47"/>
      <c r="GD1184" s="47"/>
      <c r="GE1184" s="47"/>
      <c r="GF1184" s="47"/>
      <c r="GG1184" s="47"/>
      <c r="GH1184" s="47"/>
      <c r="GI1184" s="47"/>
      <c r="GJ1184" s="47"/>
      <c r="GK1184" s="47"/>
      <c r="GL1184" s="47"/>
      <c r="GM1184" s="47"/>
      <c r="GN1184" s="47"/>
      <c r="GO1184" s="47"/>
      <c r="GP1184" s="47"/>
      <c r="GQ1184" s="47"/>
      <c r="GR1184" s="47"/>
      <c r="GS1184" s="47"/>
      <c r="GT1184" s="47"/>
      <c r="GU1184" s="47"/>
      <c r="GV1184" s="47"/>
      <c r="GW1184" s="47"/>
      <c r="GX1184" s="47"/>
      <c r="GY1184" s="47"/>
      <c r="GZ1184" s="47"/>
      <c r="HA1184" s="47"/>
      <c r="HB1184" s="47"/>
      <c r="HC1184" s="47"/>
      <c r="HD1184" s="47"/>
      <c r="HE1184" s="47"/>
      <c r="HF1184" s="47"/>
      <c r="HG1184" s="47"/>
      <c r="HH1184" s="47"/>
      <c r="HI1184" s="47"/>
      <c r="HJ1184" s="47"/>
      <c r="HK1184" s="47"/>
      <c r="HL1184" s="47"/>
      <c r="HM1184" s="47"/>
      <c r="HN1184" s="47"/>
      <c r="HO1184" s="47"/>
      <c r="HP1184" s="47"/>
      <c r="HQ1184" s="47"/>
      <c r="HR1184" s="47"/>
      <c r="HS1184" s="47"/>
      <c r="HT1184" s="47"/>
      <c r="HU1184" s="47"/>
      <c r="HV1184" s="47"/>
      <c r="HW1184" s="47"/>
      <c r="HX1184" s="47"/>
      <c r="HY1184" s="47"/>
      <c r="HZ1184" s="47"/>
      <c r="IA1184" s="47"/>
      <c r="IB1184" s="47"/>
      <c r="IC1184" s="47"/>
      <c r="ID1184" s="47"/>
      <c r="IE1184" s="47"/>
      <c r="IF1184" s="47"/>
      <c r="IG1184" s="47"/>
      <c r="IH1184" s="47"/>
      <c r="II1184" s="47"/>
      <c r="IJ1184" s="47"/>
      <c r="IK1184" s="47"/>
      <c r="IL1184" s="47"/>
      <c r="IM1184" s="47"/>
      <c r="IN1184" s="47"/>
      <c r="IO1184" s="47"/>
      <c r="IP1184" s="47"/>
      <c r="IQ1184" s="47"/>
      <c r="IR1184" s="47"/>
      <c r="IS1184" s="47"/>
      <c r="IT1184" s="47"/>
      <c r="IU1184" s="47"/>
      <c r="IV1184" s="47"/>
      <c r="IW1184" s="47"/>
      <c r="IX1184" s="47"/>
      <c r="IY1184" s="47"/>
      <c r="IZ1184" s="47"/>
      <c r="JA1184" s="47"/>
      <c r="JB1184" s="47"/>
      <c r="JC1184" s="47"/>
      <c r="JD1184" s="47"/>
      <c r="JE1184" s="47"/>
      <c r="JF1184" s="47"/>
      <c r="JG1184" s="47"/>
      <c r="JH1184" s="47"/>
      <c r="JI1184" s="47"/>
      <c r="JJ1184" s="47"/>
      <c r="JK1184" s="47"/>
      <c r="JL1184" s="47"/>
      <c r="JM1184" s="47"/>
      <c r="JN1184" s="47"/>
      <c r="JO1184" s="47"/>
      <c r="JP1184" s="47"/>
      <c r="JQ1184" s="47"/>
      <c r="JR1184" s="47"/>
      <c r="JS1184" s="47"/>
      <c r="JT1184" s="47"/>
      <c r="JU1184" s="47"/>
      <c r="JV1184" s="47"/>
      <c r="JW1184" s="47"/>
      <c r="JX1184" s="47"/>
      <c r="JY1184" s="47"/>
      <c r="JZ1184" s="47"/>
      <c r="KA1184" s="47"/>
      <c r="KB1184" s="47"/>
      <c r="KC1184" s="47"/>
      <c r="KD1184" s="47"/>
      <c r="KE1184" s="47"/>
      <c r="KF1184" s="47"/>
      <c r="KG1184" s="47"/>
      <c r="KH1184" s="47"/>
      <c r="KI1184" s="47"/>
      <c r="KJ1184" s="47"/>
      <c r="KK1184" s="47"/>
      <c r="KL1184" s="47"/>
      <c r="KM1184" s="47"/>
      <c r="KN1184" s="47"/>
      <c r="KO1184" s="47"/>
      <c r="KP1184" s="47"/>
      <c r="KQ1184" s="47"/>
      <c r="KR1184" s="47"/>
      <c r="KS1184" s="47"/>
      <c r="KT1184" s="47"/>
      <c r="KU1184" s="47"/>
      <c r="KV1184" s="47"/>
      <c r="KW1184" s="47"/>
      <c r="KX1184" s="47"/>
      <c r="KY1184" s="47"/>
      <c r="KZ1184" s="47"/>
      <c r="LA1184" s="47"/>
      <c r="LB1184" s="47"/>
      <c r="LC1184" s="47"/>
      <c r="LD1184" s="47"/>
      <c r="LE1184" s="47"/>
      <c r="LF1184" s="47"/>
      <c r="LG1184" s="47"/>
      <c r="LH1184" s="47"/>
      <c r="LI1184" s="47"/>
      <c r="LJ1184" s="47"/>
      <c r="LK1184" s="47"/>
      <c r="LL1184" s="47"/>
      <c r="LM1184" s="47"/>
      <c r="LN1184" s="47"/>
      <c r="LO1184" s="47"/>
      <c r="LP1184" s="47"/>
      <c r="LQ1184" s="47"/>
      <c r="LR1184" s="47"/>
      <c r="LS1184" s="47"/>
      <c r="LT1184" s="47"/>
      <c r="LU1184" s="47"/>
      <c r="LV1184" s="47"/>
      <c r="LW1184" s="47"/>
      <c r="LX1184" s="47"/>
      <c r="LY1184" s="47"/>
      <c r="LZ1184" s="47"/>
      <c r="MA1184" s="47"/>
      <c r="MB1184" s="47"/>
      <c r="MC1184" s="47"/>
      <c r="MD1184" s="47"/>
      <c r="ME1184" s="47"/>
      <c r="MF1184" s="47"/>
      <c r="MG1184" s="47"/>
      <c r="MH1184" s="47"/>
      <c r="MI1184" s="47"/>
      <c r="MJ1184" s="47"/>
      <c r="MK1184" s="47"/>
      <c r="ML1184" s="47"/>
      <c r="MM1184" s="47"/>
      <c r="MN1184" s="47"/>
      <c r="MO1184" s="47"/>
      <c r="MP1184" s="47"/>
      <c r="MQ1184" s="47"/>
      <c r="MR1184" s="47"/>
      <c r="MS1184" s="47"/>
      <c r="MT1184" s="47"/>
      <c r="MU1184" s="47"/>
      <c r="MV1184" s="47"/>
      <c r="MW1184" s="47"/>
      <c r="MX1184" s="47"/>
      <c r="MY1184" s="47"/>
      <c r="MZ1184" s="47"/>
      <c r="NA1184" s="47"/>
    </row>
    <row r="1185" spans="138:365" x14ac:dyDescent="0.25">
      <c r="EH1185" s="47"/>
      <c r="EI1185" s="47"/>
      <c r="EJ1185" s="47"/>
      <c r="EK1185" s="47"/>
      <c r="EL1185" s="47"/>
      <c r="EM1185" s="47"/>
      <c r="EN1185" s="47"/>
      <c r="EO1185" s="47"/>
      <c r="EP1185" s="47"/>
      <c r="EQ1185" s="47"/>
      <c r="ER1185" s="47"/>
      <c r="ES1185" s="47"/>
      <c r="ET1185" s="47"/>
      <c r="EU1185" s="47"/>
      <c r="EV1185" s="47"/>
      <c r="EW1185" s="47"/>
      <c r="EX1185" s="47"/>
      <c r="EY1185" s="47"/>
      <c r="EZ1185" s="47"/>
      <c r="FA1185" s="47"/>
      <c r="FB1185" s="47"/>
      <c r="FC1185" s="47"/>
      <c r="FD1185" s="47"/>
      <c r="FE1185" s="47"/>
      <c r="FF1185" s="47"/>
      <c r="FG1185" s="47"/>
      <c r="FH1185" s="47"/>
      <c r="FI1185" s="47"/>
      <c r="FJ1185" s="47"/>
      <c r="FK1185" s="47"/>
      <c r="FL1185" s="47"/>
      <c r="FM1185" s="47"/>
      <c r="FN1185" s="47"/>
      <c r="FO1185" s="47"/>
      <c r="FP1185" s="47"/>
      <c r="FQ1185" s="47"/>
      <c r="FR1185" s="47"/>
      <c r="FS1185" s="47"/>
      <c r="FT1185" s="47"/>
      <c r="FU1185" s="47"/>
      <c r="FV1185" s="47"/>
      <c r="FW1185" s="47"/>
      <c r="FX1185" s="47"/>
      <c r="FY1185" s="47"/>
      <c r="FZ1185" s="47"/>
      <c r="GA1185" s="47"/>
      <c r="GB1185" s="47"/>
      <c r="GC1185" s="47"/>
      <c r="GD1185" s="47"/>
      <c r="GE1185" s="47"/>
      <c r="GF1185" s="47"/>
      <c r="GG1185" s="47"/>
      <c r="GH1185" s="47"/>
      <c r="GI1185" s="47"/>
      <c r="GJ1185" s="47"/>
      <c r="GK1185" s="47"/>
      <c r="GL1185" s="47"/>
      <c r="GM1185" s="47"/>
      <c r="GN1185" s="47"/>
      <c r="GO1185" s="47"/>
      <c r="GP1185" s="47"/>
      <c r="GQ1185" s="47"/>
      <c r="GR1185" s="47"/>
      <c r="GS1185" s="47"/>
      <c r="GT1185" s="47"/>
      <c r="GU1185" s="47"/>
      <c r="GV1185" s="47"/>
      <c r="GW1185" s="47"/>
      <c r="GX1185" s="47"/>
      <c r="GY1185" s="47"/>
      <c r="GZ1185" s="47"/>
      <c r="HA1185" s="47"/>
      <c r="HB1185" s="47"/>
      <c r="HC1185" s="47"/>
      <c r="HD1185" s="47"/>
      <c r="HE1185" s="47"/>
      <c r="HF1185" s="47"/>
      <c r="HG1185" s="47"/>
      <c r="HH1185" s="47"/>
      <c r="HI1185" s="47"/>
      <c r="HJ1185" s="47"/>
      <c r="HK1185" s="47"/>
      <c r="HL1185" s="47"/>
      <c r="HM1185" s="47"/>
      <c r="HN1185" s="47"/>
      <c r="HO1185" s="47"/>
      <c r="HP1185" s="47"/>
      <c r="HQ1185" s="47"/>
      <c r="HR1185" s="47"/>
      <c r="HS1185" s="47"/>
      <c r="HT1185" s="47"/>
      <c r="HU1185" s="47"/>
      <c r="HV1185" s="47"/>
      <c r="HW1185" s="47"/>
      <c r="HX1185" s="47"/>
      <c r="HY1185" s="47"/>
      <c r="HZ1185" s="47"/>
      <c r="IA1185" s="47"/>
      <c r="IB1185" s="47"/>
      <c r="IC1185" s="47"/>
      <c r="ID1185" s="47"/>
      <c r="IE1185" s="47"/>
      <c r="IF1185" s="47"/>
      <c r="IG1185" s="47"/>
      <c r="IH1185" s="47"/>
      <c r="II1185" s="47"/>
      <c r="IJ1185" s="47"/>
      <c r="IK1185" s="47"/>
      <c r="IL1185" s="47"/>
      <c r="IM1185" s="47"/>
      <c r="IN1185" s="47"/>
      <c r="IO1185" s="47"/>
      <c r="IP1185" s="47"/>
      <c r="IQ1185" s="47"/>
      <c r="IR1185" s="47"/>
      <c r="IS1185" s="47"/>
      <c r="IT1185" s="47"/>
      <c r="IU1185" s="47"/>
      <c r="IV1185" s="47"/>
      <c r="IW1185" s="47"/>
      <c r="IX1185" s="47"/>
      <c r="IY1185" s="47"/>
      <c r="IZ1185" s="47"/>
      <c r="JA1185" s="47"/>
      <c r="JB1185" s="47"/>
      <c r="JC1185" s="47"/>
      <c r="JD1185" s="47"/>
      <c r="JE1185" s="47"/>
      <c r="JF1185" s="47"/>
      <c r="JG1185" s="47"/>
      <c r="JH1185" s="47"/>
      <c r="JI1185" s="47"/>
      <c r="JJ1185" s="47"/>
      <c r="JK1185" s="47"/>
      <c r="JL1185" s="47"/>
      <c r="JM1185" s="47"/>
      <c r="JN1185" s="47"/>
      <c r="JO1185" s="47"/>
      <c r="JP1185" s="47"/>
      <c r="JQ1185" s="47"/>
      <c r="JR1185" s="47"/>
      <c r="JS1185" s="47"/>
      <c r="JT1185" s="47"/>
      <c r="JU1185" s="47"/>
      <c r="JV1185" s="47"/>
      <c r="JW1185" s="47"/>
      <c r="JX1185" s="47"/>
      <c r="JY1185" s="47"/>
      <c r="JZ1185" s="47"/>
      <c r="KA1185" s="47"/>
      <c r="KB1185" s="47"/>
      <c r="KC1185" s="47"/>
      <c r="KD1185" s="47"/>
      <c r="KE1185" s="47"/>
      <c r="KF1185" s="47"/>
      <c r="KG1185" s="47"/>
      <c r="KH1185" s="47"/>
      <c r="KI1185" s="47"/>
      <c r="KJ1185" s="47"/>
      <c r="KK1185" s="47"/>
      <c r="KL1185" s="47"/>
      <c r="KM1185" s="47"/>
      <c r="KN1185" s="47"/>
      <c r="KO1185" s="47"/>
      <c r="KP1185" s="47"/>
      <c r="KQ1185" s="47"/>
      <c r="KR1185" s="47"/>
      <c r="KS1185" s="47"/>
      <c r="KT1185" s="47"/>
      <c r="KU1185" s="47"/>
      <c r="KV1185" s="47"/>
      <c r="KW1185" s="47"/>
      <c r="KX1185" s="47"/>
      <c r="KY1185" s="47"/>
      <c r="KZ1185" s="47"/>
      <c r="LA1185" s="47"/>
      <c r="LB1185" s="47"/>
      <c r="LC1185" s="47"/>
      <c r="LD1185" s="47"/>
      <c r="LE1185" s="47"/>
      <c r="LF1185" s="47"/>
      <c r="LG1185" s="47"/>
      <c r="LH1185" s="47"/>
      <c r="LI1185" s="47"/>
      <c r="LJ1185" s="47"/>
      <c r="LK1185" s="47"/>
      <c r="LL1185" s="47"/>
      <c r="LM1185" s="47"/>
      <c r="LN1185" s="47"/>
      <c r="LO1185" s="47"/>
      <c r="LP1185" s="47"/>
      <c r="LQ1185" s="47"/>
      <c r="LR1185" s="47"/>
      <c r="LS1185" s="47"/>
      <c r="LT1185" s="47"/>
      <c r="LU1185" s="47"/>
      <c r="LV1185" s="47"/>
      <c r="LW1185" s="47"/>
      <c r="LX1185" s="47"/>
      <c r="LY1185" s="47"/>
      <c r="LZ1185" s="47"/>
      <c r="MA1185" s="47"/>
      <c r="MB1185" s="47"/>
      <c r="MC1185" s="47"/>
      <c r="MD1185" s="47"/>
      <c r="ME1185" s="47"/>
      <c r="MF1185" s="47"/>
      <c r="MG1185" s="47"/>
      <c r="MH1185" s="47"/>
      <c r="MI1185" s="47"/>
      <c r="MJ1185" s="47"/>
      <c r="MK1185" s="47"/>
      <c r="ML1185" s="47"/>
      <c r="MM1185" s="47"/>
      <c r="MN1185" s="47"/>
      <c r="MO1185" s="47"/>
      <c r="MP1185" s="47"/>
      <c r="MQ1185" s="47"/>
      <c r="MR1185" s="47"/>
      <c r="MS1185" s="47"/>
      <c r="MT1185" s="47"/>
      <c r="MU1185" s="47"/>
      <c r="MV1185" s="47"/>
      <c r="MW1185" s="47"/>
      <c r="MX1185" s="47"/>
      <c r="MY1185" s="47"/>
      <c r="MZ1185" s="47"/>
      <c r="NA1185" s="47"/>
    </row>
    <row r="1186" spans="138:365" x14ac:dyDescent="0.25">
      <c r="EH1186" s="47"/>
      <c r="EI1186" s="47"/>
      <c r="EJ1186" s="47"/>
      <c r="EK1186" s="47"/>
      <c r="EL1186" s="47"/>
      <c r="EM1186" s="47"/>
      <c r="EN1186" s="47"/>
      <c r="EO1186" s="47"/>
      <c r="EP1186" s="47"/>
      <c r="EQ1186" s="47"/>
      <c r="ER1186" s="47"/>
      <c r="ES1186" s="47"/>
      <c r="ET1186" s="47"/>
      <c r="EU1186" s="47"/>
      <c r="EV1186" s="47"/>
      <c r="EW1186" s="47"/>
      <c r="EX1186" s="47"/>
      <c r="EY1186" s="47"/>
      <c r="EZ1186" s="47"/>
      <c r="FA1186" s="47"/>
      <c r="FB1186" s="47"/>
      <c r="FC1186" s="47"/>
      <c r="FD1186" s="47"/>
      <c r="FE1186" s="47"/>
      <c r="FF1186" s="47"/>
      <c r="FG1186" s="47"/>
      <c r="FH1186" s="47"/>
      <c r="FI1186" s="47"/>
      <c r="FJ1186" s="47"/>
      <c r="FK1186" s="47"/>
      <c r="FL1186" s="47"/>
      <c r="FM1186" s="47"/>
      <c r="FN1186" s="47"/>
      <c r="FO1186" s="47"/>
      <c r="FP1186" s="47"/>
      <c r="FQ1186" s="47"/>
      <c r="FR1186" s="47"/>
      <c r="FS1186" s="47"/>
      <c r="FT1186" s="47"/>
      <c r="FU1186" s="47"/>
      <c r="FV1186" s="47"/>
      <c r="FW1186" s="47"/>
      <c r="FX1186" s="47"/>
      <c r="FY1186" s="47"/>
      <c r="FZ1186" s="47"/>
      <c r="GA1186" s="47"/>
      <c r="GB1186" s="47"/>
      <c r="GC1186" s="47"/>
      <c r="GD1186" s="47"/>
      <c r="GE1186" s="47"/>
      <c r="GF1186" s="47"/>
      <c r="GG1186" s="47"/>
      <c r="GH1186" s="47"/>
      <c r="GI1186" s="47"/>
      <c r="GJ1186" s="47"/>
      <c r="GK1186" s="47"/>
      <c r="GL1186" s="47"/>
      <c r="GM1186" s="47"/>
      <c r="GN1186" s="47"/>
      <c r="GO1186" s="47"/>
      <c r="GP1186" s="47"/>
      <c r="GQ1186" s="47"/>
      <c r="GR1186" s="47"/>
      <c r="GS1186" s="47"/>
      <c r="GT1186" s="47"/>
      <c r="GU1186" s="47"/>
      <c r="GV1186" s="47"/>
      <c r="GW1186" s="47"/>
      <c r="GX1186" s="47"/>
      <c r="GY1186" s="47"/>
      <c r="GZ1186" s="47"/>
      <c r="HA1186" s="47"/>
      <c r="HB1186" s="47"/>
      <c r="HC1186" s="47"/>
      <c r="HD1186" s="47"/>
      <c r="HE1186" s="47"/>
      <c r="HF1186" s="47"/>
      <c r="HG1186" s="47"/>
      <c r="HH1186" s="47"/>
      <c r="HI1186" s="47"/>
      <c r="HJ1186" s="47"/>
      <c r="HK1186" s="47"/>
      <c r="HL1186" s="47"/>
      <c r="HM1186" s="47"/>
      <c r="HN1186" s="47"/>
      <c r="HO1186" s="47"/>
      <c r="HP1186" s="47"/>
      <c r="HQ1186" s="47"/>
      <c r="HR1186" s="47"/>
      <c r="HS1186" s="47"/>
      <c r="HT1186" s="47"/>
      <c r="HU1186" s="47"/>
      <c r="HV1186" s="47"/>
      <c r="HW1186" s="47"/>
      <c r="HX1186" s="47"/>
      <c r="HY1186" s="47"/>
      <c r="HZ1186" s="47"/>
      <c r="IA1186" s="47"/>
      <c r="IB1186" s="47"/>
      <c r="IC1186" s="47"/>
      <c r="ID1186" s="47"/>
      <c r="IE1186" s="47"/>
      <c r="IF1186" s="47"/>
      <c r="IG1186" s="47"/>
      <c r="IH1186" s="47"/>
      <c r="II1186" s="47"/>
      <c r="IJ1186" s="47"/>
      <c r="IK1186" s="47"/>
      <c r="IL1186" s="47"/>
      <c r="IM1186" s="47"/>
      <c r="IN1186" s="47"/>
      <c r="IO1186" s="47"/>
      <c r="IP1186" s="47"/>
      <c r="IQ1186" s="47"/>
      <c r="IR1186" s="47"/>
      <c r="IS1186" s="47"/>
      <c r="IT1186" s="47"/>
      <c r="IU1186" s="47"/>
      <c r="IV1186" s="47"/>
      <c r="IW1186" s="47"/>
      <c r="IX1186" s="47"/>
      <c r="IY1186" s="47"/>
      <c r="IZ1186" s="47"/>
      <c r="JA1186" s="47"/>
      <c r="JB1186" s="47"/>
      <c r="JC1186" s="47"/>
      <c r="JD1186" s="47"/>
      <c r="JE1186" s="47"/>
      <c r="JF1186" s="47"/>
      <c r="JG1186" s="47"/>
      <c r="JH1186" s="47"/>
      <c r="JI1186" s="47"/>
      <c r="JJ1186" s="47"/>
      <c r="JK1186" s="47"/>
      <c r="JL1186" s="47"/>
      <c r="JM1186" s="47"/>
      <c r="JN1186" s="47"/>
      <c r="JO1186" s="47"/>
      <c r="JP1186" s="47"/>
      <c r="JQ1186" s="47"/>
      <c r="JR1186" s="47"/>
      <c r="JS1186" s="47"/>
      <c r="JT1186" s="47"/>
      <c r="JU1186" s="47"/>
      <c r="JV1186" s="47"/>
      <c r="JW1186" s="47"/>
      <c r="JX1186" s="47"/>
      <c r="JY1186" s="47"/>
      <c r="JZ1186" s="47"/>
      <c r="KA1186" s="47"/>
      <c r="KB1186" s="47"/>
      <c r="KC1186" s="47"/>
      <c r="KD1186" s="47"/>
      <c r="KE1186" s="47"/>
      <c r="KF1186" s="47"/>
      <c r="KG1186" s="47"/>
      <c r="KH1186" s="47"/>
      <c r="KI1186" s="47"/>
      <c r="KJ1186" s="47"/>
      <c r="KK1186" s="47"/>
      <c r="KL1186" s="47"/>
      <c r="KM1186" s="47"/>
      <c r="KN1186" s="47"/>
      <c r="KO1186" s="47"/>
      <c r="KP1186" s="47"/>
      <c r="KQ1186" s="47"/>
      <c r="KR1186" s="47"/>
      <c r="KS1186" s="47"/>
      <c r="KT1186" s="47"/>
      <c r="KU1186" s="47"/>
      <c r="KV1186" s="47"/>
      <c r="KW1186" s="47"/>
      <c r="KX1186" s="47"/>
      <c r="KY1186" s="47"/>
      <c r="KZ1186" s="47"/>
      <c r="LA1186" s="47"/>
      <c r="LB1186" s="47"/>
      <c r="LC1186" s="47"/>
      <c r="LD1186" s="47"/>
      <c r="LE1186" s="47"/>
      <c r="LF1186" s="47"/>
      <c r="LG1186" s="47"/>
      <c r="LH1186" s="47"/>
      <c r="LI1186" s="47"/>
      <c r="LJ1186" s="47"/>
      <c r="LK1186" s="47"/>
      <c r="LL1186" s="47"/>
      <c r="LM1186" s="47"/>
      <c r="LN1186" s="47"/>
      <c r="LO1186" s="47"/>
      <c r="LP1186" s="47"/>
      <c r="LQ1186" s="47"/>
      <c r="LR1186" s="47"/>
      <c r="LS1186" s="47"/>
      <c r="LT1186" s="47"/>
      <c r="LU1186" s="47"/>
      <c r="LV1186" s="47"/>
      <c r="LW1186" s="47"/>
      <c r="LX1186" s="47"/>
      <c r="LY1186" s="47"/>
      <c r="LZ1186" s="47"/>
      <c r="MA1186" s="47"/>
      <c r="MB1186" s="47"/>
      <c r="MC1186" s="47"/>
      <c r="MD1186" s="47"/>
      <c r="ME1186" s="47"/>
      <c r="MF1186" s="47"/>
      <c r="MG1186" s="47"/>
      <c r="MH1186" s="47"/>
      <c r="MI1186" s="47"/>
      <c r="MJ1186" s="47"/>
      <c r="MK1186" s="47"/>
      <c r="ML1186" s="47"/>
      <c r="MM1186" s="47"/>
      <c r="MN1186" s="47"/>
      <c r="MO1186" s="47"/>
      <c r="MP1186" s="47"/>
      <c r="MQ1186" s="47"/>
      <c r="MR1186" s="47"/>
      <c r="MS1186" s="47"/>
      <c r="MT1186" s="47"/>
      <c r="MU1186" s="47"/>
      <c r="MV1186" s="47"/>
      <c r="MW1186" s="47"/>
      <c r="MX1186" s="47"/>
      <c r="MY1186" s="47"/>
      <c r="MZ1186" s="47"/>
      <c r="NA1186" s="47"/>
    </row>
    <row r="1187" spans="138:365" x14ac:dyDescent="0.25">
      <c r="EH1187" s="47"/>
      <c r="EI1187" s="47"/>
      <c r="EJ1187" s="47"/>
      <c r="EK1187" s="47"/>
      <c r="EL1187" s="47"/>
      <c r="EM1187" s="47"/>
      <c r="EN1187" s="47"/>
      <c r="EO1187" s="47"/>
      <c r="EP1187" s="47"/>
      <c r="EQ1187" s="47"/>
      <c r="ER1187" s="47"/>
      <c r="ES1187" s="47"/>
      <c r="ET1187" s="47"/>
      <c r="EU1187" s="47"/>
      <c r="EV1187" s="47"/>
      <c r="EW1187" s="47"/>
      <c r="EX1187" s="47"/>
      <c r="EY1187" s="47"/>
      <c r="EZ1187" s="47"/>
      <c r="FA1187" s="47"/>
      <c r="FB1187" s="47"/>
      <c r="FC1187" s="47"/>
      <c r="FD1187" s="47"/>
      <c r="FE1187" s="47"/>
      <c r="FF1187" s="47"/>
      <c r="FG1187" s="47"/>
      <c r="FH1187" s="47"/>
      <c r="FI1187" s="47"/>
      <c r="FJ1187" s="47"/>
      <c r="FK1187" s="47"/>
      <c r="FL1187" s="47"/>
      <c r="FM1187" s="47"/>
      <c r="FN1187" s="47"/>
      <c r="FO1187" s="47"/>
      <c r="FP1187" s="47"/>
      <c r="FQ1187" s="47"/>
      <c r="FR1187" s="47"/>
      <c r="FS1187" s="47"/>
      <c r="FT1187" s="47"/>
      <c r="FU1187" s="47"/>
      <c r="FV1187" s="47"/>
      <c r="FW1187" s="47"/>
      <c r="FX1187" s="47"/>
      <c r="FY1187" s="47"/>
      <c r="FZ1187" s="47"/>
      <c r="GA1187" s="47"/>
      <c r="GB1187" s="47"/>
      <c r="GC1187" s="47"/>
      <c r="GD1187" s="47"/>
      <c r="GE1187" s="47"/>
      <c r="GF1187" s="47"/>
      <c r="GG1187" s="47"/>
      <c r="GH1187" s="47"/>
      <c r="GI1187" s="47"/>
      <c r="GJ1187" s="47"/>
      <c r="GK1187" s="47"/>
      <c r="GL1187" s="47"/>
      <c r="GM1187" s="47"/>
      <c r="GN1187" s="47"/>
      <c r="GO1187" s="47"/>
      <c r="GP1187" s="47"/>
      <c r="GQ1187" s="47"/>
      <c r="GR1187" s="47"/>
      <c r="GS1187" s="47"/>
      <c r="GT1187" s="47"/>
      <c r="GU1187" s="47"/>
      <c r="GV1187" s="47"/>
      <c r="GW1187" s="47"/>
      <c r="GX1187" s="47"/>
      <c r="GY1187" s="47"/>
      <c r="GZ1187" s="47"/>
      <c r="HA1187" s="47"/>
      <c r="HB1187" s="47"/>
      <c r="HC1187" s="47"/>
      <c r="HD1187" s="47"/>
      <c r="HE1187" s="47"/>
      <c r="HF1187" s="47"/>
      <c r="HG1187" s="47"/>
      <c r="HH1187" s="47"/>
      <c r="HI1187" s="47"/>
      <c r="HJ1187" s="47"/>
      <c r="HK1187" s="47"/>
      <c r="HL1187" s="47"/>
      <c r="HM1187" s="47"/>
      <c r="HN1187" s="47"/>
      <c r="HO1187" s="47"/>
      <c r="HP1187" s="47"/>
      <c r="HQ1187" s="47"/>
      <c r="HR1187" s="47"/>
      <c r="HS1187" s="47"/>
      <c r="HT1187" s="47"/>
      <c r="HU1187" s="47"/>
      <c r="HV1187" s="47"/>
      <c r="HW1187" s="47"/>
      <c r="HX1187" s="47"/>
      <c r="HY1187" s="47"/>
      <c r="HZ1187" s="47"/>
      <c r="IA1187" s="47"/>
      <c r="IB1187" s="47"/>
      <c r="IC1187" s="47"/>
      <c r="ID1187" s="47"/>
      <c r="IE1187" s="47"/>
      <c r="IF1187" s="47"/>
      <c r="IG1187" s="47"/>
      <c r="IH1187" s="47"/>
      <c r="II1187" s="47"/>
      <c r="IJ1187" s="47"/>
      <c r="IK1187" s="47"/>
      <c r="IL1187" s="47"/>
      <c r="IM1187" s="47"/>
      <c r="IN1187" s="47"/>
      <c r="IO1187" s="47"/>
      <c r="IP1187" s="47"/>
      <c r="IQ1187" s="47"/>
      <c r="IR1187" s="47"/>
      <c r="IS1187" s="47"/>
      <c r="IT1187" s="47"/>
      <c r="IU1187" s="47"/>
      <c r="IV1187" s="47"/>
      <c r="IW1187" s="47"/>
      <c r="IX1187" s="47"/>
      <c r="IY1187" s="47"/>
      <c r="IZ1187" s="47"/>
      <c r="JA1187" s="47"/>
      <c r="JB1187" s="47"/>
      <c r="JC1187" s="47"/>
      <c r="JD1187" s="47"/>
      <c r="JE1187" s="47"/>
      <c r="JF1187" s="47"/>
      <c r="JG1187" s="47"/>
      <c r="JH1187" s="47"/>
      <c r="JI1187" s="47"/>
      <c r="JJ1187" s="47"/>
      <c r="JK1187" s="47"/>
      <c r="JL1187" s="47"/>
      <c r="JM1187" s="47"/>
      <c r="JN1187" s="47"/>
      <c r="JO1187" s="47"/>
      <c r="JP1187" s="47"/>
      <c r="JQ1187" s="47"/>
      <c r="JR1187" s="47"/>
      <c r="JS1187" s="47"/>
      <c r="JT1187" s="47"/>
      <c r="JU1187" s="47"/>
      <c r="JV1187" s="47"/>
      <c r="JW1187" s="47"/>
      <c r="JX1187" s="47"/>
      <c r="JY1187" s="47"/>
      <c r="JZ1187" s="47"/>
      <c r="KA1187" s="47"/>
      <c r="KB1187" s="47"/>
      <c r="KC1187" s="47"/>
      <c r="KD1187" s="47"/>
      <c r="KE1187" s="47"/>
      <c r="KF1187" s="47"/>
      <c r="KG1187" s="47"/>
      <c r="KH1187" s="47"/>
      <c r="KI1187" s="47"/>
      <c r="KJ1187" s="47"/>
      <c r="KK1187" s="47"/>
      <c r="KL1187" s="47"/>
      <c r="KM1187" s="47"/>
      <c r="KN1187" s="47"/>
      <c r="KO1187" s="47"/>
      <c r="KP1187" s="47"/>
      <c r="KQ1187" s="47"/>
      <c r="KR1187" s="47"/>
      <c r="KS1187" s="47"/>
      <c r="KT1187" s="47"/>
      <c r="KU1187" s="47"/>
      <c r="KV1187" s="47"/>
      <c r="KW1187" s="47"/>
      <c r="KX1187" s="47"/>
      <c r="KY1187" s="47"/>
      <c r="KZ1187" s="47"/>
      <c r="LA1187" s="47"/>
      <c r="LB1187" s="47"/>
      <c r="LC1187" s="47"/>
      <c r="LD1187" s="47"/>
      <c r="LE1187" s="47"/>
      <c r="LF1187" s="47"/>
      <c r="LG1187" s="47"/>
      <c r="LH1187" s="47"/>
      <c r="LI1187" s="47"/>
      <c r="LJ1187" s="47"/>
      <c r="LK1187" s="47"/>
      <c r="LL1187" s="47"/>
      <c r="LM1187" s="47"/>
      <c r="LN1187" s="47"/>
      <c r="LO1187" s="47"/>
      <c r="LP1187" s="47"/>
      <c r="LQ1187" s="47"/>
      <c r="LR1187" s="47"/>
      <c r="LS1187" s="47"/>
      <c r="LT1187" s="47"/>
      <c r="LU1187" s="47"/>
      <c r="LV1187" s="47"/>
      <c r="LW1187" s="47"/>
      <c r="LX1187" s="47"/>
      <c r="LY1187" s="47"/>
      <c r="LZ1187" s="47"/>
      <c r="MA1187" s="47"/>
      <c r="MB1187" s="47"/>
      <c r="MC1187" s="47"/>
      <c r="MD1187" s="47"/>
      <c r="ME1187" s="47"/>
      <c r="MF1187" s="47"/>
      <c r="MG1187" s="47"/>
      <c r="MH1187" s="47"/>
      <c r="MI1187" s="47"/>
      <c r="MJ1187" s="47"/>
      <c r="MK1187" s="47"/>
      <c r="ML1187" s="47"/>
      <c r="MM1187" s="47"/>
      <c r="MN1187" s="47"/>
      <c r="MO1187" s="47"/>
      <c r="MP1187" s="47"/>
      <c r="MQ1187" s="47"/>
      <c r="MR1187" s="47"/>
      <c r="MS1187" s="47"/>
      <c r="MT1187" s="47"/>
      <c r="MU1187" s="47"/>
      <c r="MV1187" s="47"/>
      <c r="MW1187" s="47"/>
      <c r="MX1187" s="47"/>
      <c r="MY1187" s="47"/>
      <c r="MZ1187" s="47"/>
      <c r="NA1187" s="47"/>
    </row>
    <row r="1188" spans="138:365" x14ac:dyDescent="0.25">
      <c r="EH1188" s="47"/>
      <c r="EI1188" s="47"/>
      <c r="EJ1188" s="47"/>
      <c r="EK1188" s="47"/>
      <c r="EL1188" s="47"/>
      <c r="EM1188" s="47"/>
      <c r="EN1188" s="47"/>
      <c r="EO1188" s="47"/>
      <c r="EP1188" s="47"/>
      <c r="EQ1188" s="47"/>
      <c r="ER1188" s="47"/>
      <c r="ES1188" s="47"/>
      <c r="ET1188" s="47"/>
      <c r="EU1188" s="47"/>
      <c r="EV1188" s="47"/>
      <c r="EW1188" s="47"/>
      <c r="EX1188" s="47"/>
      <c r="EY1188" s="47"/>
      <c r="EZ1188" s="47"/>
      <c r="FA1188" s="47"/>
      <c r="FB1188" s="47"/>
      <c r="FC1188" s="47"/>
      <c r="FD1188" s="47"/>
      <c r="FE1188" s="47"/>
      <c r="FF1188" s="47"/>
      <c r="FG1188" s="47"/>
      <c r="FH1188" s="47"/>
      <c r="FI1188" s="47"/>
      <c r="FJ1188" s="47"/>
      <c r="FK1188" s="47"/>
      <c r="FL1188" s="47"/>
      <c r="FM1188" s="47"/>
      <c r="FN1188" s="47"/>
      <c r="FO1188" s="47"/>
      <c r="FP1188" s="47"/>
      <c r="FQ1188" s="47"/>
      <c r="FR1188" s="47"/>
      <c r="FS1188" s="47"/>
      <c r="FT1188" s="47"/>
      <c r="FU1188" s="47"/>
      <c r="FV1188" s="47"/>
      <c r="FW1188" s="47"/>
      <c r="FX1188" s="47"/>
      <c r="FY1188" s="47"/>
      <c r="FZ1188" s="47"/>
      <c r="GA1188" s="47"/>
      <c r="GB1188" s="47"/>
      <c r="GC1188" s="47"/>
      <c r="GD1188" s="47"/>
      <c r="GE1188" s="47"/>
      <c r="GF1188" s="47"/>
      <c r="GG1188" s="47"/>
      <c r="GH1188" s="47"/>
      <c r="GI1188" s="47"/>
      <c r="GJ1188" s="47"/>
      <c r="GK1188" s="47"/>
      <c r="GL1188" s="47"/>
      <c r="GM1188" s="47"/>
      <c r="GN1188" s="47"/>
      <c r="GO1188" s="47"/>
      <c r="GP1188" s="47"/>
      <c r="GQ1188" s="47"/>
      <c r="GR1188" s="47"/>
      <c r="GS1188" s="47"/>
      <c r="GT1188" s="47"/>
      <c r="GU1188" s="47"/>
      <c r="GV1188" s="47"/>
      <c r="GW1188" s="47"/>
      <c r="GX1188" s="47"/>
      <c r="GY1188" s="47"/>
      <c r="GZ1188" s="47"/>
      <c r="HA1188" s="47"/>
      <c r="HB1188" s="47"/>
      <c r="HC1188" s="47"/>
      <c r="HD1188" s="47"/>
      <c r="HE1188" s="47"/>
      <c r="HF1188" s="47"/>
      <c r="HG1188" s="47"/>
      <c r="HH1188" s="47"/>
      <c r="HI1188" s="47"/>
      <c r="HJ1188" s="47"/>
      <c r="HK1188" s="47"/>
      <c r="HL1188" s="47"/>
      <c r="HM1188" s="47"/>
      <c r="HN1188" s="47"/>
      <c r="HO1188" s="47"/>
      <c r="HP1188" s="47"/>
      <c r="HQ1188" s="47"/>
      <c r="HR1188" s="47"/>
      <c r="HS1188" s="47"/>
      <c r="HT1188" s="47"/>
      <c r="HU1188" s="47"/>
      <c r="HV1188" s="47"/>
      <c r="HW1188" s="47"/>
      <c r="HX1188" s="47"/>
      <c r="HY1188" s="47"/>
      <c r="HZ1188" s="47"/>
      <c r="IA1188" s="47"/>
      <c r="IB1188" s="47"/>
      <c r="IC1188" s="47"/>
      <c r="ID1188" s="47"/>
      <c r="IE1188" s="47"/>
      <c r="IF1188" s="47"/>
      <c r="IG1188" s="47"/>
      <c r="IH1188" s="47"/>
      <c r="II1188" s="47"/>
      <c r="IJ1188" s="47"/>
      <c r="IK1188" s="47"/>
      <c r="IL1188" s="47"/>
      <c r="IM1188" s="47"/>
      <c r="IN1188" s="47"/>
      <c r="IO1188" s="47"/>
      <c r="IP1188" s="47"/>
      <c r="IQ1188" s="47"/>
      <c r="IR1188" s="47"/>
      <c r="IS1188" s="47"/>
      <c r="IT1188" s="47"/>
      <c r="IU1188" s="47"/>
      <c r="IV1188" s="47"/>
      <c r="IW1188" s="47"/>
      <c r="IX1188" s="47"/>
      <c r="IY1188" s="47"/>
      <c r="IZ1188" s="47"/>
      <c r="JA1188" s="47"/>
      <c r="JB1188" s="47"/>
      <c r="JC1188" s="47"/>
      <c r="JD1188" s="47"/>
      <c r="JE1188" s="47"/>
      <c r="JF1188" s="47"/>
      <c r="JG1188" s="47"/>
      <c r="JH1188" s="47"/>
      <c r="JI1188" s="47"/>
      <c r="JJ1188" s="47"/>
      <c r="JK1188" s="47"/>
      <c r="JL1188" s="47"/>
      <c r="JM1188" s="47"/>
      <c r="JN1188" s="47"/>
      <c r="JO1188" s="47"/>
      <c r="JP1188" s="47"/>
      <c r="JQ1188" s="47"/>
      <c r="JR1188" s="47"/>
      <c r="JS1188" s="47"/>
      <c r="JT1188" s="47"/>
      <c r="JU1188" s="47"/>
      <c r="JV1188" s="47"/>
      <c r="JW1188" s="47"/>
      <c r="JX1188" s="47"/>
      <c r="JY1188" s="47"/>
      <c r="JZ1188" s="47"/>
      <c r="KA1188" s="47"/>
      <c r="KB1188" s="47"/>
      <c r="KC1188" s="47"/>
      <c r="KD1188" s="47"/>
      <c r="KE1188" s="47"/>
      <c r="KF1188" s="47"/>
      <c r="KG1188" s="47"/>
      <c r="KH1188" s="47"/>
      <c r="KI1188" s="47"/>
      <c r="KJ1188" s="47"/>
      <c r="KK1188" s="47"/>
      <c r="KL1188" s="47"/>
      <c r="KM1188" s="47"/>
      <c r="KN1188" s="47"/>
      <c r="KO1188" s="47"/>
      <c r="KP1188" s="47"/>
      <c r="KQ1188" s="47"/>
      <c r="KR1188" s="47"/>
      <c r="KS1188" s="47"/>
      <c r="KT1188" s="47"/>
      <c r="KU1188" s="47"/>
      <c r="KV1188" s="47"/>
      <c r="KW1188" s="47"/>
      <c r="KX1188" s="47"/>
      <c r="KY1188" s="47"/>
      <c r="KZ1188" s="47"/>
      <c r="LA1188" s="47"/>
      <c r="LB1188" s="47"/>
      <c r="LC1188" s="47"/>
      <c r="LD1188" s="47"/>
      <c r="LE1188" s="47"/>
      <c r="LF1188" s="47"/>
      <c r="LG1188" s="47"/>
      <c r="LH1188" s="47"/>
      <c r="LI1188" s="47"/>
      <c r="LJ1188" s="47"/>
      <c r="LK1188" s="47"/>
      <c r="LL1188" s="47"/>
      <c r="LM1188" s="47"/>
      <c r="LN1188" s="47"/>
      <c r="LO1188" s="47"/>
      <c r="LP1188" s="47"/>
      <c r="LQ1188" s="47"/>
      <c r="LR1188" s="47"/>
      <c r="LS1188" s="47"/>
      <c r="LT1188" s="47"/>
      <c r="LU1188" s="47"/>
      <c r="LV1188" s="47"/>
      <c r="LW1188" s="47"/>
      <c r="LX1188" s="47"/>
      <c r="LY1188" s="47"/>
      <c r="LZ1188" s="47"/>
      <c r="MA1188" s="47"/>
      <c r="MB1188" s="47"/>
      <c r="MC1188" s="47"/>
      <c r="MD1188" s="47"/>
      <c r="ME1188" s="47"/>
      <c r="MF1188" s="47"/>
      <c r="MG1188" s="47"/>
      <c r="MH1188" s="47"/>
      <c r="MI1188" s="47"/>
      <c r="MJ1188" s="47"/>
      <c r="MK1188" s="47"/>
      <c r="ML1188" s="47"/>
      <c r="MM1188" s="47"/>
      <c r="MN1188" s="47"/>
      <c r="MO1188" s="47"/>
      <c r="MP1188" s="47"/>
      <c r="MQ1188" s="47"/>
      <c r="MR1188" s="47"/>
      <c r="MS1188" s="47"/>
      <c r="MT1188" s="47"/>
      <c r="MU1188" s="47"/>
      <c r="MV1188" s="47"/>
      <c r="MW1188" s="47"/>
      <c r="MX1188" s="47"/>
      <c r="MY1188" s="47"/>
      <c r="MZ1188" s="47"/>
      <c r="NA1188" s="47"/>
    </row>
    <row r="1189" spans="138:365" x14ac:dyDescent="0.25">
      <c r="EH1189" s="47"/>
      <c r="EI1189" s="47"/>
      <c r="EJ1189" s="47"/>
      <c r="EK1189" s="47"/>
      <c r="EL1189" s="47"/>
      <c r="EM1189" s="47"/>
      <c r="EN1189" s="47"/>
      <c r="EO1189" s="47"/>
      <c r="EP1189" s="47"/>
      <c r="EQ1189" s="47"/>
      <c r="ER1189" s="47"/>
      <c r="ES1189" s="47"/>
      <c r="ET1189" s="47"/>
      <c r="EU1189" s="47"/>
      <c r="EV1189" s="47"/>
      <c r="EW1189" s="47"/>
      <c r="EX1189" s="47"/>
      <c r="EY1189" s="47"/>
      <c r="EZ1189" s="47"/>
      <c r="FA1189" s="47"/>
      <c r="FB1189" s="47"/>
      <c r="FC1189" s="47"/>
      <c r="FD1189" s="47"/>
      <c r="FE1189" s="47"/>
      <c r="FF1189" s="47"/>
      <c r="FG1189" s="47"/>
      <c r="FH1189" s="47"/>
      <c r="FI1189" s="47"/>
      <c r="FJ1189" s="47"/>
      <c r="FK1189" s="47"/>
      <c r="FL1189" s="47"/>
      <c r="FM1189" s="47"/>
      <c r="FN1189" s="47"/>
      <c r="FO1189" s="47"/>
      <c r="FP1189" s="47"/>
      <c r="FQ1189" s="47"/>
      <c r="FR1189" s="47"/>
      <c r="FS1189" s="47"/>
      <c r="FT1189" s="47"/>
      <c r="FU1189" s="47"/>
      <c r="FV1189" s="47"/>
      <c r="FW1189" s="47"/>
      <c r="FX1189" s="47"/>
      <c r="FY1189" s="47"/>
      <c r="FZ1189" s="47"/>
      <c r="GA1189" s="47"/>
      <c r="GB1189" s="47"/>
      <c r="GC1189" s="47"/>
      <c r="GD1189" s="47"/>
      <c r="GE1189" s="47"/>
      <c r="GF1189" s="47"/>
      <c r="GG1189" s="47"/>
      <c r="GH1189" s="47"/>
      <c r="GI1189" s="47"/>
      <c r="GJ1189" s="47"/>
      <c r="GK1189" s="47"/>
      <c r="GL1189" s="47"/>
      <c r="GM1189" s="47"/>
      <c r="GN1189" s="47"/>
      <c r="GO1189" s="47"/>
      <c r="GP1189" s="47"/>
      <c r="GQ1189" s="47"/>
      <c r="GR1189" s="47"/>
      <c r="GS1189" s="47"/>
      <c r="GT1189" s="47"/>
      <c r="GU1189" s="47"/>
      <c r="GV1189" s="47"/>
      <c r="GW1189" s="47"/>
      <c r="GX1189" s="47"/>
      <c r="GY1189" s="47"/>
      <c r="GZ1189" s="47"/>
      <c r="HA1189" s="47"/>
      <c r="HB1189" s="47"/>
      <c r="HC1189" s="47"/>
      <c r="HD1189" s="47"/>
      <c r="HE1189" s="47"/>
      <c r="HF1189" s="47"/>
      <c r="HG1189" s="47"/>
      <c r="HH1189" s="47"/>
      <c r="HI1189" s="47"/>
      <c r="HJ1189" s="47"/>
      <c r="HK1189" s="47"/>
      <c r="HL1189" s="47"/>
      <c r="HM1189" s="47"/>
      <c r="HN1189" s="47"/>
      <c r="HO1189" s="47"/>
      <c r="HP1189" s="47"/>
      <c r="HQ1189" s="47"/>
      <c r="HR1189" s="47"/>
      <c r="HS1189" s="47"/>
      <c r="HT1189" s="47"/>
      <c r="HU1189" s="47"/>
      <c r="HV1189" s="47"/>
      <c r="HW1189" s="47"/>
      <c r="HX1189" s="47"/>
      <c r="HY1189" s="47"/>
      <c r="HZ1189" s="47"/>
      <c r="IA1189" s="47"/>
      <c r="IB1189" s="47"/>
      <c r="IC1189" s="47"/>
      <c r="ID1189" s="47"/>
      <c r="IE1189" s="47"/>
      <c r="IF1189" s="47"/>
      <c r="IG1189" s="47"/>
      <c r="IH1189" s="47"/>
      <c r="II1189" s="47"/>
      <c r="IJ1189" s="47"/>
      <c r="IK1189" s="47"/>
      <c r="IL1189" s="47"/>
      <c r="IM1189" s="47"/>
      <c r="IN1189" s="47"/>
      <c r="IO1189" s="47"/>
      <c r="IP1189" s="47"/>
      <c r="IQ1189" s="47"/>
      <c r="IR1189" s="47"/>
      <c r="IS1189" s="47"/>
      <c r="IT1189" s="47"/>
      <c r="IU1189" s="47"/>
      <c r="IV1189" s="47"/>
      <c r="IW1189" s="47"/>
      <c r="IX1189" s="47"/>
      <c r="IY1189" s="47"/>
      <c r="IZ1189" s="47"/>
      <c r="JA1189" s="47"/>
      <c r="JB1189" s="47"/>
      <c r="JC1189" s="47"/>
      <c r="JD1189" s="47"/>
      <c r="JE1189" s="47"/>
      <c r="JF1189" s="47"/>
      <c r="JG1189" s="47"/>
      <c r="JH1189" s="47"/>
      <c r="JI1189" s="47"/>
      <c r="JJ1189" s="47"/>
      <c r="JK1189" s="47"/>
      <c r="JL1189" s="47"/>
      <c r="JM1189" s="47"/>
      <c r="JN1189" s="47"/>
      <c r="JO1189" s="47"/>
      <c r="JP1189" s="47"/>
      <c r="JQ1189" s="47"/>
      <c r="JR1189" s="47"/>
      <c r="JS1189" s="47"/>
      <c r="JT1189" s="47"/>
      <c r="JU1189" s="47"/>
      <c r="JV1189" s="47"/>
      <c r="JW1189" s="47"/>
      <c r="JX1189" s="47"/>
      <c r="JY1189" s="47"/>
      <c r="JZ1189" s="47"/>
      <c r="KA1189" s="47"/>
      <c r="KB1189" s="47"/>
      <c r="KC1189" s="47"/>
      <c r="KD1189" s="47"/>
      <c r="KE1189" s="47"/>
      <c r="KF1189" s="47"/>
      <c r="KG1189" s="47"/>
      <c r="KH1189" s="47"/>
      <c r="KI1189" s="47"/>
      <c r="KJ1189" s="47"/>
      <c r="KK1189" s="47"/>
      <c r="KL1189" s="47"/>
      <c r="KM1189" s="47"/>
      <c r="KN1189" s="47"/>
      <c r="KO1189" s="47"/>
      <c r="KP1189" s="47"/>
      <c r="KQ1189" s="47"/>
      <c r="KR1189" s="47"/>
      <c r="KS1189" s="47"/>
      <c r="KT1189" s="47"/>
      <c r="KU1189" s="47"/>
      <c r="KV1189" s="47"/>
      <c r="KW1189" s="47"/>
      <c r="KX1189" s="47"/>
      <c r="KY1189" s="47"/>
      <c r="KZ1189" s="47"/>
      <c r="LA1189" s="47"/>
      <c r="LB1189" s="47"/>
      <c r="LC1189" s="47"/>
      <c r="LD1189" s="47"/>
      <c r="LE1189" s="47"/>
      <c r="LF1189" s="47"/>
      <c r="LG1189" s="47"/>
      <c r="LH1189" s="47"/>
      <c r="LI1189" s="47"/>
      <c r="LJ1189" s="47"/>
      <c r="LK1189" s="47"/>
      <c r="LL1189" s="47"/>
      <c r="LM1189" s="47"/>
      <c r="LN1189" s="47"/>
      <c r="LO1189" s="47"/>
      <c r="LP1189" s="47"/>
      <c r="LQ1189" s="47"/>
      <c r="LR1189" s="47"/>
      <c r="LS1189" s="47"/>
      <c r="LT1189" s="47"/>
      <c r="LU1189" s="47"/>
      <c r="LV1189" s="47"/>
      <c r="LW1189" s="47"/>
      <c r="LX1189" s="47"/>
      <c r="LY1189" s="47"/>
      <c r="LZ1189" s="47"/>
      <c r="MA1189" s="47"/>
      <c r="MB1189" s="47"/>
      <c r="MC1189" s="47"/>
      <c r="MD1189" s="47"/>
      <c r="ME1189" s="47"/>
      <c r="MF1189" s="47"/>
      <c r="MG1189" s="47"/>
      <c r="MH1189" s="47"/>
      <c r="MI1189" s="47"/>
      <c r="MJ1189" s="47"/>
      <c r="MK1189" s="47"/>
      <c r="ML1189" s="47"/>
      <c r="MM1189" s="47"/>
      <c r="MN1189" s="47"/>
      <c r="MO1189" s="47"/>
      <c r="MP1189" s="47"/>
      <c r="MQ1189" s="47"/>
      <c r="MR1189" s="47"/>
      <c r="MS1189" s="47"/>
      <c r="MT1189" s="47"/>
      <c r="MU1189" s="47"/>
      <c r="MV1189" s="47"/>
      <c r="MW1189" s="47"/>
      <c r="MX1189" s="47"/>
      <c r="MY1189" s="47"/>
      <c r="MZ1189" s="47"/>
      <c r="NA1189" s="47"/>
    </row>
    <row r="1190" spans="138:365" x14ac:dyDescent="0.25">
      <c r="EH1190" s="47"/>
      <c r="EI1190" s="47"/>
      <c r="EJ1190" s="47"/>
      <c r="EK1190" s="47"/>
      <c r="EL1190" s="47"/>
      <c r="EM1190" s="47"/>
      <c r="EN1190" s="47"/>
      <c r="EO1190" s="47"/>
      <c r="EP1190" s="47"/>
      <c r="EQ1190" s="47"/>
      <c r="ER1190" s="47"/>
      <c r="ES1190" s="47"/>
      <c r="ET1190" s="47"/>
      <c r="EU1190" s="47"/>
      <c r="EV1190" s="47"/>
      <c r="EW1190" s="47"/>
      <c r="EX1190" s="47"/>
      <c r="EY1190" s="47"/>
      <c r="EZ1190" s="47"/>
      <c r="FA1190" s="47"/>
      <c r="FB1190" s="47"/>
      <c r="FC1190" s="47"/>
      <c r="FD1190" s="47"/>
      <c r="FE1190" s="47"/>
      <c r="FF1190" s="47"/>
      <c r="FG1190" s="47"/>
      <c r="FH1190" s="47"/>
      <c r="FI1190" s="47"/>
      <c r="FJ1190" s="47"/>
      <c r="FK1190" s="47"/>
      <c r="FL1190" s="47"/>
      <c r="FM1190" s="47"/>
      <c r="FN1190" s="47"/>
      <c r="FO1190" s="47"/>
      <c r="FP1190" s="47"/>
      <c r="FQ1190" s="47"/>
      <c r="FR1190" s="47"/>
      <c r="FS1190" s="47"/>
      <c r="FT1190" s="47"/>
      <c r="FU1190" s="47"/>
      <c r="FV1190" s="47"/>
      <c r="FW1190" s="47"/>
      <c r="FX1190" s="47"/>
      <c r="FY1190" s="47"/>
      <c r="FZ1190" s="47"/>
      <c r="GA1190" s="47"/>
      <c r="GB1190" s="47"/>
      <c r="GC1190" s="47"/>
      <c r="GD1190" s="47"/>
      <c r="GE1190" s="47"/>
      <c r="GF1190" s="47"/>
      <c r="GG1190" s="47"/>
      <c r="GH1190" s="47"/>
      <c r="GI1190" s="47"/>
      <c r="GJ1190" s="47"/>
      <c r="GK1190" s="47"/>
      <c r="GL1190" s="47"/>
      <c r="GM1190" s="47"/>
      <c r="GN1190" s="47"/>
      <c r="GO1190" s="47"/>
      <c r="GP1190" s="47"/>
      <c r="GQ1190" s="47"/>
      <c r="GR1190" s="47"/>
      <c r="GS1190" s="47"/>
      <c r="GT1190" s="47"/>
      <c r="GU1190" s="47"/>
      <c r="GV1190" s="47"/>
      <c r="GW1190" s="47"/>
      <c r="GX1190" s="47"/>
      <c r="GY1190" s="47"/>
      <c r="GZ1190" s="47"/>
      <c r="HA1190" s="47"/>
      <c r="HB1190" s="47"/>
      <c r="HC1190" s="47"/>
      <c r="HD1190" s="47"/>
      <c r="HE1190" s="47"/>
      <c r="HF1190" s="47"/>
      <c r="HG1190" s="47"/>
      <c r="HH1190" s="47"/>
      <c r="HI1190" s="47"/>
      <c r="HJ1190" s="47"/>
      <c r="HK1190" s="47"/>
      <c r="HL1190" s="47"/>
      <c r="HM1190" s="47"/>
      <c r="HN1190" s="47"/>
      <c r="HO1190" s="47"/>
      <c r="HP1190" s="47"/>
      <c r="HQ1190" s="47"/>
      <c r="HR1190" s="47"/>
      <c r="HS1190" s="47"/>
      <c r="HT1190" s="47"/>
      <c r="HU1190" s="47"/>
      <c r="HV1190" s="47"/>
      <c r="HW1190" s="47"/>
      <c r="HX1190" s="47"/>
      <c r="HY1190" s="47"/>
      <c r="HZ1190" s="47"/>
      <c r="IA1190" s="47"/>
      <c r="IB1190" s="47"/>
      <c r="IC1190" s="47"/>
      <c r="ID1190" s="47"/>
      <c r="IE1190" s="47"/>
      <c r="IF1190" s="47"/>
      <c r="IG1190" s="47"/>
      <c r="IH1190" s="47"/>
      <c r="II1190" s="47"/>
      <c r="IJ1190" s="47"/>
      <c r="IK1190" s="47"/>
      <c r="IL1190" s="47"/>
      <c r="IM1190" s="47"/>
      <c r="IN1190" s="47"/>
      <c r="IO1190" s="47"/>
      <c r="IP1190" s="47"/>
      <c r="IQ1190" s="47"/>
      <c r="IR1190" s="47"/>
      <c r="IS1190" s="47"/>
      <c r="IT1190" s="47"/>
      <c r="IU1190" s="47"/>
      <c r="IV1190" s="47"/>
      <c r="IW1190" s="47"/>
      <c r="IX1190" s="47"/>
      <c r="IY1190" s="47"/>
      <c r="IZ1190" s="47"/>
      <c r="JA1190" s="47"/>
      <c r="JB1190" s="47"/>
      <c r="JC1190" s="47"/>
      <c r="JD1190" s="47"/>
      <c r="JE1190" s="47"/>
      <c r="JF1190" s="47"/>
      <c r="JG1190" s="47"/>
      <c r="JH1190" s="47"/>
      <c r="JI1190" s="47"/>
      <c r="JJ1190" s="47"/>
      <c r="JK1190" s="47"/>
      <c r="JL1190" s="47"/>
      <c r="JM1190" s="47"/>
      <c r="JN1190" s="47"/>
      <c r="JO1190" s="47"/>
      <c r="JP1190" s="47"/>
      <c r="JQ1190" s="47"/>
      <c r="JR1190" s="47"/>
      <c r="JS1190" s="47"/>
      <c r="JT1190" s="47"/>
      <c r="JU1190" s="47"/>
      <c r="JV1190" s="47"/>
      <c r="JW1190" s="47"/>
      <c r="JX1190" s="47"/>
      <c r="JY1190" s="47"/>
      <c r="JZ1190" s="47"/>
      <c r="KA1190" s="47"/>
      <c r="KB1190" s="47"/>
      <c r="KC1190" s="47"/>
      <c r="KD1190" s="47"/>
      <c r="KE1190" s="47"/>
      <c r="KF1190" s="47"/>
      <c r="KG1190" s="47"/>
      <c r="KH1190" s="47"/>
      <c r="KI1190" s="47"/>
      <c r="KJ1190" s="47"/>
      <c r="KK1190" s="47"/>
      <c r="KL1190" s="47"/>
      <c r="KM1190" s="47"/>
      <c r="KN1190" s="47"/>
      <c r="KO1190" s="47"/>
      <c r="KP1190" s="47"/>
      <c r="KQ1190" s="47"/>
      <c r="KR1190" s="47"/>
      <c r="KS1190" s="47"/>
      <c r="KT1190" s="47"/>
      <c r="KU1190" s="47"/>
      <c r="KV1190" s="47"/>
      <c r="KW1190" s="47"/>
      <c r="KX1190" s="47"/>
      <c r="KY1190" s="47"/>
      <c r="KZ1190" s="47"/>
      <c r="LA1190" s="47"/>
      <c r="LB1190" s="47"/>
      <c r="LC1190" s="47"/>
      <c r="LD1190" s="47"/>
      <c r="LE1190" s="47"/>
      <c r="LF1190" s="47"/>
      <c r="LG1190" s="47"/>
      <c r="LH1190" s="47"/>
      <c r="LI1190" s="47"/>
      <c r="LJ1190" s="47"/>
      <c r="LK1190" s="47"/>
      <c r="LL1190" s="47"/>
      <c r="LM1190" s="47"/>
      <c r="LN1190" s="47"/>
      <c r="LO1190" s="47"/>
      <c r="LP1190" s="47"/>
      <c r="LQ1190" s="47"/>
      <c r="LR1190" s="47"/>
      <c r="LS1190" s="47"/>
      <c r="LT1190" s="47"/>
      <c r="LU1190" s="47"/>
      <c r="LV1190" s="47"/>
      <c r="LW1190" s="47"/>
      <c r="LX1190" s="47"/>
      <c r="LY1190" s="47"/>
      <c r="LZ1190" s="47"/>
      <c r="MA1190" s="47"/>
      <c r="MB1190" s="47"/>
      <c r="MC1190" s="47"/>
      <c r="MD1190" s="47"/>
      <c r="ME1190" s="47"/>
      <c r="MF1190" s="47"/>
      <c r="MG1190" s="47"/>
      <c r="MH1190" s="47"/>
      <c r="MI1190" s="47"/>
      <c r="MJ1190" s="47"/>
      <c r="MK1190" s="47"/>
      <c r="ML1190" s="47"/>
      <c r="MM1190" s="47"/>
      <c r="MN1190" s="47"/>
      <c r="MO1190" s="47"/>
      <c r="MP1190" s="47"/>
      <c r="MQ1190" s="47"/>
      <c r="MR1190" s="47"/>
      <c r="MS1190" s="47"/>
      <c r="MT1190" s="47"/>
      <c r="MU1190" s="47"/>
      <c r="MV1190" s="47"/>
      <c r="MW1190" s="47"/>
      <c r="MX1190" s="47"/>
      <c r="MY1190" s="47"/>
      <c r="MZ1190" s="47"/>
      <c r="NA1190" s="47"/>
    </row>
    <row r="1191" spans="138:365" x14ac:dyDescent="0.25">
      <c r="EH1191" s="47"/>
      <c r="EI1191" s="47"/>
      <c r="EJ1191" s="47"/>
      <c r="EK1191" s="47"/>
      <c r="EL1191" s="47"/>
      <c r="EM1191" s="47"/>
      <c r="EN1191" s="47"/>
      <c r="EO1191" s="47"/>
      <c r="EP1191" s="47"/>
      <c r="EQ1191" s="47"/>
      <c r="ER1191" s="47"/>
      <c r="ES1191" s="47"/>
      <c r="ET1191" s="47"/>
      <c r="EU1191" s="47"/>
      <c r="EV1191" s="47"/>
      <c r="EW1191" s="47"/>
      <c r="EX1191" s="47"/>
      <c r="EY1191" s="47"/>
      <c r="EZ1191" s="47"/>
      <c r="FA1191" s="47"/>
      <c r="FB1191" s="47"/>
      <c r="FC1191" s="47"/>
      <c r="FD1191" s="47"/>
      <c r="FE1191" s="47"/>
      <c r="FF1191" s="47"/>
      <c r="FG1191" s="47"/>
      <c r="FH1191" s="47"/>
      <c r="FI1191" s="47"/>
      <c r="FJ1191" s="47"/>
      <c r="FK1191" s="47"/>
      <c r="FL1191" s="47"/>
      <c r="FM1191" s="47"/>
      <c r="FN1191" s="47"/>
      <c r="FO1191" s="47"/>
      <c r="FP1191" s="47"/>
      <c r="FQ1191" s="47"/>
      <c r="FR1191" s="47"/>
      <c r="FS1191" s="47"/>
      <c r="FT1191" s="47"/>
      <c r="FU1191" s="47"/>
      <c r="FV1191" s="47"/>
      <c r="FW1191" s="47"/>
      <c r="FX1191" s="47"/>
      <c r="FY1191" s="47"/>
      <c r="FZ1191" s="47"/>
      <c r="GA1191" s="47"/>
      <c r="GB1191" s="47"/>
      <c r="GC1191" s="47"/>
      <c r="GD1191" s="47"/>
      <c r="GE1191" s="47"/>
      <c r="GF1191" s="47"/>
      <c r="GG1191" s="47"/>
      <c r="GH1191" s="47"/>
      <c r="GI1191" s="47"/>
      <c r="GJ1191" s="47"/>
      <c r="GK1191" s="47"/>
      <c r="GL1191" s="47"/>
      <c r="GM1191" s="47"/>
      <c r="GN1191" s="47"/>
      <c r="GO1191" s="47"/>
      <c r="GP1191" s="47"/>
      <c r="GQ1191" s="47"/>
      <c r="GR1191" s="47"/>
      <c r="GS1191" s="47"/>
      <c r="GT1191" s="47"/>
      <c r="GU1191" s="47"/>
      <c r="GV1191" s="47"/>
      <c r="GW1191" s="47"/>
      <c r="GX1191" s="47"/>
      <c r="GY1191" s="47"/>
      <c r="GZ1191" s="47"/>
      <c r="HA1191" s="47"/>
      <c r="HB1191" s="47"/>
      <c r="HC1191" s="47"/>
      <c r="HD1191" s="47"/>
      <c r="HE1191" s="47"/>
      <c r="HF1191" s="47"/>
      <c r="HG1191" s="47"/>
      <c r="HH1191" s="47"/>
      <c r="HI1191" s="47"/>
      <c r="HJ1191" s="47"/>
      <c r="HK1191" s="47"/>
      <c r="HL1191" s="47"/>
      <c r="HM1191" s="47"/>
      <c r="HN1191" s="47"/>
      <c r="HO1191" s="47"/>
      <c r="HP1191" s="47"/>
      <c r="HQ1191" s="47"/>
      <c r="HR1191" s="47"/>
      <c r="HS1191" s="47"/>
      <c r="HT1191" s="47"/>
      <c r="HU1191" s="47"/>
      <c r="HV1191" s="47"/>
      <c r="HW1191" s="47"/>
      <c r="HX1191" s="47"/>
      <c r="HY1191" s="47"/>
      <c r="HZ1191" s="47"/>
      <c r="IA1191" s="47"/>
      <c r="IB1191" s="47"/>
      <c r="IC1191" s="47"/>
      <c r="ID1191" s="47"/>
      <c r="IE1191" s="47"/>
      <c r="IF1191" s="47"/>
      <c r="IG1191" s="47"/>
      <c r="IH1191" s="47"/>
      <c r="II1191" s="47"/>
      <c r="IJ1191" s="47"/>
      <c r="IK1191" s="47"/>
      <c r="IL1191" s="47"/>
      <c r="IM1191" s="47"/>
      <c r="IN1191" s="47"/>
      <c r="IO1191" s="47"/>
      <c r="IP1191" s="47"/>
      <c r="IQ1191" s="47"/>
      <c r="IR1191" s="47"/>
      <c r="IS1191" s="47"/>
      <c r="IT1191" s="47"/>
      <c r="IU1191" s="47"/>
      <c r="IV1191" s="47"/>
      <c r="IW1191" s="47"/>
      <c r="IX1191" s="47"/>
      <c r="IY1191" s="47"/>
      <c r="IZ1191" s="47"/>
      <c r="JA1191" s="47"/>
      <c r="JB1191" s="47"/>
      <c r="JC1191" s="47"/>
      <c r="JD1191" s="47"/>
      <c r="JE1191" s="47"/>
      <c r="JF1191" s="47"/>
      <c r="JG1191" s="47"/>
      <c r="JH1191" s="47"/>
      <c r="JI1191" s="47"/>
      <c r="JJ1191" s="47"/>
      <c r="JK1191" s="47"/>
      <c r="JL1191" s="47"/>
      <c r="JM1191" s="47"/>
      <c r="JN1191" s="47"/>
      <c r="JO1191" s="47"/>
      <c r="JP1191" s="47"/>
      <c r="JQ1191" s="47"/>
      <c r="JR1191" s="47"/>
      <c r="JS1191" s="47"/>
      <c r="JT1191" s="47"/>
      <c r="JU1191" s="47"/>
      <c r="JV1191" s="47"/>
      <c r="JW1191" s="47"/>
      <c r="JX1191" s="47"/>
      <c r="JY1191" s="47"/>
      <c r="JZ1191" s="47"/>
      <c r="KA1191" s="47"/>
      <c r="KB1191" s="47"/>
      <c r="KC1191" s="47"/>
      <c r="KD1191" s="47"/>
      <c r="KE1191" s="47"/>
      <c r="KF1191" s="47"/>
      <c r="KG1191" s="47"/>
      <c r="KH1191" s="47"/>
      <c r="KI1191" s="47"/>
      <c r="KJ1191" s="47"/>
      <c r="KK1191" s="47"/>
      <c r="KL1191" s="47"/>
      <c r="KM1191" s="47"/>
      <c r="KN1191" s="47"/>
      <c r="KO1191" s="47"/>
      <c r="KP1191" s="47"/>
      <c r="KQ1191" s="47"/>
      <c r="KR1191" s="47"/>
      <c r="KS1191" s="47"/>
      <c r="KT1191" s="47"/>
      <c r="KU1191" s="47"/>
      <c r="KV1191" s="47"/>
      <c r="KW1191" s="47"/>
      <c r="KX1191" s="47"/>
      <c r="KY1191" s="47"/>
      <c r="KZ1191" s="47"/>
      <c r="LA1191" s="47"/>
      <c r="LB1191" s="47"/>
      <c r="LC1191" s="47"/>
      <c r="LD1191" s="47"/>
      <c r="LE1191" s="47"/>
      <c r="LF1191" s="47"/>
      <c r="LG1191" s="47"/>
      <c r="LH1191" s="47"/>
      <c r="LI1191" s="47"/>
      <c r="LJ1191" s="47"/>
      <c r="LK1191" s="47"/>
      <c r="LL1191" s="47"/>
      <c r="LM1191" s="47"/>
      <c r="LN1191" s="47"/>
      <c r="LO1191" s="47"/>
      <c r="LP1191" s="47"/>
      <c r="LQ1191" s="47"/>
      <c r="LR1191" s="47"/>
      <c r="LS1191" s="47"/>
      <c r="LT1191" s="47"/>
      <c r="LU1191" s="47"/>
      <c r="LV1191" s="47"/>
      <c r="LW1191" s="47"/>
      <c r="LX1191" s="47"/>
      <c r="LY1191" s="47"/>
      <c r="LZ1191" s="47"/>
      <c r="MA1191" s="47"/>
      <c r="MB1191" s="47"/>
      <c r="MC1191" s="47"/>
      <c r="MD1191" s="47"/>
      <c r="ME1191" s="47"/>
      <c r="MF1191" s="47"/>
      <c r="MG1191" s="47"/>
      <c r="MH1191" s="47"/>
      <c r="MI1191" s="47"/>
      <c r="MJ1191" s="47"/>
      <c r="MK1191" s="47"/>
      <c r="ML1191" s="47"/>
      <c r="MM1191" s="47"/>
      <c r="MN1191" s="47"/>
      <c r="MO1191" s="47"/>
      <c r="MP1191" s="47"/>
      <c r="MQ1191" s="47"/>
      <c r="MR1191" s="47"/>
      <c r="MS1191" s="47"/>
      <c r="MT1191" s="47"/>
      <c r="MU1191" s="47"/>
      <c r="MV1191" s="47"/>
      <c r="MW1191" s="47"/>
      <c r="MX1191" s="47"/>
      <c r="MY1191" s="47"/>
      <c r="MZ1191" s="47"/>
      <c r="NA1191" s="47"/>
    </row>
    <row r="1192" spans="138:365" x14ac:dyDescent="0.25">
      <c r="EH1192" s="47"/>
      <c r="EI1192" s="47"/>
      <c r="EJ1192" s="47"/>
      <c r="EK1192" s="47"/>
      <c r="EL1192" s="47"/>
      <c r="EM1192" s="47"/>
      <c r="EN1192" s="47"/>
      <c r="EO1192" s="47"/>
      <c r="EP1192" s="47"/>
      <c r="EQ1192" s="47"/>
      <c r="ER1192" s="47"/>
      <c r="ES1192" s="47"/>
      <c r="ET1192" s="47"/>
      <c r="EU1192" s="47"/>
      <c r="EV1192" s="47"/>
      <c r="EW1192" s="47"/>
      <c r="EX1192" s="47"/>
      <c r="EY1192" s="47"/>
      <c r="EZ1192" s="47"/>
      <c r="FA1192" s="47"/>
      <c r="FB1192" s="47"/>
      <c r="FC1192" s="47"/>
      <c r="FD1192" s="47"/>
      <c r="FE1192" s="47"/>
      <c r="FF1192" s="47"/>
      <c r="FG1192" s="47"/>
      <c r="FH1192" s="47"/>
      <c r="FI1192" s="47"/>
      <c r="FJ1192" s="47"/>
      <c r="FK1192" s="47"/>
      <c r="FL1192" s="47"/>
      <c r="FM1192" s="47"/>
      <c r="FN1192" s="47"/>
      <c r="FO1192" s="47"/>
      <c r="FP1192" s="47"/>
      <c r="FQ1192" s="47"/>
      <c r="FR1192" s="47"/>
      <c r="FS1192" s="47"/>
      <c r="FT1192" s="47"/>
      <c r="FU1192" s="47"/>
      <c r="FV1192" s="47"/>
      <c r="FW1192" s="47"/>
      <c r="FX1192" s="47"/>
      <c r="FY1192" s="47"/>
      <c r="FZ1192" s="47"/>
      <c r="GA1192" s="47"/>
      <c r="GB1192" s="47"/>
      <c r="GC1192" s="47"/>
      <c r="GD1192" s="47"/>
      <c r="GE1192" s="47"/>
      <c r="GF1192" s="47"/>
      <c r="GG1192" s="47"/>
      <c r="GH1192" s="47"/>
      <c r="GI1192" s="47"/>
      <c r="GJ1192" s="47"/>
      <c r="GK1192" s="47"/>
      <c r="GL1192" s="47"/>
      <c r="GM1192" s="47"/>
      <c r="GN1192" s="47"/>
      <c r="GO1192" s="47"/>
      <c r="GP1192" s="47"/>
      <c r="GQ1192" s="47"/>
      <c r="GR1192" s="47"/>
      <c r="GS1192" s="47"/>
      <c r="GT1192" s="47"/>
      <c r="GU1192" s="47"/>
      <c r="GV1192" s="47"/>
      <c r="GW1192" s="47"/>
      <c r="GX1192" s="47"/>
      <c r="GY1192" s="47"/>
      <c r="GZ1192" s="47"/>
      <c r="HA1192" s="47"/>
      <c r="HB1192" s="47"/>
      <c r="HC1192" s="47"/>
      <c r="HD1192" s="47"/>
      <c r="HE1192" s="47"/>
      <c r="HF1192" s="47"/>
      <c r="HG1192" s="47"/>
      <c r="HH1192" s="47"/>
      <c r="HI1192" s="47"/>
      <c r="HJ1192" s="47"/>
      <c r="HK1192" s="47"/>
      <c r="HL1192" s="47"/>
      <c r="HM1192" s="47"/>
      <c r="HN1192" s="47"/>
      <c r="HO1192" s="47"/>
      <c r="HP1192" s="47"/>
      <c r="HQ1192" s="47"/>
      <c r="HR1192" s="47"/>
      <c r="HS1192" s="47"/>
      <c r="HT1192" s="47"/>
      <c r="HU1192" s="47"/>
      <c r="HV1192" s="47"/>
      <c r="HW1192" s="47"/>
      <c r="HX1192" s="47"/>
      <c r="HY1192" s="47"/>
      <c r="HZ1192" s="47"/>
      <c r="IA1192" s="47"/>
      <c r="IB1192" s="47"/>
      <c r="IC1192" s="47"/>
      <c r="ID1192" s="47"/>
      <c r="IE1192" s="47"/>
      <c r="IF1192" s="47"/>
      <c r="IG1192" s="47"/>
      <c r="IH1192" s="47"/>
      <c r="II1192" s="47"/>
      <c r="IJ1192" s="47"/>
      <c r="IK1192" s="47"/>
      <c r="IL1192" s="47"/>
      <c r="IM1192" s="47"/>
      <c r="IN1192" s="47"/>
      <c r="IO1192" s="47"/>
      <c r="IP1192" s="47"/>
      <c r="IQ1192" s="47"/>
      <c r="IR1192" s="47"/>
      <c r="IS1192" s="47"/>
      <c r="IT1192" s="47"/>
      <c r="IU1192" s="47"/>
      <c r="IV1192" s="47"/>
      <c r="IW1192" s="47"/>
      <c r="IX1192" s="47"/>
      <c r="IY1192" s="47"/>
      <c r="IZ1192" s="47"/>
      <c r="JA1192" s="47"/>
      <c r="JB1192" s="47"/>
      <c r="JC1192" s="47"/>
      <c r="JD1192" s="47"/>
      <c r="JE1192" s="47"/>
      <c r="JF1192" s="47"/>
      <c r="JG1192" s="47"/>
      <c r="JH1192" s="47"/>
      <c r="JI1192" s="47"/>
      <c r="JJ1192" s="47"/>
      <c r="JK1192" s="47"/>
      <c r="JL1192" s="47"/>
      <c r="JM1192" s="47"/>
      <c r="JN1192" s="47"/>
      <c r="JO1192" s="47"/>
      <c r="JP1192" s="47"/>
      <c r="JQ1192" s="47"/>
      <c r="JR1192" s="47"/>
      <c r="JS1192" s="47"/>
      <c r="JT1192" s="47"/>
      <c r="JU1192" s="47"/>
      <c r="JV1192" s="47"/>
      <c r="JW1192" s="47"/>
      <c r="JX1192" s="47"/>
      <c r="JY1192" s="47"/>
      <c r="JZ1192" s="47"/>
      <c r="KA1192" s="47"/>
      <c r="KB1192" s="47"/>
      <c r="KC1192" s="47"/>
      <c r="KD1192" s="47"/>
      <c r="KE1192" s="47"/>
      <c r="KF1192" s="47"/>
      <c r="KG1192" s="47"/>
      <c r="KH1192" s="47"/>
      <c r="KI1192" s="47"/>
      <c r="KJ1192" s="47"/>
      <c r="KK1192" s="47"/>
      <c r="KL1192" s="47"/>
      <c r="KM1192" s="47"/>
      <c r="KN1192" s="47"/>
      <c r="KO1192" s="47"/>
      <c r="KP1192" s="47"/>
      <c r="KQ1192" s="47"/>
      <c r="KR1192" s="47"/>
      <c r="KS1192" s="47"/>
      <c r="KT1192" s="47"/>
      <c r="KU1192" s="47"/>
      <c r="KV1192" s="47"/>
      <c r="KW1192" s="47"/>
      <c r="KX1192" s="47"/>
      <c r="KY1192" s="47"/>
      <c r="KZ1192" s="47"/>
      <c r="LA1192" s="47"/>
      <c r="LB1192" s="47"/>
      <c r="LC1192" s="47"/>
      <c r="LD1192" s="47"/>
      <c r="LE1192" s="47"/>
      <c r="LF1192" s="47"/>
      <c r="LG1192" s="47"/>
      <c r="LH1192" s="47"/>
      <c r="LI1192" s="47"/>
      <c r="LJ1192" s="47"/>
      <c r="LK1192" s="47"/>
      <c r="LL1192" s="47"/>
      <c r="LM1192" s="47"/>
      <c r="LN1192" s="47"/>
      <c r="LO1192" s="47"/>
      <c r="LP1192" s="47"/>
      <c r="LQ1192" s="47"/>
      <c r="LR1192" s="47"/>
      <c r="LS1192" s="47"/>
      <c r="LT1192" s="47"/>
      <c r="LU1192" s="47"/>
      <c r="LV1192" s="47"/>
      <c r="LW1192" s="47"/>
      <c r="LX1192" s="47"/>
      <c r="LY1192" s="47"/>
      <c r="LZ1192" s="47"/>
      <c r="MA1192" s="47"/>
      <c r="MB1192" s="47"/>
      <c r="MC1192" s="47"/>
      <c r="MD1192" s="47"/>
      <c r="ME1192" s="47"/>
      <c r="MF1192" s="47"/>
      <c r="MG1192" s="47"/>
      <c r="MH1192" s="47"/>
      <c r="MI1192" s="47"/>
      <c r="MJ1192" s="47"/>
      <c r="MK1192" s="47"/>
      <c r="ML1192" s="47"/>
      <c r="MM1192" s="47"/>
      <c r="MN1192" s="47"/>
      <c r="MO1192" s="47"/>
      <c r="MP1192" s="47"/>
      <c r="MQ1192" s="47"/>
      <c r="MR1192" s="47"/>
      <c r="MS1192" s="47"/>
      <c r="MT1192" s="47"/>
      <c r="MU1192" s="47"/>
      <c r="MV1192" s="47"/>
      <c r="MW1192" s="47"/>
      <c r="MX1192" s="47"/>
      <c r="MY1192" s="47"/>
      <c r="MZ1192" s="47"/>
      <c r="NA1192" s="47"/>
    </row>
    <row r="1193" spans="138:365" x14ac:dyDescent="0.25">
      <c r="EH1193" s="47"/>
      <c r="EI1193" s="47"/>
      <c r="EJ1193" s="47"/>
      <c r="EK1193" s="47"/>
      <c r="EL1193" s="47"/>
      <c r="EM1193" s="47"/>
      <c r="EN1193" s="47"/>
      <c r="EO1193" s="47"/>
      <c r="EP1193" s="47"/>
      <c r="EQ1193" s="47"/>
      <c r="ER1193" s="47"/>
      <c r="ES1193" s="47"/>
      <c r="ET1193" s="47"/>
      <c r="EU1193" s="47"/>
      <c r="EV1193" s="47"/>
      <c r="EW1193" s="47"/>
      <c r="EX1193" s="47"/>
      <c r="EY1193" s="47"/>
      <c r="EZ1193" s="47"/>
      <c r="FA1193" s="47"/>
      <c r="FB1193" s="47"/>
      <c r="FC1193" s="47"/>
      <c r="FD1193" s="47"/>
      <c r="FE1193" s="47"/>
      <c r="FF1193" s="47"/>
      <c r="FG1193" s="47"/>
      <c r="FH1193" s="47"/>
      <c r="FI1193" s="47"/>
      <c r="FJ1193" s="47"/>
      <c r="FK1193" s="47"/>
      <c r="FL1193" s="47"/>
      <c r="FM1193" s="47"/>
      <c r="FN1193" s="47"/>
      <c r="FO1193" s="47"/>
      <c r="FP1193" s="47"/>
      <c r="FQ1193" s="47"/>
      <c r="FR1193" s="47"/>
      <c r="FS1193" s="47"/>
      <c r="FT1193" s="47"/>
      <c r="FU1193" s="47"/>
      <c r="FV1193" s="47"/>
      <c r="FW1193" s="47"/>
      <c r="FX1193" s="47"/>
      <c r="FY1193" s="47"/>
      <c r="FZ1193" s="47"/>
      <c r="GA1193" s="47"/>
      <c r="GB1193" s="47"/>
      <c r="GC1193" s="47"/>
      <c r="GD1193" s="47"/>
      <c r="GE1193" s="47"/>
      <c r="GF1193" s="47"/>
      <c r="GG1193" s="47"/>
      <c r="GH1193" s="47"/>
      <c r="GI1193" s="47"/>
      <c r="GJ1193" s="47"/>
      <c r="GK1193" s="47"/>
      <c r="GL1193" s="47"/>
      <c r="GM1193" s="47"/>
      <c r="GN1193" s="47"/>
      <c r="GO1193" s="47"/>
      <c r="GP1193" s="47"/>
      <c r="GQ1193" s="47"/>
      <c r="GR1193" s="47"/>
      <c r="GS1193" s="47"/>
      <c r="GT1193" s="47"/>
      <c r="GU1193" s="47"/>
      <c r="GV1193" s="47"/>
      <c r="GW1193" s="47"/>
      <c r="GX1193" s="47"/>
      <c r="GY1193" s="47"/>
      <c r="GZ1193" s="47"/>
      <c r="HA1193" s="47"/>
      <c r="HB1193" s="47"/>
      <c r="HC1193" s="47"/>
      <c r="HD1193" s="47"/>
      <c r="HE1193" s="47"/>
      <c r="HF1193" s="47"/>
      <c r="HG1193" s="47"/>
      <c r="HH1193" s="47"/>
      <c r="HI1193" s="47"/>
      <c r="HJ1193" s="47"/>
      <c r="HK1193" s="47"/>
      <c r="HL1193" s="47"/>
      <c r="HM1193" s="47"/>
      <c r="HN1193" s="47"/>
      <c r="HO1193" s="47"/>
      <c r="HP1193" s="47"/>
      <c r="HQ1193" s="47"/>
      <c r="HR1193" s="47"/>
      <c r="HS1193" s="47"/>
      <c r="HT1193" s="47"/>
      <c r="HU1193" s="47"/>
      <c r="HV1193" s="47"/>
      <c r="HW1193" s="47"/>
      <c r="HX1193" s="47"/>
      <c r="HY1193" s="47"/>
      <c r="HZ1193" s="47"/>
      <c r="IA1193" s="47"/>
      <c r="IB1193" s="47"/>
      <c r="IC1193" s="47"/>
      <c r="ID1193" s="47"/>
      <c r="IE1193" s="47"/>
      <c r="IF1193" s="47"/>
      <c r="IG1193" s="47"/>
      <c r="IH1193" s="47"/>
      <c r="II1193" s="47"/>
      <c r="IJ1193" s="47"/>
      <c r="IK1193" s="47"/>
      <c r="IL1193" s="47"/>
      <c r="IM1193" s="47"/>
      <c r="IN1193" s="47"/>
      <c r="IO1193" s="47"/>
      <c r="IP1193" s="47"/>
      <c r="IQ1193" s="47"/>
      <c r="IR1193" s="47"/>
      <c r="IS1193" s="47"/>
      <c r="IT1193" s="47"/>
      <c r="IU1193" s="47"/>
      <c r="IV1193" s="47"/>
      <c r="IW1193" s="47"/>
      <c r="IX1193" s="47"/>
      <c r="IY1193" s="47"/>
      <c r="IZ1193" s="47"/>
      <c r="JA1193" s="47"/>
      <c r="JB1193" s="47"/>
      <c r="JC1193" s="47"/>
      <c r="JD1193" s="47"/>
      <c r="JE1193" s="47"/>
      <c r="JF1193" s="47"/>
      <c r="JG1193" s="47"/>
      <c r="JH1193" s="47"/>
      <c r="JI1193" s="47"/>
      <c r="JJ1193" s="47"/>
      <c r="JK1193" s="47"/>
      <c r="JL1193" s="47"/>
      <c r="JM1193" s="47"/>
      <c r="JN1193" s="47"/>
      <c r="JO1193" s="47"/>
      <c r="JP1193" s="47"/>
      <c r="JQ1193" s="47"/>
      <c r="JR1193" s="47"/>
      <c r="JS1193" s="47"/>
      <c r="JT1193" s="47"/>
      <c r="JU1193" s="47"/>
      <c r="JV1193" s="47"/>
      <c r="JW1193" s="47"/>
      <c r="JX1193" s="47"/>
      <c r="JY1193" s="47"/>
      <c r="JZ1193" s="47"/>
      <c r="KA1193" s="47"/>
      <c r="KB1193" s="47"/>
      <c r="KC1193" s="47"/>
      <c r="KD1193" s="47"/>
      <c r="KE1193" s="47"/>
      <c r="KF1193" s="47"/>
      <c r="KG1193" s="47"/>
      <c r="KH1193" s="47"/>
      <c r="KI1193" s="47"/>
      <c r="KJ1193" s="47"/>
      <c r="KK1193" s="47"/>
      <c r="KL1193" s="47"/>
      <c r="KM1193" s="47"/>
      <c r="KN1193" s="47"/>
      <c r="KO1193" s="47"/>
      <c r="KP1193" s="47"/>
      <c r="KQ1193" s="47"/>
      <c r="KR1193" s="47"/>
      <c r="KS1193" s="47"/>
      <c r="KT1193" s="47"/>
      <c r="KU1193" s="47"/>
      <c r="KV1193" s="47"/>
      <c r="KW1193" s="47"/>
      <c r="KX1193" s="47"/>
      <c r="KY1193" s="47"/>
      <c r="KZ1193" s="47"/>
      <c r="LA1193" s="47"/>
      <c r="LB1193" s="47"/>
      <c r="LC1193" s="47"/>
      <c r="LD1193" s="47"/>
      <c r="LE1193" s="47"/>
      <c r="LF1193" s="47"/>
      <c r="LG1193" s="47"/>
      <c r="LH1193" s="47"/>
      <c r="LI1193" s="47"/>
      <c r="LJ1193" s="47"/>
      <c r="LK1193" s="47"/>
      <c r="LL1193" s="47"/>
      <c r="LM1193" s="47"/>
      <c r="LN1193" s="47"/>
      <c r="LO1193" s="47"/>
      <c r="LP1193" s="47"/>
      <c r="LQ1193" s="47"/>
      <c r="LR1193" s="47"/>
      <c r="LS1193" s="47"/>
      <c r="LT1193" s="47"/>
      <c r="LU1193" s="47"/>
      <c r="LV1193" s="47"/>
      <c r="LW1193" s="47"/>
      <c r="LX1193" s="47"/>
      <c r="LY1193" s="47"/>
      <c r="LZ1193" s="47"/>
      <c r="MA1193" s="47"/>
      <c r="MB1193" s="47"/>
      <c r="MC1193" s="47"/>
      <c r="MD1193" s="47"/>
      <c r="ME1193" s="47"/>
      <c r="MF1193" s="47"/>
      <c r="MG1193" s="47"/>
      <c r="MH1193" s="47"/>
      <c r="MI1193" s="47"/>
      <c r="MJ1193" s="47"/>
      <c r="MK1193" s="47"/>
      <c r="ML1193" s="47"/>
      <c r="MM1193" s="47"/>
      <c r="MN1193" s="47"/>
      <c r="MO1193" s="47"/>
      <c r="MP1193" s="47"/>
      <c r="MQ1193" s="47"/>
      <c r="MR1193" s="47"/>
      <c r="MS1193" s="47"/>
      <c r="MT1193" s="47"/>
      <c r="MU1193" s="47"/>
      <c r="MV1193" s="47"/>
      <c r="MW1193" s="47"/>
      <c r="MX1193" s="47"/>
      <c r="MY1193" s="47"/>
      <c r="MZ1193" s="47"/>
      <c r="NA1193" s="47"/>
    </row>
    <row r="1194" spans="138:365" x14ac:dyDescent="0.25">
      <c r="EH1194" s="47"/>
      <c r="EI1194" s="47"/>
      <c r="EJ1194" s="47"/>
      <c r="EK1194" s="47"/>
      <c r="EL1194" s="47"/>
      <c r="EM1194" s="47"/>
      <c r="EN1194" s="47"/>
      <c r="EO1194" s="47"/>
      <c r="EP1194" s="47"/>
      <c r="EQ1194" s="47"/>
      <c r="ER1194" s="47"/>
      <c r="ES1194" s="47"/>
      <c r="ET1194" s="47"/>
      <c r="EU1194" s="47"/>
      <c r="EV1194" s="47"/>
      <c r="EW1194" s="47"/>
      <c r="EX1194" s="47"/>
      <c r="EY1194" s="47"/>
      <c r="EZ1194" s="47"/>
      <c r="FA1194" s="47"/>
      <c r="FB1194" s="47"/>
      <c r="FC1194" s="47"/>
      <c r="FD1194" s="47"/>
      <c r="FE1194" s="47"/>
      <c r="FF1194" s="47"/>
      <c r="FG1194" s="47"/>
      <c r="FH1194" s="47"/>
      <c r="FI1194" s="47"/>
      <c r="FJ1194" s="47"/>
      <c r="FK1194" s="47"/>
      <c r="FL1194" s="47"/>
      <c r="FM1194" s="47"/>
      <c r="FN1194" s="47"/>
      <c r="FO1194" s="47"/>
      <c r="FP1194" s="47"/>
      <c r="FQ1194" s="47"/>
      <c r="FR1194" s="47"/>
      <c r="FS1194" s="47"/>
      <c r="FT1194" s="47"/>
      <c r="FU1194" s="47"/>
      <c r="FV1194" s="47"/>
      <c r="FW1194" s="47"/>
      <c r="FX1194" s="47"/>
      <c r="FY1194" s="47"/>
      <c r="FZ1194" s="47"/>
      <c r="GA1194" s="47"/>
      <c r="GB1194" s="47"/>
      <c r="GC1194" s="47"/>
      <c r="GD1194" s="47"/>
      <c r="GE1194" s="47"/>
      <c r="GF1194" s="47"/>
      <c r="GG1194" s="47"/>
      <c r="GH1194" s="47"/>
      <c r="GI1194" s="47"/>
      <c r="GJ1194" s="47"/>
      <c r="GK1194" s="47"/>
      <c r="GL1194" s="47"/>
      <c r="GM1194" s="47"/>
      <c r="GN1194" s="47"/>
      <c r="GO1194" s="47"/>
      <c r="GP1194" s="47"/>
      <c r="GQ1194" s="47"/>
      <c r="GR1194" s="47"/>
      <c r="GS1194" s="47"/>
      <c r="GT1194" s="47"/>
      <c r="GU1194" s="47"/>
      <c r="GV1194" s="47"/>
      <c r="GW1194" s="47"/>
      <c r="GX1194" s="47"/>
      <c r="GY1194" s="47"/>
      <c r="GZ1194" s="47"/>
      <c r="HA1194" s="47"/>
      <c r="HB1194" s="47"/>
      <c r="HC1194" s="47"/>
      <c r="HD1194" s="47"/>
      <c r="HE1194" s="47"/>
      <c r="HF1194" s="47"/>
      <c r="HG1194" s="47"/>
      <c r="HH1194" s="47"/>
      <c r="HI1194" s="47"/>
      <c r="HJ1194" s="47"/>
      <c r="HK1194" s="47"/>
      <c r="HL1194" s="47"/>
      <c r="HM1194" s="47"/>
      <c r="HN1194" s="47"/>
      <c r="HO1194" s="47"/>
      <c r="HP1194" s="47"/>
      <c r="HQ1194" s="47"/>
      <c r="HR1194" s="47"/>
      <c r="HS1194" s="47"/>
      <c r="HT1194" s="47"/>
      <c r="HU1194" s="47"/>
      <c r="HV1194" s="47"/>
      <c r="HW1194" s="47"/>
      <c r="HX1194" s="47"/>
      <c r="HY1194" s="47"/>
      <c r="HZ1194" s="47"/>
      <c r="IA1194" s="47"/>
      <c r="IB1194" s="47"/>
      <c r="IC1194" s="47"/>
      <c r="ID1194" s="47"/>
      <c r="IE1194" s="47"/>
      <c r="IF1194" s="47"/>
      <c r="IG1194" s="47"/>
      <c r="IH1194" s="47"/>
      <c r="II1194" s="47"/>
      <c r="IJ1194" s="47"/>
      <c r="IK1194" s="47"/>
      <c r="IL1194" s="47"/>
      <c r="IM1194" s="47"/>
      <c r="IN1194" s="47"/>
      <c r="IO1194" s="47"/>
      <c r="IP1194" s="47"/>
      <c r="IQ1194" s="47"/>
      <c r="IR1194" s="47"/>
      <c r="IS1194" s="47"/>
      <c r="IT1194" s="47"/>
      <c r="IU1194" s="47"/>
      <c r="IV1194" s="47"/>
      <c r="IW1194" s="47"/>
      <c r="IX1194" s="47"/>
      <c r="IY1194" s="47"/>
      <c r="IZ1194" s="47"/>
      <c r="JA1194" s="47"/>
      <c r="JB1194" s="47"/>
      <c r="JC1194" s="47"/>
      <c r="JD1194" s="47"/>
      <c r="JE1194" s="47"/>
      <c r="JF1194" s="47"/>
      <c r="JG1194" s="47"/>
      <c r="JH1194" s="47"/>
      <c r="JI1194" s="47"/>
      <c r="JJ1194" s="47"/>
      <c r="JK1194" s="47"/>
      <c r="JL1194" s="47"/>
      <c r="JM1194" s="47"/>
      <c r="JN1194" s="47"/>
      <c r="JO1194" s="47"/>
      <c r="JP1194" s="47"/>
      <c r="JQ1194" s="47"/>
      <c r="JR1194" s="47"/>
      <c r="JS1194" s="47"/>
      <c r="JT1194" s="47"/>
      <c r="JU1194" s="47"/>
      <c r="JV1194" s="47"/>
      <c r="JW1194" s="47"/>
      <c r="JX1194" s="47"/>
      <c r="JY1194" s="47"/>
      <c r="JZ1194" s="47"/>
      <c r="KA1194" s="47"/>
      <c r="KB1194" s="47"/>
      <c r="KC1194" s="47"/>
      <c r="KD1194" s="47"/>
      <c r="KE1194" s="47"/>
      <c r="KF1194" s="47"/>
      <c r="KG1194" s="47"/>
      <c r="KH1194" s="47"/>
      <c r="KI1194" s="47"/>
      <c r="KJ1194" s="47"/>
      <c r="KK1194" s="47"/>
      <c r="KL1194" s="47"/>
      <c r="KM1194" s="47"/>
      <c r="KN1194" s="47"/>
      <c r="KO1194" s="47"/>
      <c r="KP1194" s="47"/>
      <c r="KQ1194" s="47"/>
      <c r="KR1194" s="47"/>
      <c r="KS1194" s="47"/>
      <c r="KT1194" s="47"/>
      <c r="KU1194" s="47"/>
      <c r="KV1194" s="47"/>
      <c r="KW1194" s="47"/>
      <c r="KX1194" s="47"/>
      <c r="KY1194" s="47"/>
      <c r="KZ1194" s="47"/>
      <c r="LA1194" s="47"/>
      <c r="LB1194" s="47"/>
      <c r="LC1194" s="47"/>
      <c r="LD1194" s="47"/>
      <c r="LE1194" s="47"/>
      <c r="LF1194" s="47"/>
      <c r="LG1194" s="47"/>
      <c r="LH1194" s="47"/>
      <c r="LI1194" s="47"/>
      <c r="LJ1194" s="47"/>
      <c r="LK1194" s="47"/>
      <c r="LL1194" s="47"/>
      <c r="LM1194" s="47"/>
      <c r="LN1194" s="47"/>
      <c r="LO1194" s="47"/>
      <c r="LP1194" s="47"/>
      <c r="LQ1194" s="47"/>
      <c r="LR1194" s="47"/>
      <c r="LS1194" s="47"/>
      <c r="LT1194" s="47"/>
      <c r="LU1194" s="47"/>
      <c r="LV1194" s="47"/>
      <c r="LW1194" s="47"/>
      <c r="LX1194" s="47"/>
      <c r="LY1194" s="47"/>
      <c r="LZ1194" s="47"/>
      <c r="MA1194" s="47"/>
      <c r="MB1194" s="47"/>
      <c r="MC1194" s="47"/>
      <c r="MD1194" s="47"/>
      <c r="ME1194" s="47"/>
      <c r="MF1194" s="47"/>
      <c r="MG1194" s="47"/>
      <c r="MH1194" s="47"/>
      <c r="MI1194" s="47"/>
      <c r="MJ1194" s="47"/>
      <c r="MK1194" s="47"/>
      <c r="ML1194" s="47"/>
      <c r="MM1194" s="47"/>
      <c r="MN1194" s="47"/>
      <c r="MO1194" s="47"/>
      <c r="MP1194" s="47"/>
      <c r="MQ1194" s="47"/>
      <c r="MR1194" s="47"/>
      <c r="MS1194" s="47"/>
      <c r="MT1194" s="47"/>
      <c r="MU1194" s="47"/>
      <c r="MV1194" s="47"/>
      <c r="MW1194" s="47"/>
      <c r="MX1194" s="47"/>
      <c r="MY1194" s="47"/>
      <c r="MZ1194" s="47"/>
      <c r="NA1194" s="47"/>
    </row>
    <row r="1195" spans="138:365" x14ac:dyDescent="0.25">
      <c r="EH1195" s="47"/>
      <c r="EI1195" s="47"/>
      <c r="EJ1195" s="47"/>
      <c r="EK1195" s="47"/>
      <c r="EL1195" s="47"/>
      <c r="EM1195" s="47"/>
      <c r="EN1195" s="47"/>
      <c r="EO1195" s="47"/>
      <c r="EP1195" s="47"/>
      <c r="EQ1195" s="47"/>
      <c r="ER1195" s="47"/>
      <c r="ES1195" s="47"/>
      <c r="ET1195" s="47"/>
      <c r="EU1195" s="47"/>
      <c r="EV1195" s="47"/>
      <c r="EW1195" s="47"/>
      <c r="EX1195" s="47"/>
      <c r="EY1195" s="47"/>
      <c r="EZ1195" s="47"/>
      <c r="FA1195" s="47"/>
      <c r="FB1195" s="47"/>
      <c r="FC1195" s="47"/>
      <c r="FD1195" s="47"/>
      <c r="FE1195" s="47"/>
      <c r="FF1195" s="47"/>
      <c r="FG1195" s="47"/>
      <c r="FH1195" s="47"/>
      <c r="FI1195" s="47"/>
      <c r="FJ1195" s="47"/>
      <c r="FK1195" s="47"/>
      <c r="FL1195" s="47"/>
      <c r="FM1195" s="47"/>
      <c r="FN1195" s="47"/>
      <c r="FO1195" s="47"/>
      <c r="FP1195" s="47"/>
      <c r="FQ1195" s="47"/>
      <c r="FR1195" s="47"/>
      <c r="FS1195" s="47"/>
      <c r="FT1195" s="47"/>
      <c r="FU1195" s="47"/>
      <c r="FV1195" s="47"/>
      <c r="FW1195" s="47"/>
      <c r="FX1195" s="47"/>
      <c r="FY1195" s="47"/>
      <c r="FZ1195" s="47"/>
      <c r="GA1195" s="47"/>
      <c r="GB1195" s="47"/>
      <c r="GC1195" s="47"/>
      <c r="GD1195" s="47"/>
      <c r="GE1195" s="47"/>
      <c r="GF1195" s="47"/>
      <c r="GG1195" s="47"/>
      <c r="GH1195" s="47"/>
      <c r="GI1195" s="47"/>
      <c r="GJ1195" s="47"/>
      <c r="GK1195" s="47"/>
      <c r="GL1195" s="47"/>
      <c r="GM1195" s="47"/>
      <c r="GN1195" s="47"/>
      <c r="GO1195" s="47"/>
      <c r="GP1195" s="47"/>
      <c r="GQ1195" s="47"/>
      <c r="GR1195" s="47"/>
      <c r="GS1195" s="47"/>
      <c r="GT1195" s="47"/>
      <c r="GU1195" s="47"/>
      <c r="GV1195" s="47"/>
      <c r="GW1195" s="47"/>
      <c r="GX1195" s="47"/>
      <c r="GY1195" s="47"/>
      <c r="GZ1195" s="47"/>
      <c r="HA1195" s="47"/>
      <c r="HB1195" s="47"/>
      <c r="HC1195" s="47"/>
      <c r="HD1195" s="47"/>
      <c r="HE1195" s="47"/>
      <c r="HF1195" s="47"/>
      <c r="HG1195" s="47"/>
      <c r="HH1195" s="47"/>
      <c r="HI1195" s="47"/>
      <c r="HJ1195" s="47"/>
      <c r="HK1195" s="47"/>
      <c r="HL1195" s="47"/>
      <c r="HM1195" s="47"/>
      <c r="HN1195" s="47"/>
      <c r="HO1195" s="47"/>
      <c r="HP1195" s="47"/>
      <c r="HQ1195" s="47"/>
      <c r="HR1195" s="47"/>
      <c r="HS1195" s="47"/>
      <c r="HT1195" s="47"/>
      <c r="HU1195" s="47"/>
      <c r="HV1195" s="47"/>
      <c r="HW1195" s="47"/>
      <c r="HX1195" s="47"/>
      <c r="HY1195" s="47"/>
      <c r="HZ1195" s="47"/>
      <c r="IA1195" s="47"/>
      <c r="IB1195" s="47"/>
      <c r="IC1195" s="47"/>
      <c r="ID1195" s="47"/>
      <c r="IE1195" s="47"/>
      <c r="IF1195" s="47"/>
      <c r="IG1195" s="47"/>
      <c r="IH1195" s="47"/>
      <c r="II1195" s="47"/>
      <c r="IJ1195" s="47"/>
      <c r="IK1195" s="47"/>
      <c r="IL1195" s="47"/>
      <c r="IM1195" s="47"/>
      <c r="IN1195" s="47"/>
      <c r="IO1195" s="47"/>
      <c r="IP1195" s="47"/>
      <c r="IQ1195" s="47"/>
      <c r="IR1195" s="47"/>
      <c r="IS1195" s="47"/>
      <c r="IT1195" s="47"/>
      <c r="IU1195" s="47"/>
      <c r="IV1195" s="47"/>
      <c r="IW1195" s="47"/>
      <c r="IX1195" s="47"/>
      <c r="IY1195" s="47"/>
      <c r="IZ1195" s="47"/>
      <c r="JA1195" s="47"/>
      <c r="JB1195" s="47"/>
      <c r="JC1195" s="47"/>
      <c r="JD1195" s="47"/>
      <c r="JE1195" s="47"/>
      <c r="JF1195" s="47"/>
      <c r="JG1195" s="47"/>
      <c r="JH1195" s="47"/>
      <c r="JI1195" s="47"/>
      <c r="JJ1195" s="47"/>
      <c r="JK1195" s="47"/>
      <c r="JL1195" s="47"/>
      <c r="JM1195" s="47"/>
      <c r="JN1195" s="47"/>
      <c r="JO1195" s="47"/>
      <c r="JP1195" s="47"/>
      <c r="JQ1195" s="47"/>
      <c r="JR1195" s="47"/>
      <c r="JS1195" s="47"/>
      <c r="JT1195" s="47"/>
      <c r="JU1195" s="47"/>
      <c r="JV1195" s="47"/>
      <c r="JW1195" s="47"/>
      <c r="JX1195" s="47"/>
      <c r="JY1195" s="47"/>
      <c r="JZ1195" s="47"/>
      <c r="KA1195" s="47"/>
      <c r="KB1195" s="47"/>
      <c r="KC1195" s="47"/>
      <c r="KD1195" s="47"/>
      <c r="KE1195" s="47"/>
      <c r="KF1195" s="47"/>
      <c r="KG1195" s="47"/>
      <c r="KH1195" s="47"/>
      <c r="KI1195" s="47"/>
      <c r="KJ1195" s="47"/>
      <c r="KK1195" s="47"/>
      <c r="KL1195" s="47"/>
      <c r="KM1195" s="47"/>
      <c r="KN1195" s="47"/>
      <c r="KO1195" s="47"/>
      <c r="KP1195" s="47"/>
      <c r="KQ1195" s="47"/>
      <c r="KR1195" s="47"/>
      <c r="KS1195" s="47"/>
      <c r="KT1195" s="47"/>
      <c r="KU1195" s="47"/>
      <c r="KV1195" s="47"/>
      <c r="KW1195" s="47"/>
      <c r="KX1195" s="47"/>
      <c r="KY1195" s="47"/>
      <c r="KZ1195" s="47"/>
      <c r="LA1195" s="47"/>
      <c r="LB1195" s="47"/>
      <c r="LC1195" s="47"/>
      <c r="LD1195" s="47"/>
      <c r="LE1195" s="47"/>
      <c r="LF1195" s="47"/>
      <c r="LG1195" s="47"/>
      <c r="LH1195" s="47"/>
      <c r="LI1195" s="47"/>
      <c r="LJ1195" s="47"/>
      <c r="LK1195" s="47"/>
      <c r="LL1195" s="47"/>
      <c r="LM1195" s="47"/>
      <c r="LN1195" s="47"/>
      <c r="LO1195" s="47"/>
      <c r="LP1195" s="47"/>
      <c r="LQ1195" s="47"/>
      <c r="LR1195" s="47"/>
      <c r="LS1195" s="47"/>
      <c r="LT1195" s="47"/>
      <c r="LU1195" s="47"/>
      <c r="LV1195" s="47"/>
      <c r="LW1195" s="47"/>
      <c r="LX1195" s="47"/>
      <c r="LY1195" s="47"/>
      <c r="LZ1195" s="47"/>
      <c r="MA1195" s="47"/>
      <c r="MB1195" s="47"/>
      <c r="MC1195" s="47"/>
      <c r="MD1195" s="47"/>
      <c r="ME1195" s="47"/>
      <c r="MF1195" s="47"/>
      <c r="MG1195" s="47"/>
      <c r="MH1195" s="47"/>
      <c r="MI1195" s="47"/>
      <c r="MJ1195" s="47"/>
      <c r="MK1195" s="47"/>
      <c r="ML1195" s="47"/>
      <c r="MM1195" s="47"/>
      <c r="MN1195" s="47"/>
      <c r="MO1195" s="47"/>
      <c r="MP1195" s="47"/>
      <c r="MQ1195" s="47"/>
      <c r="MR1195" s="47"/>
      <c r="MS1195" s="47"/>
      <c r="MT1195" s="47"/>
      <c r="MU1195" s="47"/>
      <c r="MV1195" s="47"/>
      <c r="MW1195" s="47"/>
      <c r="MX1195" s="47"/>
      <c r="MY1195" s="47"/>
      <c r="MZ1195" s="47"/>
      <c r="NA1195" s="47"/>
    </row>
    <row r="1196" spans="138:365" x14ac:dyDescent="0.25">
      <c r="EH1196" s="47"/>
      <c r="EI1196" s="47"/>
      <c r="EJ1196" s="47"/>
      <c r="EK1196" s="47"/>
      <c r="EL1196" s="47"/>
      <c r="EM1196" s="47"/>
      <c r="EN1196" s="47"/>
      <c r="EO1196" s="47"/>
      <c r="EP1196" s="47"/>
      <c r="EQ1196" s="47"/>
      <c r="ER1196" s="47"/>
      <c r="ES1196" s="47"/>
      <c r="ET1196" s="47"/>
      <c r="EU1196" s="47"/>
      <c r="EV1196" s="47"/>
      <c r="EW1196" s="47"/>
      <c r="EX1196" s="47"/>
      <c r="EY1196" s="47"/>
      <c r="EZ1196" s="47"/>
      <c r="FA1196" s="47"/>
      <c r="FB1196" s="47"/>
      <c r="FC1196" s="47"/>
      <c r="FD1196" s="47"/>
      <c r="FE1196" s="47"/>
      <c r="FF1196" s="47"/>
      <c r="FG1196" s="47"/>
      <c r="FH1196" s="47"/>
      <c r="FI1196" s="47"/>
      <c r="FJ1196" s="47"/>
      <c r="FK1196" s="47"/>
      <c r="FL1196" s="47"/>
      <c r="FM1196" s="47"/>
      <c r="FN1196" s="47"/>
      <c r="FO1196" s="47"/>
      <c r="FP1196" s="47"/>
      <c r="FQ1196" s="47"/>
      <c r="FR1196" s="47"/>
      <c r="FS1196" s="47"/>
      <c r="FT1196" s="47"/>
      <c r="FU1196" s="47"/>
      <c r="FV1196" s="47"/>
      <c r="FW1196" s="47"/>
      <c r="FX1196" s="47"/>
      <c r="FY1196" s="47"/>
      <c r="FZ1196" s="47"/>
      <c r="GA1196" s="47"/>
      <c r="GB1196" s="47"/>
      <c r="GC1196" s="47"/>
      <c r="GD1196" s="47"/>
      <c r="GE1196" s="47"/>
      <c r="GF1196" s="47"/>
      <c r="GG1196" s="47"/>
      <c r="GH1196" s="47"/>
      <c r="GI1196" s="47"/>
      <c r="GJ1196" s="47"/>
      <c r="GK1196" s="47"/>
      <c r="GL1196" s="47"/>
      <c r="GM1196" s="47"/>
      <c r="GN1196" s="47"/>
      <c r="GO1196" s="47"/>
      <c r="GP1196" s="47"/>
      <c r="GQ1196" s="47"/>
      <c r="GR1196" s="47"/>
      <c r="GS1196" s="47"/>
      <c r="GT1196" s="47"/>
      <c r="GU1196" s="47"/>
      <c r="GV1196" s="47"/>
      <c r="GW1196" s="47"/>
      <c r="GX1196" s="47"/>
      <c r="GY1196" s="47"/>
      <c r="GZ1196" s="47"/>
      <c r="HA1196" s="47"/>
      <c r="HB1196" s="47"/>
      <c r="HC1196" s="47"/>
      <c r="HD1196" s="47"/>
      <c r="HE1196" s="47"/>
      <c r="HF1196" s="47"/>
      <c r="HG1196" s="47"/>
      <c r="HH1196" s="47"/>
      <c r="HI1196" s="47"/>
      <c r="HJ1196" s="47"/>
      <c r="HK1196" s="47"/>
      <c r="HL1196" s="47"/>
      <c r="HM1196" s="47"/>
      <c r="HN1196" s="47"/>
      <c r="HO1196" s="47"/>
      <c r="HP1196" s="47"/>
      <c r="HQ1196" s="47"/>
      <c r="HR1196" s="47"/>
      <c r="HS1196" s="47"/>
      <c r="HT1196" s="47"/>
      <c r="HU1196" s="47"/>
      <c r="HV1196" s="47"/>
      <c r="HW1196" s="47"/>
      <c r="HX1196" s="47"/>
      <c r="HY1196" s="47"/>
      <c r="HZ1196" s="47"/>
      <c r="IA1196" s="47"/>
      <c r="IB1196" s="47"/>
      <c r="IC1196" s="47"/>
      <c r="ID1196" s="47"/>
      <c r="IE1196" s="47"/>
      <c r="IF1196" s="47"/>
      <c r="IG1196" s="47"/>
      <c r="IH1196" s="47"/>
      <c r="II1196" s="47"/>
      <c r="IJ1196" s="47"/>
      <c r="IK1196" s="47"/>
      <c r="IL1196" s="47"/>
      <c r="IM1196" s="47"/>
      <c r="IN1196" s="47"/>
      <c r="IO1196" s="47"/>
      <c r="IP1196" s="47"/>
      <c r="IQ1196" s="47"/>
      <c r="IR1196" s="47"/>
      <c r="IS1196" s="47"/>
      <c r="IT1196" s="47"/>
      <c r="IU1196" s="47"/>
      <c r="IV1196" s="47"/>
      <c r="IW1196" s="47"/>
      <c r="IX1196" s="47"/>
      <c r="IY1196" s="47"/>
      <c r="IZ1196" s="47"/>
      <c r="JA1196" s="47"/>
      <c r="JB1196" s="47"/>
      <c r="JC1196" s="47"/>
      <c r="JD1196" s="47"/>
      <c r="JE1196" s="47"/>
      <c r="JF1196" s="47"/>
      <c r="JG1196" s="47"/>
      <c r="JH1196" s="47"/>
      <c r="JI1196" s="47"/>
      <c r="JJ1196" s="47"/>
      <c r="JK1196" s="47"/>
      <c r="JL1196" s="47"/>
      <c r="JM1196" s="47"/>
      <c r="JN1196" s="47"/>
      <c r="JO1196" s="47"/>
      <c r="JP1196" s="47"/>
      <c r="JQ1196" s="47"/>
      <c r="JR1196" s="47"/>
      <c r="JS1196" s="47"/>
      <c r="JT1196" s="47"/>
      <c r="JU1196" s="47"/>
      <c r="JV1196" s="47"/>
      <c r="JW1196" s="47"/>
      <c r="JX1196" s="47"/>
      <c r="JY1196" s="47"/>
      <c r="JZ1196" s="47"/>
      <c r="KA1196" s="47"/>
      <c r="KB1196" s="47"/>
      <c r="KC1196" s="47"/>
      <c r="KD1196" s="47"/>
      <c r="KE1196" s="47"/>
      <c r="KF1196" s="47"/>
      <c r="KG1196" s="47"/>
      <c r="KH1196" s="47"/>
      <c r="KI1196" s="47"/>
      <c r="KJ1196" s="47"/>
      <c r="KK1196" s="47"/>
      <c r="KL1196" s="47"/>
      <c r="KM1196" s="47"/>
      <c r="KN1196" s="47"/>
      <c r="KO1196" s="47"/>
      <c r="KP1196" s="47"/>
      <c r="KQ1196" s="47"/>
      <c r="KR1196" s="47"/>
      <c r="KS1196" s="47"/>
      <c r="KT1196" s="47"/>
      <c r="KU1196" s="47"/>
      <c r="KV1196" s="47"/>
      <c r="KW1196" s="47"/>
      <c r="KX1196" s="47"/>
      <c r="KY1196" s="47"/>
      <c r="KZ1196" s="47"/>
      <c r="LA1196" s="47"/>
      <c r="LB1196" s="47"/>
      <c r="LC1196" s="47"/>
      <c r="LD1196" s="47"/>
      <c r="LE1196" s="47"/>
      <c r="LF1196" s="47"/>
      <c r="LG1196" s="47"/>
      <c r="LH1196" s="47"/>
      <c r="LI1196" s="47"/>
      <c r="LJ1196" s="47"/>
      <c r="LK1196" s="47"/>
      <c r="LL1196" s="47"/>
      <c r="LM1196" s="47"/>
      <c r="LN1196" s="47"/>
      <c r="LO1196" s="47"/>
      <c r="LP1196" s="47"/>
      <c r="LQ1196" s="47"/>
      <c r="LR1196" s="47"/>
      <c r="LS1196" s="47"/>
      <c r="LT1196" s="47"/>
      <c r="LU1196" s="47"/>
      <c r="LV1196" s="47"/>
      <c r="LW1196" s="47"/>
      <c r="LX1196" s="47"/>
      <c r="LY1196" s="47"/>
      <c r="LZ1196" s="47"/>
      <c r="MA1196" s="47"/>
      <c r="MB1196" s="47"/>
      <c r="MC1196" s="47"/>
      <c r="MD1196" s="47"/>
      <c r="ME1196" s="47"/>
      <c r="MF1196" s="47"/>
      <c r="MG1196" s="47"/>
      <c r="MH1196" s="47"/>
      <c r="MI1196" s="47"/>
      <c r="MJ1196" s="47"/>
      <c r="MK1196" s="47"/>
      <c r="ML1196" s="47"/>
      <c r="MM1196" s="47"/>
      <c r="MN1196" s="47"/>
      <c r="MO1196" s="47"/>
      <c r="MP1196" s="47"/>
      <c r="MQ1196" s="47"/>
      <c r="MR1196" s="47"/>
      <c r="MS1196" s="47"/>
      <c r="MT1196" s="47"/>
      <c r="MU1196" s="47"/>
      <c r="MV1196" s="47"/>
      <c r="MW1196" s="47"/>
      <c r="MX1196" s="47"/>
      <c r="MY1196" s="47"/>
      <c r="MZ1196" s="47"/>
      <c r="NA1196" s="47"/>
    </row>
    <row r="1197" spans="138:365" x14ac:dyDescent="0.25">
      <c r="EH1197" s="47"/>
      <c r="EI1197" s="47"/>
      <c r="EJ1197" s="47"/>
      <c r="EK1197" s="47"/>
      <c r="EL1197" s="47"/>
      <c r="EM1197" s="47"/>
      <c r="EN1197" s="47"/>
      <c r="EO1197" s="47"/>
      <c r="EP1197" s="47"/>
      <c r="EQ1197" s="47"/>
      <c r="ER1197" s="47"/>
      <c r="ES1197" s="47"/>
      <c r="ET1197" s="47"/>
      <c r="EU1197" s="47"/>
      <c r="EV1197" s="47"/>
      <c r="EW1197" s="47"/>
      <c r="EX1197" s="47"/>
      <c r="EY1197" s="47"/>
      <c r="EZ1197" s="47"/>
      <c r="FA1197" s="47"/>
      <c r="FB1197" s="47"/>
      <c r="FC1197" s="47"/>
      <c r="FD1197" s="47"/>
      <c r="FE1197" s="47"/>
      <c r="FF1197" s="47"/>
      <c r="FG1197" s="47"/>
      <c r="FH1197" s="47"/>
      <c r="FI1197" s="47"/>
      <c r="FJ1197" s="47"/>
      <c r="FK1197" s="47"/>
      <c r="FL1197" s="47"/>
      <c r="FM1197" s="47"/>
      <c r="FN1197" s="47"/>
      <c r="FO1197" s="47"/>
      <c r="FP1197" s="47"/>
      <c r="FQ1197" s="47"/>
      <c r="FR1197" s="47"/>
      <c r="FS1197" s="47"/>
      <c r="FT1197" s="47"/>
      <c r="FU1197" s="47"/>
      <c r="FV1197" s="47"/>
      <c r="FW1197" s="47"/>
      <c r="FX1197" s="47"/>
      <c r="FY1197" s="47"/>
      <c r="FZ1197" s="47"/>
      <c r="GA1197" s="47"/>
      <c r="GB1197" s="47"/>
      <c r="GC1197" s="47"/>
      <c r="GD1197" s="47"/>
      <c r="GE1197" s="47"/>
      <c r="GF1197" s="47"/>
      <c r="GG1197" s="47"/>
      <c r="GH1197" s="47"/>
      <c r="GI1197" s="47"/>
      <c r="GJ1197" s="47"/>
      <c r="GK1197" s="47"/>
      <c r="GL1197" s="47"/>
      <c r="GM1197" s="47"/>
      <c r="GN1197" s="47"/>
      <c r="GO1197" s="47"/>
      <c r="GP1197" s="47"/>
      <c r="GQ1197" s="47"/>
      <c r="GR1197" s="47"/>
      <c r="GS1197" s="47"/>
      <c r="GT1197" s="47"/>
      <c r="GU1197" s="47"/>
      <c r="GV1197" s="47"/>
      <c r="GW1197" s="47"/>
      <c r="GX1197" s="47"/>
      <c r="GY1197" s="47"/>
      <c r="GZ1197" s="47"/>
      <c r="HA1197" s="47"/>
      <c r="HB1197" s="47"/>
      <c r="HC1197" s="47"/>
      <c r="HD1197" s="47"/>
      <c r="HE1197" s="47"/>
      <c r="HF1197" s="47"/>
      <c r="HG1197" s="47"/>
      <c r="HH1197" s="47"/>
      <c r="HI1197" s="47"/>
      <c r="HJ1197" s="47"/>
      <c r="HK1197" s="47"/>
      <c r="HL1197" s="47"/>
      <c r="HM1197" s="47"/>
      <c r="HN1197" s="47"/>
      <c r="HO1197" s="47"/>
      <c r="HP1197" s="47"/>
      <c r="HQ1197" s="47"/>
      <c r="HR1197" s="47"/>
      <c r="HS1197" s="47"/>
      <c r="HT1197" s="47"/>
      <c r="HU1197" s="47"/>
      <c r="HV1197" s="47"/>
      <c r="HW1197" s="47"/>
      <c r="HX1197" s="47"/>
      <c r="HY1197" s="47"/>
      <c r="HZ1197" s="47"/>
      <c r="IA1197" s="47"/>
      <c r="IB1197" s="47"/>
      <c r="IC1197" s="47"/>
      <c r="ID1197" s="47"/>
      <c r="IE1197" s="47"/>
      <c r="IF1197" s="47"/>
      <c r="IG1197" s="47"/>
      <c r="IH1197" s="47"/>
      <c r="II1197" s="47"/>
      <c r="IJ1197" s="47"/>
      <c r="IK1197" s="47"/>
      <c r="IL1197" s="47"/>
      <c r="IM1197" s="47"/>
      <c r="IN1197" s="47"/>
      <c r="IO1197" s="47"/>
      <c r="IP1197" s="47"/>
      <c r="IQ1197" s="47"/>
      <c r="IR1197" s="47"/>
      <c r="IS1197" s="47"/>
      <c r="IT1197" s="47"/>
      <c r="IU1197" s="47"/>
      <c r="IV1197" s="47"/>
      <c r="IW1197" s="47"/>
      <c r="IX1197" s="47"/>
      <c r="IY1197" s="47"/>
      <c r="IZ1197" s="47"/>
      <c r="JA1197" s="47"/>
      <c r="JB1197" s="47"/>
      <c r="JC1197" s="47"/>
      <c r="JD1197" s="47"/>
      <c r="JE1197" s="47"/>
      <c r="JF1197" s="47"/>
      <c r="JG1197" s="47"/>
      <c r="JH1197" s="47"/>
      <c r="JI1197" s="47"/>
      <c r="JJ1197" s="47"/>
      <c r="JK1197" s="47"/>
      <c r="JL1197" s="47"/>
      <c r="JM1197" s="47"/>
      <c r="JN1197" s="47"/>
      <c r="JO1197" s="47"/>
      <c r="JP1197" s="47"/>
      <c r="JQ1197" s="47"/>
      <c r="JR1197" s="47"/>
      <c r="JS1197" s="47"/>
      <c r="JT1197" s="47"/>
      <c r="JU1197" s="47"/>
      <c r="JV1197" s="47"/>
      <c r="JW1197" s="47"/>
      <c r="JX1197" s="47"/>
      <c r="JY1197" s="47"/>
      <c r="JZ1197" s="47"/>
      <c r="KA1197" s="47"/>
      <c r="KB1197" s="47"/>
      <c r="KC1197" s="47"/>
      <c r="KD1197" s="47"/>
      <c r="KE1197" s="47"/>
      <c r="KF1197" s="47"/>
      <c r="KG1197" s="47"/>
      <c r="KH1197" s="47"/>
      <c r="KI1197" s="47"/>
      <c r="KJ1197" s="47"/>
      <c r="KK1197" s="47"/>
      <c r="KL1197" s="47"/>
      <c r="KM1197" s="47"/>
      <c r="KN1197" s="47"/>
      <c r="KO1197" s="47"/>
      <c r="KP1197" s="47"/>
      <c r="KQ1197" s="47"/>
      <c r="KR1197" s="47"/>
      <c r="KS1197" s="47"/>
      <c r="KT1197" s="47"/>
      <c r="KU1197" s="47"/>
      <c r="KV1197" s="47"/>
      <c r="KW1197" s="47"/>
      <c r="KX1197" s="47"/>
      <c r="KY1197" s="47"/>
      <c r="KZ1197" s="47"/>
      <c r="LA1197" s="47"/>
      <c r="LB1197" s="47"/>
      <c r="LC1197" s="47"/>
      <c r="LD1197" s="47"/>
      <c r="LE1197" s="47"/>
      <c r="LF1197" s="47"/>
      <c r="LG1197" s="47"/>
      <c r="LH1197" s="47"/>
      <c r="LI1197" s="47"/>
      <c r="LJ1197" s="47"/>
      <c r="LK1197" s="47"/>
      <c r="LL1197" s="47"/>
      <c r="LM1197" s="47"/>
      <c r="LN1197" s="47"/>
      <c r="LO1197" s="47"/>
      <c r="LP1197" s="47"/>
      <c r="LQ1197" s="47"/>
      <c r="LR1197" s="47"/>
      <c r="LS1197" s="47"/>
      <c r="LT1197" s="47"/>
      <c r="LU1197" s="47"/>
      <c r="LV1197" s="47"/>
      <c r="LW1197" s="47"/>
      <c r="LX1197" s="47"/>
      <c r="LY1197" s="47"/>
      <c r="LZ1197" s="47"/>
      <c r="MA1197" s="47"/>
      <c r="MB1197" s="47"/>
      <c r="MC1197" s="47"/>
      <c r="MD1197" s="47"/>
      <c r="ME1197" s="47"/>
      <c r="MF1197" s="47"/>
      <c r="MG1197" s="47"/>
      <c r="MH1197" s="47"/>
      <c r="MI1197" s="47"/>
      <c r="MJ1197" s="47"/>
      <c r="MK1197" s="47"/>
      <c r="ML1197" s="47"/>
      <c r="MM1197" s="47"/>
      <c r="MN1197" s="47"/>
      <c r="MO1197" s="47"/>
      <c r="MP1197" s="47"/>
      <c r="MQ1197" s="47"/>
      <c r="MR1197" s="47"/>
      <c r="MS1197" s="47"/>
      <c r="MT1197" s="47"/>
      <c r="MU1197" s="47"/>
      <c r="MV1197" s="47"/>
      <c r="MW1197" s="47"/>
      <c r="MX1197" s="47"/>
      <c r="MY1197" s="47"/>
      <c r="MZ1197" s="47"/>
      <c r="NA1197" s="47"/>
    </row>
    <row r="1198" spans="138:365" x14ac:dyDescent="0.25">
      <c r="EH1198" s="47"/>
      <c r="EI1198" s="47"/>
      <c r="EJ1198" s="47"/>
      <c r="EK1198" s="47"/>
      <c r="EL1198" s="47"/>
      <c r="EM1198" s="47"/>
      <c r="EN1198" s="47"/>
      <c r="EO1198" s="47"/>
      <c r="EP1198" s="47"/>
      <c r="EQ1198" s="47"/>
      <c r="ER1198" s="47"/>
      <c r="ES1198" s="47"/>
      <c r="ET1198" s="47"/>
      <c r="EU1198" s="47"/>
      <c r="EV1198" s="47"/>
      <c r="EW1198" s="47"/>
      <c r="EX1198" s="47"/>
      <c r="EY1198" s="47"/>
      <c r="EZ1198" s="47"/>
      <c r="FA1198" s="47"/>
      <c r="FB1198" s="47"/>
      <c r="FC1198" s="47"/>
      <c r="FD1198" s="47"/>
      <c r="FE1198" s="47"/>
      <c r="FF1198" s="47"/>
      <c r="FG1198" s="47"/>
      <c r="FH1198" s="47"/>
      <c r="FI1198" s="47"/>
      <c r="FJ1198" s="47"/>
      <c r="FK1198" s="47"/>
      <c r="FL1198" s="47"/>
      <c r="FM1198" s="47"/>
      <c r="FN1198" s="47"/>
      <c r="FO1198" s="47"/>
      <c r="FP1198" s="47"/>
      <c r="FQ1198" s="47"/>
      <c r="FR1198" s="47"/>
      <c r="FS1198" s="47"/>
      <c r="FT1198" s="47"/>
      <c r="FU1198" s="47"/>
      <c r="FV1198" s="47"/>
      <c r="FW1198" s="47"/>
      <c r="FX1198" s="47"/>
      <c r="FY1198" s="47"/>
      <c r="FZ1198" s="47"/>
      <c r="GA1198" s="47"/>
      <c r="GB1198" s="47"/>
      <c r="GC1198" s="47"/>
      <c r="GD1198" s="47"/>
      <c r="GE1198" s="47"/>
      <c r="GF1198" s="47"/>
      <c r="GG1198" s="47"/>
      <c r="GH1198" s="47"/>
      <c r="GI1198" s="47"/>
      <c r="GJ1198" s="47"/>
      <c r="GK1198" s="47"/>
      <c r="GL1198" s="47"/>
      <c r="GM1198" s="47"/>
      <c r="GN1198" s="47"/>
      <c r="GO1198" s="47"/>
      <c r="GP1198" s="47"/>
      <c r="GQ1198" s="47"/>
      <c r="GR1198" s="47"/>
      <c r="GS1198" s="47"/>
      <c r="GT1198" s="47"/>
      <c r="GU1198" s="47"/>
      <c r="GV1198" s="47"/>
      <c r="GW1198" s="47"/>
      <c r="GX1198" s="47"/>
      <c r="GY1198" s="47"/>
      <c r="GZ1198" s="47"/>
      <c r="HA1198" s="47"/>
      <c r="HB1198" s="47"/>
      <c r="HC1198" s="47"/>
      <c r="HD1198" s="47"/>
      <c r="HE1198" s="47"/>
      <c r="HF1198" s="47"/>
      <c r="HG1198" s="47"/>
      <c r="HH1198" s="47"/>
      <c r="HI1198" s="47"/>
      <c r="HJ1198" s="47"/>
      <c r="HK1198" s="47"/>
      <c r="HL1198" s="47"/>
      <c r="HM1198" s="47"/>
      <c r="HN1198" s="47"/>
      <c r="HO1198" s="47"/>
      <c r="HP1198" s="47"/>
      <c r="HQ1198" s="47"/>
      <c r="HR1198" s="47"/>
      <c r="HS1198" s="47"/>
      <c r="HT1198" s="47"/>
      <c r="HU1198" s="47"/>
      <c r="HV1198" s="47"/>
      <c r="HW1198" s="47"/>
      <c r="HX1198" s="47"/>
      <c r="HY1198" s="47"/>
      <c r="HZ1198" s="47"/>
      <c r="IA1198" s="47"/>
      <c r="IB1198" s="47"/>
      <c r="IC1198" s="47"/>
      <c r="ID1198" s="47"/>
      <c r="IE1198" s="47"/>
      <c r="IF1198" s="47"/>
      <c r="IG1198" s="47"/>
      <c r="IH1198" s="47"/>
      <c r="II1198" s="47"/>
      <c r="IJ1198" s="47"/>
      <c r="IK1198" s="47"/>
      <c r="IL1198" s="47"/>
      <c r="IM1198" s="47"/>
      <c r="IN1198" s="47"/>
      <c r="IO1198" s="47"/>
      <c r="IP1198" s="47"/>
      <c r="IQ1198" s="47"/>
      <c r="IR1198" s="47"/>
      <c r="IS1198" s="47"/>
      <c r="IT1198" s="47"/>
      <c r="IU1198" s="47"/>
      <c r="IV1198" s="47"/>
      <c r="IW1198" s="47"/>
      <c r="IX1198" s="47"/>
      <c r="IY1198" s="47"/>
      <c r="IZ1198" s="47"/>
      <c r="JA1198" s="47"/>
      <c r="JB1198" s="47"/>
      <c r="JC1198" s="47"/>
      <c r="JD1198" s="47"/>
      <c r="JE1198" s="47"/>
      <c r="JF1198" s="47"/>
      <c r="JG1198" s="47"/>
      <c r="JH1198" s="47"/>
      <c r="JI1198" s="47"/>
      <c r="JJ1198" s="47"/>
      <c r="JK1198" s="47"/>
      <c r="JL1198" s="47"/>
      <c r="JM1198" s="47"/>
      <c r="JN1198" s="47"/>
      <c r="JO1198" s="47"/>
      <c r="JP1198" s="47"/>
      <c r="JQ1198" s="47"/>
      <c r="JR1198" s="47"/>
      <c r="JS1198" s="47"/>
      <c r="JT1198" s="47"/>
      <c r="JU1198" s="47"/>
      <c r="JV1198" s="47"/>
      <c r="JW1198" s="47"/>
      <c r="JX1198" s="47"/>
      <c r="JY1198" s="47"/>
      <c r="JZ1198" s="47"/>
      <c r="KA1198" s="47"/>
      <c r="KB1198" s="47"/>
      <c r="KC1198" s="47"/>
      <c r="KD1198" s="47"/>
      <c r="KE1198" s="47"/>
      <c r="KF1198" s="47"/>
      <c r="KG1198" s="47"/>
      <c r="KH1198" s="47"/>
      <c r="KI1198" s="47"/>
      <c r="KJ1198" s="47"/>
      <c r="KK1198" s="47"/>
      <c r="KL1198" s="47"/>
      <c r="KM1198" s="47"/>
      <c r="KN1198" s="47"/>
      <c r="KO1198" s="47"/>
      <c r="KP1198" s="47"/>
      <c r="KQ1198" s="47"/>
      <c r="KR1198" s="47"/>
      <c r="KS1198" s="47"/>
      <c r="KT1198" s="47"/>
      <c r="KU1198" s="47"/>
      <c r="KV1198" s="47"/>
      <c r="KW1198" s="47"/>
      <c r="KX1198" s="47"/>
      <c r="KY1198" s="47"/>
      <c r="KZ1198" s="47"/>
      <c r="LA1198" s="47"/>
      <c r="LB1198" s="47"/>
      <c r="LC1198" s="47"/>
      <c r="LD1198" s="47"/>
      <c r="LE1198" s="47"/>
      <c r="LF1198" s="47"/>
      <c r="LG1198" s="47"/>
      <c r="LH1198" s="47"/>
      <c r="LI1198" s="47"/>
      <c r="LJ1198" s="47"/>
      <c r="LK1198" s="47"/>
      <c r="LL1198" s="47"/>
      <c r="LM1198" s="47"/>
      <c r="LN1198" s="47"/>
      <c r="LO1198" s="47"/>
      <c r="LP1198" s="47"/>
      <c r="LQ1198" s="47"/>
      <c r="LR1198" s="47"/>
      <c r="LS1198" s="47"/>
      <c r="LT1198" s="47"/>
      <c r="LU1198" s="47"/>
      <c r="LV1198" s="47"/>
      <c r="LW1198" s="47"/>
      <c r="LX1198" s="47"/>
      <c r="LY1198" s="47"/>
      <c r="LZ1198" s="47"/>
      <c r="MA1198" s="47"/>
      <c r="MB1198" s="47"/>
      <c r="MC1198" s="47"/>
      <c r="MD1198" s="47"/>
      <c r="ME1198" s="47"/>
      <c r="MF1198" s="47"/>
      <c r="MG1198" s="47"/>
      <c r="MH1198" s="47"/>
      <c r="MI1198" s="47"/>
      <c r="MJ1198" s="47"/>
      <c r="MK1198" s="47"/>
      <c r="ML1198" s="47"/>
      <c r="MM1198" s="47"/>
      <c r="MN1198" s="47"/>
      <c r="MO1198" s="47"/>
      <c r="MP1198" s="47"/>
      <c r="MQ1198" s="47"/>
      <c r="MR1198" s="47"/>
      <c r="MS1198" s="47"/>
      <c r="MT1198" s="47"/>
      <c r="MU1198" s="47"/>
      <c r="MV1198" s="47"/>
      <c r="MW1198" s="47"/>
      <c r="MX1198" s="47"/>
      <c r="MY1198" s="47"/>
      <c r="MZ1198" s="47"/>
      <c r="NA1198" s="47"/>
    </row>
    <row r="1199" spans="138:365" x14ac:dyDescent="0.25">
      <c r="EH1199" s="47"/>
      <c r="EI1199" s="47"/>
      <c r="EJ1199" s="47"/>
      <c r="EK1199" s="47"/>
      <c r="EL1199" s="47"/>
      <c r="EM1199" s="47"/>
      <c r="EN1199" s="47"/>
      <c r="EO1199" s="47"/>
      <c r="EP1199" s="47"/>
      <c r="EQ1199" s="47"/>
      <c r="ER1199" s="47"/>
      <c r="ES1199" s="47"/>
      <c r="ET1199" s="47"/>
      <c r="EU1199" s="47"/>
      <c r="EV1199" s="47"/>
      <c r="EW1199" s="47"/>
      <c r="EX1199" s="47"/>
      <c r="EY1199" s="47"/>
      <c r="EZ1199" s="47"/>
      <c r="FA1199" s="47"/>
      <c r="FB1199" s="47"/>
      <c r="FC1199" s="47"/>
      <c r="FD1199" s="47"/>
      <c r="FE1199" s="47"/>
      <c r="FF1199" s="47"/>
      <c r="FG1199" s="47"/>
      <c r="FH1199" s="47"/>
      <c r="FI1199" s="47"/>
      <c r="FJ1199" s="47"/>
      <c r="FK1199" s="47"/>
      <c r="FL1199" s="47"/>
      <c r="FM1199" s="47"/>
      <c r="FN1199" s="47"/>
      <c r="FO1199" s="47"/>
      <c r="FP1199" s="47"/>
      <c r="FQ1199" s="47"/>
      <c r="FR1199" s="47"/>
      <c r="FS1199" s="47"/>
      <c r="FT1199" s="47"/>
      <c r="FU1199" s="47"/>
      <c r="FV1199" s="47"/>
      <c r="FW1199" s="47"/>
      <c r="FX1199" s="47"/>
      <c r="FY1199" s="47"/>
      <c r="FZ1199" s="47"/>
      <c r="GA1199" s="47"/>
      <c r="GB1199" s="47"/>
      <c r="GC1199" s="47"/>
      <c r="GD1199" s="47"/>
      <c r="GE1199" s="47"/>
      <c r="GF1199" s="47"/>
      <c r="GG1199" s="47"/>
      <c r="GH1199" s="47"/>
      <c r="GI1199" s="47"/>
      <c r="GJ1199" s="47"/>
      <c r="GK1199" s="47"/>
      <c r="GL1199" s="47"/>
      <c r="GM1199" s="47"/>
      <c r="GN1199" s="47"/>
      <c r="GO1199" s="47"/>
      <c r="GP1199" s="47"/>
      <c r="GQ1199" s="47"/>
      <c r="GR1199" s="47"/>
      <c r="GS1199" s="47"/>
      <c r="GT1199" s="47"/>
      <c r="GU1199" s="47"/>
      <c r="GV1199" s="47"/>
      <c r="GW1199" s="47"/>
      <c r="GX1199" s="47"/>
      <c r="GY1199" s="47"/>
      <c r="GZ1199" s="47"/>
      <c r="HA1199" s="47"/>
      <c r="HB1199" s="47"/>
      <c r="HC1199" s="47"/>
      <c r="HD1199" s="47"/>
      <c r="HE1199" s="47"/>
      <c r="HF1199" s="47"/>
      <c r="HG1199" s="47"/>
      <c r="HH1199" s="47"/>
      <c r="HI1199" s="47"/>
      <c r="HJ1199" s="47"/>
      <c r="HK1199" s="47"/>
      <c r="HL1199" s="47"/>
      <c r="HM1199" s="47"/>
      <c r="HN1199" s="47"/>
      <c r="HO1199" s="47"/>
      <c r="HP1199" s="47"/>
      <c r="HQ1199" s="47"/>
      <c r="HR1199" s="47"/>
      <c r="HS1199" s="47"/>
      <c r="HT1199" s="47"/>
      <c r="HU1199" s="47"/>
      <c r="HV1199" s="47"/>
      <c r="HW1199" s="47"/>
      <c r="HX1199" s="47"/>
      <c r="HY1199" s="47"/>
      <c r="HZ1199" s="47"/>
      <c r="IA1199" s="47"/>
      <c r="IB1199" s="47"/>
      <c r="IC1199" s="47"/>
      <c r="ID1199" s="47"/>
      <c r="IE1199" s="47"/>
      <c r="IF1199" s="47"/>
      <c r="IG1199" s="47"/>
      <c r="IH1199" s="47"/>
      <c r="II1199" s="47"/>
      <c r="IJ1199" s="47"/>
      <c r="IK1199" s="47"/>
      <c r="IL1199" s="47"/>
      <c r="IM1199" s="47"/>
      <c r="IN1199" s="47"/>
      <c r="IO1199" s="47"/>
      <c r="IP1199" s="47"/>
      <c r="IQ1199" s="47"/>
      <c r="IR1199" s="47"/>
      <c r="IS1199" s="47"/>
      <c r="IT1199" s="47"/>
      <c r="IU1199" s="47"/>
      <c r="IV1199" s="47"/>
      <c r="IW1199" s="47"/>
      <c r="IX1199" s="47"/>
      <c r="IY1199" s="47"/>
      <c r="IZ1199" s="47"/>
      <c r="JA1199" s="47"/>
      <c r="JB1199" s="47"/>
      <c r="JC1199" s="47"/>
      <c r="JD1199" s="47"/>
      <c r="JE1199" s="47"/>
      <c r="JF1199" s="47"/>
      <c r="JG1199" s="47"/>
      <c r="JH1199" s="47"/>
      <c r="JI1199" s="47"/>
      <c r="JJ1199" s="47"/>
      <c r="JK1199" s="47"/>
      <c r="JL1199" s="47"/>
      <c r="JM1199" s="47"/>
      <c r="JN1199" s="47"/>
      <c r="JO1199" s="47"/>
      <c r="JP1199" s="47"/>
      <c r="JQ1199" s="47"/>
      <c r="JR1199" s="47"/>
      <c r="JS1199" s="47"/>
      <c r="JT1199" s="47"/>
      <c r="JU1199" s="47"/>
      <c r="JV1199" s="47"/>
      <c r="JW1199" s="47"/>
      <c r="JX1199" s="47"/>
      <c r="JY1199" s="47"/>
      <c r="JZ1199" s="47"/>
      <c r="KA1199" s="47"/>
      <c r="KB1199" s="47"/>
      <c r="KC1199" s="47"/>
      <c r="KD1199" s="47"/>
      <c r="KE1199" s="47"/>
      <c r="KF1199" s="47"/>
      <c r="KG1199" s="47"/>
      <c r="KH1199" s="47"/>
      <c r="KI1199" s="47"/>
      <c r="KJ1199" s="47"/>
      <c r="KK1199" s="47"/>
      <c r="KL1199" s="47"/>
      <c r="KM1199" s="47"/>
      <c r="KN1199" s="47"/>
      <c r="KO1199" s="47"/>
      <c r="KP1199" s="47"/>
      <c r="KQ1199" s="47"/>
      <c r="KR1199" s="47"/>
      <c r="KS1199" s="47"/>
      <c r="KT1199" s="47"/>
      <c r="KU1199" s="47"/>
      <c r="KV1199" s="47"/>
      <c r="KW1199" s="47"/>
      <c r="KX1199" s="47"/>
      <c r="KY1199" s="47"/>
      <c r="KZ1199" s="47"/>
      <c r="LA1199" s="47"/>
      <c r="LB1199" s="47"/>
      <c r="LC1199" s="47"/>
      <c r="LD1199" s="47"/>
      <c r="LE1199" s="47"/>
      <c r="LF1199" s="47"/>
      <c r="LG1199" s="47"/>
      <c r="LH1199" s="47"/>
      <c r="LI1199" s="47"/>
      <c r="LJ1199" s="47"/>
      <c r="LK1199" s="47"/>
      <c r="LL1199" s="47"/>
      <c r="LM1199" s="47"/>
      <c r="LN1199" s="47"/>
      <c r="LO1199" s="47"/>
      <c r="LP1199" s="47"/>
      <c r="LQ1199" s="47"/>
      <c r="LR1199" s="47"/>
      <c r="LS1199" s="47"/>
      <c r="LT1199" s="47"/>
      <c r="LU1199" s="47"/>
      <c r="LV1199" s="47"/>
      <c r="LW1199" s="47"/>
      <c r="LX1199" s="47"/>
      <c r="LY1199" s="47"/>
      <c r="LZ1199" s="47"/>
      <c r="MA1199" s="47"/>
      <c r="MB1199" s="47"/>
      <c r="MC1199" s="47"/>
      <c r="MD1199" s="47"/>
      <c r="ME1199" s="47"/>
      <c r="MF1199" s="47"/>
      <c r="MG1199" s="47"/>
      <c r="MH1199" s="47"/>
      <c r="MI1199" s="47"/>
      <c r="MJ1199" s="47"/>
      <c r="MK1199" s="47"/>
      <c r="ML1199" s="47"/>
      <c r="MM1199" s="47"/>
      <c r="MN1199" s="47"/>
      <c r="MO1199" s="47"/>
      <c r="MP1199" s="47"/>
      <c r="MQ1199" s="47"/>
      <c r="MR1199" s="47"/>
      <c r="MS1199" s="47"/>
      <c r="MT1199" s="47"/>
      <c r="MU1199" s="47"/>
      <c r="MV1199" s="47"/>
      <c r="MW1199" s="47"/>
      <c r="MX1199" s="47"/>
      <c r="MY1199" s="47"/>
      <c r="MZ1199" s="47"/>
      <c r="NA1199" s="47"/>
    </row>
    <row r="1200" spans="138:365" x14ac:dyDescent="0.25">
      <c r="EH1200" s="47"/>
      <c r="EI1200" s="47"/>
      <c r="EJ1200" s="47"/>
      <c r="EK1200" s="47"/>
      <c r="EL1200" s="47"/>
      <c r="EM1200" s="47"/>
      <c r="EN1200" s="47"/>
      <c r="EO1200" s="47"/>
      <c r="EP1200" s="47"/>
      <c r="EQ1200" s="47"/>
      <c r="ER1200" s="47"/>
      <c r="ES1200" s="47"/>
      <c r="ET1200" s="47"/>
      <c r="EU1200" s="47"/>
      <c r="EV1200" s="47"/>
      <c r="EW1200" s="47"/>
      <c r="EX1200" s="47"/>
      <c r="EY1200" s="47"/>
      <c r="EZ1200" s="47"/>
      <c r="FA1200" s="47"/>
      <c r="FB1200" s="47"/>
      <c r="FC1200" s="47"/>
      <c r="FD1200" s="47"/>
      <c r="FE1200" s="47"/>
      <c r="FF1200" s="47"/>
      <c r="FG1200" s="47"/>
      <c r="FH1200" s="47"/>
      <c r="FI1200" s="47"/>
      <c r="FJ1200" s="47"/>
      <c r="FK1200" s="47"/>
      <c r="FL1200" s="47"/>
      <c r="FM1200" s="47"/>
      <c r="FN1200" s="47"/>
      <c r="FO1200" s="47"/>
      <c r="FP1200" s="47"/>
      <c r="FQ1200" s="47"/>
      <c r="FR1200" s="47"/>
      <c r="FS1200" s="47"/>
      <c r="FT1200" s="47"/>
      <c r="FU1200" s="47"/>
      <c r="FV1200" s="47"/>
      <c r="FW1200" s="47"/>
      <c r="FX1200" s="47"/>
      <c r="FY1200" s="47"/>
      <c r="FZ1200" s="47"/>
      <c r="GA1200" s="47"/>
      <c r="GB1200" s="47"/>
      <c r="GC1200" s="47"/>
      <c r="GD1200" s="47"/>
      <c r="GE1200" s="47"/>
      <c r="GF1200" s="47"/>
      <c r="GG1200" s="47"/>
      <c r="GH1200" s="47"/>
      <c r="GI1200" s="47"/>
      <c r="GJ1200" s="47"/>
      <c r="GK1200" s="47"/>
      <c r="GL1200" s="47"/>
      <c r="GM1200" s="47"/>
      <c r="GN1200" s="47"/>
      <c r="GO1200" s="47"/>
      <c r="GP1200" s="47"/>
      <c r="GQ1200" s="47"/>
      <c r="GR1200" s="47"/>
      <c r="GS1200" s="47"/>
      <c r="GT1200" s="47"/>
      <c r="GU1200" s="47"/>
      <c r="GV1200" s="47"/>
      <c r="GW1200" s="47"/>
      <c r="GX1200" s="47"/>
      <c r="GY1200" s="47"/>
      <c r="GZ1200" s="47"/>
      <c r="HA1200" s="47"/>
      <c r="HB1200" s="47"/>
      <c r="HC1200" s="47"/>
      <c r="HD1200" s="47"/>
      <c r="HE1200" s="47"/>
      <c r="HF1200" s="47"/>
      <c r="HG1200" s="47"/>
      <c r="HH1200" s="47"/>
      <c r="HI1200" s="47"/>
      <c r="HJ1200" s="47"/>
      <c r="HK1200" s="47"/>
      <c r="HL1200" s="47"/>
      <c r="HM1200" s="47"/>
      <c r="HN1200" s="47"/>
      <c r="HO1200" s="47"/>
      <c r="HP1200" s="47"/>
      <c r="HQ1200" s="47"/>
      <c r="HR1200" s="47"/>
      <c r="HS1200" s="47"/>
      <c r="HT1200" s="47"/>
      <c r="HU1200" s="47"/>
      <c r="HV1200" s="47"/>
      <c r="HW1200" s="47"/>
      <c r="HX1200" s="47"/>
      <c r="HY1200" s="47"/>
      <c r="HZ1200" s="47"/>
      <c r="IA1200" s="47"/>
      <c r="IB1200" s="47"/>
      <c r="IC1200" s="47"/>
      <c r="ID1200" s="47"/>
      <c r="IE1200" s="47"/>
      <c r="IF1200" s="47"/>
      <c r="IG1200" s="47"/>
      <c r="IH1200" s="47"/>
      <c r="II1200" s="47"/>
      <c r="IJ1200" s="47"/>
      <c r="IK1200" s="47"/>
      <c r="IL1200" s="47"/>
      <c r="IM1200" s="47"/>
      <c r="IN1200" s="47"/>
      <c r="IO1200" s="47"/>
      <c r="IP1200" s="47"/>
      <c r="IQ1200" s="47"/>
      <c r="IR1200" s="47"/>
      <c r="IS1200" s="47"/>
      <c r="IT1200" s="47"/>
      <c r="IU1200" s="47"/>
      <c r="IV1200" s="47"/>
      <c r="IW1200" s="47"/>
      <c r="IX1200" s="47"/>
      <c r="IY1200" s="47"/>
      <c r="IZ1200" s="47"/>
      <c r="JA1200" s="47"/>
      <c r="JB1200" s="47"/>
      <c r="JC1200" s="47"/>
      <c r="JD1200" s="47"/>
      <c r="JE1200" s="47"/>
      <c r="JF1200" s="47"/>
      <c r="JG1200" s="47"/>
      <c r="JH1200" s="47"/>
      <c r="JI1200" s="47"/>
      <c r="JJ1200" s="47"/>
      <c r="JK1200" s="47"/>
      <c r="JL1200" s="47"/>
      <c r="JM1200" s="47"/>
      <c r="JN1200" s="47"/>
      <c r="JO1200" s="47"/>
      <c r="JP1200" s="47"/>
      <c r="JQ1200" s="47"/>
      <c r="JR1200" s="47"/>
      <c r="JS1200" s="47"/>
      <c r="JT1200" s="47"/>
      <c r="JU1200" s="47"/>
      <c r="JV1200" s="47"/>
      <c r="JW1200" s="47"/>
      <c r="JX1200" s="47"/>
      <c r="JY1200" s="47"/>
      <c r="JZ1200" s="47"/>
      <c r="KA1200" s="47"/>
      <c r="KB1200" s="47"/>
      <c r="KC1200" s="47"/>
      <c r="KD1200" s="47"/>
      <c r="KE1200" s="47"/>
      <c r="KF1200" s="47"/>
      <c r="KG1200" s="47"/>
      <c r="KH1200" s="47"/>
      <c r="KI1200" s="47"/>
      <c r="KJ1200" s="47"/>
      <c r="KK1200" s="47"/>
      <c r="KL1200" s="47"/>
      <c r="KM1200" s="47"/>
      <c r="KN1200" s="47"/>
      <c r="KO1200" s="47"/>
      <c r="KP1200" s="47"/>
      <c r="KQ1200" s="47"/>
      <c r="KR1200" s="47"/>
      <c r="KS1200" s="47"/>
      <c r="KT1200" s="47"/>
      <c r="KU1200" s="47"/>
      <c r="KV1200" s="47"/>
      <c r="KW1200" s="47"/>
      <c r="KX1200" s="47"/>
      <c r="KY1200" s="47"/>
      <c r="KZ1200" s="47"/>
      <c r="LA1200" s="47"/>
      <c r="LB1200" s="47"/>
      <c r="LC1200" s="47"/>
      <c r="LD1200" s="47"/>
      <c r="LE1200" s="47"/>
      <c r="LF1200" s="47"/>
      <c r="LG1200" s="47"/>
      <c r="LH1200" s="47"/>
      <c r="LI1200" s="47"/>
      <c r="LJ1200" s="47"/>
      <c r="LK1200" s="47"/>
      <c r="LL1200" s="47"/>
      <c r="LM1200" s="47"/>
      <c r="LN1200" s="47"/>
      <c r="LO1200" s="47"/>
      <c r="LP1200" s="47"/>
      <c r="LQ1200" s="47"/>
      <c r="LR1200" s="47"/>
      <c r="LS1200" s="47"/>
      <c r="LT1200" s="47"/>
      <c r="LU1200" s="47"/>
      <c r="LV1200" s="47"/>
      <c r="LW1200" s="47"/>
      <c r="LX1200" s="47"/>
      <c r="LY1200" s="47"/>
      <c r="LZ1200" s="47"/>
      <c r="MA1200" s="47"/>
      <c r="MB1200" s="47"/>
      <c r="MC1200" s="47"/>
      <c r="MD1200" s="47"/>
      <c r="ME1200" s="47"/>
      <c r="MF1200" s="47"/>
      <c r="MG1200" s="47"/>
      <c r="MH1200" s="47"/>
      <c r="MI1200" s="47"/>
      <c r="MJ1200" s="47"/>
      <c r="MK1200" s="47"/>
      <c r="ML1200" s="47"/>
      <c r="MM1200" s="47"/>
      <c r="MN1200" s="47"/>
      <c r="MO1200" s="47"/>
      <c r="MP1200" s="47"/>
      <c r="MQ1200" s="47"/>
      <c r="MR1200" s="47"/>
      <c r="MS1200" s="47"/>
      <c r="MT1200" s="47"/>
      <c r="MU1200" s="47"/>
      <c r="MV1200" s="47"/>
      <c r="MW1200" s="47"/>
      <c r="MX1200" s="47"/>
      <c r="MY1200" s="47"/>
      <c r="MZ1200" s="47"/>
      <c r="NA1200" s="47"/>
    </row>
    <row r="1201" spans="138:365" x14ac:dyDescent="0.25">
      <c r="EH1201" s="47"/>
      <c r="EI1201" s="47"/>
      <c r="EJ1201" s="47"/>
      <c r="EK1201" s="47"/>
      <c r="EL1201" s="47"/>
      <c r="EM1201" s="47"/>
      <c r="EN1201" s="47"/>
      <c r="EO1201" s="47"/>
      <c r="EP1201" s="47"/>
      <c r="EQ1201" s="47"/>
      <c r="ER1201" s="47"/>
      <c r="ES1201" s="47"/>
      <c r="ET1201" s="47"/>
      <c r="EU1201" s="47"/>
      <c r="EV1201" s="47"/>
      <c r="EW1201" s="47"/>
      <c r="EX1201" s="47"/>
      <c r="EY1201" s="47"/>
      <c r="EZ1201" s="47"/>
      <c r="FA1201" s="47"/>
      <c r="FB1201" s="47"/>
      <c r="FC1201" s="47"/>
      <c r="FD1201" s="47"/>
      <c r="FE1201" s="47"/>
      <c r="FF1201" s="47"/>
      <c r="FG1201" s="47"/>
      <c r="FH1201" s="47"/>
      <c r="FI1201" s="47"/>
      <c r="FJ1201" s="47"/>
      <c r="FK1201" s="47"/>
      <c r="FL1201" s="47"/>
      <c r="FM1201" s="47"/>
      <c r="FN1201" s="47"/>
      <c r="FO1201" s="47"/>
      <c r="FP1201" s="47"/>
      <c r="FQ1201" s="47"/>
      <c r="FR1201" s="47"/>
      <c r="FS1201" s="47"/>
      <c r="FT1201" s="47"/>
      <c r="FU1201" s="47"/>
      <c r="FV1201" s="47"/>
      <c r="FW1201" s="47"/>
      <c r="FX1201" s="47"/>
      <c r="FY1201" s="47"/>
      <c r="FZ1201" s="47"/>
      <c r="GA1201" s="47"/>
      <c r="GB1201" s="47"/>
      <c r="GC1201" s="47"/>
      <c r="GD1201" s="47"/>
      <c r="GE1201" s="47"/>
      <c r="GF1201" s="47"/>
      <c r="GG1201" s="47"/>
      <c r="GH1201" s="47"/>
      <c r="GI1201" s="47"/>
      <c r="GJ1201" s="47"/>
      <c r="GK1201" s="47"/>
      <c r="GL1201" s="47"/>
      <c r="GM1201" s="47"/>
      <c r="GN1201" s="47"/>
      <c r="GO1201" s="47"/>
      <c r="GP1201" s="47"/>
      <c r="GQ1201" s="47"/>
      <c r="GR1201" s="47"/>
      <c r="GS1201" s="47"/>
      <c r="GT1201" s="47"/>
      <c r="GU1201" s="47"/>
      <c r="GV1201" s="47"/>
      <c r="GW1201" s="47"/>
      <c r="GX1201" s="47"/>
      <c r="GY1201" s="47"/>
      <c r="GZ1201" s="47"/>
      <c r="HA1201" s="47"/>
      <c r="HB1201" s="47"/>
      <c r="HC1201" s="47"/>
      <c r="HD1201" s="47"/>
      <c r="HE1201" s="47"/>
      <c r="HF1201" s="47"/>
      <c r="HG1201" s="47"/>
      <c r="HH1201" s="47"/>
      <c r="HI1201" s="47"/>
      <c r="HJ1201" s="47"/>
      <c r="HK1201" s="47"/>
      <c r="HL1201" s="47"/>
      <c r="HM1201" s="47"/>
      <c r="HN1201" s="47"/>
      <c r="HO1201" s="47"/>
      <c r="HP1201" s="47"/>
      <c r="HQ1201" s="47"/>
      <c r="HR1201" s="47"/>
      <c r="HS1201" s="47"/>
      <c r="HT1201" s="47"/>
      <c r="HU1201" s="47"/>
      <c r="HV1201" s="47"/>
      <c r="HW1201" s="47"/>
      <c r="HX1201" s="47"/>
      <c r="HY1201" s="47"/>
      <c r="HZ1201" s="47"/>
      <c r="IA1201" s="47"/>
      <c r="IB1201" s="47"/>
      <c r="IC1201" s="47"/>
      <c r="ID1201" s="47"/>
      <c r="IE1201" s="47"/>
      <c r="IF1201" s="47"/>
      <c r="IG1201" s="47"/>
      <c r="IH1201" s="47"/>
      <c r="II1201" s="47"/>
      <c r="IJ1201" s="47"/>
      <c r="IK1201" s="47"/>
      <c r="IL1201" s="47"/>
      <c r="IM1201" s="47"/>
      <c r="IN1201" s="47"/>
      <c r="IO1201" s="47"/>
      <c r="IP1201" s="47"/>
      <c r="IQ1201" s="47"/>
      <c r="IR1201" s="47"/>
      <c r="IS1201" s="47"/>
      <c r="IT1201" s="47"/>
      <c r="IU1201" s="47"/>
      <c r="IV1201" s="47"/>
      <c r="IW1201" s="47"/>
      <c r="IX1201" s="47"/>
      <c r="IY1201" s="47"/>
      <c r="IZ1201" s="47"/>
      <c r="JA1201" s="47"/>
      <c r="JB1201" s="47"/>
      <c r="JC1201" s="47"/>
      <c r="JD1201" s="47"/>
      <c r="JE1201" s="47"/>
      <c r="JF1201" s="47"/>
      <c r="JG1201" s="47"/>
      <c r="JH1201" s="47"/>
      <c r="JI1201" s="47"/>
      <c r="JJ1201" s="47"/>
      <c r="JK1201" s="47"/>
      <c r="JL1201" s="47"/>
      <c r="JM1201" s="47"/>
      <c r="JN1201" s="47"/>
      <c r="JO1201" s="47"/>
      <c r="JP1201" s="47"/>
      <c r="JQ1201" s="47"/>
      <c r="JR1201" s="47"/>
      <c r="JS1201" s="47"/>
      <c r="JT1201" s="47"/>
      <c r="JU1201" s="47"/>
      <c r="JV1201" s="47"/>
      <c r="JW1201" s="47"/>
      <c r="JX1201" s="47"/>
      <c r="JY1201" s="47"/>
      <c r="JZ1201" s="47"/>
      <c r="KA1201" s="47"/>
      <c r="KB1201" s="47"/>
      <c r="KC1201" s="47"/>
      <c r="KD1201" s="47"/>
      <c r="KE1201" s="47"/>
      <c r="KF1201" s="47"/>
      <c r="KG1201" s="47"/>
      <c r="KH1201" s="47"/>
      <c r="KI1201" s="47"/>
      <c r="KJ1201" s="47"/>
      <c r="KK1201" s="47"/>
      <c r="KL1201" s="47"/>
      <c r="KM1201" s="47"/>
      <c r="KN1201" s="47"/>
      <c r="KO1201" s="47"/>
      <c r="KP1201" s="47"/>
      <c r="KQ1201" s="47"/>
      <c r="KR1201" s="47"/>
      <c r="KS1201" s="47"/>
      <c r="KT1201" s="47"/>
      <c r="KU1201" s="47"/>
      <c r="KV1201" s="47"/>
      <c r="KW1201" s="47"/>
      <c r="KX1201" s="47"/>
      <c r="KY1201" s="47"/>
      <c r="KZ1201" s="47"/>
      <c r="LA1201" s="47"/>
      <c r="LB1201" s="47"/>
      <c r="LC1201" s="47"/>
      <c r="LD1201" s="47"/>
      <c r="LE1201" s="47"/>
      <c r="LF1201" s="47"/>
      <c r="LG1201" s="47"/>
      <c r="LH1201" s="47"/>
      <c r="LI1201" s="47"/>
      <c r="LJ1201" s="47"/>
      <c r="LK1201" s="47"/>
      <c r="LL1201" s="47"/>
      <c r="LM1201" s="47"/>
      <c r="LN1201" s="47"/>
      <c r="LO1201" s="47"/>
      <c r="LP1201" s="47"/>
      <c r="LQ1201" s="47"/>
      <c r="LR1201" s="47"/>
      <c r="LS1201" s="47"/>
      <c r="LT1201" s="47"/>
      <c r="LU1201" s="47"/>
      <c r="LV1201" s="47"/>
      <c r="LW1201" s="47"/>
      <c r="LX1201" s="47"/>
      <c r="LY1201" s="47"/>
      <c r="LZ1201" s="47"/>
      <c r="MA1201" s="47"/>
      <c r="MB1201" s="47"/>
      <c r="MC1201" s="47"/>
      <c r="MD1201" s="47"/>
      <c r="ME1201" s="47"/>
      <c r="MF1201" s="47"/>
      <c r="MG1201" s="47"/>
      <c r="MH1201" s="47"/>
      <c r="MI1201" s="47"/>
      <c r="MJ1201" s="47"/>
      <c r="MK1201" s="47"/>
      <c r="ML1201" s="47"/>
      <c r="MM1201" s="47"/>
      <c r="MN1201" s="47"/>
      <c r="MO1201" s="47"/>
      <c r="MP1201" s="47"/>
      <c r="MQ1201" s="47"/>
      <c r="MR1201" s="47"/>
      <c r="MS1201" s="47"/>
      <c r="MT1201" s="47"/>
      <c r="MU1201" s="47"/>
      <c r="MV1201" s="47"/>
      <c r="MW1201" s="47"/>
      <c r="MX1201" s="47"/>
      <c r="MY1201" s="47"/>
      <c r="MZ1201" s="47"/>
      <c r="NA1201" s="47"/>
    </row>
    <row r="1202" spans="138:365" x14ac:dyDescent="0.25">
      <c r="EH1202" s="47"/>
      <c r="EI1202" s="47"/>
      <c r="EJ1202" s="47"/>
      <c r="EK1202" s="47"/>
      <c r="EL1202" s="47"/>
      <c r="EM1202" s="47"/>
      <c r="EN1202" s="47"/>
      <c r="EO1202" s="47"/>
      <c r="EP1202" s="47"/>
      <c r="EQ1202" s="47"/>
      <c r="ER1202" s="47"/>
      <c r="ES1202" s="47"/>
      <c r="ET1202" s="47"/>
      <c r="EU1202" s="47"/>
      <c r="EV1202" s="47"/>
      <c r="EW1202" s="47"/>
      <c r="EX1202" s="47"/>
      <c r="EY1202" s="47"/>
      <c r="EZ1202" s="47"/>
      <c r="FA1202" s="47"/>
      <c r="FB1202" s="47"/>
      <c r="FC1202" s="47"/>
      <c r="FD1202" s="47"/>
      <c r="FE1202" s="47"/>
      <c r="FF1202" s="47"/>
      <c r="FG1202" s="47"/>
      <c r="FH1202" s="47"/>
      <c r="FI1202" s="47"/>
      <c r="FJ1202" s="47"/>
      <c r="FK1202" s="47"/>
      <c r="FL1202" s="47"/>
      <c r="FM1202" s="47"/>
      <c r="FN1202" s="47"/>
      <c r="FO1202" s="47"/>
      <c r="FP1202" s="47"/>
      <c r="FQ1202" s="47"/>
      <c r="FR1202" s="47"/>
      <c r="FS1202" s="47"/>
      <c r="FT1202" s="47"/>
      <c r="FU1202" s="47"/>
      <c r="FV1202" s="47"/>
      <c r="FW1202" s="47"/>
      <c r="FX1202" s="47"/>
      <c r="FY1202" s="47"/>
      <c r="FZ1202" s="47"/>
      <c r="GA1202" s="47"/>
      <c r="GB1202" s="47"/>
      <c r="GC1202" s="47"/>
      <c r="GD1202" s="47"/>
      <c r="GE1202" s="47"/>
      <c r="GF1202" s="47"/>
      <c r="GG1202" s="47"/>
      <c r="GH1202" s="47"/>
      <c r="GI1202" s="47"/>
      <c r="GJ1202" s="47"/>
      <c r="GK1202" s="47"/>
      <c r="GL1202" s="47"/>
      <c r="GM1202" s="47"/>
      <c r="GN1202" s="47"/>
      <c r="GO1202" s="47"/>
      <c r="GP1202" s="47"/>
      <c r="GQ1202" s="47"/>
      <c r="GR1202" s="47"/>
      <c r="GS1202" s="47"/>
      <c r="GT1202" s="47"/>
      <c r="GU1202" s="47"/>
      <c r="GV1202" s="47"/>
      <c r="GW1202" s="47"/>
      <c r="GX1202" s="47"/>
      <c r="GY1202" s="47"/>
      <c r="GZ1202" s="47"/>
      <c r="HA1202" s="47"/>
      <c r="HB1202" s="47"/>
      <c r="HC1202" s="47"/>
      <c r="HD1202" s="47"/>
      <c r="HE1202" s="47"/>
      <c r="HF1202" s="47"/>
      <c r="HG1202" s="47"/>
      <c r="HH1202" s="47"/>
      <c r="HI1202" s="47"/>
      <c r="HJ1202" s="47"/>
      <c r="HK1202" s="47"/>
      <c r="HL1202" s="47"/>
      <c r="HM1202" s="47"/>
      <c r="HN1202" s="47"/>
      <c r="HO1202" s="47"/>
      <c r="HP1202" s="47"/>
      <c r="HQ1202" s="47"/>
      <c r="HR1202" s="47"/>
      <c r="HS1202" s="47"/>
      <c r="HT1202" s="47"/>
      <c r="HU1202" s="47"/>
      <c r="HV1202" s="47"/>
      <c r="HW1202" s="47"/>
      <c r="HX1202" s="47"/>
      <c r="HY1202" s="47"/>
      <c r="HZ1202" s="47"/>
      <c r="IA1202" s="47"/>
      <c r="IB1202" s="47"/>
      <c r="IC1202" s="47"/>
      <c r="ID1202" s="47"/>
      <c r="IE1202" s="47"/>
      <c r="IF1202" s="47"/>
      <c r="IG1202" s="47"/>
      <c r="IH1202" s="47"/>
      <c r="II1202" s="47"/>
      <c r="IJ1202" s="47"/>
      <c r="IK1202" s="47"/>
      <c r="IL1202" s="47"/>
      <c r="IM1202" s="47"/>
      <c r="IN1202" s="47"/>
      <c r="IO1202" s="47"/>
      <c r="IP1202" s="47"/>
      <c r="IQ1202" s="47"/>
      <c r="IR1202" s="47"/>
      <c r="IS1202" s="47"/>
      <c r="IT1202" s="47"/>
      <c r="IU1202" s="47"/>
      <c r="IV1202" s="47"/>
      <c r="IW1202" s="47"/>
      <c r="IX1202" s="47"/>
      <c r="IY1202" s="47"/>
      <c r="IZ1202" s="47"/>
      <c r="JA1202" s="47"/>
      <c r="JB1202" s="47"/>
      <c r="JC1202" s="47"/>
      <c r="JD1202" s="47"/>
      <c r="JE1202" s="47"/>
      <c r="JF1202" s="47"/>
      <c r="JG1202" s="47"/>
      <c r="JH1202" s="47"/>
      <c r="JI1202" s="47"/>
      <c r="JJ1202" s="47"/>
      <c r="JK1202" s="47"/>
      <c r="JL1202" s="47"/>
      <c r="JM1202" s="47"/>
      <c r="JN1202" s="47"/>
      <c r="JO1202" s="47"/>
      <c r="JP1202" s="47"/>
      <c r="JQ1202" s="47"/>
      <c r="JR1202" s="47"/>
      <c r="JS1202" s="47"/>
      <c r="JT1202" s="47"/>
      <c r="JU1202" s="47"/>
      <c r="JV1202" s="47"/>
      <c r="JW1202" s="47"/>
      <c r="JX1202" s="47"/>
      <c r="JY1202" s="47"/>
      <c r="JZ1202" s="47"/>
      <c r="KA1202" s="47"/>
      <c r="KB1202" s="47"/>
      <c r="KC1202" s="47"/>
      <c r="KD1202" s="47"/>
      <c r="KE1202" s="47"/>
      <c r="KF1202" s="47"/>
      <c r="KG1202" s="47"/>
      <c r="KH1202" s="47"/>
      <c r="KI1202" s="47"/>
      <c r="KJ1202" s="47"/>
      <c r="KK1202" s="47"/>
      <c r="KL1202" s="47"/>
      <c r="KM1202" s="47"/>
      <c r="KN1202" s="47"/>
      <c r="KO1202" s="47"/>
      <c r="KP1202" s="47"/>
      <c r="KQ1202" s="47"/>
      <c r="KR1202" s="47"/>
      <c r="KS1202" s="47"/>
      <c r="KT1202" s="47"/>
      <c r="KU1202" s="47"/>
      <c r="KV1202" s="47"/>
      <c r="KW1202" s="47"/>
      <c r="KX1202" s="47"/>
      <c r="KY1202" s="47"/>
      <c r="KZ1202" s="47"/>
      <c r="LA1202" s="47"/>
      <c r="LB1202" s="47"/>
      <c r="LC1202" s="47"/>
      <c r="LD1202" s="47"/>
      <c r="LE1202" s="47"/>
      <c r="LF1202" s="47"/>
      <c r="LG1202" s="47"/>
      <c r="LH1202" s="47"/>
      <c r="LI1202" s="47"/>
      <c r="LJ1202" s="47"/>
      <c r="LK1202" s="47"/>
      <c r="LL1202" s="47"/>
      <c r="LM1202" s="47"/>
      <c r="LN1202" s="47"/>
      <c r="LO1202" s="47"/>
      <c r="LP1202" s="47"/>
      <c r="LQ1202" s="47"/>
      <c r="LR1202" s="47"/>
      <c r="LS1202" s="47"/>
      <c r="LT1202" s="47"/>
      <c r="LU1202" s="47"/>
      <c r="LV1202" s="47"/>
      <c r="LW1202" s="47"/>
      <c r="LX1202" s="47"/>
      <c r="LY1202" s="47"/>
      <c r="LZ1202" s="47"/>
      <c r="MA1202" s="47"/>
      <c r="MB1202" s="47"/>
      <c r="MC1202" s="47"/>
      <c r="MD1202" s="47"/>
      <c r="ME1202" s="47"/>
      <c r="MF1202" s="47"/>
      <c r="MG1202" s="47"/>
      <c r="MH1202" s="47"/>
      <c r="MI1202" s="47"/>
      <c r="MJ1202" s="47"/>
      <c r="MK1202" s="47"/>
      <c r="ML1202" s="47"/>
      <c r="MM1202" s="47"/>
      <c r="MN1202" s="47"/>
      <c r="MO1202" s="47"/>
      <c r="MP1202" s="47"/>
      <c r="MQ1202" s="47"/>
      <c r="MR1202" s="47"/>
      <c r="MS1202" s="47"/>
      <c r="MT1202" s="47"/>
      <c r="MU1202" s="47"/>
      <c r="MV1202" s="47"/>
      <c r="MW1202" s="47"/>
      <c r="MX1202" s="47"/>
      <c r="MY1202" s="47"/>
      <c r="MZ1202" s="47"/>
      <c r="NA1202" s="47"/>
    </row>
    <row r="1203" spans="138:365" x14ac:dyDescent="0.25">
      <c r="EH1203" s="47"/>
      <c r="EI1203" s="47"/>
      <c r="EJ1203" s="47"/>
      <c r="EK1203" s="47"/>
      <c r="EL1203" s="47"/>
      <c r="EM1203" s="47"/>
      <c r="EN1203" s="47"/>
      <c r="EO1203" s="47"/>
      <c r="EP1203" s="47"/>
      <c r="EQ1203" s="47"/>
      <c r="ER1203" s="47"/>
      <c r="ES1203" s="47"/>
      <c r="ET1203" s="47"/>
      <c r="EU1203" s="47"/>
      <c r="EV1203" s="47"/>
      <c r="EW1203" s="47"/>
      <c r="EX1203" s="47"/>
      <c r="EY1203" s="47"/>
      <c r="EZ1203" s="47"/>
      <c r="FA1203" s="47"/>
      <c r="FB1203" s="47"/>
      <c r="FC1203" s="47"/>
      <c r="FD1203" s="47"/>
      <c r="FE1203" s="47"/>
      <c r="FF1203" s="47"/>
      <c r="FG1203" s="47"/>
      <c r="FH1203" s="47"/>
      <c r="FI1203" s="47"/>
      <c r="FJ1203" s="47"/>
      <c r="FK1203" s="47"/>
      <c r="FL1203" s="47"/>
      <c r="FM1203" s="47"/>
      <c r="FN1203" s="47"/>
      <c r="FO1203" s="47"/>
      <c r="FP1203" s="47"/>
      <c r="FQ1203" s="47"/>
      <c r="FR1203" s="47"/>
      <c r="FS1203" s="47"/>
      <c r="FT1203" s="47"/>
      <c r="FU1203" s="47"/>
      <c r="FV1203" s="47"/>
      <c r="FW1203" s="47"/>
      <c r="FX1203" s="47"/>
      <c r="FY1203" s="47"/>
      <c r="FZ1203" s="47"/>
      <c r="GA1203" s="47"/>
      <c r="GB1203" s="47"/>
      <c r="GC1203" s="47"/>
      <c r="GD1203" s="47"/>
      <c r="GE1203" s="47"/>
      <c r="GF1203" s="47"/>
      <c r="GG1203" s="47"/>
      <c r="GH1203" s="47"/>
      <c r="GI1203" s="47"/>
      <c r="GJ1203" s="47"/>
      <c r="GK1203" s="47"/>
      <c r="GL1203" s="47"/>
      <c r="GM1203" s="47"/>
      <c r="GN1203" s="47"/>
      <c r="GO1203" s="47"/>
      <c r="GP1203" s="47"/>
      <c r="GQ1203" s="47"/>
      <c r="GR1203" s="47"/>
      <c r="GS1203" s="47"/>
      <c r="GT1203" s="47"/>
      <c r="GU1203" s="47"/>
      <c r="GV1203" s="47"/>
      <c r="GW1203" s="47"/>
      <c r="GX1203" s="47"/>
      <c r="GY1203" s="47"/>
      <c r="GZ1203" s="47"/>
      <c r="HA1203" s="47"/>
      <c r="HB1203" s="47"/>
      <c r="HC1203" s="47"/>
      <c r="HD1203" s="47"/>
      <c r="HE1203" s="47"/>
      <c r="HF1203" s="47"/>
      <c r="HG1203" s="47"/>
      <c r="HH1203" s="47"/>
      <c r="HI1203" s="47"/>
      <c r="HJ1203" s="47"/>
      <c r="HK1203" s="47"/>
      <c r="HL1203" s="47"/>
      <c r="HM1203" s="47"/>
      <c r="HN1203" s="47"/>
      <c r="HO1203" s="47"/>
      <c r="HP1203" s="47"/>
      <c r="HQ1203" s="47"/>
      <c r="HR1203" s="47"/>
      <c r="HS1203" s="47"/>
      <c r="HT1203" s="47"/>
      <c r="HU1203" s="47"/>
      <c r="HV1203" s="47"/>
      <c r="HW1203" s="47"/>
      <c r="HX1203" s="47"/>
      <c r="HY1203" s="47"/>
      <c r="HZ1203" s="47"/>
      <c r="IA1203" s="47"/>
      <c r="IB1203" s="47"/>
      <c r="IC1203" s="47"/>
      <c r="ID1203" s="47"/>
      <c r="IE1203" s="47"/>
      <c r="IF1203" s="47"/>
      <c r="IG1203" s="47"/>
      <c r="IH1203" s="47"/>
      <c r="II1203" s="47"/>
      <c r="IJ1203" s="47"/>
      <c r="IK1203" s="47"/>
      <c r="IL1203" s="47"/>
      <c r="IM1203" s="47"/>
      <c r="IN1203" s="47"/>
      <c r="IO1203" s="47"/>
      <c r="IP1203" s="47"/>
      <c r="IQ1203" s="47"/>
      <c r="IR1203" s="47"/>
      <c r="IS1203" s="47"/>
      <c r="IT1203" s="47"/>
      <c r="IU1203" s="47"/>
      <c r="IV1203" s="47"/>
      <c r="IW1203" s="47"/>
      <c r="IX1203" s="47"/>
      <c r="IY1203" s="47"/>
      <c r="IZ1203" s="47"/>
      <c r="JA1203" s="47"/>
      <c r="JB1203" s="47"/>
      <c r="JC1203" s="47"/>
      <c r="JD1203" s="47"/>
      <c r="JE1203" s="47"/>
      <c r="JF1203" s="47"/>
      <c r="JG1203" s="47"/>
      <c r="JH1203" s="47"/>
      <c r="JI1203" s="47"/>
      <c r="JJ1203" s="47"/>
      <c r="JK1203" s="47"/>
      <c r="JL1203" s="47"/>
      <c r="JM1203" s="47"/>
      <c r="JN1203" s="47"/>
      <c r="JO1203" s="47"/>
      <c r="JP1203" s="47"/>
      <c r="JQ1203" s="47"/>
      <c r="JR1203" s="47"/>
      <c r="JS1203" s="47"/>
      <c r="JT1203" s="47"/>
      <c r="JU1203" s="47"/>
      <c r="JV1203" s="47"/>
      <c r="JW1203" s="47"/>
      <c r="JX1203" s="47"/>
      <c r="JY1203" s="47"/>
      <c r="JZ1203" s="47"/>
      <c r="KA1203" s="47"/>
      <c r="KB1203" s="47"/>
      <c r="KC1203" s="47"/>
      <c r="KD1203" s="47"/>
      <c r="KE1203" s="47"/>
      <c r="KF1203" s="47"/>
      <c r="KG1203" s="47"/>
      <c r="KH1203" s="47"/>
      <c r="KI1203" s="47"/>
      <c r="KJ1203" s="47"/>
      <c r="KK1203" s="47"/>
      <c r="KL1203" s="47"/>
      <c r="KM1203" s="47"/>
      <c r="KN1203" s="47"/>
      <c r="KO1203" s="47"/>
      <c r="KP1203" s="47"/>
      <c r="KQ1203" s="47"/>
      <c r="KR1203" s="47"/>
      <c r="KS1203" s="47"/>
      <c r="KT1203" s="47"/>
      <c r="KU1203" s="47"/>
      <c r="KV1203" s="47"/>
      <c r="KW1203" s="47"/>
      <c r="KX1203" s="47"/>
      <c r="KY1203" s="47"/>
      <c r="KZ1203" s="47"/>
      <c r="LA1203" s="47"/>
      <c r="LB1203" s="47"/>
      <c r="LC1203" s="47"/>
      <c r="LD1203" s="47"/>
      <c r="LE1203" s="47"/>
      <c r="LF1203" s="47"/>
      <c r="LG1203" s="47"/>
      <c r="LH1203" s="47"/>
      <c r="LI1203" s="47"/>
      <c r="LJ1203" s="47"/>
      <c r="LK1203" s="47"/>
      <c r="LL1203" s="47"/>
      <c r="LM1203" s="47"/>
      <c r="LN1203" s="47"/>
      <c r="LO1203" s="47"/>
      <c r="LP1203" s="47"/>
      <c r="LQ1203" s="47"/>
      <c r="LR1203" s="47"/>
      <c r="LS1203" s="47"/>
      <c r="LT1203" s="47"/>
      <c r="LU1203" s="47"/>
      <c r="LV1203" s="47"/>
      <c r="LW1203" s="47"/>
      <c r="LX1203" s="47"/>
      <c r="LY1203" s="47"/>
      <c r="LZ1203" s="47"/>
      <c r="MA1203" s="47"/>
      <c r="MB1203" s="47"/>
      <c r="MC1203" s="47"/>
      <c r="MD1203" s="47"/>
      <c r="ME1203" s="47"/>
      <c r="MF1203" s="47"/>
      <c r="MG1203" s="47"/>
      <c r="MH1203" s="47"/>
      <c r="MI1203" s="47"/>
      <c r="MJ1203" s="47"/>
      <c r="MK1203" s="47"/>
      <c r="ML1203" s="47"/>
      <c r="MM1203" s="47"/>
      <c r="MN1203" s="47"/>
      <c r="MO1203" s="47"/>
      <c r="MP1203" s="47"/>
      <c r="MQ1203" s="47"/>
      <c r="MR1203" s="47"/>
      <c r="MS1203" s="47"/>
      <c r="MT1203" s="47"/>
      <c r="MU1203" s="47"/>
      <c r="MV1203" s="47"/>
      <c r="MW1203" s="47"/>
      <c r="MX1203" s="47"/>
      <c r="MY1203" s="47"/>
      <c r="MZ1203" s="47"/>
      <c r="NA1203" s="47"/>
    </row>
    <row r="1204" spans="138:365" x14ac:dyDescent="0.25">
      <c r="EH1204" s="47"/>
      <c r="EI1204" s="47"/>
      <c r="EJ1204" s="47"/>
      <c r="EK1204" s="47"/>
      <c r="EL1204" s="47"/>
      <c r="EM1204" s="47"/>
      <c r="EN1204" s="47"/>
      <c r="EO1204" s="47"/>
      <c r="EP1204" s="47"/>
      <c r="EQ1204" s="47"/>
      <c r="ER1204" s="47"/>
      <c r="ES1204" s="47"/>
      <c r="ET1204" s="47"/>
      <c r="EU1204" s="47"/>
      <c r="EV1204" s="47"/>
      <c r="EW1204" s="47"/>
      <c r="EX1204" s="47"/>
      <c r="EY1204" s="47"/>
      <c r="EZ1204" s="47"/>
      <c r="FA1204" s="47"/>
      <c r="FB1204" s="47"/>
      <c r="FC1204" s="47"/>
      <c r="FD1204" s="47"/>
      <c r="FE1204" s="47"/>
      <c r="FF1204" s="47"/>
      <c r="FG1204" s="47"/>
      <c r="FH1204" s="47"/>
      <c r="FI1204" s="47"/>
      <c r="FJ1204" s="47"/>
      <c r="FK1204" s="47"/>
      <c r="FL1204" s="47"/>
      <c r="FM1204" s="47"/>
      <c r="FN1204" s="47"/>
      <c r="FO1204" s="47"/>
      <c r="FP1204" s="47"/>
      <c r="FQ1204" s="47"/>
      <c r="FR1204" s="47"/>
      <c r="FS1204" s="47"/>
      <c r="FT1204" s="47"/>
      <c r="FU1204" s="47"/>
      <c r="FV1204" s="47"/>
      <c r="FW1204" s="47"/>
      <c r="FX1204" s="47"/>
      <c r="FY1204" s="47"/>
      <c r="FZ1204" s="47"/>
      <c r="GA1204" s="47"/>
      <c r="GB1204" s="47"/>
      <c r="GC1204" s="47"/>
      <c r="GD1204" s="47"/>
      <c r="GE1204" s="47"/>
      <c r="GF1204" s="47"/>
      <c r="GG1204" s="47"/>
      <c r="GH1204" s="47"/>
      <c r="GI1204" s="47"/>
      <c r="GJ1204" s="47"/>
      <c r="GK1204" s="47"/>
      <c r="GL1204" s="47"/>
      <c r="GM1204" s="47"/>
      <c r="GN1204" s="47"/>
      <c r="GO1204" s="47"/>
      <c r="GP1204" s="47"/>
      <c r="GQ1204" s="47"/>
      <c r="GR1204" s="47"/>
      <c r="GS1204" s="47"/>
      <c r="GT1204" s="47"/>
      <c r="GU1204" s="47"/>
      <c r="GV1204" s="47"/>
      <c r="GW1204" s="47"/>
      <c r="GX1204" s="47"/>
      <c r="GY1204" s="47"/>
      <c r="GZ1204" s="47"/>
      <c r="HA1204" s="47"/>
      <c r="HB1204" s="47"/>
      <c r="HC1204" s="47"/>
      <c r="HD1204" s="47"/>
      <c r="HE1204" s="47"/>
      <c r="HF1204" s="47"/>
      <c r="HG1204" s="47"/>
      <c r="HH1204" s="47"/>
      <c r="HI1204" s="47"/>
      <c r="HJ1204" s="47"/>
      <c r="HK1204" s="47"/>
      <c r="HL1204" s="47"/>
      <c r="HM1204" s="47"/>
      <c r="HN1204" s="47"/>
      <c r="HO1204" s="47"/>
      <c r="HP1204" s="47"/>
      <c r="HQ1204" s="47"/>
      <c r="HR1204" s="47"/>
      <c r="HS1204" s="47"/>
      <c r="HT1204" s="47"/>
      <c r="HU1204" s="47"/>
      <c r="HV1204" s="47"/>
      <c r="HW1204" s="47"/>
      <c r="HX1204" s="47"/>
      <c r="HY1204" s="47"/>
      <c r="HZ1204" s="47"/>
      <c r="IA1204" s="47"/>
      <c r="IB1204" s="47"/>
      <c r="IC1204" s="47"/>
      <c r="ID1204" s="47"/>
      <c r="IE1204" s="47"/>
      <c r="IF1204" s="47"/>
      <c r="IG1204" s="47"/>
      <c r="IH1204" s="47"/>
      <c r="II1204" s="47"/>
      <c r="IJ1204" s="47"/>
      <c r="IK1204" s="47"/>
      <c r="IL1204" s="47"/>
      <c r="IM1204" s="47"/>
      <c r="IN1204" s="47"/>
      <c r="IO1204" s="47"/>
      <c r="IP1204" s="47"/>
      <c r="IQ1204" s="47"/>
      <c r="IR1204" s="47"/>
      <c r="IS1204" s="47"/>
      <c r="IT1204" s="47"/>
      <c r="IU1204" s="47"/>
      <c r="IV1204" s="47"/>
      <c r="IW1204" s="47"/>
      <c r="IX1204" s="47"/>
      <c r="IY1204" s="47"/>
      <c r="IZ1204" s="47"/>
      <c r="JA1204" s="47"/>
      <c r="JB1204" s="47"/>
      <c r="JC1204" s="47"/>
      <c r="JD1204" s="47"/>
      <c r="JE1204" s="47"/>
      <c r="JF1204" s="47"/>
      <c r="JG1204" s="47"/>
      <c r="JH1204" s="47"/>
      <c r="JI1204" s="47"/>
      <c r="JJ1204" s="47"/>
      <c r="JK1204" s="47"/>
      <c r="JL1204" s="47"/>
      <c r="JM1204" s="47"/>
      <c r="JN1204" s="47"/>
      <c r="JO1204" s="47"/>
      <c r="JP1204" s="47"/>
      <c r="JQ1204" s="47"/>
      <c r="JR1204" s="47"/>
      <c r="JS1204" s="47"/>
      <c r="JT1204" s="47"/>
      <c r="JU1204" s="47"/>
      <c r="JV1204" s="47"/>
      <c r="JW1204" s="47"/>
      <c r="JX1204" s="47"/>
      <c r="JY1204" s="47"/>
      <c r="JZ1204" s="47"/>
      <c r="KA1204" s="47"/>
      <c r="KB1204" s="47"/>
      <c r="KC1204" s="47"/>
      <c r="KD1204" s="47"/>
      <c r="KE1204" s="47"/>
      <c r="KF1204" s="47"/>
      <c r="KG1204" s="47"/>
      <c r="KH1204" s="47"/>
      <c r="KI1204" s="47"/>
      <c r="KJ1204" s="47"/>
      <c r="KK1204" s="47"/>
      <c r="KL1204" s="47"/>
      <c r="KM1204" s="47"/>
      <c r="KN1204" s="47"/>
      <c r="KO1204" s="47"/>
      <c r="KP1204" s="47"/>
      <c r="KQ1204" s="47"/>
      <c r="KR1204" s="47"/>
      <c r="KS1204" s="47"/>
      <c r="KT1204" s="47"/>
      <c r="KU1204" s="47"/>
      <c r="KV1204" s="47"/>
      <c r="KW1204" s="47"/>
      <c r="KX1204" s="47"/>
      <c r="KY1204" s="47"/>
      <c r="KZ1204" s="47"/>
      <c r="LA1204" s="47"/>
      <c r="LB1204" s="47"/>
      <c r="LC1204" s="47"/>
      <c r="LD1204" s="47"/>
      <c r="LE1204" s="47"/>
      <c r="LF1204" s="47"/>
      <c r="LG1204" s="47"/>
      <c r="LH1204" s="47"/>
      <c r="LI1204" s="47"/>
      <c r="LJ1204" s="47"/>
      <c r="LK1204" s="47"/>
      <c r="LL1204" s="47"/>
      <c r="LM1204" s="47"/>
      <c r="LN1204" s="47"/>
      <c r="LO1204" s="47"/>
      <c r="LP1204" s="47"/>
      <c r="LQ1204" s="47"/>
      <c r="LR1204" s="47"/>
      <c r="LS1204" s="47"/>
      <c r="LT1204" s="47"/>
      <c r="LU1204" s="47"/>
      <c r="LV1204" s="47"/>
      <c r="LW1204" s="47"/>
      <c r="LX1204" s="47"/>
      <c r="LY1204" s="47"/>
      <c r="LZ1204" s="47"/>
      <c r="MA1204" s="47"/>
      <c r="MB1204" s="47"/>
      <c r="MC1204" s="47"/>
      <c r="MD1204" s="47"/>
      <c r="ME1204" s="47"/>
      <c r="MF1204" s="47"/>
      <c r="MG1204" s="47"/>
      <c r="MH1204" s="47"/>
      <c r="MI1204" s="47"/>
      <c r="MJ1204" s="47"/>
      <c r="MK1204" s="47"/>
      <c r="ML1204" s="47"/>
      <c r="MM1204" s="47"/>
      <c r="MN1204" s="47"/>
      <c r="MO1204" s="47"/>
      <c r="MP1204" s="47"/>
      <c r="MQ1204" s="47"/>
      <c r="MR1204" s="47"/>
      <c r="MS1204" s="47"/>
      <c r="MT1204" s="47"/>
      <c r="MU1204" s="47"/>
      <c r="MV1204" s="47"/>
      <c r="MW1204" s="47"/>
      <c r="MX1204" s="47"/>
      <c r="MY1204" s="47"/>
      <c r="MZ1204" s="47"/>
      <c r="NA1204" s="47"/>
    </row>
    <row r="1205" spans="138:365" x14ac:dyDescent="0.25">
      <c r="EH1205" s="47"/>
      <c r="EI1205" s="47"/>
      <c r="EJ1205" s="47"/>
      <c r="EK1205" s="47"/>
      <c r="EL1205" s="47"/>
      <c r="EM1205" s="47"/>
      <c r="EN1205" s="47"/>
      <c r="EO1205" s="47"/>
      <c r="EP1205" s="47"/>
      <c r="EQ1205" s="47"/>
      <c r="ER1205" s="47"/>
      <c r="ES1205" s="47"/>
      <c r="ET1205" s="47"/>
      <c r="EU1205" s="47"/>
      <c r="EV1205" s="47"/>
      <c r="EW1205" s="47"/>
      <c r="EX1205" s="47"/>
      <c r="EY1205" s="47"/>
      <c r="EZ1205" s="47"/>
      <c r="FA1205" s="47"/>
      <c r="FB1205" s="47"/>
      <c r="FC1205" s="47"/>
      <c r="FD1205" s="47"/>
      <c r="FE1205" s="47"/>
      <c r="FF1205" s="47"/>
      <c r="FG1205" s="47"/>
      <c r="FH1205" s="47"/>
      <c r="FI1205" s="47"/>
      <c r="FJ1205" s="47"/>
      <c r="FK1205" s="47"/>
      <c r="FL1205" s="47"/>
      <c r="FM1205" s="47"/>
      <c r="FN1205" s="47"/>
      <c r="FO1205" s="47"/>
      <c r="FP1205" s="47"/>
      <c r="FQ1205" s="47"/>
      <c r="FR1205" s="47"/>
      <c r="FS1205" s="47"/>
      <c r="FT1205" s="47"/>
      <c r="FU1205" s="47"/>
      <c r="FV1205" s="47"/>
      <c r="FW1205" s="47"/>
      <c r="FX1205" s="47"/>
      <c r="FY1205" s="47"/>
      <c r="FZ1205" s="47"/>
      <c r="GA1205" s="47"/>
      <c r="GB1205" s="47"/>
      <c r="GC1205" s="47"/>
      <c r="GD1205" s="47"/>
      <c r="GE1205" s="47"/>
      <c r="GF1205" s="47"/>
      <c r="GG1205" s="47"/>
      <c r="GH1205" s="47"/>
      <c r="GI1205" s="47"/>
      <c r="GJ1205" s="47"/>
      <c r="GK1205" s="47"/>
      <c r="GL1205" s="47"/>
      <c r="GM1205" s="47"/>
      <c r="GN1205" s="47"/>
      <c r="GO1205" s="47"/>
      <c r="GP1205" s="47"/>
      <c r="GQ1205" s="47"/>
      <c r="GR1205" s="47"/>
      <c r="GS1205" s="47"/>
      <c r="GT1205" s="47"/>
      <c r="GU1205" s="47"/>
      <c r="GV1205" s="47"/>
      <c r="GW1205" s="47"/>
      <c r="GX1205" s="47"/>
      <c r="GY1205" s="47"/>
      <c r="GZ1205" s="47"/>
      <c r="HA1205" s="47"/>
      <c r="HB1205" s="47"/>
      <c r="HC1205" s="47"/>
      <c r="HD1205" s="47"/>
      <c r="HE1205" s="47"/>
      <c r="HF1205" s="47"/>
      <c r="HG1205" s="47"/>
      <c r="HH1205" s="47"/>
      <c r="HI1205" s="47"/>
      <c r="HJ1205" s="47"/>
      <c r="HK1205" s="47"/>
      <c r="HL1205" s="47"/>
      <c r="HM1205" s="47"/>
      <c r="HN1205" s="47"/>
      <c r="HO1205" s="47"/>
      <c r="HP1205" s="47"/>
      <c r="HQ1205" s="47"/>
      <c r="HR1205" s="47"/>
      <c r="HS1205" s="47"/>
      <c r="HT1205" s="47"/>
      <c r="HU1205" s="47"/>
      <c r="HV1205" s="47"/>
      <c r="HW1205" s="47"/>
      <c r="HX1205" s="47"/>
      <c r="HY1205" s="47"/>
      <c r="HZ1205" s="47"/>
      <c r="IA1205" s="47"/>
      <c r="IB1205" s="47"/>
      <c r="IC1205" s="47"/>
      <c r="ID1205" s="47"/>
      <c r="IE1205" s="47"/>
      <c r="IF1205" s="47"/>
      <c r="IG1205" s="47"/>
      <c r="IH1205" s="47"/>
      <c r="II1205" s="47"/>
      <c r="IJ1205" s="47"/>
      <c r="IK1205" s="47"/>
      <c r="IL1205" s="47"/>
      <c r="IM1205" s="47"/>
      <c r="IN1205" s="47"/>
      <c r="IO1205" s="47"/>
      <c r="IP1205" s="47"/>
      <c r="IQ1205" s="47"/>
      <c r="IR1205" s="47"/>
      <c r="IS1205" s="47"/>
      <c r="IT1205" s="47"/>
      <c r="IU1205" s="47"/>
      <c r="IV1205" s="47"/>
      <c r="IW1205" s="47"/>
      <c r="IX1205" s="47"/>
      <c r="IY1205" s="47"/>
      <c r="IZ1205" s="47"/>
      <c r="JA1205" s="47"/>
      <c r="JB1205" s="47"/>
      <c r="JC1205" s="47"/>
      <c r="JD1205" s="47"/>
      <c r="JE1205" s="47"/>
      <c r="JF1205" s="47"/>
      <c r="JG1205" s="47"/>
      <c r="JH1205" s="47"/>
      <c r="JI1205" s="47"/>
      <c r="JJ1205" s="47"/>
      <c r="JK1205" s="47"/>
      <c r="JL1205" s="47"/>
      <c r="JM1205" s="47"/>
      <c r="JN1205" s="47"/>
      <c r="JO1205" s="47"/>
      <c r="JP1205" s="47"/>
      <c r="JQ1205" s="47"/>
      <c r="JR1205" s="47"/>
      <c r="JS1205" s="47"/>
      <c r="JT1205" s="47"/>
      <c r="JU1205" s="47"/>
      <c r="JV1205" s="47"/>
      <c r="JW1205" s="47"/>
      <c r="JX1205" s="47"/>
      <c r="JY1205" s="47"/>
      <c r="JZ1205" s="47"/>
      <c r="KA1205" s="47"/>
      <c r="KB1205" s="47"/>
      <c r="KC1205" s="47"/>
      <c r="KD1205" s="47"/>
      <c r="KE1205" s="47"/>
      <c r="KF1205" s="47"/>
      <c r="KG1205" s="47"/>
      <c r="KH1205" s="47"/>
      <c r="KI1205" s="47"/>
      <c r="KJ1205" s="47"/>
      <c r="KK1205" s="47"/>
      <c r="KL1205" s="47"/>
      <c r="KM1205" s="47"/>
      <c r="KN1205" s="47"/>
      <c r="KO1205" s="47"/>
      <c r="KP1205" s="47"/>
      <c r="KQ1205" s="47"/>
      <c r="KR1205" s="47"/>
      <c r="KS1205" s="47"/>
      <c r="KT1205" s="47"/>
      <c r="KU1205" s="47"/>
      <c r="KV1205" s="47"/>
      <c r="KW1205" s="47"/>
      <c r="KX1205" s="47"/>
      <c r="KY1205" s="47"/>
      <c r="KZ1205" s="47"/>
      <c r="LA1205" s="47"/>
      <c r="LB1205" s="47"/>
      <c r="LC1205" s="47"/>
      <c r="LD1205" s="47"/>
      <c r="LE1205" s="47"/>
      <c r="LF1205" s="47"/>
      <c r="LG1205" s="47"/>
      <c r="LH1205" s="47"/>
      <c r="LI1205" s="47"/>
      <c r="LJ1205" s="47"/>
      <c r="LK1205" s="47"/>
      <c r="LL1205" s="47"/>
      <c r="LM1205" s="47"/>
      <c r="LN1205" s="47"/>
      <c r="LO1205" s="47"/>
      <c r="LP1205" s="47"/>
      <c r="LQ1205" s="47"/>
      <c r="LR1205" s="47"/>
      <c r="LS1205" s="47"/>
      <c r="LT1205" s="47"/>
      <c r="LU1205" s="47"/>
      <c r="LV1205" s="47"/>
      <c r="LW1205" s="47"/>
      <c r="LX1205" s="47"/>
      <c r="LY1205" s="47"/>
      <c r="LZ1205" s="47"/>
      <c r="MA1205" s="47"/>
      <c r="MB1205" s="47"/>
      <c r="MC1205" s="47"/>
      <c r="MD1205" s="47"/>
      <c r="ME1205" s="47"/>
      <c r="MF1205" s="47"/>
      <c r="MG1205" s="47"/>
      <c r="MH1205" s="47"/>
      <c r="MI1205" s="47"/>
      <c r="MJ1205" s="47"/>
      <c r="MK1205" s="47"/>
      <c r="ML1205" s="47"/>
      <c r="MM1205" s="47"/>
      <c r="MN1205" s="47"/>
      <c r="MO1205" s="47"/>
      <c r="MP1205" s="47"/>
      <c r="MQ1205" s="47"/>
      <c r="MR1205" s="47"/>
      <c r="MS1205" s="47"/>
      <c r="MT1205" s="47"/>
      <c r="MU1205" s="47"/>
      <c r="MV1205" s="47"/>
      <c r="MW1205" s="47"/>
      <c r="MX1205" s="47"/>
      <c r="MY1205" s="47"/>
      <c r="MZ1205" s="47"/>
      <c r="NA1205" s="47"/>
    </row>
    <row r="1206" spans="138:365" x14ac:dyDescent="0.25">
      <c r="EH1206" s="47"/>
      <c r="EI1206" s="47"/>
      <c r="EJ1206" s="47"/>
      <c r="EK1206" s="47"/>
      <c r="EL1206" s="47"/>
      <c r="EM1206" s="47"/>
      <c r="EN1206" s="47"/>
      <c r="EO1206" s="47"/>
      <c r="EP1206" s="47"/>
      <c r="EQ1206" s="47"/>
      <c r="ER1206" s="47"/>
      <c r="ES1206" s="47"/>
      <c r="ET1206" s="47"/>
      <c r="EU1206" s="47"/>
      <c r="EV1206" s="47"/>
      <c r="EW1206" s="47"/>
      <c r="EX1206" s="47"/>
      <c r="EY1206" s="47"/>
      <c r="EZ1206" s="47"/>
      <c r="FA1206" s="47"/>
      <c r="FB1206" s="47"/>
      <c r="FC1206" s="47"/>
      <c r="FD1206" s="47"/>
      <c r="FE1206" s="47"/>
      <c r="FF1206" s="47"/>
      <c r="FG1206" s="47"/>
      <c r="FH1206" s="47"/>
      <c r="FI1206" s="47"/>
      <c r="FJ1206" s="47"/>
      <c r="FK1206" s="47"/>
      <c r="FL1206" s="47"/>
      <c r="FM1206" s="47"/>
      <c r="FN1206" s="47"/>
      <c r="FO1206" s="47"/>
      <c r="FP1206" s="47"/>
      <c r="FQ1206" s="47"/>
      <c r="FR1206" s="47"/>
      <c r="FS1206" s="47"/>
      <c r="FT1206" s="47"/>
      <c r="FU1206" s="47"/>
      <c r="FV1206" s="47"/>
      <c r="FW1206" s="47"/>
      <c r="FX1206" s="47"/>
      <c r="FY1206" s="47"/>
      <c r="FZ1206" s="47"/>
      <c r="GA1206" s="47"/>
      <c r="GB1206" s="47"/>
      <c r="GC1206" s="47"/>
      <c r="GD1206" s="47"/>
      <c r="GE1206" s="47"/>
      <c r="GF1206" s="47"/>
      <c r="GG1206" s="47"/>
      <c r="GH1206" s="47"/>
      <c r="GI1206" s="47"/>
      <c r="GJ1206" s="47"/>
      <c r="GK1206" s="47"/>
      <c r="GL1206" s="47"/>
      <c r="GM1206" s="47"/>
      <c r="GN1206" s="47"/>
      <c r="GO1206" s="47"/>
      <c r="GP1206" s="47"/>
      <c r="GQ1206" s="47"/>
      <c r="GR1206" s="47"/>
      <c r="GS1206" s="47"/>
      <c r="GT1206" s="47"/>
      <c r="GU1206" s="47"/>
      <c r="GV1206" s="47"/>
      <c r="GW1206" s="47"/>
      <c r="GX1206" s="47"/>
      <c r="GY1206" s="47"/>
      <c r="GZ1206" s="47"/>
      <c r="HA1206" s="47"/>
      <c r="HB1206" s="47"/>
      <c r="HC1206" s="47"/>
      <c r="HD1206" s="47"/>
      <c r="HE1206" s="47"/>
      <c r="HF1206" s="47"/>
      <c r="HG1206" s="47"/>
      <c r="HH1206" s="47"/>
      <c r="HI1206" s="47"/>
      <c r="HJ1206" s="47"/>
      <c r="HK1206" s="47"/>
      <c r="HL1206" s="47"/>
      <c r="HM1206" s="47"/>
      <c r="HN1206" s="47"/>
      <c r="HO1206" s="47"/>
      <c r="HP1206" s="47"/>
      <c r="HQ1206" s="47"/>
      <c r="HR1206" s="47"/>
      <c r="HS1206" s="47"/>
      <c r="HT1206" s="47"/>
      <c r="HU1206" s="47"/>
      <c r="HV1206" s="47"/>
      <c r="HW1206" s="47"/>
      <c r="HX1206" s="47"/>
      <c r="HY1206" s="47"/>
      <c r="HZ1206" s="47"/>
      <c r="IA1206" s="47"/>
      <c r="IB1206" s="47"/>
      <c r="IC1206" s="47"/>
      <c r="ID1206" s="47"/>
      <c r="IE1206" s="47"/>
      <c r="IF1206" s="47"/>
      <c r="IG1206" s="47"/>
      <c r="IH1206" s="47"/>
      <c r="II1206" s="47"/>
      <c r="IJ1206" s="47"/>
      <c r="IK1206" s="47"/>
      <c r="IL1206" s="47"/>
      <c r="IM1206" s="47"/>
      <c r="IN1206" s="47"/>
      <c r="IO1206" s="47"/>
      <c r="IP1206" s="47"/>
      <c r="IQ1206" s="47"/>
      <c r="IR1206" s="47"/>
      <c r="IS1206" s="47"/>
      <c r="IT1206" s="47"/>
      <c r="IU1206" s="47"/>
      <c r="IV1206" s="47"/>
      <c r="IW1206" s="47"/>
      <c r="IX1206" s="47"/>
      <c r="IY1206" s="47"/>
      <c r="IZ1206" s="47"/>
      <c r="JA1206" s="47"/>
      <c r="JB1206" s="47"/>
      <c r="JC1206" s="47"/>
      <c r="JD1206" s="47"/>
      <c r="JE1206" s="47"/>
      <c r="JF1206" s="47"/>
      <c r="JG1206" s="47"/>
      <c r="JH1206" s="47"/>
      <c r="JI1206" s="47"/>
      <c r="JJ1206" s="47"/>
      <c r="JK1206" s="47"/>
      <c r="JL1206" s="47"/>
      <c r="JM1206" s="47"/>
      <c r="JN1206" s="47"/>
      <c r="JO1206" s="47"/>
      <c r="JP1206" s="47"/>
      <c r="JQ1206" s="47"/>
      <c r="JR1206" s="47"/>
      <c r="JS1206" s="47"/>
      <c r="JT1206" s="47"/>
      <c r="JU1206" s="47"/>
      <c r="JV1206" s="47"/>
      <c r="JW1206" s="47"/>
      <c r="JX1206" s="47"/>
      <c r="JY1206" s="47"/>
      <c r="JZ1206" s="47"/>
      <c r="KA1206" s="47"/>
      <c r="KB1206" s="47"/>
      <c r="KC1206" s="47"/>
      <c r="KD1206" s="47"/>
      <c r="KE1206" s="47"/>
      <c r="KF1206" s="47"/>
      <c r="KG1206" s="47"/>
      <c r="KH1206" s="47"/>
      <c r="KI1206" s="47"/>
      <c r="KJ1206" s="47"/>
      <c r="KK1206" s="47"/>
      <c r="KL1206" s="47"/>
      <c r="KM1206" s="47"/>
      <c r="KN1206" s="47"/>
      <c r="KO1206" s="47"/>
      <c r="KP1206" s="47"/>
      <c r="KQ1206" s="47"/>
      <c r="KR1206" s="47"/>
      <c r="KS1206" s="47"/>
      <c r="KT1206" s="47"/>
      <c r="KU1206" s="47"/>
      <c r="KV1206" s="47"/>
      <c r="KW1206" s="47"/>
      <c r="KX1206" s="47"/>
      <c r="KY1206" s="47"/>
      <c r="KZ1206" s="47"/>
      <c r="LA1206" s="47"/>
      <c r="LB1206" s="47"/>
      <c r="LC1206" s="47"/>
      <c r="LD1206" s="47"/>
      <c r="LE1206" s="47"/>
      <c r="LF1206" s="47"/>
      <c r="LG1206" s="47"/>
      <c r="LH1206" s="47"/>
      <c r="LI1206" s="47"/>
      <c r="LJ1206" s="47"/>
      <c r="LK1206" s="47"/>
      <c r="LL1206" s="47"/>
      <c r="LM1206" s="47"/>
      <c r="LN1206" s="47"/>
      <c r="LO1206" s="47"/>
      <c r="LP1206" s="47"/>
      <c r="LQ1206" s="47"/>
      <c r="LR1206" s="47"/>
      <c r="LS1206" s="47"/>
      <c r="LT1206" s="47"/>
      <c r="LU1206" s="47"/>
      <c r="LV1206" s="47"/>
      <c r="LW1206" s="47"/>
      <c r="LX1206" s="47"/>
      <c r="LY1206" s="47"/>
      <c r="LZ1206" s="47"/>
      <c r="MA1206" s="47"/>
      <c r="MB1206" s="47"/>
      <c r="MC1206" s="47"/>
      <c r="MD1206" s="47"/>
      <c r="ME1206" s="47"/>
      <c r="MF1206" s="47"/>
      <c r="MG1206" s="47"/>
      <c r="MH1206" s="47"/>
      <c r="MI1206" s="47"/>
      <c r="MJ1206" s="47"/>
      <c r="MK1206" s="47"/>
      <c r="ML1206" s="47"/>
      <c r="MM1206" s="47"/>
      <c r="MN1206" s="47"/>
      <c r="MO1206" s="47"/>
      <c r="MP1206" s="47"/>
      <c r="MQ1206" s="47"/>
      <c r="MR1206" s="47"/>
      <c r="MS1206" s="47"/>
      <c r="MT1206" s="47"/>
      <c r="MU1206" s="47"/>
      <c r="MV1206" s="47"/>
      <c r="MW1206" s="47"/>
      <c r="MX1206" s="47"/>
      <c r="MY1206" s="47"/>
      <c r="MZ1206" s="47"/>
      <c r="NA1206" s="47"/>
    </row>
    <row r="1207" spans="138:365" x14ac:dyDescent="0.25">
      <c r="EH1207" s="47"/>
      <c r="EI1207" s="47"/>
      <c r="EJ1207" s="47"/>
      <c r="EK1207" s="47"/>
      <c r="EL1207" s="47"/>
      <c r="EM1207" s="47"/>
      <c r="EN1207" s="47"/>
      <c r="EO1207" s="47"/>
      <c r="EP1207" s="47"/>
      <c r="EQ1207" s="47"/>
      <c r="ER1207" s="47"/>
      <c r="ES1207" s="47"/>
      <c r="ET1207" s="47"/>
      <c r="EU1207" s="47"/>
      <c r="EV1207" s="47"/>
      <c r="EW1207" s="47"/>
      <c r="EX1207" s="47"/>
      <c r="EY1207" s="47"/>
      <c r="EZ1207" s="47"/>
      <c r="FA1207" s="47"/>
      <c r="FB1207" s="47"/>
      <c r="FC1207" s="47"/>
      <c r="FD1207" s="47"/>
      <c r="FE1207" s="47"/>
      <c r="FF1207" s="47"/>
      <c r="FG1207" s="47"/>
      <c r="FH1207" s="47"/>
      <c r="FI1207" s="47"/>
      <c r="FJ1207" s="47"/>
      <c r="FK1207" s="47"/>
      <c r="FL1207" s="47"/>
      <c r="FM1207" s="47"/>
      <c r="FN1207" s="47"/>
      <c r="FO1207" s="47"/>
      <c r="FP1207" s="47"/>
      <c r="FQ1207" s="47"/>
      <c r="FR1207" s="47"/>
      <c r="FS1207" s="47"/>
      <c r="FT1207" s="47"/>
      <c r="FU1207" s="47"/>
      <c r="FV1207" s="47"/>
      <c r="FW1207" s="47"/>
      <c r="FX1207" s="47"/>
      <c r="FY1207" s="47"/>
      <c r="FZ1207" s="47"/>
      <c r="GA1207" s="47"/>
      <c r="GB1207" s="47"/>
      <c r="GC1207" s="47"/>
      <c r="GD1207" s="47"/>
      <c r="GE1207" s="47"/>
      <c r="GF1207" s="47"/>
      <c r="GG1207" s="47"/>
      <c r="GH1207" s="47"/>
      <c r="GI1207" s="47"/>
      <c r="GJ1207" s="47"/>
      <c r="GK1207" s="47"/>
      <c r="GL1207" s="47"/>
      <c r="GM1207" s="47"/>
      <c r="GN1207" s="47"/>
      <c r="GO1207" s="47"/>
      <c r="GP1207" s="47"/>
      <c r="GQ1207" s="47"/>
      <c r="GR1207" s="47"/>
      <c r="GS1207" s="47"/>
      <c r="GT1207" s="47"/>
      <c r="GU1207" s="47"/>
      <c r="GV1207" s="47"/>
      <c r="GW1207" s="47"/>
      <c r="GX1207" s="47"/>
      <c r="GY1207" s="47"/>
      <c r="GZ1207" s="47"/>
      <c r="HA1207" s="47"/>
      <c r="HB1207" s="47"/>
      <c r="HC1207" s="47"/>
      <c r="HD1207" s="47"/>
      <c r="HE1207" s="47"/>
      <c r="HF1207" s="47"/>
      <c r="HG1207" s="47"/>
      <c r="HH1207" s="47"/>
      <c r="HI1207" s="47"/>
      <c r="HJ1207" s="47"/>
      <c r="HK1207" s="47"/>
      <c r="HL1207" s="47"/>
      <c r="HM1207" s="47"/>
      <c r="HN1207" s="47"/>
      <c r="HO1207" s="47"/>
      <c r="HP1207" s="47"/>
      <c r="HQ1207" s="47"/>
      <c r="HR1207" s="47"/>
      <c r="HS1207" s="47"/>
      <c r="HT1207" s="47"/>
      <c r="HU1207" s="47"/>
      <c r="HV1207" s="47"/>
      <c r="HW1207" s="47"/>
      <c r="HX1207" s="47"/>
      <c r="HY1207" s="47"/>
      <c r="HZ1207" s="47"/>
      <c r="IA1207" s="47"/>
      <c r="IB1207" s="47"/>
      <c r="IC1207" s="47"/>
      <c r="ID1207" s="47"/>
      <c r="IE1207" s="47"/>
      <c r="IF1207" s="47"/>
      <c r="IG1207" s="47"/>
      <c r="IH1207" s="47"/>
      <c r="II1207" s="47"/>
      <c r="IJ1207" s="47"/>
      <c r="IK1207" s="47"/>
      <c r="IL1207" s="47"/>
      <c r="IM1207" s="47"/>
      <c r="IN1207" s="47"/>
      <c r="IO1207" s="47"/>
      <c r="IP1207" s="47"/>
      <c r="IQ1207" s="47"/>
      <c r="IR1207" s="47"/>
      <c r="IS1207" s="47"/>
      <c r="IT1207" s="47"/>
      <c r="IU1207" s="47"/>
      <c r="IV1207" s="47"/>
      <c r="IW1207" s="47"/>
      <c r="IX1207" s="47"/>
      <c r="IY1207" s="47"/>
      <c r="IZ1207" s="47"/>
      <c r="JA1207" s="47"/>
      <c r="JB1207" s="47"/>
      <c r="JC1207" s="47"/>
      <c r="JD1207" s="47"/>
      <c r="JE1207" s="47"/>
      <c r="JF1207" s="47"/>
      <c r="JG1207" s="47"/>
      <c r="JH1207" s="47"/>
      <c r="JI1207" s="47"/>
      <c r="JJ1207" s="47"/>
      <c r="JK1207" s="47"/>
      <c r="JL1207" s="47"/>
      <c r="JM1207" s="47"/>
      <c r="JN1207" s="47"/>
      <c r="JO1207" s="47"/>
      <c r="JP1207" s="47"/>
      <c r="JQ1207" s="47"/>
      <c r="JR1207" s="47"/>
      <c r="JS1207" s="47"/>
      <c r="JT1207" s="47"/>
      <c r="JU1207" s="47"/>
      <c r="JV1207" s="47"/>
      <c r="JW1207" s="47"/>
      <c r="JX1207" s="47"/>
      <c r="JY1207" s="47"/>
      <c r="JZ1207" s="47"/>
      <c r="KA1207" s="47"/>
      <c r="KB1207" s="47"/>
      <c r="KC1207" s="47"/>
      <c r="KD1207" s="47"/>
      <c r="KE1207" s="47"/>
      <c r="KF1207" s="47"/>
      <c r="KG1207" s="47"/>
      <c r="KH1207" s="47"/>
      <c r="KI1207" s="47"/>
      <c r="KJ1207" s="47"/>
      <c r="KK1207" s="47"/>
      <c r="KL1207" s="47"/>
      <c r="KM1207" s="47"/>
      <c r="KN1207" s="47"/>
      <c r="KO1207" s="47"/>
      <c r="KP1207" s="47"/>
      <c r="KQ1207" s="47"/>
      <c r="KR1207" s="47"/>
      <c r="KS1207" s="47"/>
      <c r="KT1207" s="47"/>
      <c r="KU1207" s="47"/>
      <c r="KV1207" s="47"/>
      <c r="KW1207" s="47"/>
      <c r="KX1207" s="47"/>
      <c r="KY1207" s="47"/>
      <c r="KZ1207" s="47"/>
      <c r="LA1207" s="47"/>
      <c r="LB1207" s="47"/>
      <c r="LC1207" s="47"/>
      <c r="LD1207" s="47"/>
      <c r="LE1207" s="47"/>
      <c r="LF1207" s="47"/>
      <c r="LG1207" s="47"/>
      <c r="LH1207" s="47"/>
      <c r="LI1207" s="47"/>
      <c r="LJ1207" s="47"/>
      <c r="LK1207" s="47"/>
      <c r="LL1207" s="47"/>
      <c r="LM1207" s="47"/>
      <c r="LN1207" s="47"/>
      <c r="LO1207" s="47"/>
      <c r="LP1207" s="47"/>
      <c r="LQ1207" s="47"/>
      <c r="LR1207" s="47"/>
      <c r="LS1207" s="47"/>
      <c r="LT1207" s="47"/>
      <c r="LU1207" s="47"/>
      <c r="LV1207" s="47"/>
      <c r="LW1207" s="47"/>
      <c r="LX1207" s="47"/>
      <c r="LY1207" s="47"/>
      <c r="LZ1207" s="47"/>
      <c r="MA1207" s="47"/>
      <c r="MB1207" s="47"/>
      <c r="MC1207" s="47"/>
      <c r="MD1207" s="47"/>
      <c r="ME1207" s="47"/>
      <c r="MF1207" s="47"/>
      <c r="MG1207" s="47"/>
      <c r="MH1207" s="47"/>
      <c r="MI1207" s="47"/>
      <c r="MJ1207" s="47"/>
      <c r="MK1207" s="47"/>
      <c r="ML1207" s="47"/>
      <c r="MM1207" s="47"/>
      <c r="MN1207" s="47"/>
      <c r="MO1207" s="47"/>
      <c r="MP1207" s="47"/>
      <c r="MQ1207" s="47"/>
      <c r="MR1207" s="47"/>
      <c r="MS1207" s="47"/>
      <c r="MT1207" s="47"/>
      <c r="MU1207" s="47"/>
      <c r="MV1207" s="47"/>
      <c r="MW1207" s="47"/>
      <c r="MX1207" s="47"/>
      <c r="MY1207" s="47"/>
      <c r="MZ1207" s="47"/>
      <c r="NA1207" s="47"/>
    </row>
    <row r="1208" spans="138:365" x14ac:dyDescent="0.25">
      <c r="EH1208" s="47"/>
      <c r="EI1208" s="47"/>
      <c r="EJ1208" s="47"/>
      <c r="EK1208" s="47"/>
      <c r="EL1208" s="47"/>
      <c r="EM1208" s="47"/>
      <c r="EN1208" s="47"/>
      <c r="EO1208" s="47"/>
      <c r="EP1208" s="47"/>
      <c r="EQ1208" s="47"/>
      <c r="ER1208" s="47"/>
      <c r="ES1208" s="47"/>
      <c r="ET1208" s="47"/>
      <c r="EU1208" s="47"/>
      <c r="EV1208" s="47"/>
      <c r="EW1208" s="47"/>
      <c r="EX1208" s="47"/>
      <c r="EY1208" s="47"/>
      <c r="EZ1208" s="47"/>
      <c r="FA1208" s="47"/>
      <c r="FB1208" s="47"/>
      <c r="FC1208" s="47"/>
      <c r="FD1208" s="47"/>
      <c r="FE1208" s="47"/>
      <c r="FF1208" s="47"/>
      <c r="FG1208" s="47"/>
      <c r="FH1208" s="47"/>
      <c r="FI1208" s="47"/>
      <c r="FJ1208" s="47"/>
      <c r="FK1208" s="47"/>
      <c r="FL1208" s="47"/>
      <c r="FM1208" s="47"/>
      <c r="FN1208" s="47"/>
      <c r="FO1208" s="47"/>
      <c r="FP1208" s="47"/>
      <c r="FQ1208" s="47"/>
      <c r="FR1208" s="47"/>
      <c r="FS1208" s="47"/>
      <c r="FT1208" s="47"/>
      <c r="FU1208" s="47"/>
      <c r="FV1208" s="47"/>
      <c r="FW1208" s="47"/>
      <c r="FX1208" s="47"/>
      <c r="FY1208" s="47"/>
      <c r="FZ1208" s="47"/>
      <c r="GA1208" s="47"/>
      <c r="GB1208" s="47"/>
      <c r="GC1208" s="47"/>
      <c r="GD1208" s="47"/>
      <c r="GE1208" s="47"/>
      <c r="GF1208" s="47"/>
      <c r="GG1208" s="47"/>
      <c r="GH1208" s="47"/>
      <c r="GI1208" s="47"/>
      <c r="GJ1208" s="47"/>
      <c r="GK1208" s="47"/>
      <c r="GL1208" s="47"/>
      <c r="GM1208" s="47"/>
      <c r="GN1208" s="47"/>
      <c r="GO1208" s="47"/>
      <c r="GP1208" s="47"/>
      <c r="GQ1208" s="47"/>
      <c r="GR1208" s="47"/>
      <c r="GS1208" s="47"/>
      <c r="GT1208" s="47"/>
      <c r="GU1208" s="47"/>
      <c r="GV1208" s="47"/>
      <c r="GW1208" s="47"/>
      <c r="GX1208" s="47"/>
      <c r="GY1208" s="47"/>
      <c r="GZ1208" s="47"/>
      <c r="HA1208" s="47"/>
      <c r="HB1208" s="47"/>
      <c r="HC1208" s="47"/>
      <c r="HD1208" s="47"/>
      <c r="HE1208" s="47"/>
      <c r="HF1208" s="47"/>
      <c r="HG1208" s="47"/>
      <c r="HH1208" s="47"/>
      <c r="HI1208" s="47"/>
      <c r="HJ1208" s="47"/>
      <c r="HK1208" s="47"/>
      <c r="HL1208" s="47"/>
      <c r="HM1208" s="47"/>
      <c r="HN1208" s="47"/>
      <c r="HO1208" s="47"/>
      <c r="HP1208" s="47"/>
      <c r="HQ1208" s="47"/>
      <c r="HR1208" s="47"/>
      <c r="HS1208" s="47"/>
      <c r="HT1208" s="47"/>
      <c r="HU1208" s="47"/>
      <c r="HV1208" s="47"/>
      <c r="HW1208" s="47"/>
      <c r="HX1208" s="47"/>
      <c r="HY1208" s="47"/>
      <c r="HZ1208" s="47"/>
      <c r="IA1208" s="47"/>
      <c r="IB1208" s="47"/>
      <c r="IC1208" s="47"/>
      <c r="ID1208" s="47"/>
      <c r="IE1208" s="47"/>
      <c r="IF1208" s="47"/>
      <c r="IG1208" s="47"/>
      <c r="IH1208" s="47"/>
      <c r="II1208" s="47"/>
      <c r="IJ1208" s="47"/>
      <c r="IK1208" s="47"/>
      <c r="IL1208" s="47"/>
      <c r="IM1208" s="47"/>
      <c r="IN1208" s="47"/>
      <c r="IO1208" s="47"/>
      <c r="IP1208" s="47"/>
      <c r="IQ1208" s="47"/>
      <c r="IR1208" s="47"/>
      <c r="IS1208" s="47"/>
      <c r="IT1208" s="47"/>
      <c r="IU1208" s="47"/>
      <c r="IV1208" s="47"/>
      <c r="IW1208" s="47"/>
      <c r="IX1208" s="47"/>
      <c r="IY1208" s="47"/>
      <c r="IZ1208" s="47"/>
      <c r="JA1208" s="47"/>
      <c r="JB1208" s="47"/>
      <c r="JC1208" s="47"/>
      <c r="JD1208" s="47"/>
      <c r="JE1208" s="47"/>
      <c r="JF1208" s="47"/>
      <c r="JG1208" s="47"/>
      <c r="JH1208" s="47"/>
      <c r="JI1208" s="47"/>
      <c r="JJ1208" s="47"/>
      <c r="JK1208" s="47"/>
      <c r="JL1208" s="47"/>
      <c r="JM1208" s="47"/>
      <c r="JN1208" s="47"/>
      <c r="JO1208" s="47"/>
      <c r="JP1208" s="47"/>
      <c r="JQ1208" s="47"/>
      <c r="JR1208" s="47"/>
      <c r="JS1208" s="47"/>
      <c r="JT1208" s="47"/>
      <c r="JU1208" s="47"/>
      <c r="JV1208" s="47"/>
      <c r="JW1208" s="47"/>
      <c r="JX1208" s="47"/>
      <c r="JY1208" s="47"/>
      <c r="JZ1208" s="47"/>
      <c r="KA1208" s="47"/>
      <c r="KB1208" s="47"/>
      <c r="KC1208" s="47"/>
      <c r="KD1208" s="47"/>
      <c r="KE1208" s="47"/>
      <c r="KF1208" s="47"/>
      <c r="KG1208" s="47"/>
      <c r="KH1208" s="47"/>
      <c r="KI1208" s="47"/>
      <c r="KJ1208" s="47"/>
      <c r="KK1208" s="47"/>
      <c r="KL1208" s="47"/>
      <c r="KM1208" s="47"/>
      <c r="KN1208" s="47"/>
      <c r="KO1208" s="47"/>
      <c r="KP1208" s="47"/>
      <c r="KQ1208" s="47"/>
      <c r="KR1208" s="47"/>
      <c r="KS1208" s="47"/>
      <c r="KT1208" s="47"/>
      <c r="KU1208" s="47"/>
      <c r="KV1208" s="47"/>
      <c r="KW1208" s="47"/>
      <c r="KX1208" s="47"/>
      <c r="KY1208" s="47"/>
      <c r="KZ1208" s="47"/>
      <c r="LA1208" s="47"/>
      <c r="LB1208" s="47"/>
      <c r="LC1208" s="47"/>
      <c r="LD1208" s="47"/>
      <c r="LE1208" s="47"/>
      <c r="LF1208" s="47"/>
      <c r="LG1208" s="47"/>
      <c r="LH1208" s="47"/>
      <c r="LI1208" s="47"/>
      <c r="LJ1208" s="47"/>
      <c r="LK1208" s="47"/>
      <c r="LL1208" s="47"/>
      <c r="LM1208" s="47"/>
      <c r="LN1208" s="47"/>
      <c r="LO1208" s="47"/>
      <c r="LP1208" s="47"/>
      <c r="LQ1208" s="47"/>
      <c r="LR1208" s="47"/>
      <c r="LS1208" s="47"/>
      <c r="LT1208" s="47"/>
      <c r="LU1208" s="47"/>
      <c r="LV1208" s="47"/>
      <c r="LW1208" s="47"/>
      <c r="LX1208" s="47"/>
      <c r="LY1208" s="47"/>
      <c r="LZ1208" s="47"/>
      <c r="MA1208" s="47"/>
      <c r="MB1208" s="47"/>
      <c r="MC1208" s="47"/>
      <c r="MD1208" s="47"/>
      <c r="ME1208" s="47"/>
      <c r="MF1208" s="47"/>
      <c r="MG1208" s="47"/>
      <c r="MH1208" s="47"/>
      <c r="MI1208" s="47"/>
      <c r="MJ1208" s="47"/>
      <c r="MK1208" s="47"/>
      <c r="ML1208" s="47"/>
      <c r="MM1208" s="47"/>
      <c r="MN1208" s="47"/>
      <c r="MO1208" s="47"/>
      <c r="MP1208" s="47"/>
      <c r="MQ1208" s="47"/>
      <c r="MR1208" s="47"/>
      <c r="MS1208" s="47"/>
      <c r="MT1208" s="47"/>
      <c r="MU1208" s="47"/>
      <c r="MV1208" s="47"/>
      <c r="MW1208" s="47"/>
      <c r="MX1208" s="47"/>
      <c r="MY1208" s="47"/>
      <c r="MZ1208" s="47"/>
      <c r="NA1208" s="47"/>
    </row>
    <row r="1209" spans="138:365" x14ac:dyDescent="0.25">
      <c r="EH1209" s="47"/>
      <c r="EI1209" s="47"/>
      <c r="EJ1209" s="47"/>
      <c r="EK1209" s="47"/>
      <c r="EL1209" s="47"/>
      <c r="EM1209" s="47"/>
      <c r="EN1209" s="47"/>
      <c r="EO1209" s="47"/>
      <c r="EP1209" s="47"/>
      <c r="EQ1209" s="47"/>
      <c r="ER1209" s="47"/>
      <c r="ES1209" s="47"/>
      <c r="ET1209" s="47"/>
      <c r="EU1209" s="47"/>
      <c r="EV1209" s="47"/>
      <c r="EW1209" s="47"/>
      <c r="EX1209" s="47"/>
      <c r="EY1209" s="47"/>
      <c r="EZ1209" s="47"/>
      <c r="FA1209" s="47"/>
      <c r="FB1209" s="47"/>
      <c r="FC1209" s="47"/>
      <c r="FD1209" s="47"/>
      <c r="FE1209" s="47"/>
      <c r="FF1209" s="47"/>
      <c r="FG1209" s="47"/>
      <c r="FH1209" s="47"/>
      <c r="FI1209" s="47"/>
      <c r="FJ1209" s="47"/>
      <c r="FK1209" s="47"/>
      <c r="FL1209" s="47"/>
      <c r="FM1209" s="47"/>
      <c r="FN1209" s="47"/>
      <c r="FO1209" s="47"/>
      <c r="FP1209" s="47"/>
      <c r="FQ1209" s="47"/>
      <c r="FR1209" s="47"/>
      <c r="FS1209" s="47"/>
      <c r="FT1209" s="47"/>
      <c r="FU1209" s="47"/>
      <c r="FV1209" s="47"/>
      <c r="FW1209" s="47"/>
      <c r="FX1209" s="47"/>
      <c r="FY1209" s="47"/>
      <c r="FZ1209" s="47"/>
      <c r="GA1209" s="47"/>
      <c r="GB1209" s="47"/>
      <c r="GC1209" s="47"/>
      <c r="GD1209" s="47"/>
      <c r="GE1209" s="47"/>
      <c r="GF1209" s="47"/>
      <c r="GG1209" s="47"/>
      <c r="GH1209" s="47"/>
      <c r="GI1209" s="47"/>
      <c r="GJ1209" s="47"/>
      <c r="GK1209" s="47"/>
      <c r="GL1209" s="47"/>
      <c r="GM1209" s="47"/>
      <c r="GN1209" s="47"/>
      <c r="GO1209" s="47"/>
      <c r="GP1209" s="47"/>
      <c r="GQ1209" s="47"/>
      <c r="GR1209" s="47"/>
      <c r="GS1209" s="47"/>
      <c r="GT1209" s="47"/>
      <c r="GU1209" s="47"/>
      <c r="GV1209" s="47"/>
      <c r="GW1209" s="47"/>
      <c r="GX1209" s="47"/>
      <c r="GY1209" s="47"/>
      <c r="GZ1209" s="47"/>
      <c r="HA1209" s="47"/>
      <c r="HB1209" s="47"/>
      <c r="HC1209" s="47"/>
      <c r="HD1209" s="47"/>
      <c r="HE1209" s="47"/>
      <c r="HF1209" s="47"/>
      <c r="HG1209" s="47"/>
      <c r="HH1209" s="47"/>
      <c r="HI1209" s="47"/>
      <c r="HJ1209" s="47"/>
      <c r="HK1209" s="47"/>
      <c r="HL1209" s="47"/>
      <c r="HM1209" s="47"/>
      <c r="HN1209" s="47"/>
      <c r="HO1209" s="47"/>
      <c r="HP1209" s="47"/>
      <c r="HQ1209" s="47"/>
      <c r="HR1209" s="47"/>
      <c r="HS1209" s="47"/>
      <c r="HT1209" s="47"/>
      <c r="HU1209" s="47"/>
      <c r="HV1209" s="47"/>
      <c r="HW1209" s="47"/>
      <c r="HX1209" s="47"/>
      <c r="HY1209" s="47"/>
      <c r="HZ1209" s="47"/>
      <c r="IA1209" s="47"/>
      <c r="IB1209" s="47"/>
      <c r="IC1209" s="47"/>
      <c r="ID1209" s="47"/>
      <c r="IE1209" s="47"/>
      <c r="IF1209" s="47"/>
      <c r="IG1209" s="47"/>
      <c r="IH1209" s="47"/>
      <c r="II1209" s="47"/>
      <c r="IJ1209" s="47"/>
      <c r="IK1209" s="47"/>
      <c r="IL1209" s="47"/>
      <c r="IM1209" s="47"/>
      <c r="IN1209" s="47"/>
      <c r="IO1209" s="47"/>
      <c r="IP1209" s="47"/>
      <c r="IQ1209" s="47"/>
      <c r="IR1209" s="47"/>
      <c r="IS1209" s="47"/>
      <c r="IT1209" s="47"/>
      <c r="IU1209" s="47"/>
      <c r="IV1209" s="47"/>
      <c r="IW1209" s="47"/>
      <c r="IX1209" s="47"/>
      <c r="IY1209" s="47"/>
      <c r="IZ1209" s="47"/>
      <c r="JA1209" s="47"/>
      <c r="JB1209" s="47"/>
      <c r="JC1209" s="47"/>
      <c r="JD1209" s="47"/>
      <c r="JE1209" s="47"/>
      <c r="JF1209" s="47"/>
      <c r="JG1209" s="47"/>
      <c r="JH1209" s="47"/>
      <c r="JI1209" s="47"/>
      <c r="JJ1209" s="47"/>
      <c r="JK1209" s="47"/>
      <c r="JL1209" s="47"/>
      <c r="JM1209" s="47"/>
      <c r="JN1209" s="47"/>
      <c r="JO1209" s="47"/>
      <c r="JP1209" s="47"/>
      <c r="JQ1209" s="47"/>
      <c r="JR1209" s="47"/>
      <c r="JS1209" s="47"/>
      <c r="JT1209" s="47"/>
      <c r="JU1209" s="47"/>
      <c r="JV1209" s="47"/>
      <c r="JW1209" s="47"/>
      <c r="JX1209" s="47"/>
      <c r="JY1209" s="47"/>
      <c r="JZ1209" s="47"/>
      <c r="KA1209" s="47"/>
      <c r="KB1209" s="47"/>
      <c r="KC1209" s="47"/>
      <c r="KD1209" s="47"/>
      <c r="KE1209" s="47"/>
      <c r="KF1209" s="47"/>
      <c r="KG1209" s="47"/>
      <c r="KH1209" s="47"/>
      <c r="KI1209" s="47"/>
      <c r="KJ1209" s="47"/>
      <c r="KK1209" s="47"/>
      <c r="KL1209" s="47"/>
      <c r="KM1209" s="47"/>
      <c r="KN1209" s="47"/>
      <c r="KO1209" s="47"/>
      <c r="KP1209" s="47"/>
      <c r="KQ1209" s="47"/>
      <c r="KR1209" s="47"/>
      <c r="KS1209" s="47"/>
      <c r="KT1209" s="47"/>
      <c r="KU1209" s="47"/>
      <c r="KV1209" s="47"/>
      <c r="KW1209" s="47"/>
      <c r="KX1209" s="47"/>
      <c r="KY1209" s="47"/>
      <c r="KZ1209" s="47"/>
      <c r="LA1209" s="47"/>
      <c r="LB1209" s="47"/>
      <c r="LC1209" s="47"/>
      <c r="LD1209" s="47"/>
      <c r="LE1209" s="47"/>
      <c r="LF1209" s="47"/>
      <c r="LG1209" s="47"/>
      <c r="LH1209" s="47"/>
      <c r="LI1209" s="47"/>
      <c r="LJ1209" s="47"/>
      <c r="LK1209" s="47"/>
      <c r="LL1209" s="47"/>
      <c r="LM1209" s="47"/>
      <c r="LN1209" s="47"/>
      <c r="LO1209" s="47"/>
      <c r="LP1209" s="47"/>
      <c r="LQ1209" s="47"/>
      <c r="LR1209" s="47"/>
      <c r="LS1209" s="47"/>
      <c r="LT1209" s="47"/>
      <c r="LU1209" s="47"/>
      <c r="LV1209" s="47"/>
      <c r="LW1209" s="47"/>
      <c r="LX1209" s="47"/>
      <c r="LY1209" s="47"/>
      <c r="LZ1209" s="47"/>
      <c r="MA1209" s="47"/>
      <c r="MB1209" s="47"/>
      <c r="MC1209" s="47"/>
      <c r="MD1209" s="47"/>
      <c r="ME1209" s="47"/>
      <c r="MF1209" s="47"/>
      <c r="MG1209" s="47"/>
      <c r="MH1209" s="47"/>
      <c r="MI1209" s="47"/>
      <c r="MJ1209" s="47"/>
      <c r="MK1209" s="47"/>
      <c r="ML1209" s="47"/>
      <c r="MM1209" s="47"/>
      <c r="MN1209" s="47"/>
      <c r="MO1209" s="47"/>
      <c r="MP1209" s="47"/>
      <c r="MQ1209" s="47"/>
      <c r="MR1209" s="47"/>
      <c r="MS1209" s="47"/>
      <c r="MT1209" s="47"/>
      <c r="MU1209" s="47"/>
      <c r="MV1209" s="47"/>
      <c r="MW1209" s="47"/>
      <c r="MX1209" s="47"/>
      <c r="MY1209" s="47"/>
      <c r="MZ1209" s="47"/>
      <c r="NA1209" s="47"/>
    </row>
    <row r="1210" spans="138:365" x14ac:dyDescent="0.25">
      <c r="EH1210" s="47"/>
      <c r="EI1210" s="47"/>
      <c r="EJ1210" s="47"/>
      <c r="EK1210" s="47"/>
      <c r="EL1210" s="47"/>
      <c r="EM1210" s="47"/>
      <c r="EN1210" s="47"/>
      <c r="EO1210" s="47"/>
      <c r="EP1210" s="47"/>
      <c r="EQ1210" s="47"/>
      <c r="ER1210" s="47"/>
      <c r="ES1210" s="47"/>
      <c r="ET1210" s="47"/>
      <c r="EU1210" s="47"/>
      <c r="EV1210" s="47"/>
      <c r="EW1210" s="47"/>
      <c r="EX1210" s="47"/>
      <c r="EY1210" s="47"/>
      <c r="EZ1210" s="47"/>
      <c r="FA1210" s="47"/>
      <c r="FB1210" s="47"/>
      <c r="FC1210" s="47"/>
      <c r="FD1210" s="47"/>
      <c r="FE1210" s="47"/>
      <c r="FF1210" s="47"/>
      <c r="FG1210" s="47"/>
      <c r="FH1210" s="47"/>
      <c r="FI1210" s="47"/>
      <c r="FJ1210" s="47"/>
      <c r="FK1210" s="47"/>
      <c r="FL1210" s="47"/>
      <c r="FM1210" s="47"/>
      <c r="FN1210" s="47"/>
      <c r="FO1210" s="47"/>
      <c r="FP1210" s="47"/>
      <c r="FQ1210" s="47"/>
      <c r="FR1210" s="47"/>
      <c r="FS1210" s="47"/>
      <c r="FT1210" s="47"/>
      <c r="FU1210" s="47"/>
      <c r="FV1210" s="47"/>
      <c r="FW1210" s="47"/>
      <c r="FX1210" s="47"/>
      <c r="FY1210" s="47"/>
      <c r="FZ1210" s="47"/>
      <c r="GA1210" s="47"/>
      <c r="GB1210" s="47"/>
      <c r="GC1210" s="47"/>
      <c r="GD1210" s="47"/>
      <c r="GE1210" s="47"/>
      <c r="GF1210" s="47"/>
      <c r="GG1210" s="47"/>
      <c r="GH1210" s="47"/>
      <c r="GI1210" s="47"/>
      <c r="GJ1210" s="47"/>
      <c r="GK1210" s="47"/>
      <c r="GL1210" s="47"/>
      <c r="GM1210" s="47"/>
      <c r="GN1210" s="47"/>
      <c r="GO1210" s="47"/>
      <c r="GP1210" s="47"/>
      <c r="GQ1210" s="47"/>
      <c r="GR1210" s="47"/>
      <c r="GS1210" s="47"/>
      <c r="GT1210" s="47"/>
      <c r="GU1210" s="47"/>
      <c r="GV1210" s="47"/>
      <c r="GW1210" s="47"/>
      <c r="GX1210" s="47"/>
      <c r="GY1210" s="47"/>
      <c r="GZ1210" s="47"/>
      <c r="HA1210" s="47"/>
      <c r="HB1210" s="47"/>
      <c r="HC1210" s="47"/>
      <c r="HD1210" s="47"/>
      <c r="HE1210" s="47"/>
      <c r="HF1210" s="47"/>
      <c r="HG1210" s="47"/>
      <c r="HH1210" s="47"/>
      <c r="HI1210" s="47"/>
      <c r="HJ1210" s="47"/>
      <c r="HK1210" s="47"/>
      <c r="HL1210" s="47"/>
      <c r="HM1210" s="47"/>
      <c r="HN1210" s="47"/>
      <c r="HO1210" s="47"/>
      <c r="HP1210" s="47"/>
      <c r="HQ1210" s="47"/>
      <c r="HR1210" s="47"/>
      <c r="HS1210" s="47"/>
      <c r="HT1210" s="47"/>
      <c r="HU1210" s="47"/>
      <c r="HV1210" s="47"/>
      <c r="HW1210" s="47"/>
      <c r="HX1210" s="47"/>
      <c r="HY1210" s="47"/>
      <c r="HZ1210" s="47"/>
      <c r="IA1210" s="47"/>
      <c r="IB1210" s="47"/>
      <c r="IC1210" s="47"/>
      <c r="ID1210" s="47"/>
      <c r="IE1210" s="47"/>
      <c r="IF1210" s="47"/>
      <c r="IG1210" s="47"/>
      <c r="IH1210" s="47"/>
      <c r="II1210" s="47"/>
      <c r="IJ1210" s="47"/>
      <c r="IK1210" s="47"/>
      <c r="IL1210" s="47"/>
      <c r="IM1210" s="47"/>
      <c r="IN1210" s="47"/>
      <c r="IO1210" s="47"/>
      <c r="IP1210" s="47"/>
      <c r="IQ1210" s="47"/>
      <c r="IR1210" s="47"/>
      <c r="IS1210" s="47"/>
      <c r="IT1210" s="47"/>
      <c r="IU1210" s="47"/>
      <c r="IV1210" s="47"/>
      <c r="IW1210" s="47"/>
      <c r="IX1210" s="47"/>
      <c r="IY1210" s="47"/>
      <c r="IZ1210" s="47"/>
      <c r="JA1210" s="47"/>
      <c r="JB1210" s="47"/>
      <c r="JC1210" s="47"/>
      <c r="JD1210" s="47"/>
      <c r="JE1210" s="47"/>
      <c r="JF1210" s="47"/>
      <c r="JG1210" s="47"/>
      <c r="JH1210" s="47"/>
      <c r="JI1210" s="47"/>
      <c r="JJ1210" s="47"/>
      <c r="JK1210" s="47"/>
      <c r="JL1210" s="47"/>
      <c r="JM1210" s="47"/>
      <c r="JN1210" s="47"/>
      <c r="JO1210" s="47"/>
      <c r="JP1210" s="47"/>
      <c r="JQ1210" s="47"/>
      <c r="JR1210" s="47"/>
      <c r="JS1210" s="47"/>
      <c r="JT1210" s="47"/>
      <c r="JU1210" s="47"/>
      <c r="JV1210" s="47"/>
      <c r="JW1210" s="47"/>
      <c r="JX1210" s="47"/>
      <c r="JY1210" s="47"/>
      <c r="JZ1210" s="47"/>
      <c r="KA1210" s="47"/>
      <c r="KB1210" s="47"/>
      <c r="KC1210" s="47"/>
      <c r="KD1210" s="47"/>
      <c r="KE1210" s="47"/>
      <c r="KF1210" s="47"/>
      <c r="KG1210" s="47"/>
      <c r="KH1210" s="47"/>
      <c r="KI1210" s="47"/>
      <c r="KJ1210" s="47"/>
      <c r="KK1210" s="47"/>
      <c r="KL1210" s="47"/>
      <c r="KM1210" s="47"/>
      <c r="KN1210" s="47"/>
      <c r="KO1210" s="47"/>
      <c r="KP1210" s="47"/>
      <c r="KQ1210" s="47"/>
      <c r="KR1210" s="47"/>
      <c r="KS1210" s="47"/>
      <c r="KT1210" s="47"/>
      <c r="KU1210" s="47"/>
      <c r="KV1210" s="47"/>
      <c r="KW1210" s="47"/>
      <c r="KX1210" s="47"/>
      <c r="KY1210" s="47"/>
      <c r="KZ1210" s="47"/>
      <c r="LA1210" s="47"/>
      <c r="LB1210" s="47"/>
      <c r="LC1210" s="47"/>
      <c r="LD1210" s="47"/>
      <c r="LE1210" s="47"/>
      <c r="LF1210" s="47"/>
      <c r="LG1210" s="47"/>
      <c r="LH1210" s="47"/>
      <c r="LI1210" s="47"/>
      <c r="LJ1210" s="47"/>
      <c r="LK1210" s="47"/>
      <c r="LL1210" s="47"/>
      <c r="LM1210" s="47"/>
      <c r="LN1210" s="47"/>
      <c r="LO1210" s="47"/>
      <c r="LP1210" s="47"/>
      <c r="LQ1210" s="47"/>
      <c r="LR1210" s="47"/>
      <c r="LS1210" s="47"/>
      <c r="LT1210" s="47"/>
      <c r="LU1210" s="47"/>
      <c r="LV1210" s="47"/>
      <c r="LW1210" s="47"/>
      <c r="LX1210" s="47"/>
      <c r="LY1210" s="47"/>
      <c r="LZ1210" s="47"/>
      <c r="MA1210" s="47"/>
      <c r="MB1210" s="47"/>
      <c r="MC1210" s="47"/>
      <c r="MD1210" s="47"/>
      <c r="ME1210" s="47"/>
      <c r="MF1210" s="47"/>
      <c r="MG1210" s="47"/>
      <c r="MH1210" s="47"/>
      <c r="MI1210" s="47"/>
      <c r="MJ1210" s="47"/>
      <c r="MK1210" s="47"/>
      <c r="ML1210" s="47"/>
      <c r="MM1210" s="47"/>
      <c r="MN1210" s="47"/>
      <c r="MO1210" s="47"/>
      <c r="MP1210" s="47"/>
      <c r="MQ1210" s="47"/>
      <c r="MR1210" s="47"/>
      <c r="MS1210" s="47"/>
      <c r="MT1210" s="47"/>
      <c r="MU1210" s="47"/>
      <c r="MV1210" s="47"/>
      <c r="MW1210" s="47"/>
      <c r="MX1210" s="47"/>
      <c r="MY1210" s="47"/>
      <c r="MZ1210" s="47"/>
      <c r="NA1210" s="47"/>
    </row>
    <row r="1211" spans="138:365" x14ac:dyDescent="0.25">
      <c r="EH1211" s="47"/>
      <c r="EI1211" s="47"/>
      <c r="EJ1211" s="47"/>
      <c r="EK1211" s="47"/>
      <c r="EL1211" s="47"/>
      <c r="EM1211" s="47"/>
      <c r="EN1211" s="47"/>
      <c r="EO1211" s="47"/>
      <c r="EP1211" s="47"/>
      <c r="EQ1211" s="47"/>
      <c r="ER1211" s="47"/>
      <c r="ES1211" s="47"/>
      <c r="ET1211" s="47"/>
      <c r="EU1211" s="47"/>
      <c r="EV1211" s="47"/>
      <c r="EW1211" s="47"/>
      <c r="EX1211" s="47"/>
      <c r="EY1211" s="47"/>
      <c r="EZ1211" s="47"/>
      <c r="FA1211" s="47"/>
      <c r="FB1211" s="47"/>
      <c r="FC1211" s="47"/>
      <c r="FD1211" s="47"/>
      <c r="FE1211" s="47"/>
      <c r="FF1211" s="47"/>
      <c r="FG1211" s="47"/>
      <c r="FH1211" s="47"/>
      <c r="FI1211" s="47"/>
      <c r="FJ1211" s="47"/>
      <c r="FK1211" s="47"/>
      <c r="FL1211" s="47"/>
      <c r="FM1211" s="47"/>
      <c r="FN1211" s="47"/>
      <c r="FO1211" s="47"/>
      <c r="FP1211" s="47"/>
      <c r="FQ1211" s="47"/>
      <c r="FR1211" s="47"/>
      <c r="FS1211" s="47"/>
      <c r="FT1211" s="47"/>
      <c r="FU1211" s="47"/>
      <c r="FV1211" s="47"/>
      <c r="FW1211" s="47"/>
      <c r="FX1211" s="47"/>
      <c r="FY1211" s="47"/>
      <c r="FZ1211" s="47"/>
      <c r="GA1211" s="47"/>
      <c r="GB1211" s="47"/>
      <c r="GC1211" s="47"/>
      <c r="GD1211" s="47"/>
      <c r="GE1211" s="47"/>
      <c r="GF1211" s="47"/>
      <c r="GG1211" s="47"/>
      <c r="GH1211" s="47"/>
      <c r="GI1211" s="47"/>
      <c r="GJ1211" s="47"/>
      <c r="GK1211" s="47"/>
      <c r="GL1211" s="47"/>
      <c r="GM1211" s="47"/>
      <c r="GN1211" s="47"/>
      <c r="GO1211" s="47"/>
      <c r="GP1211" s="47"/>
      <c r="GQ1211" s="47"/>
      <c r="GR1211" s="47"/>
      <c r="GS1211" s="47"/>
      <c r="GT1211" s="47"/>
      <c r="GU1211" s="47"/>
      <c r="GV1211" s="47"/>
      <c r="GW1211" s="47"/>
      <c r="GX1211" s="47"/>
      <c r="GY1211" s="47"/>
      <c r="GZ1211" s="47"/>
      <c r="HA1211" s="47"/>
      <c r="HB1211" s="47"/>
      <c r="HC1211" s="47"/>
      <c r="HD1211" s="47"/>
      <c r="HE1211" s="47"/>
      <c r="HF1211" s="47"/>
      <c r="HG1211" s="47"/>
      <c r="HH1211" s="47"/>
      <c r="HI1211" s="47"/>
      <c r="HJ1211" s="47"/>
      <c r="HK1211" s="47"/>
      <c r="HL1211" s="47"/>
      <c r="HM1211" s="47"/>
      <c r="HN1211" s="47"/>
      <c r="HO1211" s="47"/>
      <c r="HP1211" s="47"/>
      <c r="HQ1211" s="47"/>
      <c r="HR1211" s="47"/>
      <c r="HS1211" s="47"/>
      <c r="HT1211" s="47"/>
      <c r="HU1211" s="47"/>
      <c r="HV1211" s="47"/>
      <c r="HW1211" s="47"/>
      <c r="HX1211" s="47"/>
      <c r="HY1211" s="47"/>
      <c r="HZ1211" s="47"/>
      <c r="IA1211" s="47"/>
      <c r="IB1211" s="47"/>
      <c r="IC1211" s="47"/>
      <c r="ID1211" s="47"/>
      <c r="IE1211" s="47"/>
      <c r="IF1211" s="47"/>
      <c r="IG1211" s="47"/>
      <c r="IH1211" s="47"/>
      <c r="II1211" s="47"/>
      <c r="IJ1211" s="47"/>
      <c r="IK1211" s="47"/>
      <c r="IL1211" s="47"/>
      <c r="IM1211" s="47"/>
      <c r="IN1211" s="47"/>
      <c r="IO1211" s="47"/>
      <c r="IP1211" s="47"/>
      <c r="IQ1211" s="47"/>
      <c r="IR1211" s="47"/>
      <c r="IS1211" s="47"/>
      <c r="IT1211" s="47"/>
      <c r="IU1211" s="47"/>
      <c r="IV1211" s="47"/>
      <c r="IW1211" s="47"/>
      <c r="IX1211" s="47"/>
      <c r="IY1211" s="47"/>
      <c r="IZ1211" s="47"/>
      <c r="JA1211" s="47"/>
      <c r="JB1211" s="47"/>
      <c r="JC1211" s="47"/>
      <c r="JD1211" s="47"/>
      <c r="JE1211" s="47"/>
      <c r="JF1211" s="47"/>
      <c r="JG1211" s="47"/>
      <c r="JH1211" s="47"/>
      <c r="JI1211" s="47"/>
      <c r="JJ1211" s="47"/>
      <c r="JK1211" s="47"/>
      <c r="JL1211" s="47"/>
      <c r="JM1211" s="47"/>
      <c r="JN1211" s="47"/>
      <c r="JO1211" s="47"/>
      <c r="JP1211" s="47"/>
      <c r="JQ1211" s="47"/>
      <c r="JR1211" s="47"/>
      <c r="JS1211" s="47"/>
      <c r="JT1211" s="47"/>
      <c r="JU1211" s="47"/>
      <c r="JV1211" s="47"/>
      <c r="JW1211" s="47"/>
      <c r="JX1211" s="47"/>
      <c r="JY1211" s="47"/>
      <c r="JZ1211" s="47"/>
      <c r="KA1211" s="47"/>
      <c r="KB1211" s="47"/>
      <c r="KC1211" s="47"/>
      <c r="KD1211" s="47"/>
      <c r="KE1211" s="47"/>
      <c r="KF1211" s="47"/>
      <c r="KG1211" s="47"/>
      <c r="KH1211" s="47"/>
      <c r="KI1211" s="47"/>
      <c r="KJ1211" s="47"/>
      <c r="KK1211" s="47"/>
      <c r="KL1211" s="47"/>
      <c r="KM1211" s="47"/>
      <c r="KN1211" s="47"/>
      <c r="KO1211" s="47"/>
      <c r="KP1211" s="47"/>
      <c r="KQ1211" s="47"/>
      <c r="KR1211" s="47"/>
      <c r="KS1211" s="47"/>
      <c r="KT1211" s="47"/>
      <c r="KU1211" s="47"/>
      <c r="KV1211" s="47"/>
      <c r="KW1211" s="47"/>
      <c r="KX1211" s="47"/>
      <c r="KY1211" s="47"/>
      <c r="KZ1211" s="47"/>
      <c r="LA1211" s="47"/>
      <c r="LB1211" s="47"/>
      <c r="LC1211" s="47"/>
      <c r="LD1211" s="47"/>
      <c r="LE1211" s="47"/>
      <c r="LF1211" s="47"/>
      <c r="LG1211" s="47"/>
      <c r="LH1211" s="47"/>
      <c r="LI1211" s="47"/>
      <c r="LJ1211" s="47"/>
      <c r="LK1211" s="47"/>
      <c r="LL1211" s="47"/>
      <c r="LM1211" s="47"/>
      <c r="LN1211" s="47"/>
      <c r="LO1211" s="47"/>
      <c r="LP1211" s="47"/>
      <c r="LQ1211" s="47"/>
      <c r="LR1211" s="47"/>
      <c r="LS1211" s="47"/>
      <c r="LT1211" s="47"/>
      <c r="LU1211" s="47"/>
      <c r="LV1211" s="47"/>
      <c r="LW1211" s="47"/>
      <c r="LX1211" s="47"/>
      <c r="LY1211" s="47"/>
      <c r="LZ1211" s="47"/>
      <c r="MA1211" s="47"/>
      <c r="MB1211" s="47"/>
      <c r="MC1211" s="47"/>
      <c r="MD1211" s="47"/>
      <c r="ME1211" s="47"/>
      <c r="MF1211" s="47"/>
      <c r="MG1211" s="47"/>
      <c r="MH1211" s="47"/>
      <c r="MI1211" s="47"/>
      <c r="MJ1211" s="47"/>
      <c r="MK1211" s="47"/>
      <c r="ML1211" s="47"/>
      <c r="MM1211" s="47"/>
      <c r="MN1211" s="47"/>
      <c r="MO1211" s="47"/>
      <c r="MP1211" s="47"/>
      <c r="MQ1211" s="47"/>
      <c r="MR1211" s="47"/>
      <c r="MS1211" s="47"/>
      <c r="MT1211" s="47"/>
      <c r="MU1211" s="47"/>
      <c r="MV1211" s="47"/>
      <c r="MW1211" s="47"/>
      <c r="MX1211" s="47"/>
      <c r="MY1211" s="47"/>
      <c r="MZ1211" s="47"/>
      <c r="NA1211" s="47"/>
    </row>
    <row r="1212" spans="138:365" x14ac:dyDescent="0.25">
      <c r="EH1212" s="47"/>
      <c r="EI1212" s="47"/>
      <c r="EJ1212" s="47"/>
      <c r="EK1212" s="47"/>
      <c r="EL1212" s="47"/>
      <c r="EM1212" s="47"/>
      <c r="EN1212" s="47"/>
      <c r="EO1212" s="47"/>
      <c r="EP1212" s="47"/>
      <c r="EQ1212" s="47"/>
      <c r="ER1212" s="47"/>
      <c r="ES1212" s="47"/>
      <c r="ET1212" s="47"/>
      <c r="EU1212" s="47"/>
      <c r="EV1212" s="47"/>
      <c r="EW1212" s="47"/>
      <c r="EX1212" s="47"/>
      <c r="EY1212" s="47"/>
      <c r="EZ1212" s="47"/>
      <c r="FA1212" s="47"/>
      <c r="FB1212" s="47"/>
      <c r="FC1212" s="47"/>
      <c r="FD1212" s="47"/>
      <c r="FE1212" s="47"/>
      <c r="FF1212" s="47"/>
      <c r="FG1212" s="47"/>
      <c r="FH1212" s="47"/>
      <c r="FI1212" s="47"/>
      <c r="FJ1212" s="47"/>
      <c r="FK1212" s="47"/>
      <c r="FL1212" s="47"/>
      <c r="FM1212" s="47"/>
      <c r="FN1212" s="47"/>
      <c r="FO1212" s="47"/>
      <c r="FP1212" s="47"/>
      <c r="FQ1212" s="47"/>
      <c r="FR1212" s="47"/>
      <c r="FS1212" s="47"/>
      <c r="FT1212" s="47"/>
      <c r="FU1212" s="47"/>
      <c r="FV1212" s="47"/>
      <c r="FW1212" s="47"/>
      <c r="FX1212" s="47"/>
      <c r="FY1212" s="47"/>
      <c r="FZ1212" s="47"/>
      <c r="GA1212" s="47"/>
      <c r="GB1212" s="47"/>
      <c r="GC1212" s="47"/>
      <c r="GD1212" s="47"/>
      <c r="GE1212" s="47"/>
      <c r="GF1212" s="47"/>
      <c r="GG1212" s="47"/>
      <c r="GH1212" s="47"/>
      <c r="GI1212" s="47"/>
      <c r="GJ1212" s="47"/>
      <c r="GK1212" s="47"/>
      <c r="GL1212" s="47"/>
      <c r="GM1212" s="47"/>
      <c r="GN1212" s="47"/>
      <c r="GO1212" s="47"/>
      <c r="GP1212" s="47"/>
      <c r="GQ1212" s="47"/>
      <c r="GR1212" s="47"/>
      <c r="GS1212" s="47"/>
      <c r="GT1212" s="47"/>
      <c r="GU1212" s="47"/>
      <c r="GV1212" s="47"/>
      <c r="GW1212" s="47"/>
      <c r="GX1212" s="47"/>
      <c r="GY1212" s="47"/>
      <c r="GZ1212" s="47"/>
      <c r="HA1212" s="47"/>
      <c r="HB1212" s="47"/>
      <c r="HC1212" s="47"/>
      <c r="HD1212" s="47"/>
      <c r="HE1212" s="47"/>
      <c r="HF1212" s="47"/>
      <c r="HG1212" s="47"/>
      <c r="HH1212" s="47"/>
      <c r="HI1212" s="47"/>
      <c r="HJ1212" s="47"/>
      <c r="HK1212" s="47"/>
      <c r="HL1212" s="47"/>
      <c r="HM1212" s="47"/>
      <c r="HN1212" s="47"/>
      <c r="HO1212" s="47"/>
      <c r="HP1212" s="47"/>
      <c r="HQ1212" s="47"/>
      <c r="HR1212" s="47"/>
      <c r="HS1212" s="47"/>
      <c r="HT1212" s="47"/>
      <c r="HU1212" s="47"/>
      <c r="HV1212" s="47"/>
      <c r="HW1212" s="47"/>
      <c r="HX1212" s="47"/>
      <c r="HY1212" s="47"/>
      <c r="HZ1212" s="47"/>
      <c r="IA1212" s="47"/>
      <c r="IB1212" s="47"/>
      <c r="IC1212" s="47"/>
      <c r="ID1212" s="47"/>
      <c r="IE1212" s="47"/>
      <c r="IF1212" s="47"/>
      <c r="IG1212" s="47"/>
      <c r="IH1212" s="47"/>
      <c r="II1212" s="47"/>
      <c r="IJ1212" s="47"/>
      <c r="IK1212" s="47"/>
      <c r="IL1212" s="47"/>
      <c r="IM1212" s="47"/>
      <c r="IN1212" s="47"/>
      <c r="IO1212" s="47"/>
      <c r="IP1212" s="47"/>
      <c r="IQ1212" s="47"/>
      <c r="IR1212" s="47"/>
      <c r="IS1212" s="47"/>
      <c r="IT1212" s="47"/>
      <c r="IU1212" s="47"/>
      <c r="IV1212" s="47"/>
      <c r="IW1212" s="47"/>
      <c r="IX1212" s="47"/>
      <c r="IY1212" s="47"/>
      <c r="IZ1212" s="47"/>
      <c r="JA1212" s="47"/>
      <c r="JB1212" s="47"/>
      <c r="JC1212" s="47"/>
      <c r="JD1212" s="47"/>
      <c r="JE1212" s="47"/>
      <c r="JF1212" s="47"/>
      <c r="JG1212" s="47"/>
      <c r="JH1212" s="47"/>
      <c r="JI1212" s="47"/>
      <c r="JJ1212" s="47"/>
      <c r="JK1212" s="47"/>
      <c r="JL1212" s="47"/>
      <c r="JM1212" s="47"/>
      <c r="JN1212" s="47"/>
      <c r="JO1212" s="47"/>
      <c r="JP1212" s="47"/>
      <c r="JQ1212" s="47"/>
      <c r="JR1212" s="47"/>
      <c r="JS1212" s="47"/>
      <c r="JT1212" s="47"/>
      <c r="JU1212" s="47"/>
      <c r="JV1212" s="47"/>
      <c r="JW1212" s="47"/>
      <c r="JX1212" s="47"/>
      <c r="JY1212" s="47"/>
      <c r="JZ1212" s="47"/>
      <c r="KA1212" s="47"/>
      <c r="KB1212" s="47"/>
      <c r="KC1212" s="47"/>
      <c r="KD1212" s="47"/>
      <c r="KE1212" s="47"/>
      <c r="KF1212" s="47"/>
      <c r="KG1212" s="47"/>
      <c r="KH1212" s="47"/>
      <c r="KI1212" s="47"/>
      <c r="KJ1212" s="47"/>
      <c r="KK1212" s="47"/>
      <c r="KL1212" s="47"/>
      <c r="KM1212" s="47"/>
      <c r="KN1212" s="47"/>
      <c r="KO1212" s="47"/>
      <c r="KP1212" s="47"/>
      <c r="KQ1212" s="47"/>
      <c r="KR1212" s="47"/>
      <c r="KS1212" s="47"/>
      <c r="KT1212" s="47"/>
      <c r="KU1212" s="47"/>
      <c r="KV1212" s="47"/>
      <c r="KW1212" s="47"/>
      <c r="KX1212" s="47"/>
      <c r="KY1212" s="47"/>
      <c r="KZ1212" s="47"/>
      <c r="LA1212" s="47"/>
      <c r="LB1212" s="47"/>
      <c r="LC1212" s="47"/>
      <c r="LD1212" s="47"/>
      <c r="LE1212" s="47"/>
      <c r="LF1212" s="47"/>
      <c r="LG1212" s="47"/>
      <c r="LH1212" s="47"/>
      <c r="LI1212" s="47"/>
      <c r="LJ1212" s="47"/>
      <c r="LK1212" s="47"/>
      <c r="LL1212" s="47"/>
      <c r="LM1212" s="47"/>
      <c r="LN1212" s="47"/>
      <c r="LO1212" s="47"/>
      <c r="LP1212" s="47"/>
      <c r="LQ1212" s="47"/>
      <c r="LR1212" s="47"/>
      <c r="LS1212" s="47"/>
      <c r="LT1212" s="47"/>
      <c r="LU1212" s="47"/>
      <c r="LV1212" s="47"/>
      <c r="LW1212" s="47"/>
      <c r="LX1212" s="47"/>
      <c r="LY1212" s="47"/>
      <c r="LZ1212" s="47"/>
      <c r="MA1212" s="47"/>
      <c r="MB1212" s="47"/>
      <c r="MC1212" s="47"/>
      <c r="MD1212" s="47"/>
      <c r="ME1212" s="47"/>
      <c r="MF1212" s="47"/>
      <c r="MG1212" s="47"/>
      <c r="MH1212" s="47"/>
      <c r="MI1212" s="47"/>
      <c r="MJ1212" s="47"/>
      <c r="MK1212" s="47"/>
      <c r="ML1212" s="47"/>
      <c r="MM1212" s="47"/>
      <c r="MN1212" s="47"/>
      <c r="MO1212" s="47"/>
      <c r="MP1212" s="47"/>
      <c r="MQ1212" s="47"/>
      <c r="MR1212" s="47"/>
      <c r="MS1212" s="47"/>
      <c r="MT1212" s="47"/>
      <c r="MU1212" s="47"/>
      <c r="MV1212" s="47"/>
      <c r="MW1212" s="47"/>
      <c r="MX1212" s="47"/>
      <c r="MY1212" s="47"/>
      <c r="MZ1212" s="47"/>
      <c r="NA1212" s="47"/>
    </row>
    <row r="1213" spans="138:365" x14ac:dyDescent="0.25">
      <c r="EH1213" s="47"/>
      <c r="EI1213" s="47"/>
      <c r="EJ1213" s="47"/>
      <c r="EK1213" s="47"/>
      <c r="EL1213" s="47"/>
      <c r="EM1213" s="47"/>
      <c r="EN1213" s="47"/>
      <c r="EO1213" s="47"/>
      <c r="EP1213" s="47"/>
      <c r="EQ1213" s="47"/>
      <c r="ER1213" s="47"/>
      <c r="ES1213" s="47"/>
      <c r="ET1213" s="47"/>
      <c r="EU1213" s="47"/>
      <c r="EV1213" s="47"/>
      <c r="EW1213" s="47"/>
      <c r="EX1213" s="47"/>
      <c r="EY1213" s="47"/>
      <c r="EZ1213" s="47"/>
      <c r="FA1213" s="47"/>
      <c r="FB1213" s="47"/>
      <c r="FC1213" s="47"/>
      <c r="FD1213" s="47"/>
      <c r="FE1213" s="47"/>
      <c r="FF1213" s="47"/>
      <c r="FG1213" s="47"/>
      <c r="FH1213" s="47"/>
      <c r="FI1213" s="47"/>
      <c r="FJ1213" s="47"/>
      <c r="FK1213" s="47"/>
      <c r="FL1213" s="47"/>
      <c r="FM1213" s="47"/>
      <c r="FN1213" s="47"/>
      <c r="FO1213" s="47"/>
      <c r="FP1213" s="47"/>
      <c r="FQ1213" s="47"/>
      <c r="FR1213" s="47"/>
      <c r="FS1213" s="47"/>
      <c r="FT1213" s="47"/>
      <c r="FU1213" s="47"/>
      <c r="FV1213" s="47"/>
      <c r="FW1213" s="47"/>
      <c r="FX1213" s="47"/>
      <c r="FY1213" s="47"/>
      <c r="FZ1213" s="47"/>
      <c r="GA1213" s="47"/>
      <c r="GB1213" s="47"/>
      <c r="GC1213" s="47"/>
      <c r="GD1213" s="47"/>
      <c r="GE1213" s="47"/>
      <c r="GF1213" s="47"/>
      <c r="GG1213" s="47"/>
      <c r="GH1213" s="47"/>
      <c r="GI1213" s="47"/>
      <c r="GJ1213" s="47"/>
      <c r="GK1213" s="47"/>
      <c r="GL1213" s="47"/>
      <c r="GM1213" s="47"/>
      <c r="GN1213" s="47"/>
      <c r="GO1213" s="47"/>
      <c r="GP1213" s="47"/>
      <c r="GQ1213" s="47"/>
      <c r="GR1213" s="47"/>
      <c r="GS1213" s="47"/>
      <c r="GT1213" s="47"/>
      <c r="GU1213" s="47"/>
      <c r="GV1213" s="47"/>
      <c r="GW1213" s="47"/>
      <c r="GX1213" s="47"/>
      <c r="GY1213" s="47"/>
      <c r="GZ1213" s="47"/>
      <c r="HA1213" s="47"/>
      <c r="HB1213" s="47"/>
      <c r="HC1213" s="47"/>
      <c r="HD1213" s="47"/>
      <c r="HE1213" s="47"/>
      <c r="HF1213" s="47"/>
      <c r="HG1213" s="47"/>
      <c r="HH1213" s="47"/>
      <c r="HI1213" s="47"/>
      <c r="HJ1213" s="47"/>
      <c r="HK1213" s="47"/>
      <c r="HL1213" s="47"/>
      <c r="HM1213" s="47"/>
      <c r="HN1213" s="47"/>
      <c r="HO1213" s="47"/>
      <c r="HP1213" s="47"/>
      <c r="HQ1213" s="47"/>
      <c r="HR1213" s="47"/>
      <c r="HS1213" s="47"/>
      <c r="HT1213" s="47"/>
      <c r="HU1213" s="47"/>
      <c r="HV1213" s="47"/>
      <c r="HW1213" s="47"/>
      <c r="HX1213" s="47"/>
      <c r="HY1213" s="47"/>
      <c r="HZ1213" s="47"/>
      <c r="IA1213" s="47"/>
      <c r="IB1213" s="47"/>
      <c r="IC1213" s="47"/>
      <c r="ID1213" s="47"/>
      <c r="IE1213" s="47"/>
      <c r="IF1213" s="47"/>
      <c r="IG1213" s="47"/>
      <c r="IH1213" s="47"/>
      <c r="II1213" s="47"/>
      <c r="IJ1213" s="47"/>
      <c r="IK1213" s="47"/>
      <c r="IL1213" s="47"/>
      <c r="IM1213" s="47"/>
      <c r="IN1213" s="47"/>
      <c r="IO1213" s="47"/>
      <c r="IP1213" s="47"/>
      <c r="IQ1213" s="47"/>
      <c r="IR1213" s="47"/>
      <c r="IS1213" s="47"/>
      <c r="IT1213" s="47"/>
      <c r="IU1213" s="47"/>
      <c r="IV1213" s="47"/>
      <c r="IW1213" s="47"/>
      <c r="IX1213" s="47"/>
      <c r="IY1213" s="47"/>
      <c r="IZ1213" s="47"/>
      <c r="JA1213" s="47"/>
      <c r="JB1213" s="47"/>
      <c r="JC1213" s="47"/>
      <c r="JD1213" s="47"/>
      <c r="JE1213" s="47"/>
      <c r="JF1213" s="47"/>
      <c r="JG1213" s="47"/>
      <c r="JH1213" s="47"/>
      <c r="JI1213" s="47"/>
      <c r="JJ1213" s="47"/>
      <c r="JK1213" s="47"/>
      <c r="JL1213" s="47"/>
      <c r="JM1213" s="47"/>
      <c r="JN1213" s="47"/>
      <c r="JO1213" s="47"/>
      <c r="JP1213" s="47"/>
      <c r="JQ1213" s="47"/>
      <c r="JR1213" s="47"/>
      <c r="JS1213" s="47"/>
      <c r="JT1213" s="47"/>
      <c r="JU1213" s="47"/>
      <c r="JV1213" s="47"/>
      <c r="JW1213" s="47"/>
      <c r="JX1213" s="47"/>
      <c r="JY1213" s="47"/>
      <c r="JZ1213" s="47"/>
      <c r="KA1213" s="47"/>
      <c r="KB1213" s="47"/>
      <c r="KC1213" s="47"/>
      <c r="KD1213" s="47"/>
      <c r="KE1213" s="47"/>
      <c r="KF1213" s="47"/>
      <c r="KG1213" s="47"/>
      <c r="KH1213" s="47"/>
      <c r="KI1213" s="47"/>
      <c r="KJ1213" s="47"/>
      <c r="KK1213" s="47"/>
      <c r="KL1213" s="47"/>
      <c r="KM1213" s="47"/>
      <c r="KN1213" s="47"/>
      <c r="KO1213" s="47"/>
      <c r="KP1213" s="47"/>
      <c r="KQ1213" s="47"/>
      <c r="KR1213" s="47"/>
      <c r="KS1213" s="47"/>
      <c r="KT1213" s="47"/>
      <c r="KU1213" s="47"/>
      <c r="KV1213" s="47"/>
      <c r="KW1213" s="47"/>
      <c r="KX1213" s="47"/>
      <c r="KY1213" s="47"/>
      <c r="KZ1213" s="47"/>
      <c r="LA1213" s="47"/>
      <c r="LB1213" s="47"/>
      <c r="LC1213" s="47"/>
      <c r="LD1213" s="47"/>
      <c r="LE1213" s="47"/>
      <c r="LF1213" s="47"/>
      <c r="LG1213" s="47"/>
      <c r="LH1213" s="47"/>
      <c r="LI1213" s="47"/>
      <c r="LJ1213" s="47"/>
      <c r="LK1213" s="47"/>
      <c r="LL1213" s="47"/>
      <c r="LM1213" s="47"/>
      <c r="LN1213" s="47"/>
      <c r="LO1213" s="47"/>
      <c r="LP1213" s="47"/>
      <c r="LQ1213" s="47"/>
      <c r="LR1213" s="47"/>
      <c r="LS1213" s="47"/>
      <c r="LT1213" s="47"/>
      <c r="LU1213" s="47"/>
      <c r="LV1213" s="47"/>
      <c r="LW1213" s="47"/>
      <c r="LX1213" s="47"/>
      <c r="LY1213" s="47"/>
      <c r="LZ1213" s="47"/>
      <c r="MA1213" s="47"/>
      <c r="MB1213" s="47"/>
      <c r="MC1213" s="47"/>
      <c r="MD1213" s="47"/>
      <c r="ME1213" s="47"/>
      <c r="MF1213" s="47"/>
      <c r="MG1213" s="47"/>
      <c r="MH1213" s="47"/>
      <c r="MI1213" s="47"/>
      <c r="MJ1213" s="47"/>
      <c r="MK1213" s="47"/>
      <c r="ML1213" s="47"/>
      <c r="MM1213" s="47"/>
      <c r="MN1213" s="47"/>
      <c r="MO1213" s="47"/>
      <c r="MP1213" s="47"/>
      <c r="MQ1213" s="47"/>
      <c r="MR1213" s="47"/>
      <c r="MS1213" s="47"/>
      <c r="MT1213" s="47"/>
      <c r="MU1213" s="47"/>
      <c r="MV1213" s="47"/>
      <c r="MW1213" s="47"/>
      <c r="MX1213" s="47"/>
      <c r="MY1213" s="47"/>
      <c r="MZ1213" s="47"/>
      <c r="NA1213" s="47"/>
    </row>
    <row r="1214" spans="138:365" x14ac:dyDescent="0.25">
      <c r="EH1214" s="47"/>
      <c r="EI1214" s="47"/>
      <c r="EJ1214" s="47"/>
      <c r="EK1214" s="47"/>
      <c r="EL1214" s="47"/>
      <c r="EM1214" s="47"/>
      <c r="EN1214" s="47"/>
      <c r="EO1214" s="47"/>
      <c r="EP1214" s="47"/>
      <c r="EQ1214" s="47"/>
      <c r="ER1214" s="47"/>
      <c r="ES1214" s="47"/>
      <c r="ET1214" s="47"/>
      <c r="EU1214" s="47"/>
      <c r="EV1214" s="47"/>
      <c r="EW1214" s="47"/>
      <c r="EX1214" s="47"/>
      <c r="EY1214" s="47"/>
      <c r="EZ1214" s="47"/>
      <c r="FA1214" s="47"/>
      <c r="FB1214" s="47"/>
      <c r="FC1214" s="47"/>
      <c r="FD1214" s="47"/>
      <c r="FE1214" s="47"/>
      <c r="FF1214" s="47"/>
      <c r="FG1214" s="47"/>
      <c r="FH1214" s="47"/>
      <c r="FI1214" s="47"/>
      <c r="FJ1214" s="47"/>
      <c r="FK1214" s="47"/>
      <c r="FL1214" s="47"/>
      <c r="FM1214" s="47"/>
      <c r="FN1214" s="47"/>
      <c r="FO1214" s="47"/>
      <c r="FP1214" s="47"/>
      <c r="FQ1214" s="47"/>
      <c r="FR1214" s="47"/>
      <c r="FS1214" s="47"/>
      <c r="FT1214" s="47"/>
      <c r="FU1214" s="47"/>
      <c r="FV1214" s="47"/>
      <c r="FW1214" s="47"/>
      <c r="FX1214" s="47"/>
      <c r="FY1214" s="47"/>
      <c r="FZ1214" s="47"/>
      <c r="GA1214" s="47"/>
      <c r="GB1214" s="47"/>
      <c r="GC1214" s="47"/>
      <c r="GD1214" s="47"/>
      <c r="GE1214" s="47"/>
      <c r="GF1214" s="47"/>
      <c r="GG1214" s="47"/>
      <c r="GH1214" s="47"/>
      <c r="GI1214" s="47"/>
      <c r="GJ1214" s="47"/>
      <c r="GK1214" s="47"/>
      <c r="GL1214" s="47"/>
      <c r="GM1214" s="47"/>
      <c r="GN1214" s="47"/>
      <c r="GO1214" s="47"/>
      <c r="GP1214" s="47"/>
      <c r="GQ1214" s="47"/>
      <c r="GR1214" s="47"/>
      <c r="GS1214" s="47"/>
      <c r="GT1214" s="47"/>
      <c r="GU1214" s="47"/>
      <c r="GV1214" s="47"/>
      <c r="GW1214" s="47"/>
      <c r="GX1214" s="47"/>
      <c r="GY1214" s="47"/>
      <c r="GZ1214" s="47"/>
      <c r="HA1214" s="47"/>
      <c r="HB1214" s="47"/>
      <c r="HC1214" s="47"/>
      <c r="HD1214" s="47"/>
      <c r="HE1214" s="47"/>
      <c r="HF1214" s="47"/>
      <c r="HG1214" s="47"/>
      <c r="HH1214" s="47"/>
      <c r="HI1214" s="47"/>
      <c r="HJ1214" s="47"/>
      <c r="HK1214" s="47"/>
      <c r="HL1214" s="47"/>
      <c r="HM1214" s="47"/>
      <c r="HN1214" s="47"/>
      <c r="HO1214" s="47"/>
      <c r="HP1214" s="47"/>
      <c r="HQ1214" s="47"/>
      <c r="HR1214" s="47"/>
      <c r="HS1214" s="47"/>
      <c r="HT1214" s="47"/>
      <c r="HU1214" s="47"/>
      <c r="HV1214" s="47"/>
      <c r="HW1214" s="47"/>
      <c r="HX1214" s="47"/>
      <c r="HY1214" s="47"/>
      <c r="HZ1214" s="47"/>
      <c r="IA1214" s="47"/>
      <c r="IB1214" s="47"/>
      <c r="IC1214" s="47"/>
      <c r="ID1214" s="47"/>
      <c r="IE1214" s="47"/>
      <c r="IF1214" s="47"/>
      <c r="IG1214" s="47"/>
      <c r="IH1214" s="47"/>
      <c r="II1214" s="47"/>
      <c r="IJ1214" s="47"/>
      <c r="IK1214" s="47"/>
      <c r="IL1214" s="47"/>
      <c r="IM1214" s="47"/>
      <c r="IN1214" s="47"/>
      <c r="IO1214" s="47"/>
      <c r="IP1214" s="47"/>
      <c r="IQ1214" s="47"/>
      <c r="IR1214" s="47"/>
      <c r="IS1214" s="47"/>
      <c r="IT1214" s="47"/>
      <c r="IU1214" s="47"/>
      <c r="IV1214" s="47"/>
      <c r="IW1214" s="47"/>
      <c r="IX1214" s="47"/>
      <c r="IY1214" s="47"/>
      <c r="IZ1214" s="47"/>
      <c r="JA1214" s="47"/>
      <c r="JB1214" s="47"/>
      <c r="JC1214" s="47"/>
      <c r="JD1214" s="47"/>
      <c r="JE1214" s="47"/>
      <c r="JF1214" s="47"/>
      <c r="JG1214" s="47"/>
      <c r="JH1214" s="47"/>
      <c r="JI1214" s="47"/>
      <c r="JJ1214" s="47"/>
      <c r="JK1214" s="47"/>
      <c r="JL1214" s="47"/>
      <c r="JM1214" s="47"/>
      <c r="JN1214" s="47"/>
      <c r="JO1214" s="47"/>
      <c r="JP1214" s="47"/>
      <c r="JQ1214" s="47"/>
      <c r="JR1214" s="47"/>
      <c r="JS1214" s="47"/>
      <c r="JT1214" s="47"/>
      <c r="JU1214" s="47"/>
      <c r="JV1214" s="47"/>
      <c r="JW1214" s="47"/>
      <c r="JX1214" s="47"/>
      <c r="JY1214" s="47"/>
      <c r="JZ1214" s="47"/>
      <c r="KA1214" s="47"/>
      <c r="KB1214" s="47"/>
      <c r="KC1214" s="47"/>
      <c r="KD1214" s="47"/>
      <c r="KE1214" s="47"/>
      <c r="KF1214" s="47"/>
      <c r="KG1214" s="47"/>
      <c r="KH1214" s="47"/>
      <c r="KI1214" s="47"/>
      <c r="KJ1214" s="47"/>
      <c r="KK1214" s="47"/>
      <c r="KL1214" s="47"/>
      <c r="KM1214" s="47"/>
      <c r="KN1214" s="47"/>
      <c r="KO1214" s="47"/>
      <c r="KP1214" s="47"/>
      <c r="KQ1214" s="47"/>
      <c r="KR1214" s="47"/>
      <c r="KS1214" s="47"/>
      <c r="KT1214" s="47"/>
      <c r="KU1214" s="47"/>
      <c r="KV1214" s="47"/>
      <c r="KW1214" s="47"/>
      <c r="KX1214" s="47"/>
      <c r="KY1214" s="47"/>
      <c r="KZ1214" s="47"/>
      <c r="LA1214" s="47"/>
      <c r="LB1214" s="47"/>
      <c r="LC1214" s="47"/>
      <c r="LD1214" s="47"/>
      <c r="LE1214" s="47"/>
      <c r="LF1214" s="47"/>
      <c r="LG1214" s="47"/>
      <c r="LH1214" s="47"/>
      <c r="LI1214" s="47"/>
      <c r="LJ1214" s="47"/>
      <c r="LK1214" s="47"/>
      <c r="LL1214" s="47"/>
      <c r="LM1214" s="47"/>
      <c r="LN1214" s="47"/>
      <c r="LO1214" s="47"/>
      <c r="LP1214" s="47"/>
      <c r="LQ1214" s="47"/>
      <c r="LR1214" s="47"/>
      <c r="LS1214" s="47"/>
      <c r="LT1214" s="47"/>
      <c r="LU1214" s="47"/>
      <c r="LV1214" s="47"/>
      <c r="LW1214" s="47"/>
      <c r="LX1214" s="47"/>
      <c r="LY1214" s="47"/>
      <c r="LZ1214" s="47"/>
      <c r="MA1214" s="47"/>
      <c r="MB1214" s="47"/>
      <c r="MC1214" s="47"/>
      <c r="MD1214" s="47"/>
      <c r="ME1214" s="47"/>
      <c r="MF1214" s="47"/>
      <c r="MG1214" s="47"/>
      <c r="MH1214" s="47"/>
      <c r="MI1214" s="47"/>
      <c r="MJ1214" s="47"/>
      <c r="MK1214" s="47"/>
      <c r="ML1214" s="47"/>
      <c r="MM1214" s="47"/>
      <c r="MN1214" s="47"/>
      <c r="MO1214" s="47"/>
      <c r="MP1214" s="47"/>
      <c r="MQ1214" s="47"/>
      <c r="MR1214" s="47"/>
      <c r="MS1214" s="47"/>
      <c r="MT1214" s="47"/>
      <c r="MU1214" s="47"/>
      <c r="MV1214" s="47"/>
      <c r="MW1214" s="47"/>
      <c r="MX1214" s="47"/>
      <c r="MY1214" s="47"/>
      <c r="MZ1214" s="47"/>
      <c r="NA1214" s="47"/>
    </row>
    <row r="1215" spans="138:365" x14ac:dyDescent="0.25">
      <c r="EH1215" s="47"/>
      <c r="EI1215" s="47"/>
      <c r="EJ1215" s="47"/>
      <c r="EK1215" s="47"/>
      <c r="EL1215" s="47"/>
      <c r="EM1215" s="47"/>
      <c r="EN1215" s="47"/>
      <c r="EO1215" s="47"/>
      <c r="EP1215" s="47"/>
      <c r="EQ1215" s="47"/>
      <c r="ER1215" s="47"/>
      <c r="ES1215" s="47"/>
      <c r="ET1215" s="47"/>
      <c r="EU1215" s="47"/>
      <c r="EV1215" s="47"/>
      <c r="EW1215" s="47"/>
      <c r="EX1215" s="47"/>
      <c r="EY1215" s="47"/>
      <c r="EZ1215" s="47"/>
      <c r="FA1215" s="47"/>
      <c r="FB1215" s="47"/>
      <c r="FC1215" s="47"/>
      <c r="FD1215" s="47"/>
      <c r="FE1215" s="47"/>
      <c r="FF1215" s="47"/>
      <c r="FG1215" s="47"/>
      <c r="FH1215" s="47"/>
      <c r="FI1215" s="47"/>
      <c r="FJ1215" s="47"/>
      <c r="FK1215" s="47"/>
      <c r="FL1215" s="47"/>
      <c r="FM1215" s="47"/>
      <c r="FN1215" s="47"/>
      <c r="FO1215" s="47"/>
      <c r="FP1215" s="47"/>
      <c r="FQ1215" s="47"/>
      <c r="FR1215" s="47"/>
      <c r="FS1215" s="47"/>
      <c r="FT1215" s="47"/>
      <c r="FU1215" s="47"/>
      <c r="FV1215" s="47"/>
      <c r="FW1215" s="47"/>
      <c r="FX1215" s="47"/>
      <c r="FY1215" s="47"/>
      <c r="FZ1215" s="47"/>
      <c r="GA1215" s="47"/>
      <c r="GB1215" s="47"/>
      <c r="GC1215" s="47"/>
      <c r="GD1215" s="47"/>
      <c r="GE1215" s="47"/>
      <c r="GF1215" s="47"/>
      <c r="GG1215" s="47"/>
      <c r="GH1215" s="47"/>
      <c r="GI1215" s="47"/>
      <c r="GJ1215" s="47"/>
      <c r="GK1215" s="47"/>
      <c r="GL1215" s="47"/>
      <c r="GM1215" s="47"/>
      <c r="GN1215" s="47"/>
      <c r="GO1215" s="47"/>
      <c r="GP1215" s="47"/>
      <c r="GQ1215" s="47"/>
      <c r="GR1215" s="47"/>
      <c r="GS1215" s="47"/>
      <c r="GT1215" s="47"/>
      <c r="GU1215" s="47"/>
      <c r="GV1215" s="47"/>
      <c r="GW1215" s="47"/>
      <c r="GX1215" s="47"/>
      <c r="GY1215" s="47"/>
      <c r="GZ1215" s="47"/>
      <c r="HA1215" s="47"/>
      <c r="HB1215" s="47"/>
      <c r="HC1215" s="47"/>
      <c r="HD1215" s="47"/>
      <c r="HE1215" s="47"/>
      <c r="HF1215" s="47"/>
      <c r="HG1215" s="47"/>
      <c r="HH1215" s="47"/>
      <c r="HI1215" s="47"/>
      <c r="HJ1215" s="47"/>
      <c r="HK1215" s="47"/>
      <c r="HL1215" s="47"/>
      <c r="HM1215" s="47"/>
      <c r="HN1215" s="47"/>
      <c r="HO1215" s="47"/>
      <c r="HP1215" s="47"/>
      <c r="HQ1215" s="47"/>
      <c r="HR1215" s="47"/>
      <c r="HS1215" s="47"/>
      <c r="HT1215" s="47"/>
      <c r="HU1215" s="47"/>
      <c r="HV1215" s="47"/>
      <c r="HW1215" s="47"/>
      <c r="HX1215" s="47"/>
      <c r="HY1215" s="47"/>
      <c r="HZ1215" s="47"/>
      <c r="IA1215" s="47"/>
      <c r="IB1215" s="47"/>
      <c r="IC1215" s="47"/>
      <c r="ID1215" s="47"/>
      <c r="IE1215" s="47"/>
      <c r="IF1215" s="47"/>
      <c r="IG1215" s="47"/>
      <c r="IH1215" s="47"/>
      <c r="II1215" s="47"/>
      <c r="IJ1215" s="47"/>
      <c r="IK1215" s="47"/>
      <c r="IL1215" s="47"/>
      <c r="IM1215" s="47"/>
      <c r="IN1215" s="47"/>
      <c r="IO1215" s="47"/>
      <c r="IP1215" s="47"/>
      <c r="IQ1215" s="47"/>
      <c r="IR1215" s="47"/>
      <c r="IS1215" s="47"/>
      <c r="IT1215" s="47"/>
      <c r="IU1215" s="47"/>
      <c r="IV1215" s="47"/>
      <c r="IW1215" s="47"/>
      <c r="IX1215" s="47"/>
      <c r="IY1215" s="47"/>
      <c r="IZ1215" s="47"/>
      <c r="JA1215" s="47"/>
      <c r="JB1215" s="47"/>
      <c r="JC1215" s="47"/>
      <c r="JD1215" s="47"/>
      <c r="JE1215" s="47"/>
      <c r="JF1215" s="47"/>
      <c r="JG1215" s="47"/>
      <c r="JH1215" s="47"/>
      <c r="JI1215" s="47"/>
      <c r="JJ1215" s="47"/>
      <c r="JK1215" s="47"/>
      <c r="JL1215" s="47"/>
      <c r="JM1215" s="47"/>
      <c r="JN1215" s="47"/>
      <c r="JO1215" s="47"/>
      <c r="JP1215" s="47"/>
      <c r="JQ1215" s="47"/>
      <c r="JR1215" s="47"/>
      <c r="JS1215" s="47"/>
      <c r="JT1215" s="47"/>
      <c r="JU1215" s="47"/>
      <c r="JV1215" s="47"/>
      <c r="JW1215" s="47"/>
      <c r="JX1215" s="47"/>
      <c r="JY1215" s="47"/>
      <c r="JZ1215" s="47"/>
      <c r="KA1215" s="47"/>
      <c r="KB1215" s="47"/>
      <c r="KC1215" s="47"/>
      <c r="KD1215" s="47"/>
      <c r="KE1215" s="47"/>
      <c r="KF1215" s="47"/>
      <c r="KG1215" s="47"/>
      <c r="KH1215" s="47"/>
      <c r="KI1215" s="47"/>
      <c r="KJ1215" s="47"/>
      <c r="KK1215" s="47"/>
      <c r="KL1215" s="47"/>
      <c r="KM1215" s="47"/>
      <c r="KN1215" s="47"/>
      <c r="KO1215" s="47"/>
      <c r="KP1215" s="47"/>
      <c r="KQ1215" s="47"/>
      <c r="KR1215" s="47"/>
      <c r="KS1215" s="47"/>
      <c r="KT1215" s="47"/>
      <c r="KU1215" s="47"/>
      <c r="KV1215" s="47"/>
      <c r="KW1215" s="47"/>
      <c r="KX1215" s="47"/>
      <c r="KY1215" s="47"/>
      <c r="KZ1215" s="47"/>
      <c r="LA1215" s="47"/>
      <c r="LB1215" s="47"/>
      <c r="LC1215" s="47"/>
      <c r="LD1215" s="47"/>
      <c r="LE1215" s="47"/>
      <c r="LF1215" s="47"/>
      <c r="LG1215" s="47"/>
      <c r="LH1215" s="47"/>
      <c r="LI1215" s="47"/>
      <c r="LJ1215" s="47"/>
      <c r="LK1215" s="47"/>
      <c r="LL1215" s="47"/>
      <c r="LM1215" s="47"/>
      <c r="LN1215" s="47"/>
      <c r="LO1215" s="47"/>
      <c r="LP1215" s="47"/>
      <c r="LQ1215" s="47"/>
      <c r="LR1215" s="47"/>
      <c r="LS1215" s="47"/>
      <c r="LT1215" s="47"/>
      <c r="LU1215" s="47"/>
      <c r="LV1215" s="47"/>
      <c r="LW1215" s="47"/>
      <c r="LX1215" s="47"/>
      <c r="LY1215" s="47"/>
      <c r="LZ1215" s="47"/>
      <c r="MA1215" s="47"/>
      <c r="MB1215" s="47"/>
      <c r="MC1215" s="47"/>
      <c r="MD1215" s="47"/>
      <c r="ME1215" s="47"/>
      <c r="MF1215" s="47"/>
      <c r="MG1215" s="47"/>
      <c r="MH1215" s="47"/>
      <c r="MI1215" s="47"/>
      <c r="MJ1215" s="47"/>
      <c r="MK1215" s="47"/>
      <c r="ML1215" s="47"/>
      <c r="MM1215" s="47"/>
      <c r="MN1215" s="47"/>
      <c r="MO1215" s="47"/>
      <c r="MP1215" s="47"/>
      <c r="MQ1215" s="47"/>
      <c r="MR1215" s="47"/>
      <c r="MS1215" s="47"/>
      <c r="MT1215" s="47"/>
      <c r="MU1215" s="47"/>
      <c r="MV1215" s="47"/>
      <c r="MW1215" s="47"/>
      <c r="MX1215" s="47"/>
      <c r="MY1215" s="47"/>
      <c r="MZ1215" s="47"/>
      <c r="NA1215" s="47"/>
    </row>
    <row r="1216" spans="138:365" x14ac:dyDescent="0.25">
      <c r="EH1216" s="47"/>
      <c r="EI1216" s="47"/>
      <c r="EJ1216" s="47"/>
      <c r="EK1216" s="47"/>
      <c r="EL1216" s="47"/>
      <c r="EM1216" s="47"/>
      <c r="EN1216" s="47"/>
      <c r="EO1216" s="47"/>
      <c r="EP1216" s="47"/>
      <c r="EQ1216" s="47"/>
      <c r="ER1216" s="47"/>
      <c r="ES1216" s="47"/>
      <c r="ET1216" s="47"/>
      <c r="EU1216" s="47"/>
      <c r="EV1216" s="47"/>
      <c r="EW1216" s="47"/>
      <c r="EX1216" s="47"/>
      <c r="EY1216" s="47"/>
      <c r="EZ1216" s="47"/>
      <c r="FA1216" s="47"/>
      <c r="FB1216" s="47"/>
      <c r="FC1216" s="47"/>
      <c r="FD1216" s="47"/>
      <c r="FE1216" s="47"/>
      <c r="FF1216" s="47"/>
      <c r="FG1216" s="47"/>
      <c r="FH1216" s="47"/>
      <c r="FI1216" s="47"/>
      <c r="FJ1216" s="47"/>
      <c r="FK1216" s="47"/>
      <c r="FL1216" s="47"/>
      <c r="FM1216" s="47"/>
      <c r="FN1216" s="47"/>
      <c r="FO1216" s="47"/>
      <c r="FP1216" s="47"/>
      <c r="FQ1216" s="47"/>
      <c r="FR1216" s="47"/>
      <c r="FS1216" s="47"/>
      <c r="FT1216" s="47"/>
      <c r="FU1216" s="47"/>
      <c r="FV1216" s="47"/>
      <c r="FW1216" s="47"/>
      <c r="FX1216" s="47"/>
      <c r="FY1216" s="47"/>
      <c r="FZ1216" s="47"/>
      <c r="GA1216" s="47"/>
      <c r="GB1216" s="47"/>
      <c r="GC1216" s="47"/>
      <c r="GD1216" s="47"/>
      <c r="GE1216" s="47"/>
      <c r="GF1216" s="47"/>
      <c r="GG1216" s="47"/>
      <c r="GH1216" s="47"/>
      <c r="GI1216" s="47"/>
      <c r="GJ1216" s="47"/>
      <c r="GK1216" s="47"/>
      <c r="GL1216" s="47"/>
      <c r="GM1216" s="47"/>
      <c r="GN1216" s="47"/>
      <c r="GO1216" s="47"/>
      <c r="GP1216" s="47"/>
      <c r="GQ1216" s="47"/>
      <c r="GR1216" s="47"/>
      <c r="GS1216" s="47"/>
      <c r="GT1216" s="47"/>
      <c r="GU1216" s="47"/>
      <c r="GV1216" s="47"/>
      <c r="GW1216" s="47"/>
      <c r="GX1216" s="47"/>
      <c r="GY1216" s="47"/>
      <c r="GZ1216" s="47"/>
      <c r="HA1216" s="47"/>
      <c r="HB1216" s="47"/>
      <c r="HC1216" s="47"/>
      <c r="HD1216" s="47"/>
      <c r="HE1216" s="47"/>
      <c r="HF1216" s="47"/>
      <c r="HG1216" s="47"/>
      <c r="HH1216" s="47"/>
      <c r="HI1216" s="47"/>
      <c r="HJ1216" s="47"/>
      <c r="HK1216" s="47"/>
      <c r="HL1216" s="47"/>
      <c r="HM1216" s="47"/>
      <c r="HN1216" s="47"/>
      <c r="HO1216" s="47"/>
      <c r="HP1216" s="47"/>
      <c r="HQ1216" s="47"/>
      <c r="HR1216" s="47"/>
      <c r="HS1216" s="47"/>
      <c r="HT1216" s="47"/>
      <c r="HU1216" s="47"/>
      <c r="HV1216" s="47"/>
      <c r="HW1216" s="47"/>
      <c r="HX1216" s="47"/>
      <c r="HY1216" s="47"/>
      <c r="HZ1216" s="47"/>
      <c r="IA1216" s="47"/>
      <c r="IB1216" s="47"/>
      <c r="IC1216" s="47"/>
      <c r="ID1216" s="47"/>
      <c r="IE1216" s="47"/>
      <c r="IF1216" s="47"/>
      <c r="IG1216" s="47"/>
      <c r="IH1216" s="47"/>
      <c r="II1216" s="47"/>
      <c r="IJ1216" s="47"/>
      <c r="IK1216" s="47"/>
      <c r="IL1216" s="47"/>
      <c r="IM1216" s="47"/>
      <c r="IN1216" s="47"/>
      <c r="IO1216" s="47"/>
      <c r="IP1216" s="47"/>
      <c r="IQ1216" s="47"/>
      <c r="IR1216" s="47"/>
      <c r="IS1216" s="47"/>
      <c r="IT1216" s="47"/>
      <c r="IU1216" s="47"/>
      <c r="IV1216" s="47"/>
      <c r="IW1216" s="47"/>
      <c r="IX1216" s="47"/>
      <c r="IY1216" s="47"/>
      <c r="IZ1216" s="47"/>
      <c r="JA1216" s="47"/>
      <c r="JB1216" s="47"/>
      <c r="JC1216" s="47"/>
      <c r="JD1216" s="47"/>
      <c r="JE1216" s="47"/>
      <c r="JF1216" s="47"/>
      <c r="JG1216" s="47"/>
      <c r="JH1216" s="47"/>
      <c r="JI1216" s="47"/>
      <c r="JJ1216" s="47"/>
      <c r="JK1216" s="47"/>
      <c r="JL1216" s="47"/>
      <c r="JM1216" s="47"/>
      <c r="JN1216" s="47"/>
      <c r="JO1216" s="47"/>
      <c r="JP1216" s="47"/>
      <c r="JQ1216" s="47"/>
      <c r="JR1216" s="47"/>
      <c r="JS1216" s="47"/>
      <c r="JT1216" s="47"/>
      <c r="JU1216" s="47"/>
      <c r="JV1216" s="47"/>
      <c r="JW1216" s="47"/>
      <c r="JX1216" s="47"/>
      <c r="JY1216" s="47"/>
      <c r="JZ1216" s="47"/>
      <c r="KA1216" s="47"/>
      <c r="KB1216" s="47"/>
      <c r="KC1216" s="47"/>
      <c r="KD1216" s="47"/>
      <c r="KE1216" s="47"/>
      <c r="KF1216" s="47"/>
      <c r="KG1216" s="47"/>
      <c r="KH1216" s="47"/>
      <c r="KI1216" s="47"/>
      <c r="KJ1216" s="47"/>
      <c r="KK1216" s="47"/>
      <c r="KL1216" s="47"/>
      <c r="KM1216" s="47"/>
      <c r="KN1216" s="47"/>
      <c r="KO1216" s="47"/>
      <c r="KP1216" s="47"/>
      <c r="KQ1216" s="47"/>
      <c r="KR1216" s="47"/>
      <c r="KS1216" s="47"/>
      <c r="KT1216" s="47"/>
      <c r="KU1216" s="47"/>
      <c r="KV1216" s="47"/>
      <c r="KW1216" s="47"/>
      <c r="KX1216" s="47"/>
      <c r="KY1216" s="47"/>
      <c r="KZ1216" s="47"/>
      <c r="LA1216" s="47"/>
      <c r="LB1216" s="47"/>
      <c r="LC1216" s="47"/>
      <c r="LD1216" s="47"/>
      <c r="LE1216" s="47"/>
      <c r="LF1216" s="47"/>
      <c r="LG1216" s="47"/>
      <c r="LH1216" s="47"/>
      <c r="LI1216" s="47"/>
      <c r="LJ1216" s="47"/>
      <c r="LK1216" s="47"/>
      <c r="LL1216" s="47"/>
      <c r="LM1216" s="47"/>
      <c r="LN1216" s="47"/>
      <c r="LO1216" s="47"/>
      <c r="LP1216" s="47"/>
      <c r="LQ1216" s="47"/>
      <c r="LR1216" s="47"/>
      <c r="LS1216" s="47"/>
      <c r="LT1216" s="47"/>
      <c r="LU1216" s="47"/>
      <c r="LV1216" s="47"/>
      <c r="LW1216" s="47"/>
      <c r="LX1216" s="47"/>
      <c r="LY1216" s="47"/>
      <c r="LZ1216" s="47"/>
      <c r="MA1216" s="47"/>
      <c r="MB1216" s="47"/>
      <c r="MC1216" s="47"/>
      <c r="MD1216" s="47"/>
      <c r="ME1216" s="47"/>
      <c r="MF1216" s="47"/>
      <c r="MG1216" s="47"/>
      <c r="MH1216" s="47"/>
      <c r="MI1216" s="47"/>
      <c r="MJ1216" s="47"/>
      <c r="MK1216" s="47"/>
      <c r="ML1216" s="47"/>
      <c r="MM1216" s="47"/>
      <c r="MN1216" s="47"/>
      <c r="MO1216" s="47"/>
      <c r="MP1216" s="47"/>
      <c r="MQ1216" s="47"/>
      <c r="MR1216" s="47"/>
      <c r="MS1216" s="47"/>
      <c r="MT1216" s="47"/>
      <c r="MU1216" s="47"/>
      <c r="MV1216" s="47"/>
      <c r="MW1216" s="47"/>
      <c r="MX1216" s="47"/>
      <c r="MY1216" s="47"/>
      <c r="MZ1216" s="47"/>
      <c r="NA1216" s="47"/>
    </row>
    <row r="1217" spans="138:365" x14ac:dyDescent="0.25">
      <c r="EH1217" s="47"/>
      <c r="EI1217" s="47"/>
      <c r="EJ1217" s="47"/>
      <c r="EK1217" s="47"/>
      <c r="EL1217" s="47"/>
      <c r="EM1217" s="47"/>
      <c r="EN1217" s="47"/>
      <c r="EO1217" s="47"/>
      <c r="EP1217" s="47"/>
      <c r="EQ1217" s="47"/>
      <c r="ER1217" s="47"/>
      <c r="ES1217" s="47"/>
      <c r="ET1217" s="47"/>
      <c r="EU1217" s="47"/>
      <c r="EV1217" s="47"/>
      <c r="EW1217" s="47"/>
      <c r="EX1217" s="47"/>
      <c r="EY1217" s="47"/>
      <c r="EZ1217" s="47"/>
      <c r="FA1217" s="47"/>
      <c r="FB1217" s="47"/>
      <c r="FC1217" s="47"/>
      <c r="FD1217" s="47"/>
      <c r="FE1217" s="47"/>
      <c r="FF1217" s="47"/>
      <c r="FG1217" s="47"/>
      <c r="FH1217" s="47"/>
      <c r="FI1217" s="47"/>
      <c r="FJ1217" s="47"/>
      <c r="FK1217" s="47"/>
      <c r="FL1217" s="47"/>
      <c r="FM1217" s="47"/>
      <c r="FN1217" s="47"/>
      <c r="FO1217" s="47"/>
      <c r="FP1217" s="47"/>
      <c r="FQ1217" s="47"/>
      <c r="FR1217" s="47"/>
      <c r="FS1217" s="47"/>
      <c r="FT1217" s="47"/>
      <c r="FU1217" s="47"/>
      <c r="FV1217" s="47"/>
      <c r="FW1217" s="47"/>
      <c r="FX1217" s="47"/>
      <c r="FY1217" s="47"/>
      <c r="FZ1217" s="47"/>
      <c r="GA1217" s="47"/>
      <c r="GB1217" s="47"/>
      <c r="GC1217" s="47"/>
      <c r="GD1217" s="47"/>
      <c r="GE1217" s="47"/>
      <c r="GF1217" s="47"/>
      <c r="GG1217" s="47"/>
      <c r="GH1217" s="47"/>
      <c r="GI1217" s="47"/>
      <c r="GJ1217" s="47"/>
      <c r="GK1217" s="47"/>
      <c r="GL1217" s="47"/>
      <c r="GM1217" s="47"/>
      <c r="GN1217" s="47"/>
      <c r="GO1217" s="47"/>
      <c r="GP1217" s="47"/>
      <c r="GQ1217" s="47"/>
      <c r="GR1217" s="47"/>
      <c r="GS1217" s="47"/>
      <c r="GT1217" s="47"/>
      <c r="GU1217" s="47"/>
      <c r="GV1217" s="47"/>
      <c r="GW1217" s="47"/>
      <c r="GX1217" s="47"/>
      <c r="GY1217" s="47"/>
      <c r="GZ1217" s="47"/>
      <c r="HA1217" s="47"/>
      <c r="HB1217" s="47"/>
      <c r="HC1217" s="47"/>
      <c r="HD1217" s="47"/>
      <c r="HE1217" s="47"/>
      <c r="HF1217" s="47"/>
      <c r="HG1217" s="47"/>
      <c r="HH1217" s="47"/>
      <c r="HI1217" s="47"/>
      <c r="HJ1217" s="47"/>
      <c r="HK1217" s="47"/>
      <c r="HL1217" s="47"/>
      <c r="HM1217" s="47"/>
      <c r="HN1217" s="47"/>
      <c r="HO1217" s="47"/>
      <c r="HP1217" s="47"/>
      <c r="HQ1217" s="47"/>
      <c r="HR1217" s="47"/>
      <c r="HS1217" s="47"/>
      <c r="HT1217" s="47"/>
      <c r="HU1217" s="47"/>
      <c r="HV1217" s="47"/>
      <c r="HW1217" s="47"/>
      <c r="HX1217" s="47"/>
      <c r="HY1217" s="47"/>
      <c r="HZ1217" s="47"/>
      <c r="IA1217" s="47"/>
      <c r="IB1217" s="47"/>
      <c r="IC1217" s="47"/>
      <c r="ID1217" s="47"/>
      <c r="IE1217" s="47"/>
      <c r="IF1217" s="47"/>
      <c r="IG1217" s="47"/>
      <c r="IH1217" s="47"/>
      <c r="II1217" s="47"/>
      <c r="IJ1217" s="47"/>
      <c r="IK1217" s="47"/>
      <c r="IL1217" s="47"/>
      <c r="IM1217" s="47"/>
      <c r="IN1217" s="47"/>
      <c r="IO1217" s="47"/>
      <c r="IP1217" s="47"/>
      <c r="IQ1217" s="47"/>
      <c r="IR1217" s="47"/>
      <c r="IS1217" s="47"/>
      <c r="IT1217" s="47"/>
      <c r="IU1217" s="47"/>
      <c r="IV1217" s="47"/>
      <c r="IW1217" s="47"/>
      <c r="IX1217" s="47"/>
      <c r="IY1217" s="47"/>
      <c r="IZ1217" s="47"/>
      <c r="JA1217" s="47"/>
      <c r="JB1217" s="47"/>
      <c r="JC1217" s="47"/>
      <c r="JD1217" s="47"/>
      <c r="JE1217" s="47"/>
      <c r="JF1217" s="47"/>
      <c r="JG1217" s="47"/>
      <c r="JH1217" s="47"/>
      <c r="JI1217" s="47"/>
      <c r="JJ1217" s="47"/>
      <c r="JK1217" s="47"/>
      <c r="JL1217" s="47"/>
      <c r="JM1217" s="47"/>
      <c r="JN1217" s="47"/>
      <c r="JO1217" s="47"/>
      <c r="JP1217" s="47"/>
      <c r="JQ1217" s="47"/>
      <c r="JR1217" s="47"/>
      <c r="JS1217" s="47"/>
      <c r="JT1217" s="47"/>
      <c r="JU1217" s="47"/>
      <c r="JV1217" s="47"/>
      <c r="JW1217" s="47"/>
      <c r="JX1217" s="47"/>
      <c r="JY1217" s="47"/>
      <c r="JZ1217" s="47"/>
      <c r="KA1217" s="47"/>
      <c r="KB1217" s="47"/>
      <c r="KC1217" s="47"/>
      <c r="KD1217" s="47"/>
      <c r="KE1217" s="47"/>
      <c r="KF1217" s="47"/>
      <c r="KG1217" s="47"/>
      <c r="KH1217" s="47"/>
      <c r="KI1217" s="47"/>
      <c r="KJ1217" s="47"/>
      <c r="KK1217" s="47"/>
      <c r="KL1217" s="47"/>
      <c r="KM1217" s="47"/>
      <c r="KN1217" s="47"/>
      <c r="KO1217" s="47"/>
      <c r="KP1217" s="47"/>
      <c r="KQ1217" s="47"/>
      <c r="KR1217" s="47"/>
      <c r="KS1217" s="47"/>
      <c r="KT1217" s="47"/>
      <c r="KU1217" s="47"/>
      <c r="KV1217" s="47"/>
      <c r="KW1217" s="47"/>
      <c r="KX1217" s="47"/>
      <c r="KY1217" s="47"/>
      <c r="KZ1217" s="47"/>
      <c r="LA1217" s="47"/>
      <c r="LB1217" s="47"/>
      <c r="LC1217" s="47"/>
      <c r="LD1217" s="47"/>
      <c r="LE1217" s="47"/>
      <c r="LF1217" s="47"/>
      <c r="LG1217" s="47"/>
      <c r="LH1217" s="47"/>
      <c r="LI1217" s="47"/>
      <c r="LJ1217" s="47"/>
      <c r="LK1217" s="47"/>
      <c r="LL1217" s="47"/>
      <c r="LM1217" s="47"/>
      <c r="LN1217" s="47"/>
      <c r="LO1217" s="47"/>
      <c r="LP1217" s="47"/>
      <c r="LQ1217" s="47"/>
      <c r="LR1217" s="47"/>
      <c r="LS1217" s="47"/>
      <c r="LT1217" s="47"/>
      <c r="LU1217" s="47"/>
      <c r="LV1217" s="47"/>
      <c r="LW1217" s="47"/>
      <c r="LX1217" s="47"/>
      <c r="LY1217" s="47"/>
      <c r="LZ1217" s="47"/>
      <c r="MA1217" s="47"/>
      <c r="MB1217" s="47"/>
      <c r="MC1217" s="47"/>
      <c r="MD1217" s="47"/>
      <c r="ME1217" s="47"/>
      <c r="MF1217" s="47"/>
      <c r="MG1217" s="47"/>
      <c r="MH1217" s="47"/>
      <c r="MI1217" s="47"/>
      <c r="MJ1217" s="47"/>
      <c r="MK1217" s="47"/>
      <c r="ML1217" s="47"/>
      <c r="MM1217" s="47"/>
      <c r="MN1217" s="47"/>
      <c r="MO1217" s="47"/>
      <c r="MP1217" s="47"/>
      <c r="MQ1217" s="47"/>
      <c r="MR1217" s="47"/>
      <c r="MS1217" s="47"/>
      <c r="MT1217" s="47"/>
      <c r="MU1217" s="47"/>
      <c r="MV1217" s="47"/>
      <c r="MW1217" s="47"/>
      <c r="MX1217" s="47"/>
      <c r="MY1217" s="47"/>
      <c r="MZ1217" s="47"/>
      <c r="NA1217" s="47"/>
    </row>
    <row r="1218" spans="138:365" x14ac:dyDescent="0.25">
      <c r="EH1218" s="47"/>
      <c r="EI1218" s="47"/>
      <c r="EJ1218" s="47"/>
      <c r="EK1218" s="47"/>
      <c r="EL1218" s="47"/>
      <c r="EM1218" s="47"/>
      <c r="EN1218" s="47"/>
      <c r="EO1218" s="47"/>
      <c r="EP1218" s="47"/>
      <c r="EQ1218" s="47"/>
      <c r="ER1218" s="47"/>
      <c r="ES1218" s="47"/>
      <c r="ET1218" s="47"/>
      <c r="EU1218" s="47"/>
      <c r="EV1218" s="47"/>
      <c r="EW1218" s="47"/>
      <c r="EX1218" s="47"/>
      <c r="EY1218" s="47"/>
      <c r="EZ1218" s="47"/>
      <c r="FA1218" s="47"/>
      <c r="FB1218" s="47"/>
      <c r="FC1218" s="47"/>
      <c r="FD1218" s="47"/>
      <c r="FE1218" s="47"/>
      <c r="FF1218" s="47"/>
      <c r="FG1218" s="47"/>
      <c r="FH1218" s="47"/>
      <c r="FI1218" s="47"/>
      <c r="FJ1218" s="47"/>
      <c r="FK1218" s="47"/>
      <c r="FL1218" s="47"/>
      <c r="FM1218" s="47"/>
      <c r="FN1218" s="47"/>
      <c r="FO1218" s="47"/>
      <c r="FP1218" s="47"/>
      <c r="FQ1218" s="47"/>
      <c r="FR1218" s="47"/>
      <c r="FS1218" s="47"/>
      <c r="FT1218" s="47"/>
      <c r="FU1218" s="47"/>
      <c r="FV1218" s="47"/>
      <c r="FW1218" s="47"/>
      <c r="FX1218" s="47"/>
      <c r="FY1218" s="47"/>
      <c r="FZ1218" s="47"/>
      <c r="GA1218" s="47"/>
      <c r="GB1218" s="47"/>
      <c r="GC1218" s="47"/>
      <c r="GD1218" s="47"/>
      <c r="GE1218" s="47"/>
      <c r="GF1218" s="47"/>
      <c r="GG1218" s="47"/>
      <c r="GH1218" s="47"/>
      <c r="GI1218" s="47"/>
      <c r="GJ1218" s="47"/>
      <c r="GK1218" s="47"/>
      <c r="GL1218" s="47"/>
      <c r="GM1218" s="47"/>
      <c r="GN1218" s="47"/>
      <c r="GO1218" s="47"/>
      <c r="GP1218" s="47"/>
      <c r="GQ1218" s="47"/>
      <c r="GR1218" s="47"/>
      <c r="GS1218" s="47"/>
      <c r="GT1218" s="47"/>
      <c r="GU1218" s="47"/>
      <c r="GV1218" s="47"/>
      <c r="GW1218" s="47"/>
      <c r="GX1218" s="47"/>
      <c r="GY1218" s="47"/>
      <c r="GZ1218" s="47"/>
      <c r="HA1218" s="47"/>
      <c r="HB1218" s="47"/>
      <c r="HC1218" s="47"/>
      <c r="HD1218" s="47"/>
      <c r="HE1218" s="47"/>
      <c r="HF1218" s="47"/>
      <c r="HG1218" s="47"/>
      <c r="HH1218" s="47"/>
      <c r="HI1218" s="47"/>
      <c r="HJ1218" s="47"/>
      <c r="HK1218" s="47"/>
      <c r="HL1218" s="47"/>
      <c r="HM1218" s="47"/>
      <c r="HN1218" s="47"/>
      <c r="HO1218" s="47"/>
      <c r="HP1218" s="47"/>
      <c r="HQ1218" s="47"/>
      <c r="HR1218" s="47"/>
      <c r="HS1218" s="47"/>
      <c r="HT1218" s="47"/>
      <c r="HU1218" s="47"/>
      <c r="HV1218" s="47"/>
      <c r="HW1218" s="47"/>
      <c r="HX1218" s="47"/>
      <c r="HY1218" s="47"/>
      <c r="HZ1218" s="47"/>
      <c r="IA1218" s="47"/>
      <c r="IB1218" s="47"/>
      <c r="IC1218" s="47"/>
      <c r="ID1218" s="47"/>
      <c r="IE1218" s="47"/>
      <c r="IF1218" s="47"/>
      <c r="IG1218" s="47"/>
      <c r="IH1218" s="47"/>
      <c r="II1218" s="47"/>
      <c r="IJ1218" s="47"/>
      <c r="IK1218" s="47"/>
      <c r="IL1218" s="47"/>
      <c r="IM1218" s="47"/>
      <c r="IN1218" s="47"/>
      <c r="IO1218" s="47"/>
      <c r="IP1218" s="47"/>
      <c r="IQ1218" s="47"/>
      <c r="IR1218" s="47"/>
      <c r="IS1218" s="47"/>
      <c r="IT1218" s="47"/>
      <c r="IU1218" s="47"/>
      <c r="IV1218" s="47"/>
      <c r="IW1218" s="47"/>
      <c r="IX1218" s="47"/>
      <c r="IY1218" s="47"/>
      <c r="IZ1218" s="47"/>
      <c r="JA1218" s="47"/>
      <c r="JB1218" s="47"/>
      <c r="JC1218" s="47"/>
      <c r="JD1218" s="47"/>
      <c r="JE1218" s="47"/>
      <c r="JF1218" s="47"/>
      <c r="JG1218" s="47"/>
      <c r="JH1218" s="47"/>
      <c r="JI1218" s="47"/>
      <c r="JJ1218" s="47"/>
      <c r="JK1218" s="47"/>
      <c r="JL1218" s="47"/>
      <c r="JM1218" s="47"/>
      <c r="JN1218" s="47"/>
      <c r="JO1218" s="47"/>
      <c r="JP1218" s="47"/>
      <c r="JQ1218" s="47"/>
      <c r="JR1218" s="47"/>
      <c r="JS1218" s="47"/>
      <c r="JT1218" s="47"/>
      <c r="JU1218" s="47"/>
      <c r="JV1218" s="47"/>
      <c r="JW1218" s="47"/>
      <c r="JX1218" s="47"/>
      <c r="JY1218" s="47"/>
      <c r="JZ1218" s="47"/>
      <c r="KA1218" s="47"/>
      <c r="KB1218" s="47"/>
      <c r="KC1218" s="47"/>
      <c r="KD1218" s="47"/>
      <c r="KE1218" s="47"/>
      <c r="KF1218" s="47"/>
      <c r="KG1218" s="47"/>
      <c r="KH1218" s="47"/>
      <c r="KI1218" s="47"/>
      <c r="KJ1218" s="47"/>
      <c r="KK1218" s="47"/>
      <c r="KL1218" s="47"/>
      <c r="KM1218" s="47"/>
      <c r="KN1218" s="47"/>
      <c r="KO1218" s="47"/>
      <c r="KP1218" s="47"/>
      <c r="KQ1218" s="47"/>
      <c r="KR1218" s="47"/>
      <c r="KS1218" s="47"/>
      <c r="KT1218" s="47"/>
      <c r="KU1218" s="47"/>
      <c r="KV1218" s="47"/>
      <c r="KW1218" s="47"/>
      <c r="KX1218" s="47"/>
      <c r="KY1218" s="47"/>
      <c r="KZ1218" s="47"/>
      <c r="LA1218" s="47"/>
      <c r="LB1218" s="47"/>
      <c r="LC1218" s="47"/>
      <c r="LD1218" s="47"/>
      <c r="LE1218" s="47"/>
      <c r="LF1218" s="47"/>
      <c r="LG1218" s="47"/>
      <c r="LH1218" s="47"/>
      <c r="LI1218" s="47"/>
      <c r="LJ1218" s="47"/>
      <c r="LK1218" s="47"/>
      <c r="LL1218" s="47"/>
      <c r="LM1218" s="47"/>
      <c r="LN1218" s="47"/>
      <c r="LO1218" s="47"/>
      <c r="LP1218" s="47"/>
      <c r="LQ1218" s="47"/>
      <c r="LR1218" s="47"/>
      <c r="LS1218" s="47"/>
      <c r="LT1218" s="47"/>
      <c r="LU1218" s="47"/>
      <c r="LV1218" s="47"/>
      <c r="LW1218" s="47"/>
      <c r="LX1218" s="47"/>
      <c r="LY1218" s="47"/>
      <c r="LZ1218" s="47"/>
      <c r="MA1218" s="47"/>
      <c r="MB1218" s="47"/>
      <c r="MC1218" s="47"/>
      <c r="MD1218" s="47"/>
      <c r="ME1218" s="47"/>
      <c r="MF1218" s="47"/>
      <c r="MG1218" s="47"/>
      <c r="MH1218" s="47"/>
      <c r="MI1218" s="47"/>
      <c r="MJ1218" s="47"/>
      <c r="MK1218" s="47"/>
      <c r="ML1218" s="47"/>
      <c r="MM1218" s="47"/>
      <c r="MN1218" s="47"/>
      <c r="MO1218" s="47"/>
      <c r="MP1218" s="47"/>
      <c r="MQ1218" s="47"/>
      <c r="MR1218" s="47"/>
      <c r="MS1218" s="47"/>
      <c r="MT1218" s="47"/>
      <c r="MU1218" s="47"/>
      <c r="MV1218" s="47"/>
      <c r="MW1218" s="47"/>
      <c r="MX1218" s="47"/>
      <c r="MY1218" s="47"/>
      <c r="MZ1218" s="47"/>
      <c r="NA1218" s="47"/>
    </row>
    <row r="1219" spans="138:365" x14ac:dyDescent="0.25">
      <c r="EH1219" s="47"/>
      <c r="EI1219" s="47"/>
      <c r="EJ1219" s="47"/>
      <c r="EK1219" s="47"/>
      <c r="EL1219" s="47"/>
      <c r="EM1219" s="47"/>
      <c r="EN1219" s="47"/>
      <c r="EO1219" s="47"/>
      <c r="EP1219" s="47"/>
      <c r="EQ1219" s="47"/>
      <c r="ER1219" s="47"/>
      <c r="ES1219" s="47"/>
      <c r="ET1219" s="47"/>
      <c r="EU1219" s="47"/>
      <c r="EV1219" s="47"/>
      <c r="EW1219" s="47"/>
      <c r="EX1219" s="47"/>
      <c r="EY1219" s="47"/>
      <c r="EZ1219" s="47"/>
      <c r="FA1219" s="47"/>
      <c r="FB1219" s="47"/>
      <c r="FC1219" s="47"/>
      <c r="FD1219" s="47"/>
      <c r="FE1219" s="47"/>
      <c r="FF1219" s="47"/>
      <c r="FG1219" s="47"/>
      <c r="FH1219" s="47"/>
      <c r="FI1219" s="47"/>
      <c r="FJ1219" s="47"/>
      <c r="FK1219" s="47"/>
      <c r="FL1219" s="47"/>
      <c r="FM1219" s="47"/>
      <c r="FN1219" s="47"/>
      <c r="FO1219" s="47"/>
      <c r="FP1219" s="47"/>
      <c r="FQ1219" s="47"/>
      <c r="FR1219" s="47"/>
      <c r="FS1219" s="47"/>
      <c r="FT1219" s="47"/>
      <c r="FU1219" s="47"/>
      <c r="FV1219" s="47"/>
      <c r="FW1219" s="47"/>
      <c r="FX1219" s="47"/>
      <c r="FY1219" s="47"/>
      <c r="FZ1219" s="47"/>
      <c r="GA1219" s="47"/>
      <c r="GB1219" s="47"/>
      <c r="GC1219" s="47"/>
      <c r="GD1219" s="47"/>
      <c r="GE1219" s="47"/>
      <c r="GF1219" s="47"/>
      <c r="GG1219" s="47"/>
      <c r="GH1219" s="47"/>
      <c r="GI1219" s="47"/>
      <c r="GJ1219" s="47"/>
      <c r="GK1219" s="47"/>
      <c r="GL1219" s="47"/>
      <c r="GM1219" s="47"/>
      <c r="GN1219" s="47"/>
      <c r="GO1219" s="47"/>
      <c r="GP1219" s="47"/>
      <c r="GQ1219" s="47"/>
      <c r="GR1219" s="47"/>
      <c r="GS1219" s="47"/>
      <c r="GT1219" s="47"/>
      <c r="GU1219" s="47"/>
      <c r="GV1219" s="47"/>
      <c r="GW1219" s="47"/>
      <c r="GX1219" s="47"/>
      <c r="GY1219" s="47"/>
      <c r="GZ1219" s="47"/>
      <c r="HA1219" s="47"/>
      <c r="HB1219" s="47"/>
      <c r="HC1219" s="47"/>
      <c r="HD1219" s="47"/>
      <c r="HE1219" s="47"/>
      <c r="HF1219" s="47"/>
      <c r="HG1219" s="47"/>
      <c r="HH1219" s="47"/>
      <c r="HI1219" s="47"/>
      <c r="HJ1219" s="47"/>
      <c r="HK1219" s="47"/>
      <c r="HL1219" s="47"/>
      <c r="HM1219" s="47"/>
      <c r="HN1219" s="47"/>
      <c r="HO1219" s="47"/>
      <c r="HP1219" s="47"/>
      <c r="HQ1219" s="47"/>
      <c r="HR1219" s="47"/>
      <c r="HS1219" s="47"/>
      <c r="HT1219" s="47"/>
      <c r="HU1219" s="47"/>
      <c r="HV1219" s="47"/>
      <c r="HW1219" s="47"/>
      <c r="HX1219" s="47"/>
      <c r="HY1219" s="47"/>
      <c r="HZ1219" s="47"/>
      <c r="IA1219" s="47"/>
      <c r="IB1219" s="47"/>
      <c r="IC1219" s="47"/>
      <c r="ID1219" s="47"/>
      <c r="IE1219" s="47"/>
      <c r="IF1219" s="47"/>
      <c r="IG1219" s="47"/>
      <c r="IH1219" s="47"/>
      <c r="II1219" s="47"/>
      <c r="IJ1219" s="47"/>
      <c r="IK1219" s="47"/>
      <c r="IL1219" s="47"/>
      <c r="IM1219" s="47"/>
      <c r="IN1219" s="47"/>
      <c r="IO1219" s="47"/>
      <c r="IP1219" s="47"/>
      <c r="IQ1219" s="47"/>
      <c r="IR1219" s="47"/>
      <c r="IS1219" s="47"/>
      <c r="IT1219" s="47"/>
      <c r="IU1219" s="47"/>
      <c r="IV1219" s="47"/>
      <c r="IW1219" s="47"/>
      <c r="IX1219" s="47"/>
      <c r="IY1219" s="47"/>
      <c r="IZ1219" s="47"/>
      <c r="JA1219" s="47"/>
      <c r="JB1219" s="47"/>
      <c r="JC1219" s="47"/>
      <c r="JD1219" s="47"/>
      <c r="JE1219" s="47"/>
      <c r="JF1219" s="47"/>
      <c r="JG1219" s="47"/>
      <c r="JH1219" s="47"/>
      <c r="JI1219" s="47"/>
      <c r="JJ1219" s="47"/>
      <c r="JK1219" s="47"/>
      <c r="JL1219" s="47"/>
      <c r="JM1219" s="47"/>
      <c r="JN1219" s="47"/>
      <c r="JO1219" s="47"/>
      <c r="JP1219" s="47"/>
      <c r="JQ1219" s="47"/>
      <c r="JR1219" s="47"/>
      <c r="JS1219" s="47"/>
      <c r="JT1219" s="47"/>
      <c r="JU1219" s="47"/>
      <c r="JV1219" s="47"/>
      <c r="JW1219" s="47"/>
      <c r="JX1219" s="47"/>
      <c r="JY1219" s="47"/>
      <c r="JZ1219" s="47"/>
      <c r="KA1219" s="47"/>
      <c r="KB1219" s="47"/>
      <c r="KC1219" s="47"/>
      <c r="KD1219" s="47"/>
      <c r="KE1219" s="47"/>
      <c r="KF1219" s="47"/>
      <c r="KG1219" s="47"/>
      <c r="KH1219" s="47"/>
      <c r="KI1219" s="47"/>
      <c r="KJ1219" s="47"/>
      <c r="KK1219" s="47"/>
      <c r="KL1219" s="47"/>
      <c r="KM1219" s="47"/>
      <c r="KN1219" s="47"/>
      <c r="KO1219" s="47"/>
      <c r="KP1219" s="47"/>
      <c r="KQ1219" s="47"/>
      <c r="KR1219" s="47"/>
      <c r="KS1219" s="47"/>
      <c r="KT1219" s="47"/>
      <c r="KU1219" s="47"/>
      <c r="KV1219" s="47"/>
      <c r="KW1219" s="47"/>
      <c r="KX1219" s="47"/>
      <c r="KY1219" s="47"/>
      <c r="KZ1219" s="47"/>
      <c r="LA1219" s="47"/>
      <c r="LB1219" s="47"/>
      <c r="LC1219" s="47"/>
      <c r="LD1219" s="47"/>
      <c r="LE1219" s="47"/>
      <c r="LF1219" s="47"/>
      <c r="LG1219" s="47"/>
      <c r="LH1219" s="47"/>
      <c r="LI1219" s="47"/>
      <c r="LJ1219" s="47"/>
      <c r="LK1219" s="47"/>
      <c r="LL1219" s="47"/>
      <c r="LM1219" s="47"/>
      <c r="LN1219" s="47"/>
      <c r="LO1219" s="47"/>
      <c r="LP1219" s="47"/>
      <c r="LQ1219" s="47"/>
      <c r="LR1219" s="47"/>
      <c r="LS1219" s="47"/>
      <c r="LT1219" s="47"/>
      <c r="LU1219" s="47"/>
      <c r="LV1219" s="47"/>
      <c r="LW1219" s="47"/>
      <c r="LX1219" s="47"/>
      <c r="LY1219" s="47"/>
      <c r="LZ1219" s="47"/>
      <c r="MA1219" s="47"/>
      <c r="MB1219" s="47"/>
      <c r="MC1219" s="47"/>
      <c r="MD1219" s="47"/>
      <c r="ME1219" s="47"/>
      <c r="MF1219" s="47"/>
      <c r="MG1219" s="47"/>
      <c r="MH1219" s="47"/>
      <c r="MI1219" s="47"/>
      <c r="MJ1219" s="47"/>
      <c r="MK1219" s="47"/>
      <c r="ML1219" s="47"/>
      <c r="MM1219" s="47"/>
      <c r="MN1219" s="47"/>
      <c r="MO1219" s="47"/>
      <c r="MP1219" s="47"/>
      <c r="MQ1219" s="47"/>
      <c r="MR1219" s="47"/>
      <c r="MS1219" s="47"/>
      <c r="MT1219" s="47"/>
      <c r="MU1219" s="47"/>
      <c r="MV1219" s="47"/>
      <c r="MW1219" s="47"/>
      <c r="MX1219" s="47"/>
      <c r="MY1219" s="47"/>
      <c r="MZ1219" s="47"/>
      <c r="NA1219" s="47"/>
    </row>
    <row r="1220" spans="138:365" x14ac:dyDescent="0.25">
      <c r="EH1220" s="47"/>
      <c r="EI1220" s="47"/>
      <c r="EJ1220" s="47"/>
      <c r="EK1220" s="47"/>
      <c r="EL1220" s="47"/>
      <c r="EM1220" s="47"/>
      <c r="EN1220" s="47"/>
      <c r="EO1220" s="47"/>
      <c r="EP1220" s="47"/>
      <c r="EQ1220" s="47"/>
      <c r="ER1220" s="47"/>
      <c r="ES1220" s="47"/>
      <c r="ET1220" s="47"/>
      <c r="EU1220" s="47"/>
      <c r="EV1220" s="47"/>
      <c r="EW1220" s="47"/>
      <c r="EX1220" s="47"/>
      <c r="EY1220" s="47"/>
      <c r="EZ1220" s="47"/>
      <c r="FA1220" s="47"/>
      <c r="FB1220" s="47"/>
      <c r="FC1220" s="47"/>
      <c r="FD1220" s="47"/>
      <c r="FE1220" s="47"/>
      <c r="FF1220" s="47"/>
      <c r="FG1220" s="47"/>
      <c r="FH1220" s="47"/>
      <c r="FI1220" s="47"/>
      <c r="FJ1220" s="47"/>
      <c r="FK1220" s="47"/>
      <c r="FL1220" s="47"/>
      <c r="FM1220" s="47"/>
      <c r="FN1220" s="47"/>
      <c r="FO1220" s="47"/>
      <c r="FP1220" s="47"/>
      <c r="FQ1220" s="47"/>
      <c r="FR1220" s="47"/>
      <c r="FS1220" s="47"/>
      <c r="FT1220" s="47"/>
      <c r="FU1220" s="47"/>
      <c r="FV1220" s="47"/>
      <c r="FW1220" s="47"/>
      <c r="FX1220" s="47"/>
      <c r="FY1220" s="47"/>
      <c r="FZ1220" s="47"/>
      <c r="GA1220" s="47"/>
      <c r="GB1220" s="47"/>
      <c r="GC1220" s="47"/>
      <c r="GD1220" s="47"/>
      <c r="GE1220" s="47"/>
      <c r="GF1220" s="47"/>
      <c r="GG1220" s="47"/>
      <c r="GH1220" s="47"/>
      <c r="GI1220" s="47"/>
      <c r="GJ1220" s="47"/>
      <c r="GK1220" s="47"/>
      <c r="GL1220" s="47"/>
      <c r="GM1220" s="47"/>
      <c r="GN1220" s="47"/>
      <c r="GO1220" s="47"/>
      <c r="GP1220" s="47"/>
      <c r="GQ1220" s="47"/>
      <c r="GR1220" s="47"/>
      <c r="GS1220" s="47"/>
      <c r="GT1220" s="47"/>
      <c r="GU1220" s="47"/>
      <c r="GV1220" s="47"/>
      <c r="GW1220" s="47"/>
      <c r="GX1220" s="47"/>
      <c r="GY1220" s="47"/>
      <c r="GZ1220" s="47"/>
      <c r="HA1220" s="47"/>
      <c r="HB1220" s="47"/>
      <c r="HC1220" s="47"/>
      <c r="HD1220" s="47"/>
      <c r="HE1220" s="47"/>
      <c r="HF1220" s="47"/>
      <c r="HG1220" s="47"/>
      <c r="HH1220" s="47"/>
      <c r="HI1220" s="47"/>
      <c r="HJ1220" s="47"/>
      <c r="HK1220" s="47"/>
      <c r="HL1220" s="47"/>
      <c r="HM1220" s="47"/>
      <c r="HN1220" s="47"/>
      <c r="HO1220" s="47"/>
      <c r="HP1220" s="47"/>
      <c r="HQ1220" s="47"/>
      <c r="HR1220" s="47"/>
      <c r="HS1220" s="47"/>
      <c r="HT1220" s="47"/>
      <c r="HU1220" s="47"/>
      <c r="HV1220" s="47"/>
      <c r="HW1220" s="47"/>
      <c r="HX1220" s="47"/>
      <c r="HY1220" s="47"/>
      <c r="HZ1220" s="47"/>
      <c r="IA1220" s="47"/>
      <c r="IB1220" s="47"/>
      <c r="IC1220" s="47"/>
      <c r="ID1220" s="47"/>
      <c r="IE1220" s="47"/>
      <c r="IF1220" s="47"/>
      <c r="IG1220" s="47"/>
      <c r="IH1220" s="47"/>
      <c r="II1220" s="47"/>
      <c r="IJ1220" s="47"/>
      <c r="IK1220" s="47"/>
      <c r="IL1220" s="47"/>
      <c r="IM1220" s="47"/>
      <c r="IN1220" s="47"/>
      <c r="IO1220" s="47"/>
      <c r="IP1220" s="47"/>
      <c r="IQ1220" s="47"/>
      <c r="IR1220" s="47"/>
      <c r="IS1220" s="47"/>
      <c r="IT1220" s="47"/>
      <c r="IU1220" s="47"/>
      <c r="IV1220" s="47"/>
      <c r="IW1220" s="47"/>
      <c r="IX1220" s="47"/>
      <c r="IY1220" s="47"/>
      <c r="IZ1220" s="47"/>
      <c r="JA1220" s="47"/>
      <c r="JB1220" s="47"/>
      <c r="JC1220" s="47"/>
      <c r="JD1220" s="47"/>
      <c r="JE1220" s="47"/>
      <c r="JF1220" s="47"/>
      <c r="JG1220" s="47"/>
      <c r="JH1220" s="47"/>
      <c r="JI1220" s="47"/>
      <c r="JJ1220" s="47"/>
      <c r="JK1220" s="47"/>
      <c r="JL1220" s="47"/>
      <c r="JM1220" s="47"/>
      <c r="JN1220" s="47"/>
      <c r="JO1220" s="47"/>
      <c r="JP1220" s="47"/>
      <c r="JQ1220" s="47"/>
      <c r="JR1220" s="47"/>
      <c r="JS1220" s="47"/>
      <c r="JT1220" s="47"/>
      <c r="JU1220" s="47"/>
      <c r="JV1220" s="47"/>
      <c r="JW1220" s="47"/>
      <c r="JX1220" s="47"/>
      <c r="JY1220" s="47"/>
      <c r="JZ1220" s="47"/>
      <c r="KA1220" s="47"/>
      <c r="KB1220" s="47"/>
      <c r="KC1220" s="47"/>
      <c r="KD1220" s="47"/>
      <c r="KE1220" s="47"/>
      <c r="KF1220" s="47"/>
      <c r="KG1220" s="47"/>
      <c r="KH1220" s="47"/>
      <c r="KI1220" s="47"/>
      <c r="KJ1220" s="47"/>
      <c r="KK1220" s="47"/>
      <c r="KL1220" s="47"/>
      <c r="KM1220" s="47"/>
      <c r="KN1220" s="47"/>
      <c r="KO1220" s="47"/>
      <c r="KP1220" s="47"/>
      <c r="KQ1220" s="47"/>
      <c r="KR1220" s="47"/>
      <c r="KS1220" s="47"/>
      <c r="KT1220" s="47"/>
      <c r="KU1220" s="47"/>
      <c r="KV1220" s="47"/>
      <c r="KW1220" s="47"/>
      <c r="KX1220" s="47"/>
      <c r="KY1220" s="47"/>
      <c r="KZ1220" s="47"/>
      <c r="LA1220" s="47"/>
      <c r="LB1220" s="47"/>
      <c r="LC1220" s="47"/>
      <c r="LD1220" s="47"/>
      <c r="LE1220" s="47"/>
      <c r="LF1220" s="47"/>
      <c r="LG1220" s="47"/>
      <c r="LH1220" s="47"/>
      <c r="LI1220" s="47"/>
      <c r="LJ1220" s="47"/>
      <c r="LK1220" s="47"/>
      <c r="LL1220" s="47"/>
      <c r="LM1220" s="47"/>
      <c r="LN1220" s="47"/>
      <c r="LO1220" s="47"/>
      <c r="LP1220" s="47"/>
      <c r="LQ1220" s="47"/>
      <c r="LR1220" s="47"/>
      <c r="LS1220" s="47"/>
      <c r="LT1220" s="47"/>
      <c r="LU1220" s="47"/>
      <c r="LV1220" s="47"/>
      <c r="LW1220" s="47"/>
      <c r="LX1220" s="47"/>
      <c r="LY1220" s="47"/>
      <c r="LZ1220" s="47"/>
      <c r="MA1220" s="47"/>
      <c r="MB1220" s="47"/>
      <c r="MC1220" s="47"/>
      <c r="MD1220" s="47"/>
      <c r="ME1220" s="47"/>
      <c r="MF1220" s="47"/>
      <c r="MG1220" s="47"/>
      <c r="MH1220" s="47"/>
      <c r="MI1220" s="47"/>
      <c r="MJ1220" s="47"/>
      <c r="MK1220" s="47"/>
      <c r="ML1220" s="47"/>
      <c r="MM1220" s="47"/>
      <c r="MN1220" s="47"/>
      <c r="MO1220" s="47"/>
      <c r="MP1220" s="47"/>
      <c r="MQ1220" s="47"/>
      <c r="MR1220" s="47"/>
      <c r="MS1220" s="47"/>
      <c r="MT1220" s="47"/>
      <c r="MU1220" s="47"/>
      <c r="MV1220" s="47"/>
      <c r="MW1220" s="47"/>
      <c r="MX1220" s="47"/>
      <c r="MY1220" s="47"/>
      <c r="MZ1220" s="47"/>
      <c r="NA1220" s="47"/>
    </row>
    <row r="1221" spans="138:365" x14ac:dyDescent="0.25">
      <c r="EH1221" s="47"/>
      <c r="EI1221" s="47"/>
      <c r="EJ1221" s="47"/>
      <c r="EK1221" s="47"/>
      <c r="EL1221" s="47"/>
      <c r="EM1221" s="47"/>
      <c r="EN1221" s="47"/>
      <c r="EO1221" s="47"/>
      <c r="EP1221" s="47"/>
      <c r="EQ1221" s="47"/>
      <c r="ER1221" s="47"/>
      <c r="ES1221" s="47"/>
      <c r="ET1221" s="47"/>
      <c r="EU1221" s="47"/>
      <c r="EV1221" s="47"/>
      <c r="EW1221" s="47"/>
      <c r="EX1221" s="47"/>
      <c r="EY1221" s="47"/>
      <c r="EZ1221" s="47"/>
      <c r="FA1221" s="47"/>
      <c r="FB1221" s="47"/>
      <c r="FC1221" s="47"/>
      <c r="FD1221" s="47"/>
      <c r="FE1221" s="47"/>
      <c r="FF1221" s="47"/>
      <c r="FG1221" s="47"/>
      <c r="FH1221" s="47"/>
      <c r="FI1221" s="47"/>
      <c r="FJ1221" s="47"/>
      <c r="FK1221" s="47"/>
      <c r="FL1221" s="47"/>
      <c r="FM1221" s="47"/>
      <c r="FN1221" s="47"/>
      <c r="FO1221" s="47"/>
      <c r="FP1221" s="47"/>
      <c r="FQ1221" s="47"/>
      <c r="FR1221" s="47"/>
      <c r="FS1221" s="47"/>
      <c r="FT1221" s="47"/>
      <c r="FU1221" s="47"/>
      <c r="FV1221" s="47"/>
      <c r="FW1221" s="47"/>
      <c r="FX1221" s="47"/>
      <c r="FY1221" s="47"/>
      <c r="FZ1221" s="47"/>
      <c r="GA1221" s="47"/>
      <c r="GB1221" s="47"/>
      <c r="GC1221" s="47"/>
      <c r="GD1221" s="47"/>
      <c r="GE1221" s="47"/>
      <c r="GF1221" s="47"/>
      <c r="GG1221" s="47"/>
      <c r="GH1221" s="47"/>
      <c r="GI1221" s="47"/>
      <c r="GJ1221" s="47"/>
      <c r="GK1221" s="47"/>
      <c r="GL1221" s="47"/>
      <c r="GM1221" s="47"/>
      <c r="GN1221" s="47"/>
      <c r="GO1221" s="47"/>
      <c r="GP1221" s="47"/>
      <c r="GQ1221" s="47"/>
      <c r="GR1221" s="47"/>
      <c r="GS1221" s="47"/>
      <c r="GT1221" s="47"/>
      <c r="GU1221" s="47"/>
      <c r="GV1221" s="47"/>
      <c r="GW1221" s="47"/>
      <c r="GX1221" s="47"/>
      <c r="GY1221" s="47"/>
      <c r="GZ1221" s="47"/>
      <c r="HA1221" s="47"/>
      <c r="HB1221" s="47"/>
      <c r="HC1221" s="47"/>
      <c r="HD1221" s="47"/>
      <c r="HE1221" s="47"/>
      <c r="HF1221" s="47"/>
      <c r="HG1221" s="47"/>
      <c r="HH1221" s="47"/>
      <c r="HI1221" s="47"/>
      <c r="HJ1221" s="47"/>
      <c r="HK1221" s="47"/>
      <c r="HL1221" s="47"/>
      <c r="HM1221" s="47"/>
      <c r="HN1221" s="47"/>
      <c r="HO1221" s="47"/>
      <c r="HP1221" s="47"/>
      <c r="HQ1221" s="47"/>
      <c r="HR1221" s="47"/>
      <c r="HS1221" s="47"/>
      <c r="HT1221" s="47"/>
      <c r="HU1221" s="47"/>
      <c r="HV1221" s="47"/>
      <c r="HW1221" s="47"/>
      <c r="HX1221" s="47"/>
      <c r="HY1221" s="47"/>
      <c r="HZ1221" s="47"/>
      <c r="IA1221" s="47"/>
      <c r="IB1221" s="47"/>
      <c r="IC1221" s="47"/>
      <c r="ID1221" s="47"/>
      <c r="IE1221" s="47"/>
      <c r="IF1221" s="47"/>
      <c r="IG1221" s="47"/>
      <c r="IH1221" s="47"/>
      <c r="II1221" s="47"/>
      <c r="IJ1221" s="47"/>
      <c r="IK1221" s="47"/>
      <c r="IL1221" s="47"/>
      <c r="IM1221" s="47"/>
      <c r="IN1221" s="47"/>
      <c r="IO1221" s="47"/>
      <c r="IP1221" s="47"/>
      <c r="IQ1221" s="47"/>
      <c r="IR1221" s="47"/>
      <c r="IS1221" s="47"/>
      <c r="IT1221" s="47"/>
      <c r="IU1221" s="47"/>
      <c r="IV1221" s="47"/>
      <c r="IW1221" s="47"/>
      <c r="IX1221" s="47"/>
      <c r="IY1221" s="47"/>
      <c r="IZ1221" s="47"/>
      <c r="JA1221" s="47"/>
      <c r="JB1221" s="47"/>
      <c r="JC1221" s="47"/>
      <c r="JD1221" s="47"/>
      <c r="JE1221" s="47"/>
      <c r="JF1221" s="47"/>
      <c r="JG1221" s="47"/>
      <c r="JH1221" s="47"/>
      <c r="JI1221" s="47"/>
      <c r="JJ1221" s="47"/>
      <c r="JK1221" s="47"/>
      <c r="JL1221" s="47"/>
      <c r="JM1221" s="47"/>
      <c r="JN1221" s="47"/>
      <c r="JO1221" s="47"/>
      <c r="JP1221" s="47"/>
      <c r="JQ1221" s="47"/>
      <c r="JR1221" s="47"/>
      <c r="JS1221" s="47"/>
      <c r="JT1221" s="47"/>
      <c r="JU1221" s="47"/>
      <c r="JV1221" s="47"/>
      <c r="JW1221" s="47"/>
      <c r="JX1221" s="47"/>
      <c r="JY1221" s="47"/>
      <c r="JZ1221" s="47"/>
      <c r="KA1221" s="47"/>
      <c r="KB1221" s="47"/>
      <c r="KC1221" s="47"/>
      <c r="KD1221" s="47"/>
      <c r="KE1221" s="47"/>
      <c r="KF1221" s="47"/>
      <c r="KG1221" s="47"/>
      <c r="KH1221" s="47"/>
      <c r="KI1221" s="47"/>
      <c r="KJ1221" s="47"/>
      <c r="KK1221" s="47"/>
      <c r="KL1221" s="47"/>
      <c r="KM1221" s="47"/>
      <c r="KN1221" s="47"/>
      <c r="KO1221" s="47"/>
      <c r="KP1221" s="47"/>
      <c r="KQ1221" s="47"/>
      <c r="KR1221" s="47"/>
      <c r="KS1221" s="47"/>
      <c r="KT1221" s="47"/>
      <c r="KU1221" s="47"/>
      <c r="KV1221" s="47"/>
      <c r="KW1221" s="47"/>
      <c r="KX1221" s="47"/>
      <c r="KY1221" s="47"/>
      <c r="KZ1221" s="47"/>
      <c r="LA1221" s="47"/>
      <c r="LB1221" s="47"/>
      <c r="LC1221" s="47"/>
      <c r="LD1221" s="47"/>
      <c r="LE1221" s="47"/>
      <c r="LF1221" s="47"/>
      <c r="LG1221" s="47"/>
      <c r="LH1221" s="47"/>
      <c r="LI1221" s="47"/>
      <c r="LJ1221" s="47"/>
      <c r="LK1221" s="47"/>
      <c r="LL1221" s="47"/>
      <c r="LM1221" s="47"/>
      <c r="LN1221" s="47"/>
      <c r="LO1221" s="47"/>
      <c r="LP1221" s="47"/>
      <c r="LQ1221" s="47"/>
      <c r="LR1221" s="47"/>
      <c r="LS1221" s="47"/>
      <c r="LT1221" s="47"/>
      <c r="LU1221" s="47"/>
      <c r="LV1221" s="47"/>
      <c r="LW1221" s="47"/>
      <c r="LX1221" s="47"/>
      <c r="LY1221" s="47"/>
      <c r="LZ1221" s="47"/>
      <c r="MA1221" s="47"/>
      <c r="MB1221" s="47"/>
      <c r="MC1221" s="47"/>
      <c r="MD1221" s="47"/>
      <c r="ME1221" s="47"/>
      <c r="MF1221" s="47"/>
      <c r="MG1221" s="47"/>
      <c r="MH1221" s="47"/>
      <c r="MI1221" s="47"/>
      <c r="MJ1221" s="47"/>
      <c r="MK1221" s="47"/>
      <c r="ML1221" s="47"/>
      <c r="MM1221" s="47"/>
      <c r="MN1221" s="47"/>
      <c r="MO1221" s="47"/>
      <c r="MP1221" s="47"/>
      <c r="MQ1221" s="47"/>
      <c r="MR1221" s="47"/>
      <c r="MS1221" s="47"/>
      <c r="MT1221" s="47"/>
      <c r="MU1221" s="47"/>
      <c r="MV1221" s="47"/>
      <c r="MW1221" s="47"/>
      <c r="MX1221" s="47"/>
      <c r="MY1221" s="47"/>
      <c r="MZ1221" s="47"/>
      <c r="NA1221" s="47"/>
    </row>
    <row r="1222" spans="138:365" x14ac:dyDescent="0.25">
      <c r="EH1222" s="47"/>
      <c r="EI1222" s="47"/>
      <c r="EJ1222" s="47"/>
      <c r="EK1222" s="47"/>
      <c r="EL1222" s="47"/>
      <c r="EM1222" s="47"/>
      <c r="EN1222" s="47"/>
      <c r="EO1222" s="47"/>
      <c r="EP1222" s="47"/>
      <c r="EQ1222" s="47"/>
      <c r="ER1222" s="47"/>
      <c r="ES1222" s="47"/>
      <c r="ET1222" s="47"/>
      <c r="EU1222" s="47"/>
      <c r="EV1222" s="47"/>
      <c r="EW1222" s="47"/>
      <c r="EX1222" s="47"/>
      <c r="EY1222" s="47"/>
      <c r="EZ1222" s="47"/>
      <c r="FA1222" s="47"/>
      <c r="FB1222" s="47"/>
      <c r="FC1222" s="47"/>
      <c r="FD1222" s="47"/>
      <c r="FE1222" s="47"/>
      <c r="FF1222" s="47"/>
      <c r="FG1222" s="47"/>
      <c r="FH1222" s="47"/>
      <c r="FI1222" s="47"/>
      <c r="FJ1222" s="47"/>
      <c r="FK1222" s="47"/>
      <c r="FL1222" s="47"/>
      <c r="FM1222" s="47"/>
      <c r="FN1222" s="47"/>
      <c r="FO1222" s="47"/>
      <c r="FP1222" s="47"/>
      <c r="FQ1222" s="47"/>
      <c r="FR1222" s="47"/>
      <c r="FS1222" s="47"/>
      <c r="FT1222" s="47"/>
      <c r="FU1222" s="47"/>
      <c r="FV1222" s="47"/>
      <c r="FW1222" s="47"/>
      <c r="FX1222" s="47"/>
      <c r="FY1222" s="47"/>
      <c r="FZ1222" s="47"/>
      <c r="GA1222" s="47"/>
      <c r="GB1222" s="47"/>
      <c r="GC1222" s="47"/>
      <c r="GD1222" s="47"/>
      <c r="GE1222" s="47"/>
      <c r="GF1222" s="47"/>
      <c r="GG1222" s="47"/>
      <c r="GH1222" s="47"/>
      <c r="GI1222" s="47"/>
      <c r="GJ1222" s="47"/>
      <c r="GK1222" s="47"/>
      <c r="GL1222" s="47"/>
      <c r="GM1222" s="47"/>
      <c r="GN1222" s="47"/>
      <c r="GO1222" s="47"/>
      <c r="GP1222" s="47"/>
      <c r="GQ1222" s="47"/>
      <c r="GR1222" s="47"/>
      <c r="GS1222" s="47"/>
      <c r="GT1222" s="47"/>
      <c r="GU1222" s="47"/>
      <c r="GV1222" s="47"/>
      <c r="GW1222" s="47"/>
      <c r="GX1222" s="47"/>
      <c r="GY1222" s="47"/>
      <c r="GZ1222" s="47"/>
      <c r="HA1222" s="47"/>
      <c r="HB1222" s="47"/>
      <c r="HC1222" s="47"/>
      <c r="HD1222" s="47"/>
      <c r="HE1222" s="47"/>
      <c r="HF1222" s="47"/>
      <c r="HG1222" s="47"/>
      <c r="HH1222" s="47"/>
      <c r="HI1222" s="47"/>
      <c r="HJ1222" s="47"/>
      <c r="HK1222" s="47"/>
      <c r="HL1222" s="47"/>
      <c r="HM1222" s="47"/>
      <c r="HN1222" s="47"/>
      <c r="HO1222" s="47"/>
      <c r="HP1222" s="47"/>
      <c r="HQ1222" s="47"/>
      <c r="HR1222" s="47"/>
      <c r="HS1222" s="47"/>
      <c r="HT1222" s="47"/>
      <c r="HU1222" s="47"/>
      <c r="HV1222" s="47"/>
      <c r="HW1222" s="47"/>
      <c r="HX1222" s="47"/>
      <c r="HY1222" s="47"/>
      <c r="HZ1222" s="47"/>
      <c r="IA1222" s="47"/>
      <c r="IB1222" s="47"/>
      <c r="IC1222" s="47"/>
      <c r="ID1222" s="47"/>
      <c r="IE1222" s="47"/>
      <c r="IF1222" s="47"/>
      <c r="IG1222" s="47"/>
      <c r="IH1222" s="47"/>
      <c r="II1222" s="47"/>
      <c r="IJ1222" s="47"/>
      <c r="IK1222" s="47"/>
      <c r="IL1222" s="47"/>
      <c r="IM1222" s="47"/>
      <c r="IN1222" s="47"/>
      <c r="IO1222" s="47"/>
      <c r="IP1222" s="47"/>
      <c r="IQ1222" s="47"/>
      <c r="IR1222" s="47"/>
      <c r="IS1222" s="47"/>
      <c r="IT1222" s="47"/>
      <c r="IU1222" s="47"/>
      <c r="IV1222" s="47"/>
      <c r="IW1222" s="47"/>
      <c r="IX1222" s="47"/>
      <c r="IY1222" s="47"/>
      <c r="IZ1222" s="47"/>
      <c r="JA1222" s="47"/>
      <c r="JB1222" s="47"/>
      <c r="JC1222" s="47"/>
      <c r="JD1222" s="47"/>
      <c r="JE1222" s="47"/>
      <c r="JF1222" s="47"/>
      <c r="JG1222" s="47"/>
      <c r="JH1222" s="47"/>
      <c r="JI1222" s="47"/>
      <c r="JJ1222" s="47"/>
      <c r="JK1222" s="47"/>
      <c r="JL1222" s="47"/>
      <c r="JM1222" s="47"/>
      <c r="JN1222" s="47"/>
      <c r="JO1222" s="47"/>
      <c r="JP1222" s="47"/>
      <c r="JQ1222" s="47"/>
      <c r="JR1222" s="47"/>
      <c r="JS1222" s="47"/>
      <c r="JT1222" s="47"/>
      <c r="JU1222" s="47"/>
      <c r="JV1222" s="47"/>
      <c r="JW1222" s="47"/>
      <c r="JX1222" s="47"/>
      <c r="JY1222" s="47"/>
      <c r="JZ1222" s="47"/>
      <c r="KA1222" s="47"/>
      <c r="KB1222" s="47"/>
      <c r="KC1222" s="47"/>
      <c r="KD1222" s="47"/>
      <c r="KE1222" s="47"/>
      <c r="KF1222" s="47"/>
      <c r="KG1222" s="47"/>
      <c r="KH1222" s="47"/>
      <c r="KI1222" s="47"/>
      <c r="KJ1222" s="47"/>
      <c r="KK1222" s="47"/>
      <c r="KL1222" s="47"/>
      <c r="KM1222" s="47"/>
      <c r="KN1222" s="47"/>
      <c r="KO1222" s="47"/>
      <c r="KP1222" s="47"/>
      <c r="KQ1222" s="47"/>
      <c r="KR1222" s="47"/>
      <c r="KS1222" s="47"/>
      <c r="KT1222" s="47"/>
      <c r="KU1222" s="47"/>
      <c r="KV1222" s="47"/>
      <c r="KW1222" s="47"/>
      <c r="KX1222" s="47"/>
      <c r="KY1222" s="47"/>
      <c r="KZ1222" s="47"/>
      <c r="LA1222" s="47"/>
      <c r="LB1222" s="47"/>
      <c r="LC1222" s="47"/>
      <c r="LD1222" s="47"/>
      <c r="LE1222" s="47"/>
      <c r="LF1222" s="47"/>
      <c r="LG1222" s="47"/>
      <c r="LH1222" s="47"/>
      <c r="LI1222" s="47"/>
      <c r="LJ1222" s="47"/>
      <c r="LK1222" s="47"/>
      <c r="LL1222" s="47"/>
      <c r="LM1222" s="47"/>
      <c r="LN1222" s="47"/>
      <c r="LO1222" s="47"/>
      <c r="LP1222" s="47"/>
      <c r="LQ1222" s="47"/>
      <c r="LR1222" s="47"/>
      <c r="LS1222" s="47"/>
      <c r="LT1222" s="47"/>
      <c r="LU1222" s="47"/>
      <c r="LV1222" s="47"/>
      <c r="LW1222" s="47"/>
      <c r="LX1222" s="47"/>
      <c r="LY1222" s="47"/>
      <c r="LZ1222" s="47"/>
      <c r="MA1222" s="47"/>
      <c r="MB1222" s="47"/>
      <c r="MC1222" s="47"/>
      <c r="MD1222" s="47"/>
      <c r="ME1222" s="47"/>
      <c r="MF1222" s="47"/>
      <c r="MG1222" s="47"/>
      <c r="MH1222" s="47"/>
      <c r="MI1222" s="47"/>
      <c r="MJ1222" s="47"/>
      <c r="MK1222" s="47"/>
      <c r="ML1222" s="47"/>
      <c r="MM1222" s="47"/>
      <c r="MN1222" s="47"/>
      <c r="MO1222" s="47"/>
      <c r="MP1222" s="47"/>
      <c r="MQ1222" s="47"/>
      <c r="MR1222" s="47"/>
      <c r="MS1222" s="47"/>
      <c r="MT1222" s="47"/>
      <c r="MU1222" s="47"/>
      <c r="MV1222" s="47"/>
      <c r="MW1222" s="47"/>
      <c r="MX1222" s="47"/>
      <c r="MY1222" s="47"/>
      <c r="MZ1222" s="47"/>
      <c r="NA1222" s="47"/>
    </row>
    <row r="1223" spans="138:365" x14ac:dyDescent="0.25">
      <c r="EH1223" s="47"/>
      <c r="EI1223" s="47"/>
      <c r="EJ1223" s="47"/>
      <c r="EK1223" s="47"/>
      <c r="EL1223" s="47"/>
      <c r="EM1223" s="47"/>
      <c r="EN1223" s="47"/>
      <c r="EO1223" s="47"/>
      <c r="EP1223" s="47"/>
      <c r="EQ1223" s="47"/>
      <c r="ER1223" s="47"/>
      <c r="ES1223" s="47"/>
      <c r="ET1223" s="47"/>
      <c r="EU1223" s="47"/>
      <c r="EV1223" s="47"/>
      <c r="EW1223" s="47"/>
      <c r="EX1223" s="47"/>
      <c r="EY1223" s="47"/>
      <c r="EZ1223" s="47"/>
      <c r="FA1223" s="47"/>
      <c r="FB1223" s="47"/>
      <c r="FC1223" s="47"/>
      <c r="FD1223" s="47"/>
      <c r="FE1223" s="47"/>
      <c r="FF1223" s="47"/>
      <c r="FG1223" s="47"/>
      <c r="FH1223" s="47"/>
      <c r="FI1223" s="47"/>
      <c r="FJ1223" s="47"/>
      <c r="FK1223" s="47"/>
      <c r="FL1223" s="47"/>
      <c r="FM1223" s="47"/>
      <c r="FN1223" s="47"/>
      <c r="FO1223" s="47"/>
      <c r="FP1223" s="47"/>
      <c r="FQ1223" s="47"/>
      <c r="FR1223" s="47"/>
      <c r="FS1223" s="47"/>
      <c r="FT1223" s="47"/>
      <c r="FU1223" s="47"/>
      <c r="FV1223" s="47"/>
      <c r="FW1223" s="47"/>
      <c r="FX1223" s="47"/>
      <c r="FY1223" s="47"/>
      <c r="FZ1223" s="47"/>
      <c r="GA1223" s="47"/>
      <c r="GB1223" s="47"/>
      <c r="GC1223" s="47"/>
      <c r="GD1223" s="47"/>
      <c r="GE1223" s="47"/>
      <c r="GF1223" s="47"/>
      <c r="GG1223" s="47"/>
      <c r="GH1223" s="47"/>
      <c r="GI1223" s="47"/>
      <c r="GJ1223" s="47"/>
      <c r="GK1223" s="47"/>
      <c r="GL1223" s="47"/>
      <c r="GM1223" s="47"/>
      <c r="GN1223" s="47"/>
      <c r="GO1223" s="47"/>
      <c r="GP1223" s="47"/>
      <c r="GQ1223" s="47"/>
      <c r="GR1223" s="47"/>
      <c r="GS1223" s="47"/>
      <c r="GT1223" s="47"/>
      <c r="GU1223" s="47"/>
      <c r="GV1223" s="47"/>
      <c r="GW1223" s="47"/>
      <c r="GX1223" s="47"/>
      <c r="GY1223" s="47"/>
      <c r="GZ1223" s="47"/>
      <c r="HA1223" s="47"/>
      <c r="HB1223" s="47"/>
      <c r="HC1223" s="47"/>
      <c r="HD1223" s="47"/>
      <c r="HE1223" s="47"/>
      <c r="HF1223" s="47"/>
      <c r="HG1223" s="47"/>
      <c r="HH1223" s="47"/>
      <c r="HI1223" s="47"/>
      <c r="HJ1223" s="47"/>
      <c r="HK1223" s="47"/>
      <c r="HL1223" s="47"/>
      <c r="HM1223" s="47"/>
      <c r="HN1223" s="47"/>
      <c r="HO1223" s="47"/>
      <c r="HP1223" s="47"/>
      <c r="HQ1223" s="47"/>
      <c r="HR1223" s="47"/>
      <c r="HS1223" s="47"/>
      <c r="HT1223" s="47"/>
      <c r="HU1223" s="47"/>
      <c r="HV1223" s="47"/>
      <c r="HW1223" s="47"/>
      <c r="HX1223" s="47"/>
      <c r="HY1223" s="47"/>
      <c r="HZ1223" s="47"/>
      <c r="IA1223" s="47"/>
      <c r="IB1223" s="47"/>
      <c r="IC1223" s="47"/>
      <c r="ID1223" s="47"/>
      <c r="IE1223" s="47"/>
      <c r="IF1223" s="47"/>
      <c r="IG1223" s="47"/>
      <c r="IH1223" s="47"/>
      <c r="II1223" s="47"/>
      <c r="IJ1223" s="47"/>
      <c r="IK1223" s="47"/>
      <c r="IL1223" s="47"/>
      <c r="IM1223" s="47"/>
      <c r="IN1223" s="47"/>
      <c r="IO1223" s="47"/>
      <c r="IP1223" s="47"/>
      <c r="IQ1223" s="47"/>
      <c r="IR1223" s="47"/>
      <c r="IS1223" s="47"/>
      <c r="IT1223" s="47"/>
      <c r="IU1223" s="47"/>
      <c r="IV1223" s="47"/>
      <c r="IW1223" s="47"/>
      <c r="IX1223" s="47"/>
      <c r="IY1223" s="47"/>
      <c r="IZ1223" s="47"/>
      <c r="JA1223" s="47"/>
      <c r="JB1223" s="47"/>
      <c r="JC1223" s="47"/>
      <c r="JD1223" s="47"/>
      <c r="JE1223" s="47"/>
      <c r="JF1223" s="47"/>
      <c r="JG1223" s="47"/>
      <c r="JH1223" s="47"/>
      <c r="JI1223" s="47"/>
      <c r="JJ1223" s="47"/>
      <c r="JK1223" s="47"/>
      <c r="JL1223" s="47"/>
      <c r="JM1223" s="47"/>
      <c r="JN1223" s="47"/>
      <c r="JO1223" s="47"/>
      <c r="JP1223" s="47"/>
      <c r="JQ1223" s="47"/>
      <c r="JR1223" s="47"/>
      <c r="JS1223" s="47"/>
      <c r="JT1223" s="47"/>
      <c r="JU1223" s="47"/>
      <c r="JV1223" s="47"/>
      <c r="JW1223" s="47"/>
      <c r="JX1223" s="47"/>
      <c r="JY1223" s="47"/>
      <c r="JZ1223" s="47"/>
      <c r="KA1223" s="47"/>
      <c r="KB1223" s="47"/>
      <c r="KC1223" s="47"/>
      <c r="KD1223" s="47"/>
      <c r="KE1223" s="47"/>
      <c r="KF1223" s="47"/>
      <c r="KG1223" s="47"/>
      <c r="KH1223" s="47"/>
      <c r="KI1223" s="47"/>
      <c r="KJ1223" s="47"/>
      <c r="KK1223" s="47"/>
      <c r="KL1223" s="47"/>
      <c r="KM1223" s="47"/>
      <c r="KN1223" s="47"/>
      <c r="KO1223" s="47"/>
      <c r="KP1223" s="47"/>
      <c r="KQ1223" s="47"/>
      <c r="KR1223" s="47"/>
      <c r="KS1223" s="47"/>
      <c r="KT1223" s="47"/>
      <c r="KU1223" s="47"/>
      <c r="KV1223" s="47"/>
      <c r="KW1223" s="47"/>
      <c r="KX1223" s="47"/>
      <c r="KY1223" s="47"/>
      <c r="KZ1223" s="47"/>
      <c r="LA1223" s="47"/>
      <c r="LB1223" s="47"/>
      <c r="LC1223" s="47"/>
      <c r="LD1223" s="47"/>
      <c r="LE1223" s="47"/>
      <c r="LF1223" s="47"/>
      <c r="LG1223" s="47"/>
      <c r="LH1223" s="47"/>
      <c r="LI1223" s="47"/>
      <c r="LJ1223" s="47"/>
      <c r="LK1223" s="47"/>
      <c r="LL1223" s="47"/>
      <c r="LM1223" s="47"/>
      <c r="LN1223" s="47"/>
      <c r="LO1223" s="47"/>
      <c r="LP1223" s="47"/>
      <c r="LQ1223" s="47"/>
      <c r="LR1223" s="47"/>
      <c r="LS1223" s="47"/>
      <c r="LT1223" s="47"/>
      <c r="LU1223" s="47"/>
      <c r="LV1223" s="47"/>
      <c r="LW1223" s="47"/>
      <c r="LX1223" s="47"/>
      <c r="LY1223" s="47"/>
      <c r="LZ1223" s="47"/>
      <c r="MA1223" s="47"/>
      <c r="MB1223" s="47"/>
      <c r="MC1223" s="47"/>
      <c r="MD1223" s="47"/>
      <c r="ME1223" s="47"/>
      <c r="MF1223" s="47"/>
      <c r="MG1223" s="47"/>
      <c r="MH1223" s="47"/>
      <c r="MI1223" s="47"/>
      <c r="MJ1223" s="47"/>
      <c r="MK1223" s="47"/>
      <c r="ML1223" s="47"/>
      <c r="MM1223" s="47"/>
      <c r="MN1223" s="47"/>
      <c r="MO1223" s="47"/>
      <c r="MP1223" s="47"/>
      <c r="MQ1223" s="47"/>
      <c r="MR1223" s="47"/>
      <c r="MS1223" s="47"/>
      <c r="MT1223" s="47"/>
      <c r="MU1223" s="47"/>
      <c r="MV1223" s="47"/>
      <c r="MW1223" s="47"/>
      <c r="MX1223" s="47"/>
      <c r="MY1223" s="47"/>
      <c r="MZ1223" s="47"/>
      <c r="NA1223" s="47"/>
    </row>
    <row r="1224" spans="138:365" x14ac:dyDescent="0.25">
      <c r="EH1224" s="47"/>
      <c r="EI1224" s="47"/>
      <c r="EJ1224" s="47"/>
      <c r="EK1224" s="47"/>
      <c r="EL1224" s="47"/>
      <c r="EM1224" s="47"/>
      <c r="EN1224" s="47"/>
      <c r="EO1224" s="47"/>
      <c r="EP1224" s="47"/>
      <c r="EQ1224" s="47"/>
      <c r="ER1224" s="47"/>
      <c r="ES1224" s="47"/>
      <c r="ET1224" s="47"/>
      <c r="EU1224" s="47"/>
      <c r="EV1224" s="47"/>
      <c r="EW1224" s="47"/>
      <c r="EX1224" s="47"/>
      <c r="EY1224" s="47"/>
      <c r="EZ1224" s="47"/>
      <c r="FA1224" s="47"/>
      <c r="FB1224" s="47"/>
      <c r="FC1224" s="47"/>
      <c r="FD1224" s="47"/>
      <c r="FE1224" s="47"/>
      <c r="FF1224" s="47"/>
      <c r="FG1224" s="47"/>
      <c r="FH1224" s="47"/>
      <c r="FI1224" s="47"/>
      <c r="FJ1224" s="47"/>
      <c r="FK1224" s="47"/>
      <c r="FL1224" s="47"/>
      <c r="FM1224" s="47"/>
      <c r="FN1224" s="47"/>
      <c r="FO1224" s="47"/>
      <c r="FP1224" s="47"/>
      <c r="FQ1224" s="47"/>
      <c r="FR1224" s="47"/>
      <c r="FS1224" s="47"/>
      <c r="FT1224" s="47"/>
      <c r="FU1224" s="47"/>
      <c r="FV1224" s="47"/>
      <c r="FW1224" s="47"/>
      <c r="FX1224" s="47"/>
      <c r="FY1224" s="47"/>
      <c r="FZ1224" s="47"/>
      <c r="GA1224" s="47"/>
      <c r="GB1224" s="47"/>
      <c r="GC1224" s="47"/>
      <c r="GD1224" s="47"/>
      <c r="GE1224" s="47"/>
      <c r="GF1224" s="47"/>
      <c r="GG1224" s="47"/>
      <c r="GH1224" s="47"/>
      <c r="GI1224" s="47"/>
      <c r="GJ1224" s="47"/>
      <c r="GK1224" s="47"/>
      <c r="GL1224" s="47"/>
      <c r="GM1224" s="47"/>
      <c r="GN1224" s="47"/>
      <c r="GO1224" s="47"/>
      <c r="GP1224" s="47"/>
      <c r="GQ1224" s="47"/>
      <c r="GR1224" s="47"/>
      <c r="GS1224" s="47"/>
      <c r="GT1224" s="47"/>
      <c r="GU1224" s="47"/>
      <c r="GV1224" s="47"/>
      <c r="GW1224" s="47"/>
      <c r="GX1224" s="47"/>
      <c r="GY1224" s="47"/>
      <c r="GZ1224" s="47"/>
      <c r="HA1224" s="47"/>
      <c r="HB1224" s="47"/>
      <c r="HC1224" s="47"/>
      <c r="HD1224" s="47"/>
      <c r="HE1224" s="47"/>
      <c r="HF1224" s="47"/>
      <c r="HG1224" s="47"/>
      <c r="HH1224" s="47"/>
      <c r="HI1224" s="47"/>
      <c r="HJ1224" s="47"/>
      <c r="HK1224" s="47"/>
      <c r="HL1224" s="47"/>
      <c r="HM1224" s="47"/>
      <c r="HN1224" s="47"/>
      <c r="HO1224" s="47"/>
      <c r="HP1224" s="47"/>
      <c r="HQ1224" s="47"/>
      <c r="HR1224" s="47"/>
      <c r="HS1224" s="47"/>
      <c r="HT1224" s="47"/>
      <c r="HU1224" s="47"/>
      <c r="HV1224" s="47"/>
      <c r="HW1224" s="47"/>
      <c r="HX1224" s="47"/>
      <c r="HY1224" s="47"/>
      <c r="HZ1224" s="47"/>
      <c r="IA1224" s="47"/>
      <c r="IB1224" s="47"/>
      <c r="IC1224" s="47"/>
      <c r="ID1224" s="47"/>
      <c r="IE1224" s="47"/>
      <c r="IF1224" s="47"/>
      <c r="IG1224" s="47"/>
      <c r="IH1224" s="47"/>
      <c r="II1224" s="47"/>
      <c r="IJ1224" s="47"/>
      <c r="IK1224" s="47"/>
      <c r="IL1224" s="47"/>
      <c r="IM1224" s="47"/>
      <c r="IN1224" s="47"/>
      <c r="IO1224" s="47"/>
      <c r="IP1224" s="47"/>
      <c r="IQ1224" s="47"/>
      <c r="IR1224" s="47"/>
      <c r="IS1224" s="47"/>
      <c r="IT1224" s="47"/>
      <c r="IU1224" s="47"/>
      <c r="IV1224" s="47"/>
      <c r="IW1224" s="47"/>
      <c r="IX1224" s="47"/>
      <c r="IY1224" s="47"/>
      <c r="IZ1224" s="47"/>
      <c r="JA1224" s="47"/>
      <c r="JB1224" s="47"/>
      <c r="JC1224" s="47"/>
      <c r="JD1224" s="47"/>
      <c r="JE1224" s="47"/>
      <c r="JF1224" s="47"/>
      <c r="JG1224" s="47"/>
      <c r="JH1224" s="47"/>
      <c r="JI1224" s="47"/>
      <c r="JJ1224" s="47"/>
      <c r="JK1224" s="47"/>
      <c r="JL1224" s="47"/>
      <c r="JM1224" s="47"/>
      <c r="JN1224" s="47"/>
      <c r="JO1224" s="47"/>
      <c r="JP1224" s="47"/>
      <c r="JQ1224" s="47"/>
      <c r="JR1224" s="47"/>
      <c r="JS1224" s="47"/>
      <c r="JT1224" s="47"/>
      <c r="JU1224" s="47"/>
      <c r="JV1224" s="47"/>
      <c r="JW1224" s="47"/>
      <c r="JX1224" s="47"/>
      <c r="JY1224" s="47"/>
      <c r="JZ1224" s="47"/>
      <c r="KA1224" s="47"/>
      <c r="KB1224" s="47"/>
      <c r="KC1224" s="47"/>
      <c r="KD1224" s="47"/>
      <c r="KE1224" s="47"/>
      <c r="KF1224" s="47"/>
      <c r="KG1224" s="47"/>
      <c r="KH1224" s="47"/>
      <c r="KI1224" s="47"/>
      <c r="KJ1224" s="47"/>
      <c r="KK1224" s="47"/>
      <c r="KL1224" s="47"/>
      <c r="KM1224" s="47"/>
      <c r="KN1224" s="47"/>
      <c r="KO1224" s="47"/>
      <c r="KP1224" s="47"/>
      <c r="KQ1224" s="47"/>
      <c r="KR1224" s="47"/>
      <c r="KS1224" s="47"/>
      <c r="KT1224" s="47"/>
      <c r="KU1224" s="47"/>
      <c r="KV1224" s="47"/>
      <c r="KW1224" s="47"/>
      <c r="KX1224" s="47"/>
      <c r="KY1224" s="47"/>
      <c r="KZ1224" s="47"/>
      <c r="LA1224" s="47"/>
      <c r="LB1224" s="47"/>
      <c r="LC1224" s="47"/>
      <c r="LD1224" s="47"/>
      <c r="LE1224" s="47"/>
      <c r="LF1224" s="47"/>
      <c r="LG1224" s="47"/>
      <c r="LH1224" s="47"/>
      <c r="LI1224" s="47"/>
      <c r="LJ1224" s="47"/>
      <c r="LK1224" s="47"/>
      <c r="LL1224" s="47"/>
      <c r="LM1224" s="47"/>
      <c r="LN1224" s="47"/>
      <c r="LO1224" s="47"/>
      <c r="LP1224" s="47"/>
      <c r="LQ1224" s="47"/>
      <c r="LR1224" s="47"/>
      <c r="LS1224" s="47"/>
      <c r="LT1224" s="47"/>
      <c r="LU1224" s="47"/>
      <c r="LV1224" s="47"/>
      <c r="LW1224" s="47"/>
      <c r="LX1224" s="47"/>
      <c r="LY1224" s="47"/>
      <c r="LZ1224" s="47"/>
      <c r="MA1224" s="47"/>
      <c r="MB1224" s="47"/>
      <c r="MC1224" s="47"/>
      <c r="MD1224" s="47"/>
      <c r="ME1224" s="47"/>
      <c r="MF1224" s="47"/>
      <c r="MG1224" s="47"/>
      <c r="MH1224" s="47"/>
      <c r="MI1224" s="47"/>
      <c r="MJ1224" s="47"/>
      <c r="MK1224" s="47"/>
      <c r="ML1224" s="47"/>
      <c r="MM1224" s="47"/>
      <c r="MN1224" s="47"/>
      <c r="MO1224" s="47"/>
      <c r="MP1224" s="47"/>
      <c r="MQ1224" s="47"/>
      <c r="MR1224" s="47"/>
      <c r="MS1224" s="47"/>
      <c r="MT1224" s="47"/>
      <c r="MU1224" s="47"/>
      <c r="MV1224" s="47"/>
      <c r="MW1224" s="47"/>
      <c r="MX1224" s="47"/>
      <c r="MY1224" s="47"/>
      <c r="MZ1224" s="47"/>
      <c r="NA1224" s="47"/>
    </row>
    <row r="1225" spans="138:365" x14ac:dyDescent="0.25">
      <c r="EH1225" s="47"/>
      <c r="EI1225" s="47"/>
      <c r="EJ1225" s="47"/>
      <c r="EK1225" s="47"/>
      <c r="EL1225" s="47"/>
      <c r="EM1225" s="47"/>
      <c r="EN1225" s="47"/>
      <c r="EO1225" s="47"/>
      <c r="EP1225" s="47"/>
      <c r="EQ1225" s="47"/>
      <c r="ER1225" s="47"/>
      <c r="ES1225" s="47"/>
      <c r="ET1225" s="47"/>
      <c r="EU1225" s="47"/>
      <c r="EV1225" s="47"/>
      <c r="EW1225" s="47"/>
      <c r="EX1225" s="47"/>
      <c r="EY1225" s="47"/>
      <c r="EZ1225" s="47"/>
      <c r="FA1225" s="47"/>
      <c r="FB1225" s="47"/>
      <c r="FC1225" s="47"/>
      <c r="FD1225" s="47"/>
      <c r="FE1225" s="47"/>
      <c r="FF1225" s="47"/>
      <c r="FG1225" s="47"/>
      <c r="FH1225" s="47"/>
      <c r="FI1225" s="47"/>
      <c r="FJ1225" s="47"/>
      <c r="FK1225" s="47"/>
      <c r="FL1225" s="47"/>
      <c r="FM1225" s="47"/>
      <c r="FN1225" s="47"/>
      <c r="FO1225" s="47"/>
      <c r="FP1225" s="47"/>
      <c r="FQ1225" s="47"/>
      <c r="FR1225" s="47"/>
      <c r="FS1225" s="47"/>
      <c r="FT1225" s="47"/>
      <c r="FU1225" s="47"/>
      <c r="FV1225" s="47"/>
      <c r="FW1225" s="47"/>
      <c r="FX1225" s="47"/>
      <c r="FY1225" s="47"/>
      <c r="FZ1225" s="47"/>
      <c r="GA1225" s="47"/>
      <c r="GB1225" s="47"/>
      <c r="GC1225" s="47"/>
      <c r="GD1225" s="47"/>
      <c r="GE1225" s="47"/>
      <c r="GF1225" s="47"/>
      <c r="GG1225" s="47"/>
      <c r="GH1225" s="47"/>
      <c r="GI1225" s="47"/>
      <c r="GJ1225" s="47"/>
      <c r="GK1225" s="47"/>
      <c r="GL1225" s="47"/>
      <c r="GM1225" s="47"/>
      <c r="GN1225" s="47"/>
      <c r="GO1225" s="47"/>
      <c r="GP1225" s="47"/>
      <c r="GQ1225" s="47"/>
      <c r="GR1225" s="47"/>
      <c r="GS1225" s="47"/>
      <c r="GT1225" s="47"/>
      <c r="GU1225" s="47"/>
      <c r="GV1225" s="47"/>
      <c r="GW1225" s="47"/>
      <c r="GX1225" s="47"/>
      <c r="GY1225" s="47"/>
      <c r="GZ1225" s="47"/>
      <c r="HA1225" s="47"/>
      <c r="HB1225" s="47"/>
      <c r="HC1225" s="47"/>
      <c r="HD1225" s="47"/>
      <c r="HE1225" s="47"/>
      <c r="HF1225" s="47"/>
      <c r="HG1225" s="47"/>
      <c r="HH1225" s="47"/>
      <c r="HI1225" s="47"/>
      <c r="HJ1225" s="47"/>
      <c r="HK1225" s="47"/>
      <c r="HL1225" s="47"/>
      <c r="HM1225" s="47"/>
      <c r="HN1225" s="47"/>
      <c r="HO1225" s="47"/>
      <c r="HP1225" s="47"/>
      <c r="HQ1225" s="47"/>
      <c r="HR1225" s="47"/>
      <c r="HS1225" s="47"/>
      <c r="HT1225" s="47"/>
      <c r="HU1225" s="47"/>
      <c r="HV1225" s="47"/>
      <c r="HW1225" s="47"/>
      <c r="HX1225" s="47"/>
      <c r="HY1225" s="47"/>
      <c r="HZ1225" s="47"/>
      <c r="IA1225" s="47"/>
      <c r="IB1225" s="47"/>
      <c r="IC1225" s="47"/>
      <c r="ID1225" s="47"/>
      <c r="IE1225" s="47"/>
      <c r="IF1225" s="47"/>
      <c r="IG1225" s="47"/>
      <c r="IH1225" s="47"/>
      <c r="II1225" s="47"/>
      <c r="IJ1225" s="47"/>
      <c r="IK1225" s="47"/>
      <c r="IL1225" s="47"/>
      <c r="IM1225" s="47"/>
      <c r="IN1225" s="47"/>
      <c r="IO1225" s="47"/>
      <c r="IP1225" s="47"/>
      <c r="IQ1225" s="47"/>
      <c r="IR1225" s="47"/>
      <c r="IS1225" s="47"/>
      <c r="IT1225" s="47"/>
      <c r="IU1225" s="47"/>
      <c r="IV1225" s="47"/>
      <c r="IW1225" s="47"/>
      <c r="IX1225" s="47"/>
      <c r="IY1225" s="47"/>
      <c r="IZ1225" s="47"/>
      <c r="JA1225" s="47"/>
      <c r="JB1225" s="47"/>
      <c r="JC1225" s="47"/>
      <c r="JD1225" s="47"/>
      <c r="JE1225" s="47"/>
      <c r="JF1225" s="47"/>
      <c r="JG1225" s="47"/>
      <c r="JH1225" s="47"/>
      <c r="JI1225" s="47"/>
      <c r="JJ1225" s="47"/>
      <c r="JK1225" s="47"/>
      <c r="JL1225" s="47"/>
      <c r="JM1225" s="47"/>
      <c r="JN1225" s="47"/>
      <c r="JO1225" s="47"/>
      <c r="JP1225" s="47"/>
      <c r="JQ1225" s="47"/>
      <c r="JR1225" s="47"/>
      <c r="JS1225" s="47"/>
      <c r="JT1225" s="47"/>
      <c r="JU1225" s="47"/>
      <c r="JV1225" s="47"/>
      <c r="JW1225" s="47"/>
      <c r="JX1225" s="47"/>
      <c r="JY1225" s="47"/>
      <c r="JZ1225" s="47"/>
      <c r="KA1225" s="47"/>
      <c r="KB1225" s="47"/>
      <c r="KC1225" s="47"/>
      <c r="KD1225" s="47"/>
      <c r="KE1225" s="47"/>
      <c r="KF1225" s="47"/>
      <c r="KG1225" s="47"/>
      <c r="KH1225" s="47"/>
      <c r="KI1225" s="47"/>
      <c r="KJ1225" s="47"/>
      <c r="KK1225" s="47"/>
      <c r="KL1225" s="47"/>
      <c r="KM1225" s="47"/>
      <c r="KN1225" s="47"/>
      <c r="KO1225" s="47"/>
      <c r="KP1225" s="47"/>
      <c r="KQ1225" s="47"/>
      <c r="KR1225" s="47"/>
      <c r="KS1225" s="47"/>
      <c r="KT1225" s="47"/>
      <c r="KU1225" s="47"/>
      <c r="KV1225" s="47"/>
      <c r="KW1225" s="47"/>
      <c r="KX1225" s="47"/>
      <c r="KY1225" s="47"/>
      <c r="KZ1225" s="47"/>
      <c r="LA1225" s="47"/>
      <c r="LB1225" s="47"/>
      <c r="LC1225" s="47"/>
      <c r="LD1225" s="47"/>
      <c r="LE1225" s="47"/>
      <c r="LF1225" s="47"/>
      <c r="LG1225" s="47"/>
      <c r="LH1225" s="47"/>
      <c r="LI1225" s="47"/>
      <c r="LJ1225" s="47"/>
      <c r="LK1225" s="47"/>
      <c r="LL1225" s="47"/>
      <c r="LM1225" s="47"/>
      <c r="LN1225" s="47"/>
      <c r="LO1225" s="47"/>
      <c r="LP1225" s="47"/>
      <c r="LQ1225" s="47"/>
      <c r="LR1225" s="47"/>
      <c r="LS1225" s="47"/>
      <c r="LT1225" s="47"/>
      <c r="LU1225" s="47"/>
      <c r="LV1225" s="47"/>
      <c r="LW1225" s="47"/>
      <c r="LX1225" s="47"/>
      <c r="LY1225" s="47"/>
      <c r="LZ1225" s="47"/>
      <c r="MA1225" s="47"/>
      <c r="MB1225" s="47"/>
      <c r="MC1225" s="47"/>
      <c r="MD1225" s="47"/>
      <c r="ME1225" s="47"/>
      <c r="MF1225" s="47"/>
      <c r="MG1225" s="47"/>
      <c r="MH1225" s="47"/>
      <c r="MI1225" s="47"/>
      <c r="MJ1225" s="47"/>
      <c r="MK1225" s="47"/>
      <c r="ML1225" s="47"/>
      <c r="MM1225" s="47"/>
      <c r="MN1225" s="47"/>
      <c r="MO1225" s="47"/>
      <c r="MP1225" s="47"/>
      <c r="MQ1225" s="47"/>
      <c r="MR1225" s="47"/>
      <c r="MS1225" s="47"/>
      <c r="MT1225" s="47"/>
      <c r="MU1225" s="47"/>
      <c r="MV1225" s="47"/>
      <c r="MW1225" s="47"/>
      <c r="MX1225" s="47"/>
      <c r="MY1225" s="47"/>
      <c r="MZ1225" s="47"/>
      <c r="NA1225" s="47"/>
    </row>
    <row r="1226" spans="138:365" x14ac:dyDescent="0.25">
      <c r="EH1226" s="47"/>
      <c r="EI1226" s="47"/>
      <c r="EJ1226" s="47"/>
      <c r="EK1226" s="47"/>
      <c r="EL1226" s="47"/>
      <c r="EM1226" s="47"/>
      <c r="EN1226" s="47"/>
      <c r="EO1226" s="47"/>
      <c r="EP1226" s="47"/>
      <c r="EQ1226" s="47"/>
      <c r="ER1226" s="47"/>
      <c r="ES1226" s="47"/>
      <c r="ET1226" s="47"/>
      <c r="EU1226" s="47"/>
      <c r="EV1226" s="47"/>
      <c r="EW1226" s="47"/>
      <c r="EX1226" s="47"/>
      <c r="EY1226" s="47"/>
      <c r="EZ1226" s="47"/>
      <c r="FA1226" s="47"/>
      <c r="FB1226" s="47"/>
      <c r="FC1226" s="47"/>
      <c r="FD1226" s="47"/>
      <c r="FE1226" s="47"/>
      <c r="FF1226" s="47"/>
      <c r="FG1226" s="47"/>
      <c r="FH1226" s="47"/>
      <c r="FI1226" s="47"/>
      <c r="FJ1226" s="47"/>
      <c r="FK1226" s="47"/>
      <c r="FL1226" s="47"/>
      <c r="FM1226" s="47"/>
      <c r="FN1226" s="47"/>
      <c r="FO1226" s="47"/>
      <c r="FP1226" s="47"/>
      <c r="FQ1226" s="47"/>
      <c r="FR1226" s="47"/>
      <c r="FS1226" s="47"/>
      <c r="FT1226" s="47"/>
      <c r="FU1226" s="47"/>
      <c r="FV1226" s="47"/>
      <c r="FW1226" s="47"/>
      <c r="FX1226" s="47"/>
      <c r="FY1226" s="47"/>
      <c r="FZ1226" s="47"/>
      <c r="GA1226" s="47"/>
      <c r="GB1226" s="47"/>
      <c r="GC1226" s="47"/>
      <c r="GD1226" s="47"/>
      <c r="GE1226" s="47"/>
      <c r="GF1226" s="47"/>
      <c r="GG1226" s="47"/>
      <c r="GH1226" s="47"/>
      <c r="GI1226" s="47"/>
      <c r="GJ1226" s="47"/>
      <c r="GK1226" s="47"/>
      <c r="GL1226" s="47"/>
      <c r="GM1226" s="47"/>
      <c r="GN1226" s="47"/>
      <c r="GO1226" s="47"/>
      <c r="GP1226" s="47"/>
      <c r="GQ1226" s="47"/>
      <c r="GR1226" s="47"/>
      <c r="GS1226" s="47"/>
      <c r="GT1226" s="47"/>
      <c r="GU1226" s="47"/>
      <c r="GV1226" s="47"/>
      <c r="GW1226" s="47"/>
      <c r="GX1226" s="47"/>
      <c r="GY1226" s="47"/>
      <c r="GZ1226" s="47"/>
      <c r="HA1226" s="47"/>
      <c r="HB1226" s="47"/>
      <c r="HC1226" s="47"/>
      <c r="HD1226" s="47"/>
      <c r="HE1226" s="47"/>
      <c r="HF1226" s="47"/>
      <c r="HG1226" s="47"/>
      <c r="HH1226" s="47"/>
      <c r="HI1226" s="47"/>
      <c r="HJ1226" s="47"/>
      <c r="HK1226" s="47"/>
      <c r="HL1226" s="47"/>
      <c r="HM1226" s="47"/>
      <c r="HN1226" s="47"/>
      <c r="HO1226" s="47"/>
      <c r="HP1226" s="47"/>
      <c r="HQ1226" s="47"/>
      <c r="HR1226" s="47"/>
      <c r="HS1226" s="47"/>
      <c r="HT1226" s="47"/>
      <c r="HU1226" s="47"/>
      <c r="HV1226" s="47"/>
      <c r="HW1226" s="47"/>
      <c r="HX1226" s="47"/>
      <c r="HY1226" s="47"/>
      <c r="HZ1226" s="47"/>
      <c r="IA1226" s="47"/>
      <c r="IB1226" s="47"/>
      <c r="IC1226" s="47"/>
      <c r="ID1226" s="47"/>
      <c r="IE1226" s="47"/>
      <c r="IF1226" s="47"/>
      <c r="IG1226" s="47"/>
      <c r="IH1226" s="47"/>
      <c r="II1226" s="47"/>
      <c r="IJ1226" s="47"/>
      <c r="IK1226" s="47"/>
      <c r="IL1226" s="47"/>
      <c r="IM1226" s="47"/>
      <c r="IN1226" s="47"/>
      <c r="IO1226" s="47"/>
      <c r="IP1226" s="47"/>
      <c r="IQ1226" s="47"/>
      <c r="IR1226" s="47"/>
      <c r="IS1226" s="47"/>
      <c r="IT1226" s="47"/>
      <c r="IU1226" s="47"/>
      <c r="IV1226" s="47"/>
      <c r="IW1226" s="47"/>
      <c r="IX1226" s="47"/>
      <c r="IY1226" s="47"/>
      <c r="IZ1226" s="47"/>
      <c r="JA1226" s="47"/>
      <c r="JB1226" s="47"/>
      <c r="JC1226" s="47"/>
      <c r="JD1226" s="47"/>
      <c r="JE1226" s="47"/>
      <c r="JF1226" s="47"/>
      <c r="JG1226" s="47"/>
      <c r="JH1226" s="47"/>
      <c r="JI1226" s="47"/>
      <c r="JJ1226" s="47"/>
      <c r="JK1226" s="47"/>
      <c r="JL1226" s="47"/>
      <c r="JM1226" s="47"/>
      <c r="JN1226" s="47"/>
      <c r="JO1226" s="47"/>
      <c r="JP1226" s="47"/>
      <c r="JQ1226" s="47"/>
      <c r="JR1226" s="47"/>
      <c r="JS1226" s="47"/>
      <c r="JT1226" s="47"/>
      <c r="JU1226" s="47"/>
      <c r="JV1226" s="47"/>
      <c r="JW1226" s="47"/>
      <c r="JX1226" s="47"/>
      <c r="JY1226" s="47"/>
      <c r="JZ1226" s="47"/>
      <c r="KA1226" s="47"/>
      <c r="KB1226" s="47"/>
      <c r="KC1226" s="47"/>
      <c r="KD1226" s="47"/>
      <c r="KE1226" s="47"/>
      <c r="KF1226" s="47"/>
      <c r="KG1226" s="47"/>
      <c r="KH1226" s="47"/>
      <c r="KI1226" s="47"/>
      <c r="KJ1226" s="47"/>
      <c r="KK1226" s="47"/>
      <c r="KL1226" s="47"/>
      <c r="KM1226" s="47"/>
      <c r="KN1226" s="47"/>
      <c r="KO1226" s="47"/>
      <c r="KP1226" s="47"/>
      <c r="KQ1226" s="47"/>
      <c r="KR1226" s="47"/>
      <c r="KS1226" s="47"/>
      <c r="KT1226" s="47"/>
      <c r="KU1226" s="47"/>
      <c r="KV1226" s="47"/>
      <c r="KW1226" s="47"/>
      <c r="KX1226" s="47"/>
      <c r="KY1226" s="47"/>
      <c r="KZ1226" s="47"/>
      <c r="LA1226" s="47"/>
      <c r="LB1226" s="47"/>
      <c r="LC1226" s="47"/>
      <c r="LD1226" s="47"/>
      <c r="LE1226" s="47"/>
      <c r="LF1226" s="47"/>
      <c r="LG1226" s="47"/>
      <c r="LH1226" s="47"/>
      <c r="LI1226" s="47"/>
      <c r="LJ1226" s="47"/>
      <c r="LK1226" s="47"/>
      <c r="LL1226" s="47"/>
      <c r="LM1226" s="47"/>
      <c r="LN1226" s="47"/>
      <c r="LO1226" s="47"/>
      <c r="LP1226" s="47"/>
      <c r="LQ1226" s="47"/>
      <c r="LR1226" s="47"/>
      <c r="LS1226" s="47"/>
      <c r="LT1226" s="47"/>
      <c r="LU1226" s="47"/>
      <c r="LV1226" s="47"/>
      <c r="LW1226" s="47"/>
      <c r="LX1226" s="47"/>
      <c r="LY1226" s="47"/>
      <c r="LZ1226" s="47"/>
      <c r="MA1226" s="47"/>
      <c r="MB1226" s="47"/>
      <c r="MC1226" s="47"/>
      <c r="MD1226" s="47"/>
      <c r="ME1226" s="47"/>
      <c r="MF1226" s="47"/>
      <c r="MG1226" s="47"/>
      <c r="MH1226" s="47"/>
      <c r="MI1226" s="47"/>
      <c r="MJ1226" s="47"/>
      <c r="MK1226" s="47"/>
      <c r="ML1226" s="47"/>
      <c r="MM1226" s="47"/>
      <c r="MN1226" s="47"/>
      <c r="MO1226" s="47"/>
      <c r="MP1226" s="47"/>
      <c r="MQ1226" s="47"/>
      <c r="MR1226" s="47"/>
      <c r="MS1226" s="47"/>
      <c r="MT1226" s="47"/>
      <c r="MU1226" s="47"/>
      <c r="MV1226" s="47"/>
      <c r="MW1226" s="47"/>
      <c r="MX1226" s="47"/>
      <c r="MY1226" s="47"/>
      <c r="MZ1226" s="47"/>
      <c r="NA1226" s="47"/>
    </row>
    <row r="1227" spans="138:365" x14ac:dyDescent="0.25">
      <c r="EH1227" s="47"/>
      <c r="EI1227" s="47"/>
      <c r="EJ1227" s="47"/>
      <c r="EK1227" s="47"/>
      <c r="EL1227" s="47"/>
      <c r="EM1227" s="47"/>
      <c r="EN1227" s="47"/>
      <c r="EO1227" s="47"/>
      <c r="EP1227" s="47"/>
      <c r="EQ1227" s="47"/>
      <c r="ER1227" s="47"/>
      <c r="ES1227" s="47"/>
      <c r="ET1227" s="47"/>
      <c r="EU1227" s="47"/>
      <c r="EV1227" s="47"/>
      <c r="EW1227" s="47"/>
      <c r="EX1227" s="47"/>
      <c r="EY1227" s="47"/>
      <c r="EZ1227" s="47"/>
      <c r="FA1227" s="47"/>
      <c r="FB1227" s="47"/>
      <c r="FC1227" s="47"/>
      <c r="FD1227" s="47"/>
      <c r="FE1227" s="47"/>
      <c r="FF1227" s="47"/>
      <c r="FG1227" s="47"/>
      <c r="FH1227" s="47"/>
      <c r="FI1227" s="47"/>
      <c r="FJ1227" s="47"/>
      <c r="FK1227" s="47"/>
      <c r="FL1227" s="47"/>
      <c r="FM1227" s="47"/>
      <c r="FN1227" s="47"/>
      <c r="FO1227" s="47"/>
      <c r="FP1227" s="47"/>
      <c r="FQ1227" s="47"/>
      <c r="FR1227" s="47"/>
      <c r="FS1227" s="47"/>
      <c r="FT1227" s="47"/>
      <c r="FU1227" s="47"/>
      <c r="FV1227" s="47"/>
      <c r="FW1227" s="47"/>
      <c r="FX1227" s="47"/>
      <c r="FY1227" s="47"/>
      <c r="FZ1227" s="47"/>
      <c r="GA1227" s="47"/>
      <c r="GB1227" s="47"/>
      <c r="GC1227" s="47"/>
      <c r="GD1227" s="47"/>
      <c r="GE1227" s="47"/>
      <c r="GF1227" s="47"/>
      <c r="GG1227" s="47"/>
      <c r="GH1227" s="47"/>
      <c r="GI1227" s="47"/>
      <c r="GJ1227" s="47"/>
      <c r="GK1227" s="47"/>
      <c r="GL1227" s="47"/>
      <c r="GM1227" s="47"/>
      <c r="GN1227" s="47"/>
      <c r="GO1227" s="47"/>
      <c r="GP1227" s="47"/>
      <c r="GQ1227" s="47"/>
      <c r="GR1227" s="47"/>
      <c r="GS1227" s="47"/>
      <c r="GT1227" s="47"/>
      <c r="GU1227" s="47"/>
      <c r="GV1227" s="47"/>
      <c r="GW1227" s="47"/>
      <c r="GX1227" s="47"/>
      <c r="GY1227" s="47"/>
      <c r="GZ1227" s="47"/>
      <c r="HA1227" s="47"/>
      <c r="HB1227" s="47"/>
      <c r="HC1227" s="47"/>
      <c r="HD1227" s="47"/>
      <c r="HE1227" s="47"/>
      <c r="HF1227" s="47"/>
      <c r="HG1227" s="47"/>
      <c r="HH1227" s="47"/>
      <c r="HI1227" s="47"/>
      <c r="HJ1227" s="47"/>
      <c r="HK1227" s="47"/>
      <c r="HL1227" s="47"/>
      <c r="HM1227" s="47"/>
      <c r="HN1227" s="47"/>
      <c r="HO1227" s="47"/>
      <c r="HP1227" s="47"/>
      <c r="HQ1227" s="47"/>
      <c r="HR1227" s="47"/>
      <c r="HS1227" s="47"/>
      <c r="HT1227" s="47"/>
      <c r="HU1227" s="47"/>
      <c r="HV1227" s="47"/>
      <c r="HW1227" s="47"/>
      <c r="HX1227" s="47"/>
      <c r="HY1227" s="47"/>
      <c r="HZ1227" s="47"/>
      <c r="IA1227" s="47"/>
      <c r="IB1227" s="47"/>
      <c r="IC1227" s="47"/>
      <c r="ID1227" s="47"/>
      <c r="IE1227" s="47"/>
      <c r="IF1227" s="47"/>
      <c r="IG1227" s="47"/>
      <c r="IH1227" s="47"/>
      <c r="II1227" s="47"/>
      <c r="IJ1227" s="47"/>
      <c r="IK1227" s="47"/>
      <c r="IL1227" s="47"/>
      <c r="IM1227" s="47"/>
      <c r="IN1227" s="47"/>
      <c r="IO1227" s="47"/>
      <c r="IP1227" s="47"/>
      <c r="IQ1227" s="47"/>
      <c r="IR1227" s="47"/>
      <c r="IS1227" s="47"/>
      <c r="IT1227" s="47"/>
      <c r="IU1227" s="47"/>
      <c r="IV1227" s="47"/>
      <c r="IW1227" s="47"/>
      <c r="IX1227" s="47"/>
      <c r="IY1227" s="47"/>
      <c r="IZ1227" s="47"/>
      <c r="JA1227" s="47"/>
      <c r="JB1227" s="47"/>
      <c r="JC1227" s="47"/>
      <c r="JD1227" s="47"/>
      <c r="JE1227" s="47"/>
      <c r="JF1227" s="47"/>
      <c r="JG1227" s="47"/>
      <c r="JH1227" s="47"/>
      <c r="JI1227" s="47"/>
      <c r="JJ1227" s="47"/>
      <c r="JK1227" s="47"/>
      <c r="JL1227" s="47"/>
      <c r="JM1227" s="47"/>
      <c r="JN1227" s="47"/>
      <c r="JO1227" s="47"/>
      <c r="JP1227" s="47"/>
      <c r="JQ1227" s="47"/>
      <c r="JR1227" s="47"/>
      <c r="JS1227" s="47"/>
      <c r="JT1227" s="47"/>
      <c r="JU1227" s="47"/>
      <c r="JV1227" s="47"/>
      <c r="JW1227" s="47"/>
      <c r="JX1227" s="47"/>
      <c r="JY1227" s="47"/>
      <c r="JZ1227" s="47"/>
      <c r="KA1227" s="47"/>
      <c r="KB1227" s="47"/>
      <c r="KC1227" s="47"/>
      <c r="KD1227" s="47"/>
      <c r="KE1227" s="47"/>
      <c r="KF1227" s="47"/>
      <c r="KG1227" s="47"/>
      <c r="KH1227" s="47"/>
      <c r="KI1227" s="47"/>
      <c r="KJ1227" s="47"/>
      <c r="KK1227" s="47"/>
      <c r="KL1227" s="47"/>
      <c r="KM1227" s="47"/>
      <c r="KN1227" s="47"/>
      <c r="KO1227" s="47"/>
      <c r="KP1227" s="47"/>
      <c r="KQ1227" s="47"/>
      <c r="KR1227" s="47"/>
      <c r="KS1227" s="47"/>
      <c r="KT1227" s="47"/>
      <c r="KU1227" s="47"/>
      <c r="KV1227" s="47"/>
      <c r="KW1227" s="47"/>
      <c r="KX1227" s="47"/>
      <c r="KY1227" s="47"/>
      <c r="KZ1227" s="47"/>
      <c r="LA1227" s="47"/>
      <c r="LB1227" s="47"/>
      <c r="LC1227" s="47"/>
      <c r="LD1227" s="47"/>
      <c r="LE1227" s="47"/>
      <c r="LF1227" s="47"/>
      <c r="LG1227" s="47"/>
      <c r="LH1227" s="47"/>
      <c r="LI1227" s="47"/>
      <c r="LJ1227" s="47"/>
      <c r="LK1227" s="47"/>
      <c r="LL1227" s="47"/>
      <c r="LM1227" s="47"/>
      <c r="LN1227" s="47"/>
      <c r="LO1227" s="47"/>
      <c r="LP1227" s="47"/>
      <c r="LQ1227" s="47"/>
      <c r="LR1227" s="47"/>
      <c r="LS1227" s="47"/>
      <c r="LT1227" s="47"/>
      <c r="LU1227" s="47"/>
      <c r="LV1227" s="47"/>
      <c r="LW1227" s="47"/>
      <c r="LX1227" s="47"/>
      <c r="LY1227" s="47"/>
      <c r="LZ1227" s="47"/>
      <c r="MA1227" s="47"/>
      <c r="MB1227" s="47"/>
      <c r="MC1227" s="47"/>
      <c r="MD1227" s="47"/>
      <c r="ME1227" s="47"/>
      <c r="MF1227" s="47"/>
      <c r="MG1227" s="47"/>
      <c r="MH1227" s="47"/>
      <c r="MI1227" s="47"/>
      <c r="MJ1227" s="47"/>
      <c r="MK1227" s="47"/>
      <c r="ML1227" s="47"/>
      <c r="MM1227" s="47"/>
      <c r="MN1227" s="47"/>
      <c r="MO1227" s="47"/>
      <c r="MP1227" s="47"/>
      <c r="MQ1227" s="47"/>
      <c r="MR1227" s="47"/>
      <c r="MS1227" s="47"/>
      <c r="MT1227" s="47"/>
      <c r="MU1227" s="47"/>
      <c r="MV1227" s="47"/>
      <c r="MW1227" s="47"/>
      <c r="MX1227" s="47"/>
      <c r="MY1227" s="47"/>
      <c r="MZ1227" s="47"/>
      <c r="NA1227" s="47"/>
    </row>
    <row r="1228" spans="138:365" x14ac:dyDescent="0.25">
      <c r="EH1228" s="47"/>
      <c r="EI1228" s="47"/>
      <c r="EJ1228" s="47"/>
      <c r="EK1228" s="47"/>
      <c r="EL1228" s="47"/>
      <c r="EM1228" s="47"/>
      <c r="EN1228" s="47"/>
      <c r="EO1228" s="47"/>
      <c r="EP1228" s="47"/>
      <c r="EQ1228" s="47"/>
      <c r="ER1228" s="47"/>
      <c r="ES1228" s="47"/>
      <c r="ET1228" s="47"/>
      <c r="EU1228" s="47"/>
      <c r="EV1228" s="47"/>
      <c r="EW1228" s="47"/>
      <c r="EX1228" s="47"/>
      <c r="EY1228" s="47"/>
      <c r="EZ1228" s="47"/>
      <c r="FA1228" s="47"/>
      <c r="FB1228" s="47"/>
      <c r="FC1228" s="47"/>
      <c r="FD1228" s="47"/>
      <c r="FE1228" s="47"/>
      <c r="FF1228" s="47"/>
      <c r="FG1228" s="47"/>
      <c r="FH1228" s="47"/>
      <c r="FI1228" s="47"/>
      <c r="FJ1228" s="47"/>
      <c r="FK1228" s="47"/>
      <c r="FL1228" s="47"/>
      <c r="FM1228" s="47"/>
      <c r="FN1228" s="47"/>
      <c r="FO1228" s="47"/>
      <c r="FP1228" s="47"/>
      <c r="FQ1228" s="47"/>
      <c r="FR1228" s="47"/>
      <c r="FS1228" s="47"/>
      <c r="FT1228" s="47"/>
      <c r="FU1228" s="47"/>
      <c r="FV1228" s="47"/>
      <c r="FW1228" s="47"/>
      <c r="FX1228" s="47"/>
      <c r="FY1228" s="47"/>
      <c r="FZ1228" s="47"/>
      <c r="GA1228" s="47"/>
      <c r="GB1228" s="47"/>
      <c r="GC1228" s="47"/>
      <c r="GD1228" s="47"/>
      <c r="GE1228" s="47"/>
      <c r="GF1228" s="47"/>
      <c r="GG1228" s="47"/>
      <c r="GH1228" s="47"/>
      <c r="GI1228" s="47"/>
      <c r="GJ1228" s="47"/>
      <c r="GK1228" s="47"/>
      <c r="GL1228" s="47"/>
      <c r="GM1228" s="47"/>
      <c r="GN1228" s="47"/>
      <c r="GO1228" s="47"/>
      <c r="GP1228" s="47"/>
      <c r="GQ1228" s="47"/>
      <c r="GR1228" s="47"/>
      <c r="GS1228" s="47"/>
      <c r="GT1228" s="47"/>
      <c r="GU1228" s="47"/>
      <c r="GV1228" s="47"/>
      <c r="GW1228" s="47"/>
      <c r="GX1228" s="47"/>
      <c r="GY1228" s="47"/>
      <c r="GZ1228" s="47"/>
      <c r="HA1228" s="47"/>
      <c r="HB1228" s="47"/>
      <c r="HC1228" s="47"/>
      <c r="HD1228" s="47"/>
      <c r="HE1228" s="47"/>
      <c r="HF1228" s="47"/>
      <c r="HG1228" s="47"/>
      <c r="HH1228" s="47"/>
      <c r="HI1228" s="47"/>
      <c r="HJ1228" s="47"/>
      <c r="HK1228" s="47"/>
      <c r="HL1228" s="47"/>
      <c r="HM1228" s="47"/>
      <c r="HN1228" s="47"/>
      <c r="HO1228" s="47"/>
      <c r="HP1228" s="47"/>
      <c r="HQ1228" s="47"/>
      <c r="HR1228" s="47"/>
      <c r="HS1228" s="47"/>
      <c r="HT1228" s="47"/>
      <c r="HU1228" s="47"/>
      <c r="HV1228" s="47"/>
      <c r="HW1228" s="47"/>
      <c r="HX1228" s="47"/>
      <c r="HY1228" s="47"/>
      <c r="HZ1228" s="47"/>
      <c r="IA1228" s="47"/>
      <c r="IB1228" s="47"/>
      <c r="IC1228" s="47"/>
      <c r="ID1228" s="47"/>
      <c r="IE1228" s="47"/>
      <c r="IF1228" s="47"/>
      <c r="IG1228" s="47"/>
      <c r="IH1228" s="47"/>
      <c r="II1228" s="47"/>
      <c r="IJ1228" s="47"/>
      <c r="IK1228" s="47"/>
      <c r="IL1228" s="47"/>
      <c r="IM1228" s="47"/>
      <c r="IN1228" s="47"/>
      <c r="IO1228" s="47"/>
      <c r="IP1228" s="47"/>
      <c r="IQ1228" s="47"/>
      <c r="IR1228" s="47"/>
      <c r="IS1228" s="47"/>
      <c r="IT1228" s="47"/>
      <c r="IU1228" s="47"/>
      <c r="IV1228" s="47"/>
      <c r="IW1228" s="47"/>
      <c r="IX1228" s="47"/>
      <c r="IY1228" s="47"/>
      <c r="IZ1228" s="47"/>
      <c r="JA1228" s="47"/>
      <c r="JB1228" s="47"/>
      <c r="JC1228" s="47"/>
      <c r="JD1228" s="47"/>
      <c r="JE1228" s="47"/>
      <c r="JF1228" s="47"/>
      <c r="JG1228" s="47"/>
      <c r="JH1228" s="47"/>
      <c r="JI1228" s="47"/>
      <c r="JJ1228" s="47"/>
      <c r="JK1228" s="47"/>
      <c r="JL1228" s="47"/>
      <c r="JM1228" s="47"/>
      <c r="JN1228" s="47"/>
      <c r="JO1228" s="47"/>
      <c r="JP1228" s="47"/>
      <c r="JQ1228" s="47"/>
      <c r="JR1228" s="47"/>
      <c r="JS1228" s="47"/>
      <c r="JT1228" s="47"/>
      <c r="JU1228" s="47"/>
      <c r="JV1228" s="47"/>
      <c r="JW1228" s="47"/>
      <c r="JX1228" s="47"/>
      <c r="JY1228" s="47"/>
      <c r="JZ1228" s="47"/>
      <c r="KA1228" s="47"/>
      <c r="KB1228" s="47"/>
      <c r="KC1228" s="47"/>
      <c r="KD1228" s="47"/>
      <c r="KE1228" s="47"/>
      <c r="KF1228" s="47"/>
      <c r="KG1228" s="47"/>
      <c r="KH1228" s="47"/>
      <c r="KI1228" s="47"/>
      <c r="KJ1228" s="47"/>
      <c r="KK1228" s="47"/>
      <c r="KL1228" s="47"/>
      <c r="KM1228" s="47"/>
      <c r="KN1228" s="47"/>
      <c r="KO1228" s="47"/>
      <c r="KP1228" s="47"/>
      <c r="KQ1228" s="47"/>
      <c r="KR1228" s="47"/>
      <c r="KS1228" s="47"/>
      <c r="KT1228" s="47"/>
      <c r="KU1228" s="47"/>
      <c r="KV1228" s="47"/>
      <c r="KW1228" s="47"/>
      <c r="KX1228" s="47"/>
      <c r="KY1228" s="47"/>
      <c r="KZ1228" s="47"/>
      <c r="LA1228" s="47"/>
      <c r="LB1228" s="47"/>
      <c r="LC1228" s="47"/>
      <c r="LD1228" s="47"/>
      <c r="LE1228" s="47"/>
      <c r="LF1228" s="47"/>
      <c r="LG1228" s="47"/>
      <c r="LH1228" s="47"/>
      <c r="LI1228" s="47"/>
      <c r="LJ1228" s="47"/>
      <c r="LK1228" s="47"/>
      <c r="LL1228" s="47"/>
      <c r="LM1228" s="47"/>
      <c r="LN1228" s="47"/>
      <c r="LO1228" s="47"/>
      <c r="LP1228" s="47"/>
      <c r="LQ1228" s="47"/>
      <c r="LR1228" s="47"/>
      <c r="LS1228" s="47"/>
      <c r="LT1228" s="47"/>
      <c r="LU1228" s="47"/>
      <c r="LV1228" s="47"/>
      <c r="LW1228" s="47"/>
      <c r="LX1228" s="47"/>
      <c r="LY1228" s="47"/>
      <c r="LZ1228" s="47"/>
      <c r="MA1228" s="47"/>
      <c r="MB1228" s="47"/>
      <c r="MC1228" s="47"/>
      <c r="MD1228" s="47"/>
      <c r="ME1228" s="47"/>
      <c r="MF1228" s="47"/>
      <c r="MG1228" s="47"/>
      <c r="MH1228" s="47"/>
      <c r="MI1228" s="47"/>
      <c r="MJ1228" s="47"/>
      <c r="MK1228" s="47"/>
      <c r="ML1228" s="47"/>
      <c r="MM1228" s="47"/>
      <c r="MN1228" s="47"/>
      <c r="MO1228" s="47"/>
      <c r="MP1228" s="47"/>
      <c r="MQ1228" s="47"/>
      <c r="MR1228" s="47"/>
      <c r="MS1228" s="47"/>
      <c r="MT1228" s="47"/>
      <c r="MU1228" s="47"/>
      <c r="MV1228" s="47"/>
      <c r="MW1228" s="47"/>
      <c r="MX1228" s="47"/>
      <c r="MY1228" s="47"/>
      <c r="MZ1228" s="47"/>
      <c r="NA1228" s="47"/>
    </row>
    <row r="1229" spans="138:365" x14ac:dyDescent="0.25">
      <c r="EH1229" s="47"/>
      <c r="EI1229" s="47"/>
      <c r="EJ1229" s="47"/>
      <c r="EK1229" s="47"/>
      <c r="EL1229" s="47"/>
      <c r="EM1229" s="47"/>
      <c r="EN1229" s="47"/>
      <c r="EO1229" s="47"/>
      <c r="EP1229" s="47"/>
      <c r="EQ1229" s="47"/>
      <c r="ER1229" s="47"/>
      <c r="ES1229" s="47"/>
      <c r="ET1229" s="47"/>
      <c r="EU1229" s="47"/>
      <c r="EV1229" s="47"/>
      <c r="EW1229" s="47"/>
      <c r="EX1229" s="47"/>
      <c r="EY1229" s="47"/>
      <c r="EZ1229" s="47"/>
      <c r="FA1229" s="47"/>
      <c r="FB1229" s="47"/>
      <c r="FC1229" s="47"/>
      <c r="FD1229" s="47"/>
      <c r="FE1229" s="47"/>
      <c r="FF1229" s="47"/>
      <c r="FG1229" s="47"/>
      <c r="FH1229" s="47"/>
      <c r="FI1229" s="47"/>
      <c r="FJ1229" s="47"/>
      <c r="FK1229" s="47"/>
      <c r="FL1229" s="47"/>
      <c r="FM1229" s="47"/>
      <c r="FN1229" s="47"/>
      <c r="FO1229" s="47"/>
      <c r="FP1229" s="47"/>
      <c r="FQ1229" s="47"/>
      <c r="FR1229" s="47"/>
      <c r="FS1229" s="47"/>
      <c r="FT1229" s="47"/>
      <c r="FU1229" s="47"/>
      <c r="FV1229" s="47"/>
      <c r="FW1229" s="47"/>
      <c r="FX1229" s="47"/>
      <c r="FY1229" s="47"/>
      <c r="FZ1229" s="47"/>
      <c r="GA1229" s="47"/>
      <c r="GB1229" s="47"/>
      <c r="GC1229" s="47"/>
      <c r="GD1229" s="47"/>
      <c r="GE1229" s="47"/>
      <c r="GF1229" s="47"/>
      <c r="GG1229" s="47"/>
      <c r="GH1229" s="47"/>
      <c r="GI1229" s="47"/>
      <c r="GJ1229" s="47"/>
      <c r="GK1229" s="47"/>
      <c r="GL1229" s="47"/>
      <c r="GM1229" s="47"/>
      <c r="GN1229" s="47"/>
      <c r="GO1229" s="47"/>
      <c r="GP1229" s="47"/>
      <c r="GQ1229" s="47"/>
      <c r="GR1229" s="47"/>
      <c r="GS1229" s="47"/>
      <c r="GT1229" s="47"/>
      <c r="GU1229" s="47"/>
      <c r="GV1229" s="47"/>
      <c r="GW1229" s="47"/>
      <c r="GX1229" s="47"/>
      <c r="GY1229" s="47"/>
      <c r="GZ1229" s="47"/>
      <c r="HA1229" s="47"/>
      <c r="HB1229" s="47"/>
      <c r="HC1229" s="47"/>
      <c r="HD1229" s="47"/>
      <c r="HE1229" s="47"/>
      <c r="HF1229" s="47"/>
      <c r="HG1229" s="47"/>
      <c r="HH1229" s="47"/>
      <c r="HI1229" s="47"/>
      <c r="HJ1229" s="47"/>
      <c r="HK1229" s="47"/>
      <c r="HL1229" s="47"/>
      <c r="HM1229" s="47"/>
      <c r="HN1229" s="47"/>
      <c r="HO1229" s="47"/>
      <c r="HP1229" s="47"/>
      <c r="HQ1229" s="47"/>
      <c r="HR1229" s="47"/>
      <c r="HS1229" s="47"/>
      <c r="HT1229" s="47"/>
      <c r="HU1229" s="47"/>
      <c r="HV1229" s="47"/>
      <c r="HW1229" s="47"/>
      <c r="HX1229" s="47"/>
      <c r="HY1229" s="47"/>
      <c r="HZ1229" s="47"/>
      <c r="IA1229" s="47"/>
      <c r="IB1229" s="47"/>
      <c r="IC1229" s="47"/>
      <c r="ID1229" s="47"/>
      <c r="IE1229" s="47"/>
      <c r="IF1229" s="47"/>
      <c r="IG1229" s="47"/>
      <c r="IH1229" s="47"/>
      <c r="II1229" s="47"/>
      <c r="IJ1229" s="47"/>
      <c r="IK1229" s="47"/>
      <c r="IL1229" s="47"/>
      <c r="IM1229" s="47"/>
      <c r="IN1229" s="47"/>
      <c r="IO1229" s="47"/>
      <c r="IP1229" s="47"/>
      <c r="IQ1229" s="47"/>
      <c r="IR1229" s="47"/>
      <c r="IS1229" s="47"/>
      <c r="IT1229" s="47"/>
      <c r="IU1229" s="47"/>
      <c r="IV1229" s="47"/>
      <c r="IW1229" s="47"/>
      <c r="IX1229" s="47"/>
      <c r="IY1229" s="47"/>
      <c r="IZ1229" s="47"/>
      <c r="JA1229" s="47"/>
      <c r="JB1229" s="47"/>
      <c r="JC1229" s="47"/>
      <c r="JD1229" s="47"/>
      <c r="JE1229" s="47"/>
      <c r="JF1229" s="47"/>
      <c r="JG1229" s="47"/>
      <c r="JH1229" s="47"/>
      <c r="JI1229" s="47"/>
      <c r="JJ1229" s="47"/>
      <c r="JK1229" s="47"/>
      <c r="JL1229" s="47"/>
      <c r="JM1229" s="47"/>
      <c r="JN1229" s="47"/>
      <c r="JO1229" s="47"/>
      <c r="JP1229" s="47"/>
      <c r="JQ1229" s="47"/>
      <c r="JR1229" s="47"/>
      <c r="JS1229" s="47"/>
      <c r="JT1229" s="47"/>
      <c r="JU1229" s="47"/>
      <c r="JV1229" s="47"/>
      <c r="JW1229" s="47"/>
      <c r="JX1229" s="47"/>
      <c r="JY1229" s="47"/>
      <c r="JZ1229" s="47"/>
      <c r="KA1229" s="47"/>
      <c r="KB1229" s="47"/>
      <c r="KC1229" s="47"/>
      <c r="KD1229" s="47"/>
      <c r="KE1229" s="47"/>
      <c r="KF1229" s="47"/>
      <c r="KG1229" s="47"/>
      <c r="KH1229" s="47"/>
      <c r="KI1229" s="47"/>
      <c r="KJ1229" s="47"/>
      <c r="KK1229" s="47"/>
      <c r="KL1229" s="47"/>
      <c r="KM1229" s="47"/>
      <c r="KN1229" s="47"/>
      <c r="KO1229" s="47"/>
      <c r="KP1229" s="47"/>
      <c r="KQ1229" s="47"/>
      <c r="KR1229" s="47"/>
      <c r="KS1229" s="47"/>
      <c r="KT1229" s="47"/>
      <c r="KU1229" s="47"/>
      <c r="KV1229" s="47"/>
      <c r="KW1229" s="47"/>
      <c r="KX1229" s="47"/>
      <c r="KY1229" s="47"/>
      <c r="KZ1229" s="47"/>
      <c r="LA1229" s="47"/>
      <c r="LB1229" s="47"/>
      <c r="LC1229" s="47"/>
      <c r="LD1229" s="47"/>
      <c r="LE1229" s="47"/>
      <c r="LF1229" s="47"/>
      <c r="LG1229" s="47"/>
      <c r="LH1229" s="47"/>
      <c r="LI1229" s="47"/>
      <c r="LJ1229" s="47"/>
      <c r="LK1229" s="47"/>
      <c r="LL1229" s="47"/>
      <c r="LM1229" s="47"/>
      <c r="LN1229" s="47"/>
      <c r="LO1229" s="47"/>
      <c r="LP1229" s="47"/>
      <c r="LQ1229" s="47"/>
      <c r="LR1229" s="47"/>
      <c r="LS1229" s="47"/>
      <c r="LT1229" s="47"/>
      <c r="LU1229" s="47"/>
      <c r="LV1229" s="47"/>
      <c r="LW1229" s="47"/>
      <c r="LX1229" s="47"/>
      <c r="LY1229" s="47"/>
      <c r="LZ1229" s="47"/>
      <c r="MA1229" s="47"/>
      <c r="MB1229" s="47"/>
      <c r="MC1229" s="47"/>
      <c r="MD1229" s="47"/>
      <c r="ME1229" s="47"/>
      <c r="MF1229" s="47"/>
      <c r="MG1229" s="47"/>
      <c r="MH1229" s="47"/>
      <c r="MI1229" s="47"/>
      <c r="MJ1229" s="47"/>
      <c r="MK1229" s="47"/>
      <c r="ML1229" s="47"/>
      <c r="MM1229" s="47"/>
      <c r="MN1229" s="47"/>
      <c r="MO1229" s="47"/>
      <c r="MP1229" s="47"/>
      <c r="MQ1229" s="47"/>
      <c r="MR1229" s="47"/>
      <c r="MS1229" s="47"/>
      <c r="MT1229" s="47"/>
      <c r="MU1229" s="47"/>
      <c r="MV1229" s="47"/>
      <c r="MW1229" s="47"/>
      <c r="MX1229" s="47"/>
      <c r="MY1229" s="47"/>
      <c r="MZ1229" s="47"/>
      <c r="NA1229" s="47"/>
    </row>
    <row r="1230" spans="138:365" x14ac:dyDescent="0.25">
      <c r="EH1230" s="47"/>
      <c r="EI1230" s="47"/>
      <c r="EJ1230" s="47"/>
      <c r="EK1230" s="47"/>
      <c r="EL1230" s="47"/>
      <c r="EM1230" s="47"/>
      <c r="EN1230" s="47"/>
      <c r="EO1230" s="47"/>
      <c r="EP1230" s="47"/>
      <c r="EQ1230" s="47"/>
      <c r="ER1230" s="47"/>
      <c r="ES1230" s="47"/>
      <c r="ET1230" s="47"/>
      <c r="EU1230" s="47"/>
      <c r="EV1230" s="47"/>
      <c r="EW1230" s="47"/>
      <c r="EX1230" s="47"/>
      <c r="EY1230" s="47"/>
      <c r="EZ1230" s="47"/>
      <c r="FA1230" s="47"/>
      <c r="FB1230" s="47"/>
      <c r="FC1230" s="47"/>
      <c r="FD1230" s="47"/>
      <c r="FE1230" s="47"/>
      <c r="FF1230" s="47"/>
      <c r="FG1230" s="47"/>
      <c r="FH1230" s="47"/>
      <c r="FI1230" s="47"/>
      <c r="FJ1230" s="47"/>
      <c r="FK1230" s="47"/>
      <c r="FL1230" s="47"/>
      <c r="FM1230" s="47"/>
      <c r="FN1230" s="47"/>
      <c r="FO1230" s="47"/>
      <c r="FP1230" s="47"/>
      <c r="FQ1230" s="47"/>
      <c r="FR1230" s="47"/>
      <c r="FS1230" s="47"/>
      <c r="FT1230" s="47"/>
      <c r="FU1230" s="47"/>
      <c r="FV1230" s="47"/>
      <c r="FW1230" s="47"/>
      <c r="FX1230" s="47"/>
      <c r="FY1230" s="47"/>
      <c r="FZ1230" s="47"/>
      <c r="GA1230" s="47"/>
      <c r="GB1230" s="47"/>
      <c r="GC1230" s="47"/>
      <c r="GD1230" s="47"/>
      <c r="GE1230" s="47"/>
      <c r="GF1230" s="47"/>
      <c r="GG1230" s="47"/>
      <c r="GH1230" s="47"/>
      <c r="GI1230" s="47"/>
      <c r="GJ1230" s="47"/>
      <c r="GK1230" s="47"/>
      <c r="GL1230" s="47"/>
      <c r="GM1230" s="47"/>
      <c r="GN1230" s="47"/>
      <c r="GO1230" s="47"/>
      <c r="GP1230" s="47"/>
      <c r="GQ1230" s="47"/>
      <c r="GR1230" s="47"/>
      <c r="GS1230" s="47"/>
      <c r="GT1230" s="47"/>
      <c r="GU1230" s="47"/>
      <c r="GV1230" s="47"/>
      <c r="GW1230" s="47"/>
      <c r="GX1230" s="47"/>
      <c r="GY1230" s="47"/>
      <c r="GZ1230" s="47"/>
      <c r="HA1230" s="47"/>
      <c r="HB1230" s="47"/>
      <c r="HC1230" s="47"/>
      <c r="HD1230" s="47"/>
      <c r="HE1230" s="47"/>
      <c r="HF1230" s="47"/>
      <c r="HG1230" s="47"/>
      <c r="HH1230" s="47"/>
      <c r="HI1230" s="47"/>
      <c r="HJ1230" s="47"/>
      <c r="HK1230" s="47"/>
      <c r="HL1230" s="47"/>
      <c r="HM1230" s="47"/>
      <c r="HN1230" s="47"/>
      <c r="HO1230" s="47"/>
      <c r="HP1230" s="47"/>
      <c r="HQ1230" s="47"/>
      <c r="HR1230" s="47"/>
      <c r="HS1230" s="47"/>
      <c r="HT1230" s="47"/>
      <c r="HU1230" s="47"/>
      <c r="HV1230" s="47"/>
      <c r="HW1230" s="47"/>
      <c r="HX1230" s="47"/>
      <c r="HY1230" s="47"/>
      <c r="HZ1230" s="47"/>
      <c r="IA1230" s="47"/>
      <c r="IB1230" s="47"/>
      <c r="IC1230" s="47"/>
      <c r="ID1230" s="47"/>
      <c r="IE1230" s="47"/>
      <c r="IF1230" s="47"/>
      <c r="IG1230" s="47"/>
      <c r="IH1230" s="47"/>
      <c r="II1230" s="47"/>
      <c r="IJ1230" s="47"/>
      <c r="IK1230" s="47"/>
      <c r="IL1230" s="47"/>
      <c r="IM1230" s="47"/>
      <c r="IN1230" s="47"/>
      <c r="IO1230" s="47"/>
      <c r="IP1230" s="47"/>
      <c r="IQ1230" s="47"/>
      <c r="IR1230" s="47"/>
      <c r="IS1230" s="47"/>
      <c r="IT1230" s="47"/>
      <c r="IU1230" s="47"/>
      <c r="IV1230" s="47"/>
      <c r="IW1230" s="47"/>
      <c r="IX1230" s="47"/>
      <c r="IY1230" s="47"/>
      <c r="IZ1230" s="47"/>
      <c r="JA1230" s="47"/>
      <c r="JB1230" s="47"/>
      <c r="JC1230" s="47"/>
      <c r="JD1230" s="47"/>
      <c r="JE1230" s="47"/>
      <c r="JF1230" s="47"/>
      <c r="JG1230" s="47"/>
      <c r="JH1230" s="47"/>
      <c r="JI1230" s="47"/>
      <c r="JJ1230" s="47"/>
      <c r="JK1230" s="47"/>
      <c r="JL1230" s="47"/>
      <c r="JM1230" s="47"/>
      <c r="JN1230" s="47"/>
      <c r="JO1230" s="47"/>
      <c r="JP1230" s="47"/>
      <c r="JQ1230" s="47"/>
      <c r="JR1230" s="47"/>
      <c r="JS1230" s="47"/>
      <c r="JT1230" s="47"/>
      <c r="JU1230" s="47"/>
      <c r="JV1230" s="47"/>
      <c r="JW1230" s="47"/>
      <c r="JX1230" s="47"/>
      <c r="JY1230" s="47"/>
      <c r="JZ1230" s="47"/>
      <c r="KA1230" s="47"/>
      <c r="KB1230" s="47"/>
      <c r="KC1230" s="47"/>
      <c r="KD1230" s="47"/>
      <c r="KE1230" s="47"/>
      <c r="KF1230" s="47"/>
      <c r="KG1230" s="47"/>
      <c r="KH1230" s="47"/>
      <c r="KI1230" s="47"/>
      <c r="KJ1230" s="47"/>
      <c r="KK1230" s="47"/>
      <c r="KL1230" s="47"/>
      <c r="KM1230" s="47"/>
      <c r="KN1230" s="47"/>
      <c r="KO1230" s="47"/>
      <c r="KP1230" s="47"/>
      <c r="KQ1230" s="47"/>
      <c r="KR1230" s="47"/>
      <c r="KS1230" s="47"/>
      <c r="KT1230" s="47"/>
      <c r="KU1230" s="47"/>
      <c r="KV1230" s="47"/>
      <c r="KW1230" s="47"/>
      <c r="KX1230" s="47"/>
      <c r="KY1230" s="47"/>
      <c r="KZ1230" s="47"/>
      <c r="LA1230" s="47"/>
      <c r="LB1230" s="47"/>
      <c r="LC1230" s="47"/>
      <c r="LD1230" s="47"/>
      <c r="LE1230" s="47"/>
      <c r="LF1230" s="47"/>
      <c r="LG1230" s="47"/>
      <c r="LH1230" s="47"/>
      <c r="LI1230" s="47"/>
      <c r="LJ1230" s="47"/>
      <c r="LK1230" s="47"/>
      <c r="LL1230" s="47"/>
      <c r="LM1230" s="47"/>
      <c r="LN1230" s="47"/>
      <c r="LO1230" s="47"/>
      <c r="LP1230" s="47"/>
      <c r="LQ1230" s="47"/>
      <c r="LR1230" s="47"/>
      <c r="LS1230" s="47"/>
      <c r="LT1230" s="47"/>
      <c r="LU1230" s="47"/>
      <c r="LV1230" s="47"/>
      <c r="LW1230" s="47"/>
      <c r="LX1230" s="47"/>
      <c r="LY1230" s="47"/>
      <c r="LZ1230" s="47"/>
      <c r="MA1230" s="47"/>
      <c r="MB1230" s="47"/>
      <c r="MC1230" s="47"/>
      <c r="MD1230" s="47"/>
      <c r="ME1230" s="47"/>
      <c r="MF1230" s="47"/>
      <c r="MG1230" s="47"/>
      <c r="MH1230" s="47"/>
      <c r="MI1230" s="47"/>
      <c r="MJ1230" s="47"/>
      <c r="MK1230" s="47"/>
      <c r="ML1230" s="47"/>
      <c r="MM1230" s="47"/>
      <c r="MN1230" s="47"/>
      <c r="MO1230" s="47"/>
      <c r="MP1230" s="47"/>
      <c r="MQ1230" s="47"/>
      <c r="MR1230" s="47"/>
      <c r="MS1230" s="47"/>
      <c r="MT1230" s="47"/>
      <c r="MU1230" s="47"/>
      <c r="MV1230" s="47"/>
      <c r="MW1230" s="47"/>
      <c r="MX1230" s="47"/>
      <c r="MY1230" s="47"/>
      <c r="MZ1230" s="47"/>
      <c r="NA1230" s="47"/>
    </row>
    <row r="1231" spans="138:365" x14ac:dyDescent="0.25">
      <c r="EH1231" s="47"/>
      <c r="EI1231" s="47"/>
      <c r="EJ1231" s="47"/>
      <c r="EK1231" s="47"/>
      <c r="EL1231" s="47"/>
      <c r="EM1231" s="47"/>
      <c r="EN1231" s="47"/>
      <c r="EO1231" s="47"/>
      <c r="EP1231" s="47"/>
      <c r="EQ1231" s="47"/>
      <c r="ER1231" s="47"/>
      <c r="ES1231" s="47"/>
      <c r="ET1231" s="47"/>
      <c r="EU1231" s="47"/>
      <c r="EV1231" s="47"/>
      <c r="EW1231" s="47"/>
      <c r="EX1231" s="47"/>
      <c r="EY1231" s="47"/>
      <c r="EZ1231" s="47"/>
      <c r="FA1231" s="47"/>
      <c r="FB1231" s="47"/>
      <c r="FC1231" s="47"/>
      <c r="FD1231" s="47"/>
      <c r="FE1231" s="47"/>
      <c r="FF1231" s="47"/>
      <c r="FG1231" s="47"/>
      <c r="FH1231" s="47"/>
      <c r="FI1231" s="47"/>
      <c r="FJ1231" s="47"/>
      <c r="FK1231" s="47"/>
      <c r="FL1231" s="47"/>
      <c r="FM1231" s="47"/>
      <c r="FN1231" s="47"/>
      <c r="FO1231" s="47"/>
      <c r="FP1231" s="47"/>
      <c r="FQ1231" s="47"/>
      <c r="FR1231" s="47"/>
      <c r="FS1231" s="47"/>
      <c r="FT1231" s="47"/>
      <c r="FU1231" s="47"/>
      <c r="FV1231" s="47"/>
      <c r="FW1231" s="47"/>
      <c r="FX1231" s="47"/>
      <c r="FY1231" s="47"/>
      <c r="FZ1231" s="47"/>
      <c r="GA1231" s="47"/>
      <c r="GB1231" s="47"/>
      <c r="GC1231" s="47"/>
      <c r="GD1231" s="47"/>
      <c r="GE1231" s="47"/>
      <c r="GF1231" s="47"/>
      <c r="GG1231" s="47"/>
      <c r="GH1231" s="47"/>
      <c r="GI1231" s="47"/>
      <c r="GJ1231" s="47"/>
      <c r="GK1231" s="47"/>
      <c r="GL1231" s="47"/>
      <c r="GM1231" s="47"/>
      <c r="GN1231" s="47"/>
      <c r="GO1231" s="47"/>
      <c r="GP1231" s="47"/>
      <c r="GQ1231" s="47"/>
      <c r="GR1231" s="47"/>
      <c r="GS1231" s="47"/>
      <c r="GT1231" s="47"/>
      <c r="GU1231" s="47"/>
      <c r="GV1231" s="47"/>
      <c r="GW1231" s="47"/>
      <c r="GX1231" s="47"/>
      <c r="GY1231" s="47"/>
      <c r="GZ1231" s="47"/>
      <c r="HA1231" s="47"/>
      <c r="HB1231" s="47"/>
      <c r="HC1231" s="47"/>
      <c r="HD1231" s="47"/>
      <c r="HE1231" s="47"/>
      <c r="HF1231" s="47"/>
      <c r="HG1231" s="47"/>
      <c r="HH1231" s="47"/>
      <c r="HI1231" s="47"/>
      <c r="HJ1231" s="47"/>
      <c r="HK1231" s="47"/>
      <c r="HL1231" s="47"/>
      <c r="HM1231" s="47"/>
      <c r="HN1231" s="47"/>
      <c r="HO1231" s="47"/>
      <c r="HP1231" s="47"/>
      <c r="HQ1231" s="47"/>
      <c r="HR1231" s="47"/>
      <c r="HS1231" s="47"/>
      <c r="HT1231" s="47"/>
      <c r="HU1231" s="47"/>
      <c r="HV1231" s="47"/>
      <c r="HW1231" s="47"/>
      <c r="HX1231" s="47"/>
      <c r="HY1231" s="47"/>
      <c r="HZ1231" s="47"/>
      <c r="IA1231" s="47"/>
      <c r="IB1231" s="47"/>
      <c r="IC1231" s="47"/>
      <c r="ID1231" s="47"/>
      <c r="IE1231" s="47"/>
      <c r="IF1231" s="47"/>
      <c r="IG1231" s="47"/>
      <c r="IH1231" s="47"/>
      <c r="II1231" s="47"/>
      <c r="IJ1231" s="47"/>
      <c r="IK1231" s="47"/>
      <c r="IL1231" s="47"/>
      <c r="IM1231" s="47"/>
      <c r="IN1231" s="47"/>
      <c r="IO1231" s="47"/>
      <c r="IP1231" s="47"/>
      <c r="IQ1231" s="47"/>
      <c r="IR1231" s="47"/>
      <c r="IS1231" s="47"/>
      <c r="IT1231" s="47"/>
      <c r="IU1231" s="47"/>
      <c r="IV1231" s="47"/>
      <c r="IW1231" s="47"/>
      <c r="IX1231" s="47"/>
      <c r="IY1231" s="47"/>
      <c r="IZ1231" s="47"/>
      <c r="JA1231" s="47"/>
      <c r="JB1231" s="47"/>
      <c r="JC1231" s="47"/>
      <c r="JD1231" s="47"/>
      <c r="JE1231" s="47"/>
      <c r="JF1231" s="47"/>
      <c r="JG1231" s="47"/>
      <c r="JH1231" s="47"/>
      <c r="JI1231" s="47"/>
      <c r="JJ1231" s="47"/>
      <c r="JK1231" s="47"/>
      <c r="JL1231" s="47"/>
      <c r="JM1231" s="47"/>
      <c r="JN1231" s="47"/>
      <c r="JO1231" s="47"/>
      <c r="JP1231" s="47"/>
      <c r="JQ1231" s="47"/>
      <c r="JR1231" s="47"/>
      <c r="JS1231" s="47"/>
      <c r="JT1231" s="47"/>
      <c r="JU1231" s="47"/>
      <c r="JV1231" s="47"/>
      <c r="JW1231" s="47"/>
      <c r="JX1231" s="47"/>
      <c r="JY1231" s="47"/>
      <c r="JZ1231" s="47"/>
      <c r="KA1231" s="47"/>
      <c r="KB1231" s="47"/>
      <c r="KC1231" s="47"/>
      <c r="KD1231" s="47"/>
      <c r="KE1231" s="47"/>
      <c r="KF1231" s="47"/>
      <c r="KG1231" s="47"/>
      <c r="KH1231" s="47"/>
      <c r="KI1231" s="47"/>
      <c r="KJ1231" s="47"/>
      <c r="KK1231" s="47"/>
      <c r="KL1231" s="47"/>
      <c r="KM1231" s="47"/>
      <c r="KN1231" s="47"/>
      <c r="KO1231" s="47"/>
      <c r="KP1231" s="47"/>
      <c r="KQ1231" s="47"/>
      <c r="KR1231" s="47"/>
      <c r="KS1231" s="47"/>
      <c r="KT1231" s="47"/>
      <c r="KU1231" s="47"/>
      <c r="KV1231" s="47"/>
      <c r="KW1231" s="47"/>
      <c r="KX1231" s="47"/>
      <c r="KY1231" s="47"/>
      <c r="KZ1231" s="47"/>
      <c r="LA1231" s="47"/>
      <c r="LB1231" s="47"/>
      <c r="LC1231" s="47"/>
      <c r="LD1231" s="47"/>
      <c r="LE1231" s="47"/>
      <c r="LF1231" s="47"/>
      <c r="LG1231" s="47"/>
      <c r="LH1231" s="47"/>
      <c r="LI1231" s="47"/>
      <c r="LJ1231" s="47"/>
      <c r="LK1231" s="47"/>
      <c r="LL1231" s="47"/>
      <c r="LM1231" s="47"/>
      <c r="LN1231" s="47"/>
      <c r="LO1231" s="47"/>
      <c r="LP1231" s="47"/>
      <c r="LQ1231" s="47"/>
      <c r="LR1231" s="47"/>
      <c r="LS1231" s="47"/>
      <c r="LT1231" s="47"/>
      <c r="LU1231" s="47"/>
      <c r="LV1231" s="47"/>
      <c r="LW1231" s="47"/>
      <c r="LX1231" s="47"/>
      <c r="LY1231" s="47"/>
      <c r="LZ1231" s="47"/>
      <c r="MA1231" s="47"/>
      <c r="MB1231" s="47"/>
      <c r="MC1231" s="47"/>
      <c r="MD1231" s="47"/>
      <c r="ME1231" s="47"/>
      <c r="MF1231" s="47"/>
      <c r="MG1231" s="47"/>
      <c r="MH1231" s="47"/>
      <c r="MI1231" s="47"/>
      <c r="MJ1231" s="47"/>
      <c r="MK1231" s="47"/>
      <c r="ML1231" s="47"/>
      <c r="MM1231" s="47"/>
      <c r="MN1231" s="47"/>
      <c r="MO1231" s="47"/>
      <c r="MP1231" s="47"/>
      <c r="MQ1231" s="47"/>
      <c r="MR1231" s="47"/>
      <c r="MS1231" s="47"/>
      <c r="MT1231" s="47"/>
      <c r="MU1231" s="47"/>
      <c r="MV1231" s="47"/>
      <c r="MW1231" s="47"/>
      <c r="MX1231" s="47"/>
      <c r="MY1231" s="47"/>
      <c r="MZ1231" s="47"/>
      <c r="NA1231" s="47"/>
    </row>
    <row r="1232" spans="138:365" x14ac:dyDescent="0.25">
      <c r="EH1232" s="47"/>
      <c r="EI1232" s="47"/>
      <c r="EJ1232" s="47"/>
      <c r="EK1232" s="47"/>
      <c r="EL1232" s="47"/>
      <c r="EM1232" s="47"/>
      <c r="EN1232" s="47"/>
      <c r="EO1232" s="47"/>
      <c r="EP1232" s="47"/>
      <c r="EQ1232" s="47"/>
      <c r="ER1232" s="47"/>
      <c r="ES1232" s="47"/>
      <c r="ET1232" s="47"/>
      <c r="EU1232" s="47"/>
      <c r="EV1232" s="47"/>
      <c r="EW1232" s="47"/>
      <c r="EX1232" s="47"/>
      <c r="EY1232" s="47"/>
      <c r="EZ1232" s="47"/>
      <c r="FA1232" s="47"/>
      <c r="FB1232" s="47"/>
      <c r="FC1232" s="47"/>
      <c r="FD1232" s="47"/>
      <c r="FE1232" s="47"/>
      <c r="FF1232" s="47"/>
      <c r="FG1232" s="47"/>
      <c r="FH1232" s="47"/>
      <c r="FI1232" s="47"/>
      <c r="FJ1232" s="47"/>
      <c r="FK1232" s="47"/>
      <c r="FL1232" s="47"/>
      <c r="FM1232" s="47"/>
      <c r="FN1232" s="47"/>
      <c r="FO1232" s="47"/>
      <c r="FP1232" s="47"/>
      <c r="FQ1232" s="47"/>
      <c r="FR1232" s="47"/>
      <c r="FS1232" s="47"/>
      <c r="FT1232" s="47"/>
      <c r="FU1232" s="47"/>
      <c r="FV1232" s="47"/>
      <c r="FW1232" s="47"/>
      <c r="FX1232" s="47"/>
      <c r="FY1232" s="47"/>
      <c r="FZ1232" s="47"/>
      <c r="GA1232" s="47"/>
      <c r="GB1232" s="47"/>
      <c r="GC1232" s="47"/>
      <c r="GD1232" s="47"/>
      <c r="GE1232" s="47"/>
      <c r="GF1232" s="47"/>
      <c r="GG1232" s="47"/>
      <c r="GH1232" s="47"/>
      <c r="GI1232" s="47"/>
      <c r="GJ1232" s="47"/>
      <c r="GK1232" s="47"/>
      <c r="GL1232" s="47"/>
      <c r="GM1232" s="47"/>
      <c r="GN1232" s="47"/>
      <c r="GO1232" s="47"/>
      <c r="GP1232" s="47"/>
      <c r="GQ1232" s="47"/>
      <c r="GR1232" s="47"/>
      <c r="GS1232" s="47"/>
      <c r="GT1232" s="47"/>
      <c r="GU1232" s="47"/>
      <c r="GV1232" s="47"/>
      <c r="GW1232" s="47"/>
      <c r="GX1232" s="47"/>
      <c r="GY1232" s="47"/>
      <c r="GZ1232" s="47"/>
      <c r="HA1232" s="47"/>
      <c r="HB1232" s="47"/>
      <c r="HC1232" s="47"/>
      <c r="HD1232" s="47"/>
      <c r="HE1232" s="47"/>
      <c r="HF1232" s="47"/>
      <c r="HG1232" s="47"/>
      <c r="HH1232" s="47"/>
      <c r="HI1232" s="47"/>
      <c r="HJ1232" s="47"/>
      <c r="HK1232" s="47"/>
      <c r="HL1232" s="47"/>
      <c r="HM1232" s="47"/>
      <c r="HN1232" s="47"/>
      <c r="HO1232" s="47"/>
      <c r="HP1232" s="47"/>
      <c r="HQ1232" s="47"/>
      <c r="HR1232" s="47"/>
      <c r="HS1232" s="47"/>
      <c r="HT1232" s="47"/>
      <c r="HU1232" s="47"/>
      <c r="HV1232" s="47"/>
      <c r="HW1232" s="47"/>
      <c r="HX1232" s="47"/>
      <c r="HY1232" s="47"/>
      <c r="HZ1232" s="47"/>
      <c r="IA1232" s="47"/>
      <c r="IB1232" s="47"/>
      <c r="IC1232" s="47"/>
      <c r="ID1232" s="47"/>
      <c r="IE1232" s="47"/>
      <c r="IF1232" s="47"/>
      <c r="IG1232" s="47"/>
      <c r="IH1232" s="47"/>
      <c r="II1232" s="47"/>
      <c r="IJ1232" s="47"/>
      <c r="IK1232" s="47"/>
      <c r="IL1232" s="47"/>
      <c r="IM1232" s="47"/>
      <c r="IN1232" s="47"/>
      <c r="IO1232" s="47"/>
      <c r="IP1232" s="47"/>
      <c r="IQ1232" s="47"/>
      <c r="IR1232" s="47"/>
      <c r="IS1232" s="47"/>
      <c r="IT1232" s="47"/>
      <c r="IU1232" s="47"/>
      <c r="IV1232" s="47"/>
      <c r="IW1232" s="47"/>
      <c r="IX1232" s="47"/>
      <c r="IY1232" s="47"/>
      <c r="IZ1232" s="47"/>
      <c r="JA1232" s="47"/>
      <c r="JB1232" s="47"/>
      <c r="JC1232" s="47"/>
      <c r="JD1232" s="47"/>
      <c r="JE1232" s="47"/>
      <c r="JF1232" s="47"/>
      <c r="JG1232" s="47"/>
      <c r="JH1232" s="47"/>
      <c r="JI1232" s="47"/>
      <c r="JJ1232" s="47"/>
      <c r="JK1232" s="47"/>
      <c r="JL1232" s="47"/>
      <c r="JM1232" s="47"/>
      <c r="JN1232" s="47"/>
      <c r="JO1232" s="47"/>
      <c r="JP1232" s="47"/>
      <c r="JQ1232" s="47"/>
      <c r="JR1232" s="47"/>
      <c r="JS1232" s="47"/>
      <c r="JT1232" s="47"/>
      <c r="JU1232" s="47"/>
      <c r="JV1232" s="47"/>
      <c r="JW1232" s="47"/>
      <c r="JX1232" s="47"/>
      <c r="JY1232" s="47"/>
      <c r="JZ1232" s="47"/>
      <c r="KA1232" s="47"/>
      <c r="KB1232" s="47"/>
      <c r="KC1232" s="47"/>
      <c r="KD1232" s="47"/>
      <c r="KE1232" s="47"/>
      <c r="KF1232" s="47"/>
      <c r="KG1232" s="47"/>
      <c r="KH1232" s="47"/>
      <c r="KI1232" s="47"/>
      <c r="KJ1232" s="47"/>
      <c r="KK1232" s="47"/>
      <c r="KL1232" s="47"/>
      <c r="KM1232" s="47"/>
      <c r="KN1232" s="47"/>
      <c r="KO1232" s="47"/>
      <c r="KP1232" s="47"/>
      <c r="KQ1232" s="47"/>
      <c r="KR1232" s="47"/>
      <c r="KS1232" s="47"/>
      <c r="KT1232" s="47"/>
      <c r="KU1232" s="47"/>
      <c r="KV1232" s="47"/>
      <c r="KW1232" s="47"/>
      <c r="KX1232" s="47"/>
      <c r="KY1232" s="47"/>
      <c r="KZ1232" s="47"/>
      <c r="LA1232" s="47"/>
      <c r="LB1232" s="47"/>
      <c r="LC1232" s="47"/>
      <c r="LD1232" s="47"/>
      <c r="LE1232" s="47"/>
      <c r="LF1232" s="47"/>
      <c r="LG1232" s="47"/>
      <c r="LH1232" s="47"/>
      <c r="LI1232" s="47"/>
      <c r="LJ1232" s="47"/>
      <c r="LK1232" s="47"/>
      <c r="LL1232" s="47"/>
      <c r="LM1232" s="47"/>
      <c r="LN1232" s="47"/>
      <c r="LO1232" s="47"/>
      <c r="LP1232" s="47"/>
      <c r="LQ1232" s="47"/>
      <c r="LR1232" s="47"/>
      <c r="LS1232" s="47"/>
      <c r="LT1232" s="47"/>
      <c r="LU1232" s="47"/>
      <c r="LV1232" s="47"/>
      <c r="LW1232" s="47"/>
      <c r="LX1232" s="47"/>
      <c r="LY1232" s="47"/>
      <c r="LZ1232" s="47"/>
      <c r="MA1232" s="47"/>
      <c r="MB1232" s="47"/>
      <c r="MC1232" s="47"/>
      <c r="MD1232" s="47"/>
      <c r="ME1232" s="47"/>
      <c r="MF1232" s="47"/>
      <c r="MG1232" s="47"/>
      <c r="MH1232" s="47"/>
      <c r="MI1232" s="47"/>
      <c r="MJ1232" s="47"/>
      <c r="MK1232" s="47"/>
      <c r="ML1232" s="47"/>
      <c r="MM1232" s="47"/>
      <c r="MN1232" s="47"/>
      <c r="MO1232" s="47"/>
      <c r="MP1232" s="47"/>
      <c r="MQ1232" s="47"/>
      <c r="MR1232" s="47"/>
      <c r="MS1232" s="47"/>
      <c r="MT1232" s="47"/>
      <c r="MU1232" s="47"/>
      <c r="MV1232" s="47"/>
      <c r="MW1232" s="47"/>
      <c r="MX1232" s="47"/>
      <c r="MY1232" s="47"/>
      <c r="MZ1232" s="47"/>
      <c r="NA1232" s="47"/>
    </row>
    <row r="1233" spans="138:365" x14ac:dyDescent="0.25">
      <c r="EH1233" s="47"/>
      <c r="EI1233" s="47"/>
      <c r="EJ1233" s="47"/>
      <c r="EK1233" s="47"/>
      <c r="EL1233" s="47"/>
      <c r="EM1233" s="47"/>
      <c r="EN1233" s="47"/>
      <c r="EO1233" s="47"/>
      <c r="EP1233" s="47"/>
      <c r="EQ1233" s="47"/>
      <c r="ER1233" s="47"/>
      <c r="ES1233" s="47"/>
      <c r="ET1233" s="47"/>
      <c r="EU1233" s="47"/>
      <c r="EV1233" s="47"/>
      <c r="EW1233" s="47"/>
      <c r="EX1233" s="47"/>
      <c r="EY1233" s="47"/>
      <c r="EZ1233" s="47"/>
      <c r="FA1233" s="47"/>
      <c r="FB1233" s="47"/>
      <c r="FC1233" s="47"/>
      <c r="FD1233" s="47"/>
      <c r="FE1233" s="47"/>
      <c r="FF1233" s="47"/>
      <c r="FG1233" s="47"/>
      <c r="FH1233" s="47"/>
      <c r="FI1233" s="47"/>
      <c r="FJ1233" s="47"/>
      <c r="FK1233" s="47"/>
      <c r="FL1233" s="47"/>
      <c r="FM1233" s="47"/>
      <c r="FN1233" s="47"/>
      <c r="FO1233" s="47"/>
      <c r="FP1233" s="47"/>
      <c r="FQ1233" s="47"/>
      <c r="FR1233" s="47"/>
      <c r="FS1233" s="47"/>
      <c r="FT1233" s="47"/>
      <c r="FU1233" s="47"/>
      <c r="FV1233" s="47"/>
      <c r="FW1233" s="47"/>
      <c r="FX1233" s="47"/>
      <c r="FY1233" s="47"/>
      <c r="FZ1233" s="47"/>
      <c r="GA1233" s="47"/>
      <c r="GB1233" s="47"/>
      <c r="GC1233" s="47"/>
      <c r="GD1233" s="47"/>
      <c r="GE1233" s="47"/>
      <c r="GF1233" s="47"/>
      <c r="GG1233" s="47"/>
      <c r="GH1233" s="47"/>
      <c r="GI1233" s="47"/>
      <c r="GJ1233" s="47"/>
      <c r="GK1233" s="47"/>
      <c r="GL1233" s="47"/>
      <c r="GM1233" s="47"/>
      <c r="GN1233" s="47"/>
      <c r="GO1233" s="47"/>
      <c r="GP1233" s="47"/>
      <c r="GQ1233" s="47"/>
      <c r="GR1233" s="47"/>
      <c r="GS1233" s="47"/>
      <c r="GT1233" s="47"/>
      <c r="GU1233" s="47"/>
      <c r="GV1233" s="47"/>
      <c r="GW1233" s="47"/>
      <c r="GX1233" s="47"/>
      <c r="GY1233" s="47"/>
      <c r="GZ1233" s="47"/>
      <c r="HA1233" s="47"/>
      <c r="HB1233" s="47"/>
      <c r="HC1233" s="47"/>
      <c r="HD1233" s="47"/>
      <c r="HE1233" s="47"/>
      <c r="HF1233" s="47"/>
      <c r="HG1233" s="47"/>
      <c r="HH1233" s="47"/>
      <c r="HI1233" s="47"/>
      <c r="HJ1233" s="47"/>
      <c r="HK1233" s="47"/>
      <c r="HL1233" s="47"/>
      <c r="HM1233" s="47"/>
      <c r="HN1233" s="47"/>
      <c r="HO1233" s="47"/>
      <c r="HP1233" s="47"/>
      <c r="HQ1233" s="47"/>
      <c r="HR1233" s="47"/>
      <c r="HS1233" s="47"/>
      <c r="HT1233" s="47"/>
      <c r="HU1233" s="47"/>
      <c r="HV1233" s="47"/>
      <c r="HW1233" s="47"/>
      <c r="HX1233" s="47"/>
      <c r="HY1233" s="47"/>
      <c r="HZ1233" s="47"/>
      <c r="IA1233" s="47"/>
      <c r="IB1233" s="47"/>
      <c r="IC1233" s="47"/>
      <c r="ID1233" s="47"/>
      <c r="IE1233" s="47"/>
      <c r="IF1233" s="47"/>
      <c r="IG1233" s="47"/>
      <c r="IH1233" s="47"/>
      <c r="II1233" s="47"/>
      <c r="IJ1233" s="47"/>
      <c r="IK1233" s="47"/>
      <c r="IL1233" s="47"/>
      <c r="IM1233" s="47"/>
      <c r="IN1233" s="47"/>
      <c r="IO1233" s="47"/>
      <c r="IP1233" s="47"/>
      <c r="IQ1233" s="47"/>
      <c r="IR1233" s="47"/>
      <c r="IS1233" s="47"/>
      <c r="IT1233" s="47"/>
      <c r="IU1233" s="47"/>
      <c r="IV1233" s="47"/>
      <c r="IW1233" s="47"/>
      <c r="IX1233" s="47"/>
      <c r="IY1233" s="47"/>
      <c r="IZ1233" s="47"/>
      <c r="JA1233" s="47"/>
      <c r="JB1233" s="47"/>
      <c r="JC1233" s="47"/>
      <c r="JD1233" s="47"/>
      <c r="JE1233" s="47"/>
      <c r="JF1233" s="47"/>
      <c r="JG1233" s="47"/>
      <c r="JH1233" s="47"/>
      <c r="JI1233" s="47"/>
      <c r="JJ1233" s="47"/>
      <c r="JK1233" s="47"/>
      <c r="JL1233" s="47"/>
      <c r="JM1233" s="47"/>
      <c r="JN1233" s="47"/>
      <c r="JO1233" s="47"/>
      <c r="JP1233" s="47"/>
      <c r="JQ1233" s="47"/>
      <c r="JR1233" s="47"/>
      <c r="JS1233" s="47"/>
      <c r="JT1233" s="47"/>
      <c r="JU1233" s="47"/>
      <c r="JV1233" s="47"/>
      <c r="JW1233" s="47"/>
      <c r="JX1233" s="47"/>
      <c r="JY1233" s="47"/>
      <c r="JZ1233" s="47"/>
      <c r="KA1233" s="47"/>
      <c r="KB1233" s="47"/>
      <c r="KC1233" s="47"/>
      <c r="KD1233" s="47"/>
      <c r="KE1233" s="47"/>
      <c r="KF1233" s="47"/>
      <c r="KG1233" s="47"/>
      <c r="KH1233" s="47"/>
      <c r="KI1233" s="47"/>
      <c r="KJ1233" s="47"/>
      <c r="KK1233" s="47"/>
      <c r="KL1233" s="47"/>
      <c r="KM1233" s="47"/>
      <c r="KN1233" s="47"/>
      <c r="KO1233" s="47"/>
      <c r="KP1233" s="47"/>
      <c r="KQ1233" s="47"/>
      <c r="KR1233" s="47"/>
      <c r="KS1233" s="47"/>
      <c r="KT1233" s="47"/>
      <c r="KU1233" s="47"/>
      <c r="KV1233" s="47"/>
      <c r="KW1233" s="47"/>
      <c r="KX1233" s="47"/>
      <c r="KY1233" s="47"/>
      <c r="KZ1233" s="47"/>
      <c r="LA1233" s="47"/>
      <c r="LB1233" s="47"/>
      <c r="LC1233" s="47"/>
      <c r="LD1233" s="47"/>
      <c r="LE1233" s="47"/>
      <c r="LF1233" s="47"/>
      <c r="LG1233" s="47"/>
      <c r="LH1233" s="47"/>
      <c r="LI1233" s="47"/>
      <c r="LJ1233" s="47"/>
      <c r="LK1233" s="47"/>
      <c r="LL1233" s="47"/>
      <c r="LM1233" s="47"/>
      <c r="LN1233" s="47"/>
      <c r="LO1233" s="47"/>
      <c r="LP1233" s="47"/>
      <c r="LQ1233" s="47"/>
      <c r="LR1233" s="47"/>
      <c r="LS1233" s="47"/>
      <c r="LT1233" s="47"/>
      <c r="LU1233" s="47"/>
      <c r="LV1233" s="47"/>
      <c r="LW1233" s="47"/>
      <c r="LX1233" s="47"/>
      <c r="LY1233" s="47"/>
      <c r="LZ1233" s="47"/>
      <c r="MA1233" s="47"/>
      <c r="MB1233" s="47"/>
      <c r="MC1233" s="47"/>
      <c r="MD1233" s="47"/>
      <c r="ME1233" s="47"/>
      <c r="MF1233" s="47"/>
      <c r="MG1233" s="47"/>
      <c r="MH1233" s="47"/>
      <c r="MI1233" s="47"/>
      <c r="MJ1233" s="47"/>
      <c r="MK1233" s="47"/>
      <c r="ML1233" s="47"/>
      <c r="MM1233" s="47"/>
      <c r="MN1233" s="47"/>
      <c r="MO1233" s="47"/>
      <c r="MP1233" s="47"/>
      <c r="MQ1233" s="47"/>
      <c r="MR1233" s="47"/>
      <c r="MS1233" s="47"/>
      <c r="MT1233" s="47"/>
      <c r="MU1233" s="47"/>
      <c r="MV1233" s="47"/>
      <c r="MW1233" s="47"/>
      <c r="MX1233" s="47"/>
      <c r="MY1233" s="47"/>
      <c r="MZ1233" s="47"/>
      <c r="NA1233" s="47"/>
    </row>
    <row r="1234" spans="138:365" x14ac:dyDescent="0.25">
      <c r="EH1234" s="47"/>
      <c r="EI1234" s="47"/>
      <c r="EJ1234" s="47"/>
      <c r="EK1234" s="47"/>
      <c r="EL1234" s="47"/>
      <c r="EM1234" s="47"/>
      <c r="EN1234" s="47"/>
      <c r="EO1234" s="47"/>
      <c r="EP1234" s="47"/>
      <c r="EQ1234" s="47"/>
      <c r="ER1234" s="47"/>
      <c r="ES1234" s="47"/>
      <c r="ET1234" s="47"/>
      <c r="EU1234" s="47"/>
      <c r="EV1234" s="47"/>
      <c r="EW1234" s="47"/>
      <c r="EX1234" s="47"/>
      <c r="EY1234" s="47"/>
      <c r="EZ1234" s="47"/>
      <c r="FA1234" s="47"/>
      <c r="FB1234" s="47"/>
      <c r="FC1234" s="47"/>
      <c r="FD1234" s="47"/>
      <c r="FE1234" s="47"/>
      <c r="FF1234" s="47"/>
      <c r="FG1234" s="47"/>
      <c r="FH1234" s="47"/>
      <c r="FI1234" s="47"/>
      <c r="FJ1234" s="47"/>
      <c r="FK1234" s="47"/>
      <c r="FL1234" s="47"/>
      <c r="FM1234" s="47"/>
      <c r="FN1234" s="47"/>
      <c r="FO1234" s="47"/>
      <c r="FP1234" s="47"/>
      <c r="FQ1234" s="47"/>
      <c r="FR1234" s="47"/>
      <c r="FS1234" s="47"/>
      <c r="FT1234" s="47"/>
      <c r="FU1234" s="47"/>
      <c r="FV1234" s="47"/>
      <c r="FW1234" s="47"/>
      <c r="FX1234" s="47"/>
      <c r="FY1234" s="47"/>
      <c r="FZ1234" s="47"/>
      <c r="GA1234" s="47"/>
      <c r="GB1234" s="47"/>
      <c r="GC1234" s="47"/>
      <c r="GD1234" s="47"/>
      <c r="GE1234" s="47"/>
      <c r="GF1234" s="47"/>
      <c r="GG1234" s="47"/>
      <c r="GH1234" s="47"/>
      <c r="GI1234" s="47"/>
      <c r="GJ1234" s="47"/>
      <c r="GK1234" s="47"/>
      <c r="GL1234" s="47"/>
      <c r="GM1234" s="47"/>
      <c r="GN1234" s="47"/>
      <c r="GO1234" s="47"/>
      <c r="GP1234" s="47"/>
      <c r="GQ1234" s="47"/>
      <c r="GR1234" s="47"/>
      <c r="GS1234" s="47"/>
      <c r="GT1234" s="47"/>
      <c r="GU1234" s="47"/>
      <c r="GV1234" s="47"/>
      <c r="GW1234" s="47"/>
      <c r="GX1234" s="47"/>
      <c r="GY1234" s="47"/>
      <c r="GZ1234" s="47"/>
      <c r="HA1234" s="47"/>
      <c r="HB1234" s="47"/>
      <c r="HC1234" s="47"/>
      <c r="HD1234" s="47"/>
      <c r="HE1234" s="47"/>
      <c r="HF1234" s="47"/>
      <c r="HG1234" s="47"/>
      <c r="HH1234" s="47"/>
      <c r="HI1234" s="47"/>
      <c r="HJ1234" s="47"/>
      <c r="HK1234" s="47"/>
      <c r="HL1234" s="47"/>
      <c r="HM1234" s="47"/>
      <c r="HN1234" s="47"/>
      <c r="HO1234" s="47"/>
      <c r="HP1234" s="47"/>
      <c r="HQ1234" s="47"/>
      <c r="HR1234" s="47"/>
      <c r="HS1234" s="47"/>
      <c r="HT1234" s="47"/>
      <c r="HU1234" s="47"/>
      <c r="HV1234" s="47"/>
      <c r="HW1234" s="47"/>
      <c r="HX1234" s="47"/>
      <c r="HY1234" s="47"/>
      <c r="HZ1234" s="47"/>
      <c r="IA1234" s="47"/>
      <c r="IB1234" s="47"/>
      <c r="IC1234" s="47"/>
      <c r="ID1234" s="47"/>
      <c r="IE1234" s="47"/>
      <c r="IF1234" s="47"/>
      <c r="IG1234" s="47"/>
      <c r="IH1234" s="47"/>
      <c r="II1234" s="47"/>
      <c r="IJ1234" s="47"/>
      <c r="IK1234" s="47"/>
      <c r="IL1234" s="47"/>
      <c r="IM1234" s="47"/>
      <c r="IN1234" s="47"/>
      <c r="IO1234" s="47"/>
      <c r="IP1234" s="47"/>
      <c r="IQ1234" s="47"/>
      <c r="IR1234" s="47"/>
      <c r="IS1234" s="47"/>
      <c r="IT1234" s="47"/>
      <c r="IU1234" s="47"/>
      <c r="IV1234" s="47"/>
      <c r="IW1234" s="47"/>
      <c r="IX1234" s="47"/>
      <c r="IY1234" s="47"/>
      <c r="IZ1234" s="47"/>
      <c r="JA1234" s="47"/>
      <c r="JB1234" s="47"/>
      <c r="JC1234" s="47"/>
      <c r="JD1234" s="47"/>
      <c r="JE1234" s="47"/>
      <c r="JF1234" s="47"/>
      <c r="JG1234" s="47"/>
      <c r="JH1234" s="47"/>
      <c r="JI1234" s="47"/>
      <c r="JJ1234" s="47"/>
      <c r="JK1234" s="47"/>
      <c r="JL1234" s="47"/>
      <c r="JM1234" s="47"/>
      <c r="JN1234" s="47"/>
      <c r="JO1234" s="47"/>
      <c r="JP1234" s="47"/>
      <c r="JQ1234" s="47"/>
      <c r="JR1234" s="47"/>
      <c r="JS1234" s="47"/>
      <c r="JT1234" s="47"/>
      <c r="JU1234" s="47"/>
      <c r="JV1234" s="47"/>
      <c r="JW1234" s="47"/>
      <c r="JX1234" s="47"/>
      <c r="JY1234" s="47"/>
      <c r="JZ1234" s="47"/>
      <c r="KA1234" s="47"/>
      <c r="KB1234" s="47"/>
      <c r="KC1234" s="47"/>
      <c r="KD1234" s="47"/>
      <c r="KE1234" s="47"/>
      <c r="KF1234" s="47"/>
      <c r="KG1234" s="47"/>
      <c r="KH1234" s="47"/>
      <c r="KI1234" s="47"/>
      <c r="KJ1234" s="47"/>
      <c r="KK1234" s="47"/>
      <c r="KL1234" s="47"/>
      <c r="KM1234" s="47"/>
      <c r="KN1234" s="47"/>
      <c r="KO1234" s="47"/>
      <c r="KP1234" s="47"/>
      <c r="KQ1234" s="47"/>
      <c r="KR1234" s="47"/>
      <c r="KS1234" s="47"/>
      <c r="KT1234" s="47"/>
      <c r="KU1234" s="47"/>
      <c r="KV1234" s="47"/>
      <c r="KW1234" s="47"/>
      <c r="KX1234" s="47"/>
      <c r="KY1234" s="47"/>
      <c r="KZ1234" s="47"/>
      <c r="LA1234" s="47"/>
      <c r="LB1234" s="47"/>
      <c r="LC1234" s="47"/>
      <c r="LD1234" s="47"/>
      <c r="LE1234" s="47"/>
      <c r="LF1234" s="47"/>
      <c r="LG1234" s="47"/>
      <c r="LH1234" s="47"/>
      <c r="LI1234" s="47"/>
      <c r="LJ1234" s="47"/>
      <c r="LK1234" s="47"/>
      <c r="LL1234" s="47"/>
      <c r="LM1234" s="47"/>
      <c r="LN1234" s="47"/>
      <c r="LO1234" s="47"/>
      <c r="LP1234" s="47"/>
      <c r="LQ1234" s="47"/>
      <c r="LR1234" s="47"/>
      <c r="LS1234" s="47"/>
      <c r="LT1234" s="47"/>
      <c r="LU1234" s="47"/>
      <c r="LV1234" s="47"/>
      <c r="LW1234" s="47"/>
      <c r="LX1234" s="47"/>
      <c r="LY1234" s="47"/>
      <c r="LZ1234" s="47"/>
      <c r="MA1234" s="47"/>
      <c r="MB1234" s="47"/>
      <c r="MC1234" s="47"/>
      <c r="MD1234" s="47"/>
      <c r="ME1234" s="47"/>
      <c r="MF1234" s="47"/>
      <c r="MG1234" s="47"/>
      <c r="MH1234" s="47"/>
      <c r="MI1234" s="47"/>
      <c r="MJ1234" s="47"/>
      <c r="MK1234" s="47"/>
      <c r="ML1234" s="47"/>
      <c r="MM1234" s="47"/>
      <c r="MN1234" s="47"/>
      <c r="MO1234" s="47"/>
      <c r="MP1234" s="47"/>
      <c r="MQ1234" s="47"/>
      <c r="MR1234" s="47"/>
      <c r="MS1234" s="47"/>
      <c r="MT1234" s="47"/>
      <c r="MU1234" s="47"/>
      <c r="MV1234" s="47"/>
      <c r="MW1234" s="47"/>
      <c r="MX1234" s="47"/>
      <c r="MY1234" s="47"/>
      <c r="MZ1234" s="47"/>
      <c r="NA1234" s="47"/>
    </row>
  </sheetData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19">
    <mergeCell ref="A2:M2"/>
    <mergeCell ref="A3:M3"/>
    <mergeCell ref="A4:M4"/>
    <mergeCell ref="A5:M5"/>
    <mergeCell ref="D7:D8"/>
    <mergeCell ref="A9:M9"/>
    <mergeCell ref="C7:C8"/>
    <mergeCell ref="A6:M6"/>
    <mergeCell ref="A7:A8"/>
    <mergeCell ref="B7:B8"/>
    <mergeCell ref="G7:G8"/>
    <mergeCell ref="H7:H8"/>
    <mergeCell ref="I7:I8"/>
    <mergeCell ref="J7:J8"/>
    <mergeCell ref="K7:K8"/>
    <mergeCell ref="L7:L8"/>
    <mergeCell ref="M7:M8"/>
    <mergeCell ref="E7:E8"/>
    <mergeCell ref="F7:F8"/>
  </mergeCells>
  <pageMargins left="0.70866141732283461" right="0.70866141732283461" top="0.74803149606299213" bottom="0.74803149606299213" header="0.31496062992125984" footer="0.31496062992125984"/>
  <pageSetup paperSize="8" scale="68" fitToHeight="0" orientation="landscape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New Text Document</vt:lpstr>
      <vt:lpstr>'New Text Document'!Área_de_impresión</vt:lpstr>
      <vt:lpstr>'New Text Document'!Títulos_a_imprimir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2022-01-03T18:14:17Z</cp:lastPrinted>
  <dcterms:created xsi:type="dcterms:W3CDTF">2017-01-31T14:28:02Z</dcterms:created>
  <dcterms:modified xsi:type="dcterms:W3CDTF">2022-12-28T19:32:39Z</dcterms:modified>
</cp:coreProperties>
</file>