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28800" windowHeight="12435"/>
  </bookViews>
  <sheets>
    <sheet name="Plantilla Ejecucion DIC 2023" sheetId="8" r:id="rId1"/>
    <sheet name="Hoja1" sheetId="9" r:id="rId2"/>
  </sheets>
  <definedNames>
    <definedName name="_xlnm.Print_Area" localSheetId="0">'Plantilla Ejecucion DIC 2023'!$B$1:$R$102</definedName>
    <definedName name="_xlnm.Print_Titles" localSheetId="0">'Plantilla Ejecucion DIC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8" l="1"/>
  <c r="O62" i="8" l="1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N75" i="8" s="1"/>
  <c r="N88" i="8" s="1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<sst xmlns="http://schemas.openxmlformats.org/spreadsheetml/2006/main" count="104" uniqueCount="103">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</sst>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91</xdr:row>
      <xdr:rowOff>19050</xdr:rowOff>
    </xdr:from>
    <xdr:to>
      <xdr:col>5</xdr:col>
      <xdr:colOff>228600</xdr:colOff>
      <xdr:row>94</xdr:row>
      <xdr:rowOff>180976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17373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876300</xdr:colOff>
      <xdr:row>90</xdr:row>
      <xdr:rowOff>95250</xdr:rowOff>
    </xdr:from>
    <xdr:to>
      <xdr:col>10</xdr:col>
      <xdr:colOff>552450</xdr:colOff>
      <xdr:row>95</xdr:row>
      <xdr:rowOff>134293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58575" y="31613475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12</xdr:col>
      <xdr:colOff>942975</xdr:colOff>
      <xdr:row>90</xdr:row>
      <xdr:rowOff>19050</xdr:rowOff>
    </xdr:from>
    <xdr:to>
      <xdr:col>16</xdr:col>
      <xdr:colOff>144750</xdr:colOff>
      <xdr:row>97</xdr:row>
      <xdr:rowOff>21769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049750" y="31537275"/>
          <a:ext cx="3468975" cy="1402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D78" zoomScaleNormal="100" zoomScaleSheetLayoutView="100" workbookViewId="0">
      <selection activeCell="C77" sqref="C7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42578125" style="5" customWidth="1"/>
    <col min="13" max="13" width="16.7109375" style="5" customWidth="1"/>
    <col min="14" max="14" width="15.5703125" style="5" bestFit="1" customWidth="1"/>
    <col min="15" max="15" width="16.42578125" style="5" customWidth="1"/>
    <col min="16" max="16" width="15.28515625" style="5" customWidth="1"/>
    <col min="17" max="17" width="17" style="5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-16652362.15</v>
      </c>
      <c r="E10" s="47">
        <f>+C10+D10</f>
        <v>495706256.85000002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32335494.43</v>
      </c>
      <c r="N10" s="26">
        <f t="shared" si="0"/>
        <v>31218921.829999998</v>
      </c>
      <c r="O10" s="26">
        <f t="shared" si="0"/>
        <v>32603015.370000001</v>
      </c>
      <c r="P10" s="26">
        <f t="shared" si="0"/>
        <v>77569199.730000004</v>
      </c>
      <c r="Q10" s="26">
        <f t="shared" ref="Q10" si="1">SUM(Q11:Q15)</f>
        <v>53659999.880000003</v>
      </c>
      <c r="R10" s="26">
        <f>SUM(F10:Q10)</f>
        <v>490979975.89999998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-19460170.109999999</v>
      </c>
      <c r="E11" s="21">
        <f>+C11+D11</f>
        <v>397440575.88999999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27524987.039999999</v>
      </c>
      <c r="N11" s="21">
        <v>27066551.969999999</v>
      </c>
      <c r="O11" s="21">
        <v>28538742.77</v>
      </c>
      <c r="P11" s="21">
        <v>52666333.990000002</v>
      </c>
      <c r="Q11" s="21">
        <v>29963120.210000001</v>
      </c>
      <c r="R11" s="21">
        <f t="shared" ref="R11:R74" si="2">SUM(F11:Q11)</f>
        <v>394345187.57999998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10956829.869999999</v>
      </c>
      <c r="E12" s="21">
        <f t="shared" ref="E12:E15" si="3">+C12+D12</f>
        <v>50220311.869999997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995415.6</v>
      </c>
      <c r="N12" s="21">
        <v>358500</v>
      </c>
      <c r="O12" s="21">
        <v>291875</v>
      </c>
      <c r="P12" s="21">
        <v>20628006.09</v>
      </c>
      <c r="Q12" s="21">
        <v>19705849.140000001</v>
      </c>
      <c r="R12" s="21">
        <f t="shared" si="2"/>
        <v>49115734.68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-8149021.9100000001</v>
      </c>
      <c r="E15" s="21">
        <f t="shared" si="3"/>
        <v>48045369.090000004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3815091.79</v>
      </c>
      <c r="N15" s="21">
        <v>3793869.86</v>
      </c>
      <c r="O15" s="21">
        <v>3772397.6</v>
      </c>
      <c r="P15" s="21">
        <v>4274859.6500000004</v>
      </c>
      <c r="Q15" s="21">
        <v>3991030.53</v>
      </c>
      <c r="R15" s="21">
        <f t="shared" si="2"/>
        <v>47519053.640000001</v>
      </c>
    </row>
    <row r="16" spans="1:29" ht="15.75" x14ac:dyDescent="0.25">
      <c r="A16" s="6"/>
      <c r="B16" s="19" t="s">
        <v>6</v>
      </c>
      <c r="C16" s="47">
        <f>+SUM(C17:C25)</f>
        <v>201646551</v>
      </c>
      <c r="D16" s="47">
        <f>SUM(D17:D25)</f>
        <v>81768981.669999987</v>
      </c>
      <c r="E16" s="47">
        <f>+C16+D16</f>
        <v>283415532.66999996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4970198.3100000005</v>
      </c>
      <c r="N16" s="26">
        <f t="shared" si="5"/>
        <v>10049710.120000001</v>
      </c>
      <c r="O16" s="26">
        <f t="shared" si="5"/>
        <v>11131747.610000001</v>
      </c>
      <c r="P16" s="26">
        <f t="shared" si="5"/>
        <v>9304296.1999999993</v>
      </c>
      <c r="Q16" s="26">
        <f t="shared" ref="Q16" si="6">SUM(Q17:Q25)</f>
        <v>83015409.860000014</v>
      </c>
      <c r="R16" s="26">
        <f t="shared" si="2"/>
        <v>226940149.71000001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11444551.939999999</v>
      </c>
      <c r="E17" s="21">
        <f>+C17+D17</f>
        <v>78263551.939999998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485599.27</v>
      </c>
      <c r="N17" s="21">
        <v>4055677.17</v>
      </c>
      <c r="O17" s="21">
        <v>806481.8</v>
      </c>
      <c r="P17" s="21">
        <v>2577220.13</v>
      </c>
      <c r="Q17" s="21">
        <v>2943521.38</v>
      </c>
      <c r="R17" s="21">
        <f t="shared" si="2"/>
        <v>75568555.859999985</v>
      </c>
    </row>
    <row r="18" spans="1:25" ht="30.75" customHeight="1" x14ac:dyDescent="0.25">
      <c r="A18" s="6"/>
      <c r="B18" s="10" t="s">
        <v>8</v>
      </c>
      <c r="C18" s="21">
        <v>20283542</v>
      </c>
      <c r="D18" s="21">
        <v>-16356044.48</v>
      </c>
      <c r="E18" s="21">
        <f t="shared" ref="E18:E25" si="7">+C18+D18</f>
        <v>3927497.5199999996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14750</v>
      </c>
      <c r="N18" s="21">
        <v>0</v>
      </c>
      <c r="O18" s="21">
        <v>54114.8</v>
      </c>
      <c r="P18" s="21">
        <v>0</v>
      </c>
      <c r="Q18" s="21">
        <v>605917.02</v>
      </c>
      <c r="R18" s="21">
        <f t="shared" si="2"/>
        <v>1044258.7</v>
      </c>
    </row>
    <row r="19" spans="1:25" ht="32.25" customHeight="1" x14ac:dyDescent="0.25">
      <c r="A19" s="6"/>
      <c r="B19" s="10" t="s">
        <v>9</v>
      </c>
      <c r="C19" s="21">
        <v>26601034</v>
      </c>
      <c r="D19" s="21">
        <v>79687269.560000002</v>
      </c>
      <c r="E19" s="21">
        <f t="shared" si="7"/>
        <v>106288303.56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1830200</v>
      </c>
      <c r="N19" s="21">
        <v>3499750</v>
      </c>
      <c r="O19" s="21">
        <v>716950</v>
      </c>
      <c r="P19" s="21">
        <v>1212700</v>
      </c>
      <c r="Q19" s="21">
        <v>49562832.719999999</v>
      </c>
      <c r="R19" s="21">
        <f t="shared" si="2"/>
        <v>81412110.480000004</v>
      </c>
    </row>
    <row r="20" spans="1:25" ht="27.75" customHeight="1" x14ac:dyDescent="0.25">
      <c r="A20" s="6"/>
      <c r="B20" s="10" t="s">
        <v>10</v>
      </c>
      <c r="C20" s="21">
        <v>6947857</v>
      </c>
      <c r="D20" s="21">
        <v>2842517.6</v>
      </c>
      <c r="E20" s="21">
        <f t="shared" si="7"/>
        <v>9790374.5999999996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8000</v>
      </c>
      <c r="N20" s="21">
        <v>34000</v>
      </c>
      <c r="O20" s="21">
        <v>0</v>
      </c>
      <c r="P20" s="21">
        <v>83400</v>
      </c>
      <c r="Q20" s="21">
        <v>4468866.76</v>
      </c>
      <c r="R20" s="21">
        <f t="shared" si="2"/>
        <v>4938966.76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13765160.6</v>
      </c>
      <c r="E21" s="21">
        <f t="shared" si="7"/>
        <v>29377260.600000001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585799</v>
      </c>
      <c r="N21" s="21">
        <v>1420300</v>
      </c>
      <c r="O21" s="21">
        <v>692855.95</v>
      </c>
      <c r="P21" s="21">
        <v>247846</v>
      </c>
      <c r="Q21" s="21">
        <v>13334329.51</v>
      </c>
      <c r="R21" s="21">
        <f t="shared" si="2"/>
        <v>26336090.52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5558000</v>
      </c>
      <c r="E22" s="21">
        <f t="shared" si="7"/>
        <v>9938000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238177.81</v>
      </c>
      <c r="N22" s="21">
        <v>242678.43</v>
      </c>
      <c r="O22" s="21">
        <v>5395529.7599999998</v>
      </c>
      <c r="P22" s="21">
        <v>207692.06</v>
      </c>
      <c r="Q22" s="21">
        <v>196731.56</v>
      </c>
      <c r="R22" s="21">
        <f t="shared" si="2"/>
        <v>9656276.8900000006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2715937.78</v>
      </c>
      <c r="E23" s="21">
        <f t="shared" si="7"/>
        <v>5675937.7799999993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108335</v>
      </c>
      <c r="N23" s="21">
        <v>115971.42</v>
      </c>
      <c r="O23" s="21">
        <v>500236.9</v>
      </c>
      <c r="P23" s="21">
        <v>709262.01</v>
      </c>
      <c r="Q23" s="21">
        <v>792090.65</v>
      </c>
      <c r="R23" s="21">
        <f t="shared" si="2"/>
        <v>3687165.7899999996</v>
      </c>
    </row>
    <row r="24" spans="1:25" ht="46.5" customHeight="1" x14ac:dyDescent="0.25">
      <c r="A24" s="6"/>
      <c r="B24" s="10" t="s">
        <v>14</v>
      </c>
      <c r="C24" s="44">
        <v>53001295</v>
      </c>
      <c r="D24" s="21">
        <v>-21693467.370000001</v>
      </c>
      <c r="E24" s="21">
        <f t="shared" si="7"/>
        <v>31307827.629999999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1045570.03</v>
      </c>
      <c r="N24" s="21">
        <v>401661.3</v>
      </c>
      <c r="O24" s="21">
        <v>2351264.5</v>
      </c>
      <c r="P24" s="21">
        <v>3714574.5</v>
      </c>
      <c r="Q24" s="21">
        <v>9766919.4000000004</v>
      </c>
      <c r="R24" s="21">
        <f t="shared" si="2"/>
        <v>19721698.73</v>
      </c>
    </row>
    <row r="25" spans="1:25" ht="42" customHeight="1" x14ac:dyDescent="0.25">
      <c r="A25" s="6"/>
      <c r="B25" s="10" t="s">
        <v>93</v>
      </c>
      <c r="C25" s="44">
        <v>5041723</v>
      </c>
      <c r="D25" s="21">
        <v>3805056.04</v>
      </c>
      <c r="E25" s="21">
        <f t="shared" si="7"/>
        <v>8846779.0399999991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653767.19999999995</v>
      </c>
      <c r="N25" s="21">
        <v>279671.8</v>
      </c>
      <c r="O25" s="21">
        <v>614313.9</v>
      </c>
      <c r="P25" s="21">
        <v>551601.5</v>
      </c>
      <c r="Q25" s="21">
        <v>1344200.86</v>
      </c>
      <c r="R25" s="21">
        <f t="shared" si="2"/>
        <v>4575025.9800000004</v>
      </c>
    </row>
    <row r="26" spans="1:25" ht="15.75" x14ac:dyDescent="0.25">
      <c r="A26" s="6"/>
      <c r="B26" s="19" t="s">
        <v>15</v>
      </c>
      <c r="C26" s="47">
        <f>+SUM(C27:C35)</f>
        <v>22376002</v>
      </c>
      <c r="D26" s="47">
        <f>SUM(D27:D35)</f>
        <v>10547034.039999999</v>
      </c>
      <c r="E26" s="47">
        <f>+C26+D26</f>
        <v>32923036.039999999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520350.11000000004</v>
      </c>
      <c r="N26" s="26">
        <f t="shared" si="9"/>
        <v>2462233.25</v>
      </c>
      <c r="O26" s="26">
        <f t="shared" si="9"/>
        <v>2654034.0299999998</v>
      </c>
      <c r="P26" s="26">
        <f t="shared" si="9"/>
        <v>1041592.1000000001</v>
      </c>
      <c r="Q26" s="26">
        <f t="shared" ref="Q26" si="10">SUM(Q27:Q35)</f>
        <v>8450334.5399999991</v>
      </c>
      <c r="R26" s="26">
        <f t="shared" si="2"/>
        <v>21600415.309999999</v>
      </c>
    </row>
    <row r="27" spans="1:25" ht="15.75" x14ac:dyDescent="0.25">
      <c r="A27" s="6"/>
      <c r="B27" s="10" t="s">
        <v>16</v>
      </c>
      <c r="C27" s="44">
        <v>841280</v>
      </c>
      <c r="D27" s="21">
        <v>273233.2</v>
      </c>
      <c r="E27" s="21">
        <f>+C27+D27</f>
        <v>1114513.2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118570</v>
      </c>
      <c r="N27" s="21">
        <v>45122.04</v>
      </c>
      <c r="O27" s="21">
        <v>94417.16</v>
      </c>
      <c r="P27" s="21">
        <v>66160.38</v>
      </c>
      <c r="Q27" s="21">
        <v>188479.98</v>
      </c>
      <c r="R27" s="21">
        <f t="shared" si="2"/>
        <v>732456.49</v>
      </c>
    </row>
    <row r="28" spans="1:25" ht="15.75" x14ac:dyDescent="0.25">
      <c r="A28" s="6"/>
      <c r="B28" s="10" t="s">
        <v>17</v>
      </c>
      <c r="C28" s="44">
        <v>1953000</v>
      </c>
      <c r="D28" s="21">
        <v>587399.13</v>
      </c>
      <c r="E28" s="21">
        <f t="shared" ref="E28:E35" si="11">+C28+D28</f>
        <v>2540399.13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145432.64000000001</v>
      </c>
      <c r="N28" s="21">
        <v>0</v>
      </c>
      <c r="O28" s="21">
        <v>127440</v>
      </c>
      <c r="P28" s="21">
        <v>0</v>
      </c>
      <c r="Q28" s="21">
        <v>552417</v>
      </c>
      <c r="R28" s="21">
        <f t="shared" si="2"/>
        <v>1546379.9700000002</v>
      </c>
    </row>
    <row r="29" spans="1:25" ht="30.75" customHeight="1" x14ac:dyDescent="0.25">
      <c r="A29" s="6"/>
      <c r="B29" s="10" t="s">
        <v>18</v>
      </c>
      <c r="C29" s="44">
        <v>1648380</v>
      </c>
      <c r="D29" s="21">
        <v>378094.94</v>
      </c>
      <c r="E29" s="21">
        <f t="shared" si="11"/>
        <v>2026474.94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62070</v>
      </c>
      <c r="N29" s="21">
        <v>19293</v>
      </c>
      <c r="O29" s="21">
        <v>675.43</v>
      </c>
      <c r="P29" s="21">
        <v>29210</v>
      </c>
      <c r="Q29" s="21">
        <v>589560.44999999995</v>
      </c>
      <c r="R29" s="21">
        <f>SUM(F29:Q29)</f>
        <v>1042037.5</v>
      </c>
      <c r="Y29" s="2"/>
    </row>
    <row r="30" spans="1:25" ht="27.75" customHeight="1" x14ac:dyDescent="0.25">
      <c r="A30" s="6"/>
      <c r="B30" s="10" t="s">
        <v>19</v>
      </c>
      <c r="C30" s="44">
        <v>215000</v>
      </c>
      <c r="D30" s="21">
        <v>198573</v>
      </c>
      <c r="E30" s="21">
        <f t="shared" si="11"/>
        <v>413573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21524.959999999999</v>
      </c>
      <c r="N30" s="21">
        <v>0</v>
      </c>
      <c r="O30" s="21"/>
      <c r="P30" s="21">
        <v>62635.13</v>
      </c>
      <c r="Q30" s="21">
        <v>60373</v>
      </c>
      <c r="R30" s="21">
        <f t="shared" si="2"/>
        <v>189077.09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-34242.01</v>
      </c>
      <c r="E31" s="21">
        <f t="shared" si="11"/>
        <v>140757.99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21000</v>
      </c>
      <c r="N31" s="21">
        <v>0</v>
      </c>
      <c r="O31" s="21">
        <v>58056</v>
      </c>
      <c r="P31" s="21">
        <v>0</v>
      </c>
      <c r="Q31" s="21">
        <v>757.99</v>
      </c>
      <c r="R31" s="21">
        <f t="shared" si="2"/>
        <v>79813.990000000005</v>
      </c>
    </row>
    <row r="32" spans="1:25" ht="31.5" x14ac:dyDescent="0.25">
      <c r="A32" s="6"/>
      <c r="B32" s="10" t="s">
        <v>71</v>
      </c>
      <c r="C32" s="44">
        <v>46000</v>
      </c>
      <c r="D32" s="21">
        <v>123000</v>
      </c>
      <c r="E32" s="21">
        <f t="shared" si="11"/>
        <v>169000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513.29999999999995</v>
      </c>
      <c r="O32" s="21">
        <v>0</v>
      </c>
      <c r="P32" s="21">
        <v>3524.52</v>
      </c>
      <c r="Q32" s="21">
        <v>0</v>
      </c>
      <c r="R32" s="21">
        <f t="shared" si="2"/>
        <v>64215.079999999994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6212893.4100000001</v>
      </c>
      <c r="E33" s="21">
        <f t="shared" si="11"/>
        <v>14383853.41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540000</v>
      </c>
      <c r="O33" s="21">
        <v>200000</v>
      </c>
      <c r="P33" s="21">
        <v>540000</v>
      </c>
      <c r="Q33" s="21">
        <v>5604894.3899999997</v>
      </c>
      <c r="R33" s="21">
        <f t="shared" si="2"/>
        <v>10355514.689999999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>
        <v>0</v>
      </c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9326382</v>
      </c>
      <c r="D35" s="21">
        <v>2808082.37</v>
      </c>
      <c r="E35" s="21">
        <f t="shared" si="11"/>
        <v>12134464.370000001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151752.51</v>
      </c>
      <c r="N35" s="21">
        <v>1857304.91</v>
      </c>
      <c r="O35" s="21">
        <v>2173445.44</v>
      </c>
      <c r="P35" s="21">
        <v>340062.07</v>
      </c>
      <c r="Q35" s="21">
        <v>1453851.73</v>
      </c>
      <c r="R35" s="21">
        <f t="shared" si="2"/>
        <v>7590920.5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401000</v>
      </c>
      <c r="E36" s="47">
        <f>+C36+D36</f>
        <v>1401000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866226.81</v>
      </c>
      <c r="N36" s="26">
        <f t="shared" si="12"/>
        <v>112030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168030</v>
      </c>
      <c r="R36" s="26">
        <f t="shared" si="2"/>
        <v>1396066.81</v>
      </c>
    </row>
    <row r="37" spans="1:18" ht="31.5" x14ac:dyDescent="0.25">
      <c r="A37" s="6"/>
      <c r="B37" s="10" t="s">
        <v>74</v>
      </c>
      <c r="C37" s="21">
        <v>1000000</v>
      </c>
      <c r="D37" s="21">
        <v>-459000</v>
      </c>
      <c r="E37" s="21">
        <f>+C37+D37</f>
        <v>541000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9000</v>
      </c>
      <c r="N37" s="21">
        <v>112030</v>
      </c>
      <c r="O37" s="21"/>
      <c r="P37" s="21">
        <v>0</v>
      </c>
      <c r="Q37" s="21">
        <v>168030</v>
      </c>
      <c r="R37" s="21">
        <f t="shared" si="2"/>
        <v>538840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860000</v>
      </c>
      <c r="E42" s="21">
        <f t="shared" si="14"/>
        <v>860000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857226.81</v>
      </c>
      <c r="N42" s="21">
        <v>0</v>
      </c>
      <c r="O42" s="21"/>
      <c r="P42" s="21"/>
      <c r="Q42" s="21">
        <v>0</v>
      </c>
      <c r="R42" s="21">
        <f t="shared" si="2"/>
        <v>857226.81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11263500</v>
      </c>
      <c r="D52" s="55">
        <f>SUM(D53:D61)</f>
        <v>-5692186.6299999999</v>
      </c>
      <c r="E52" s="55">
        <f>+C52+D52</f>
        <v>5571313.3700000001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469672.27999999997</v>
      </c>
      <c r="N52" s="26">
        <f t="shared" si="17"/>
        <v>0</v>
      </c>
      <c r="O52" s="26">
        <f t="shared" si="17"/>
        <v>566400</v>
      </c>
      <c r="P52" s="26">
        <f t="shared" si="17"/>
        <v>1019962.6299999999</v>
      </c>
      <c r="Q52" s="26">
        <f t="shared" ref="Q52" si="18">SUM(Q53:Q61)</f>
        <v>1980763.25</v>
      </c>
      <c r="R52" s="26">
        <f t="shared" si="2"/>
        <v>4352566.16</v>
      </c>
    </row>
    <row r="53" spans="1:18" ht="15.75" x14ac:dyDescent="0.25">
      <c r="A53" s="6"/>
      <c r="B53" s="10" t="s">
        <v>24</v>
      </c>
      <c r="C53" s="21">
        <v>9505000</v>
      </c>
      <c r="D53" s="21">
        <v>-6674901.04</v>
      </c>
      <c r="E53" s="21">
        <f>+C53+D53</f>
        <v>2830098.96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59172.3</v>
      </c>
      <c r="N53" s="21">
        <v>0</v>
      </c>
      <c r="O53" s="21">
        <v>0</v>
      </c>
      <c r="P53" s="21">
        <v>258492.76</v>
      </c>
      <c r="Q53" s="21">
        <v>1788693.53</v>
      </c>
      <c r="R53" s="21">
        <f t="shared" si="2"/>
        <v>2209903.59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121491.41</v>
      </c>
      <c r="E54" s="21">
        <f t="shared" ref="E54:E61" si="19">+C54+D54</f>
        <v>521491.41000000003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341848.18</v>
      </c>
      <c r="Q54" s="21">
        <v>107633.64</v>
      </c>
      <c r="R54" s="21">
        <f t="shared" si="2"/>
        <v>449481.82</v>
      </c>
    </row>
    <row r="55" spans="1:18" ht="31.5" x14ac:dyDescent="0.25">
      <c r="A55" s="6"/>
      <c r="B55" s="10" t="s">
        <v>89</v>
      </c>
      <c r="C55" s="21">
        <v>0</v>
      </c>
      <c r="D55" s="21">
        <v>4000</v>
      </c>
      <c r="E55" s="21">
        <f t="shared" si="19"/>
        <v>4000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608500</v>
      </c>
      <c r="E57" s="21">
        <f t="shared" si="19"/>
        <v>1408500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410499.98</v>
      </c>
      <c r="N57" s="21">
        <v>0</v>
      </c>
      <c r="O57" s="21">
        <v>247800</v>
      </c>
      <c r="P57" s="21">
        <v>419621.69</v>
      </c>
      <c r="Q57" s="21">
        <v>84436.08</v>
      </c>
      <c r="R57" s="21">
        <f t="shared" si="2"/>
        <v>1162357.75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320000</v>
      </c>
      <c r="E58" s="21">
        <f t="shared" si="19"/>
        <v>320000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318600</v>
      </c>
      <c r="P58" s="21">
        <v>0</v>
      </c>
      <c r="Q58" s="21">
        <v>0</v>
      </c>
      <c r="R58" s="21">
        <f t="shared" si="2"/>
        <v>318600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275000</v>
      </c>
      <c r="D60" s="21">
        <v>0</v>
      </c>
      <c r="E60" s="21">
        <f t="shared" si="19"/>
        <v>275000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>
        <f>SUM(N63:N66)</f>
        <v>-3354521.55</v>
      </c>
      <c r="O62" s="26">
        <f>SUM(O63:O66)</f>
        <v>3354521.55</v>
      </c>
      <c r="P62" s="26">
        <f t="shared" ref="P62" si="21">SUM(P63:P71)</f>
        <v>0</v>
      </c>
      <c r="Q62" s="26">
        <v>0</v>
      </c>
      <c r="R62" s="26">
        <f t="shared" si="2"/>
        <v>3354521.55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-3354521.55</v>
      </c>
      <c r="O63" s="21">
        <v>3354521.55</v>
      </c>
      <c r="P63" s="21">
        <v>0</v>
      </c>
      <c r="Q63" s="21">
        <v>0</v>
      </c>
      <c r="R63" s="15">
        <f t="shared" si="2"/>
        <v>3354521.55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f>+SUM(Q71:Q74)</f>
        <v>3451.56</v>
      </c>
      <c r="R70" s="26">
        <f t="shared" si="2"/>
        <v>30598.68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>
        <v>3451.56</v>
      </c>
      <c r="R74" s="21">
        <f t="shared" si="2"/>
        <v>30598.68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748644672</v>
      </c>
      <c r="D75" s="67">
        <f>+D70+D67+D62+D52+D44+D36+D26+D16+D10</f>
        <v>74014065.519999981</v>
      </c>
      <c r="E75" s="67">
        <f>+C75+D75</f>
        <v>822658737.51999998</v>
      </c>
      <c r="F75" s="67">
        <f t="shared" ref="F75:Q75" si="25">+F70+F67+F62+F52+F44+F36+F26+F16+F10</f>
        <v>46298535.599999994</v>
      </c>
      <c r="G75" s="67">
        <f>+G70+G67+G62+G52+G44+G36+G26+G16+G10</f>
        <v>30868968.530000001</v>
      </c>
      <c r="H75" s="67">
        <f>+H70+H67+H62+H52+H44+H36+H26+H16+H10</f>
        <v>73062211.539999992</v>
      </c>
      <c r="I75" s="67">
        <f t="shared" si="25"/>
        <v>42008661.590000004</v>
      </c>
      <c r="J75" s="67">
        <f t="shared" si="25"/>
        <v>65097340.010000005</v>
      </c>
      <c r="K75" s="67">
        <f t="shared" si="25"/>
        <v>70684016.849999994</v>
      </c>
      <c r="L75" s="67">
        <f t="shared" si="25"/>
        <v>54461486.100000001</v>
      </c>
      <c r="M75" s="67">
        <f t="shared" si="25"/>
        <v>39161941.939999998</v>
      </c>
      <c r="N75" s="67">
        <f>+N70+N67+N62+N52+N44+N36+N26+N16+N10</f>
        <v>40488373.649999999</v>
      </c>
      <c r="O75" s="67">
        <f t="shared" si="25"/>
        <v>50309718.560000002</v>
      </c>
      <c r="P75" s="67">
        <f t="shared" si="25"/>
        <v>88935050.659999996</v>
      </c>
      <c r="Q75" s="67">
        <f t="shared" si="25"/>
        <v>147277989.09</v>
      </c>
      <c r="R75" s="67">
        <f>SUM(F75:Q75)</f>
        <v>748654294.12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748644672</v>
      </c>
      <c r="D88" s="49">
        <f>+D52+D36+D26+D16+D10+D62+D70</f>
        <v>74014065.519999981</v>
      </c>
      <c r="E88" s="49">
        <f>+C88+D88</f>
        <v>822658737.51999998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39161941.940000005</v>
      </c>
      <c r="N88" s="31">
        <f>SUM(N75:N87)</f>
        <v>40488373.649999999</v>
      </c>
      <c r="O88" s="31">
        <f>SUM(O75:O87)</f>
        <v>50309718.560000002</v>
      </c>
      <c r="P88" s="31">
        <f>+P84+P81+P78+P75</f>
        <v>88935050.659999996</v>
      </c>
      <c r="Q88" s="31">
        <f>+Q84+Q81+Q78+Q75</f>
        <v>147277989.09</v>
      </c>
      <c r="R88" s="31">
        <f t="shared" si="26"/>
        <v>748654294.12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29" fitToHeight="0" orientation="portrait" r:id="rId1"/>
  <headerFooter>
    <oddFooter>&amp;RPág. &amp;P / &amp;N</oddFooter>
  </headerFooter>
  <rowBreaks count="2" manualBreakCount="2">
    <brk id="6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DIC 2023</vt:lpstr>
      <vt:lpstr>Hoja1</vt:lpstr>
      <vt:lpstr>'Plantilla Ejecucion DIC 2023'!Área_de_impresión</vt:lpstr>
      <vt:lpstr>'Plantilla Ejecucion DIC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2024-01-18T18:40:05Z</cp:lastPrinted>
  <dcterms:created xsi:type="dcterms:W3CDTF">2018-04-17T18:57:16Z</dcterms:created>
  <dcterms:modified xsi:type="dcterms:W3CDTF">2024-01-18T18:48:05Z</dcterms:modified>
</cp:coreProperties>
</file>