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8615" windowHeight="11475" activeTab="0"/>
  </bookViews>
  <sheets>
    <sheet name="Asignacion Presupuestaria 2015" sheetId="1" r:id="rId1"/>
  </sheets>
  <definedNames/>
  <calcPr fullCalcOnLoad="1"/>
</workbook>
</file>

<file path=xl/sharedStrings.xml><?xml version="1.0" encoding="utf-8"?>
<sst xmlns="http://schemas.openxmlformats.org/spreadsheetml/2006/main" count="196" uniqueCount="48">
  <si>
    <t>OFICINA NACIONAL DE ESTADISTICA</t>
  </si>
  <si>
    <t>REPORTE DE ASIGNACION PRESUPUESTAL</t>
  </si>
  <si>
    <t>Periodo del 01 enero al 31 diciembre 2015</t>
  </si>
  <si>
    <t>Tipo de Gasto</t>
  </si>
  <si>
    <t>Actividad</t>
  </si>
  <si>
    <t>Fuente Especifica</t>
  </si>
  <si>
    <t>Clasificador  Objetal</t>
  </si>
  <si>
    <t>Presupuesto Inicial 2015</t>
  </si>
  <si>
    <t xml:space="preserve"> Modificaciones e Incremento de presupuesto</t>
  </si>
  <si>
    <t>Presupuesto Vigente 2015</t>
  </si>
  <si>
    <t>Gasto Corriente</t>
  </si>
  <si>
    <t>0001</t>
  </si>
  <si>
    <t>0100</t>
  </si>
  <si>
    <t>FONDO GENERAL</t>
  </si>
  <si>
    <t>1</t>
  </si>
  <si>
    <t>SERVICIOS PERSONALES</t>
  </si>
  <si>
    <t>2</t>
  </si>
  <si>
    <t>SERVICIOS NO PERSONALES</t>
  </si>
  <si>
    <t>3</t>
  </si>
  <si>
    <t>MATERIALES Y SUMINISTROS</t>
  </si>
  <si>
    <t>6</t>
  </si>
  <si>
    <t>BIENES MUEBLES, INMUEBLES E INTANGIBLES</t>
  </si>
  <si>
    <t>Dirección y Coordinación</t>
  </si>
  <si>
    <t xml:space="preserve">SUB-TOTAL </t>
  </si>
  <si>
    <t>0002</t>
  </si>
  <si>
    <t>Coordinación y Producción Estadísticas</t>
  </si>
  <si>
    <t>0019</t>
  </si>
  <si>
    <t>MOBILIARIOS Y EQUIPOS</t>
  </si>
  <si>
    <t xml:space="preserve">Fortalecimiento Institucional en la Implementación de Registros Administrativos </t>
  </si>
  <si>
    <t>0023</t>
  </si>
  <si>
    <t xml:space="preserve">Levantamiento Encuesta Nacional de Ingresos y Gastos de los Hogares </t>
  </si>
  <si>
    <t>0025</t>
  </si>
  <si>
    <t>Diseño de la Encuesta para el  Censo  Agropecuario de la República Dominicana</t>
  </si>
  <si>
    <t>0026</t>
  </si>
  <si>
    <t>Levantamiento de la Encuesta para el  Censo  Agropecuario</t>
  </si>
  <si>
    <t>0028</t>
  </si>
  <si>
    <t>Fortalecimiento Instituciones del Sistema  Estadístico Nacional-SEN</t>
  </si>
  <si>
    <t>0029</t>
  </si>
  <si>
    <t>Asitencia Técnica a Instituciones del Sistema Estadistico Nacional-SEN</t>
  </si>
  <si>
    <t>0030</t>
  </si>
  <si>
    <t>Capacitación a Instituciones del Sistema Estadistico Nacional-SEN</t>
  </si>
  <si>
    <t>0031</t>
  </si>
  <si>
    <t>Diseño y Elavoracion de Encuesta en Instituciones Vinculada al Sistema Estadistico Nacional</t>
  </si>
  <si>
    <t>0032    (9.1.1)</t>
  </si>
  <si>
    <t xml:space="preserve">TOTAL </t>
  </si>
  <si>
    <t>Inversión Pública</t>
  </si>
  <si>
    <t>Apoyo a la Coordinación de Respuesta de Atención de Emergencia (9-1-1)</t>
  </si>
  <si>
    <t>Total General de Asignación Presupuestaria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</si>
</sst>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* #,##0.00_);_(* \(#,##0.0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16"/>
      <color indexed="9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6"/>
      <color theme="0"/>
      <name val="Arial"/>
      <family val="2"/>
    </font>
    <font>
      <b/>
      <sz val="1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3" tint="0.799979984760284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>
        <color indexed="8"/>
      </right>
      <top style="thin"/>
      <bottom style="hair">
        <color indexed="8"/>
      </bottom>
    </border>
    <border>
      <left/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 style="hair"/>
      <right style="thin"/>
      <top/>
      <bottom style="hair"/>
    </border>
    <border>
      <left style="thin"/>
      <right style="hair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medium"/>
    </border>
    <border>
      <left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/>
      <top style="hair">
        <color indexed="8"/>
      </top>
      <bottom/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thin"/>
      <right style="hair">
        <color indexed="8"/>
      </right>
      <top/>
      <bottom style="medium"/>
    </border>
    <border>
      <left/>
      <right style="hair">
        <color indexed="8"/>
      </right>
      <top/>
      <bottom style="medium"/>
    </border>
    <border>
      <left style="hair">
        <color indexed="8"/>
      </left>
      <right style="hair">
        <color indexed="8"/>
      </right>
      <top/>
      <bottom style="medium"/>
    </border>
    <border>
      <left style="hair">
        <color indexed="8"/>
      </left>
      <right/>
      <top style="medium">
        <color indexed="8"/>
      </top>
      <bottom style="medium">
        <color indexed="8"/>
      </bottom>
    </border>
    <border>
      <left style="hair"/>
      <right style="thin"/>
      <top style="medium">
        <color indexed="8"/>
      </top>
      <bottom style="medium">
        <color indexed="8"/>
      </bottom>
    </border>
    <border>
      <left style="thin"/>
      <right style="hair">
        <color indexed="8"/>
      </right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/>
      <right style="thin"/>
      <top style="hair"/>
      <bottom style="hair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hair">
        <color indexed="8"/>
      </right>
      <top style="medium"/>
      <bottom style="medium"/>
    </border>
    <border>
      <left style="hair">
        <color indexed="8"/>
      </left>
      <right/>
      <top style="medium"/>
      <bottom style="medium"/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0" fontId="44" fillId="33" borderId="0" xfId="54" applyFont="1" applyFill="1">
      <alignment/>
      <protection/>
    </xf>
    <xf numFmtId="0" fontId="2" fillId="0" borderId="0" xfId="54">
      <alignment/>
      <protection/>
    </xf>
    <xf numFmtId="0" fontId="45" fillId="33" borderId="0" xfId="54" applyFont="1" applyFill="1">
      <alignment/>
      <protection/>
    </xf>
    <xf numFmtId="49" fontId="3" fillId="14" borderId="10" xfId="54" applyNumberFormat="1" applyFont="1" applyFill="1" applyBorder="1" applyAlignment="1">
      <alignment horizontal="left" vertical="center" wrapText="1"/>
      <protection/>
    </xf>
    <xf numFmtId="49" fontId="3" fillId="14" borderId="10" xfId="54" applyNumberFormat="1" applyFont="1" applyFill="1" applyBorder="1" applyAlignment="1">
      <alignment horizontal="center" vertical="center" wrapText="1"/>
      <protection/>
    </xf>
    <xf numFmtId="49" fontId="4" fillId="0" borderId="11" xfId="54" applyNumberFormat="1" applyFont="1" applyBorder="1" applyAlignment="1">
      <alignment horizontal="left"/>
      <protection/>
    </xf>
    <xf numFmtId="49" fontId="4" fillId="0" borderId="12" xfId="54" applyNumberFormat="1" applyFont="1" applyBorder="1" applyAlignment="1">
      <alignment horizontal="left"/>
      <protection/>
    </xf>
    <xf numFmtId="49" fontId="4" fillId="0" borderId="13" xfId="54" applyNumberFormat="1" applyFont="1" applyBorder="1" applyAlignment="1">
      <alignment horizontal="left"/>
      <protection/>
    </xf>
    <xf numFmtId="49" fontId="4" fillId="0" borderId="14" xfId="54" applyNumberFormat="1" applyFont="1" applyBorder="1" applyAlignment="1">
      <alignment horizontal="center"/>
      <protection/>
    </xf>
    <xf numFmtId="49" fontId="4" fillId="0" borderId="14" xfId="54" applyNumberFormat="1" applyFont="1" applyBorder="1" applyAlignment="1">
      <alignment horizontal="left"/>
      <protection/>
    </xf>
    <xf numFmtId="172" fontId="4" fillId="0" borderId="14" xfId="54" applyNumberFormat="1" applyFont="1" applyBorder="1" applyAlignment="1">
      <alignment horizontal="right"/>
      <protection/>
    </xf>
    <xf numFmtId="172" fontId="4" fillId="0" borderId="15" xfId="54" applyNumberFormat="1" applyFont="1" applyBorder="1" applyAlignment="1">
      <alignment horizontal="right"/>
      <protection/>
    </xf>
    <xf numFmtId="172" fontId="4" fillId="0" borderId="16" xfId="54" applyNumberFormat="1" applyFont="1" applyBorder="1" applyAlignment="1">
      <alignment horizontal="right"/>
      <protection/>
    </xf>
    <xf numFmtId="49" fontId="4" fillId="0" borderId="17" xfId="54" applyNumberFormat="1" applyFont="1" applyBorder="1" applyAlignment="1">
      <alignment horizontal="left"/>
      <protection/>
    </xf>
    <xf numFmtId="49" fontId="4" fillId="0" borderId="18" xfId="54" applyNumberFormat="1" applyFont="1" applyBorder="1" applyAlignment="1">
      <alignment horizontal="left"/>
      <protection/>
    </xf>
    <xf numFmtId="49" fontId="4" fillId="0" borderId="19" xfId="54" applyNumberFormat="1" applyFont="1" applyBorder="1" applyAlignment="1">
      <alignment horizontal="left"/>
      <protection/>
    </xf>
    <xf numFmtId="49" fontId="4" fillId="0" borderId="19" xfId="54" applyNumberFormat="1" applyFont="1" applyBorder="1" applyAlignment="1">
      <alignment horizontal="center"/>
      <protection/>
    </xf>
    <xf numFmtId="172" fontId="4" fillId="0" borderId="19" xfId="54" applyNumberFormat="1" applyFont="1" applyBorder="1" applyAlignment="1">
      <alignment horizontal="right"/>
      <protection/>
    </xf>
    <xf numFmtId="172" fontId="4" fillId="0" borderId="20" xfId="54" applyNumberFormat="1" applyFont="1" applyBorder="1" applyAlignment="1">
      <alignment horizontal="right"/>
      <protection/>
    </xf>
    <xf numFmtId="49" fontId="4" fillId="0" borderId="21" xfId="54" applyNumberFormat="1" applyFont="1" applyBorder="1" applyAlignment="1">
      <alignment horizontal="left"/>
      <protection/>
    </xf>
    <xf numFmtId="49" fontId="4" fillId="0" borderId="22" xfId="54" applyNumberFormat="1" applyFont="1" applyBorder="1" applyAlignment="1">
      <alignment horizontal="left"/>
      <protection/>
    </xf>
    <xf numFmtId="49" fontId="4" fillId="0" borderId="23" xfId="54" applyNumberFormat="1" applyFont="1" applyBorder="1" applyAlignment="1">
      <alignment horizontal="left"/>
      <protection/>
    </xf>
    <xf numFmtId="49" fontId="4" fillId="0" borderId="23" xfId="54" applyNumberFormat="1" applyFont="1" applyBorder="1" applyAlignment="1">
      <alignment horizontal="center"/>
      <protection/>
    </xf>
    <xf numFmtId="172" fontId="4" fillId="0" borderId="24" xfId="54" applyNumberFormat="1" applyFont="1" applyBorder="1" applyAlignment="1">
      <alignment horizontal="right"/>
      <protection/>
    </xf>
    <xf numFmtId="172" fontId="4" fillId="0" borderId="25" xfId="54" applyNumberFormat="1" applyFont="1" applyBorder="1" applyAlignment="1">
      <alignment horizontal="right"/>
      <protection/>
    </xf>
    <xf numFmtId="172" fontId="5" fillId="34" borderId="26" xfId="54" applyNumberFormat="1" applyFont="1" applyFill="1" applyBorder="1" applyAlignment="1">
      <alignment horizontal="right"/>
      <protection/>
    </xf>
    <xf numFmtId="172" fontId="6" fillId="0" borderId="0" xfId="49" applyNumberFormat="1" applyFont="1" applyAlignment="1">
      <alignment/>
    </xf>
    <xf numFmtId="172" fontId="6" fillId="0" borderId="0" xfId="54" applyNumberFormat="1" applyFont="1">
      <alignment/>
      <protection/>
    </xf>
    <xf numFmtId="0" fontId="6" fillId="0" borderId="0" xfId="54" applyFont="1">
      <alignment/>
      <protection/>
    </xf>
    <xf numFmtId="49" fontId="4" fillId="0" borderId="27" xfId="54" applyNumberFormat="1" applyFont="1" applyBorder="1" applyAlignment="1">
      <alignment horizontal="left"/>
      <protection/>
    </xf>
    <xf numFmtId="49" fontId="4" fillId="0" borderId="28" xfId="54" applyNumberFormat="1" applyFont="1" applyBorder="1" applyAlignment="1">
      <alignment horizontal="left"/>
      <protection/>
    </xf>
    <xf numFmtId="49" fontId="4" fillId="0" borderId="29" xfId="54" applyNumberFormat="1" applyFont="1" applyBorder="1" applyAlignment="1">
      <alignment horizontal="left"/>
      <protection/>
    </xf>
    <xf numFmtId="49" fontId="4" fillId="0" borderId="29" xfId="54" applyNumberFormat="1" applyFont="1" applyBorder="1" applyAlignment="1">
      <alignment horizontal="center"/>
      <protection/>
    </xf>
    <xf numFmtId="172" fontId="5" fillId="34" borderId="30" xfId="54" applyNumberFormat="1" applyFont="1" applyFill="1" applyBorder="1" applyAlignment="1">
      <alignment horizontal="right"/>
      <protection/>
    </xf>
    <xf numFmtId="172" fontId="5" fillId="34" borderId="31" xfId="54" applyNumberFormat="1" applyFont="1" applyFill="1" applyBorder="1" applyAlignment="1">
      <alignment horizontal="right"/>
      <protection/>
    </xf>
    <xf numFmtId="49" fontId="4" fillId="0" borderId="32" xfId="54" applyNumberFormat="1" applyFont="1" applyBorder="1" applyAlignment="1">
      <alignment horizontal="left"/>
      <protection/>
    </xf>
    <xf numFmtId="49" fontId="4" fillId="0" borderId="33" xfId="54" applyNumberFormat="1" applyFont="1" applyBorder="1" applyAlignment="1">
      <alignment horizontal="left"/>
      <protection/>
    </xf>
    <xf numFmtId="49" fontId="4" fillId="0" borderId="34" xfId="54" applyNumberFormat="1" applyFont="1" applyBorder="1" applyAlignment="1">
      <alignment horizontal="center"/>
      <protection/>
    </xf>
    <xf numFmtId="49" fontId="4" fillId="0" borderId="34" xfId="54" applyNumberFormat="1" applyFont="1" applyBorder="1" applyAlignment="1">
      <alignment horizontal="left"/>
      <protection/>
    </xf>
    <xf numFmtId="172" fontId="4" fillId="0" borderId="35" xfId="54" applyNumberFormat="1" applyFont="1" applyBorder="1" applyAlignment="1">
      <alignment horizontal="right"/>
      <protection/>
    </xf>
    <xf numFmtId="172" fontId="4" fillId="0" borderId="20" xfId="54" applyNumberFormat="1" applyFont="1" applyFill="1" applyBorder="1" applyAlignment="1">
      <alignment horizontal="right"/>
      <protection/>
    </xf>
    <xf numFmtId="0" fontId="2" fillId="0" borderId="0" xfId="54" applyFill="1">
      <alignment/>
      <protection/>
    </xf>
    <xf numFmtId="0" fontId="6" fillId="0" borderId="0" xfId="54" applyFont="1" applyFill="1">
      <alignment/>
      <protection/>
    </xf>
    <xf numFmtId="172" fontId="2" fillId="0" borderId="0" xfId="54" applyNumberFormat="1">
      <alignment/>
      <protection/>
    </xf>
    <xf numFmtId="172" fontId="7" fillId="34" borderId="31" xfId="54" applyNumberFormat="1" applyFont="1" applyFill="1" applyBorder="1" applyAlignment="1">
      <alignment horizontal="right"/>
      <protection/>
    </xf>
    <xf numFmtId="0" fontId="2" fillId="0" borderId="0" xfId="54" applyAlignment="1">
      <alignment horizontal="center"/>
      <protection/>
    </xf>
    <xf numFmtId="172" fontId="2" fillId="0" borderId="0" xfId="54" applyNumberFormat="1" applyFont="1">
      <alignment/>
      <protection/>
    </xf>
    <xf numFmtId="49" fontId="5" fillId="34" borderId="36" xfId="54" applyNumberFormat="1" applyFont="1" applyFill="1" applyBorder="1" applyAlignment="1">
      <alignment horizontal="left"/>
      <protection/>
    </xf>
    <xf numFmtId="49" fontId="5" fillId="34" borderId="37" xfId="54" applyNumberFormat="1" applyFont="1" applyFill="1" applyBorder="1" applyAlignment="1">
      <alignment horizontal="left"/>
      <protection/>
    </xf>
    <xf numFmtId="49" fontId="5" fillId="34" borderId="38" xfId="54" applyNumberFormat="1" applyFont="1" applyFill="1" applyBorder="1" applyAlignment="1">
      <alignment horizontal="left"/>
      <protection/>
    </xf>
    <xf numFmtId="49" fontId="5" fillId="34" borderId="39" xfId="54" applyNumberFormat="1" applyFont="1" applyFill="1" applyBorder="1" applyAlignment="1">
      <alignment horizontal="center"/>
      <protection/>
    </xf>
    <xf numFmtId="49" fontId="5" fillId="34" borderId="38" xfId="54" applyNumberFormat="1" applyFont="1" applyFill="1" applyBorder="1" applyAlignment="1">
      <alignment horizontal="center"/>
      <protection/>
    </xf>
    <xf numFmtId="49" fontId="5" fillId="34" borderId="36" xfId="54" applyNumberFormat="1" applyFont="1" applyFill="1" applyBorder="1" applyAlignment="1">
      <alignment horizontal="left" wrapText="1"/>
      <protection/>
    </xf>
    <xf numFmtId="49" fontId="5" fillId="34" borderId="37" xfId="54" applyNumberFormat="1" applyFont="1" applyFill="1" applyBorder="1" applyAlignment="1">
      <alignment horizontal="left" wrapText="1"/>
      <protection/>
    </xf>
    <xf numFmtId="49" fontId="5" fillId="34" borderId="38" xfId="54" applyNumberFormat="1" applyFont="1" applyFill="1" applyBorder="1" applyAlignment="1">
      <alignment horizontal="left" wrapText="1"/>
      <protection/>
    </xf>
    <xf numFmtId="0" fontId="46" fillId="33" borderId="0" xfId="54" applyFont="1" applyFill="1" applyAlignment="1">
      <alignment horizontal="center"/>
      <protection/>
    </xf>
    <xf numFmtId="0" fontId="47" fillId="33" borderId="40" xfId="54" applyFont="1" applyFill="1" applyBorder="1" applyAlignment="1">
      <alignment horizontal="center"/>
      <protection/>
    </xf>
    <xf numFmtId="49" fontId="3" fillId="14" borderId="10" xfId="54" applyNumberFormat="1" applyFont="1" applyFill="1" applyBorder="1" applyAlignment="1">
      <alignment horizontal="center" vertical="center"/>
      <protection/>
    </xf>
    <xf numFmtId="49" fontId="3" fillId="14" borderId="10" xfId="54" applyNumberFormat="1" applyFont="1" applyFill="1" applyBorder="1" applyAlignment="1">
      <alignment horizontal="center" vertical="center" wrapText="1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2 2" xfId="50"/>
    <cellStyle name="Currency" xfId="51"/>
    <cellStyle name="Currency [0]" xfId="52"/>
    <cellStyle name="Neutral" xfId="53"/>
    <cellStyle name="Normal 2" xfId="54"/>
    <cellStyle name="Normal 3" xfId="55"/>
    <cellStyle name="Normal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104775</xdr:rowOff>
    </xdr:from>
    <xdr:to>
      <xdr:col>0</xdr:col>
      <xdr:colOff>895350</xdr:colOff>
      <xdr:row>3</xdr:row>
      <xdr:rowOff>28575</xdr:rowOff>
    </xdr:to>
    <xdr:pic>
      <xdr:nvPicPr>
        <xdr:cNvPr id="1" name="1 Imagen" descr="ESCUD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04775"/>
          <a:ext cx="8191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114300</xdr:rowOff>
    </xdr:from>
    <xdr:to>
      <xdr:col>8</xdr:col>
      <xdr:colOff>1047750</xdr:colOff>
      <xdr:row>3</xdr:row>
      <xdr:rowOff>76200</xdr:rowOff>
    </xdr:to>
    <xdr:pic>
      <xdr:nvPicPr>
        <xdr:cNvPr id="2" name="2 Imagen" descr="logo oficial de la O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96425" y="114300"/>
          <a:ext cx="10477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showGridLines="0" tabSelected="1" zoomScale="115" zoomScaleNormal="115" zoomScalePageLayoutView="0" workbookViewId="0" topLeftCell="A4">
      <selection activeCell="A45" sqref="A45"/>
    </sheetView>
  </sheetViews>
  <sheetFormatPr defaultColWidth="11.421875" defaultRowHeight="15"/>
  <cols>
    <col min="1" max="2" width="17.28125" style="2" customWidth="1"/>
    <col min="3" max="3" width="12.28125" style="2" customWidth="1"/>
    <col min="4" max="4" width="21.00390625" style="2" customWidth="1"/>
    <col min="5" max="5" width="8.00390625" style="46" customWidth="1"/>
    <col min="6" max="6" width="28.140625" style="2" customWidth="1"/>
    <col min="7" max="7" width="19.140625" style="2" customWidth="1"/>
    <col min="8" max="8" width="19.28125" style="2" customWidth="1"/>
    <col min="9" max="9" width="18.8515625" style="2" customWidth="1"/>
    <col min="10" max="10" width="24.421875" style="2" customWidth="1"/>
    <col min="11" max="11" width="13.8515625" style="2" bestFit="1" customWidth="1"/>
    <col min="12" max="16384" width="11.421875" style="2" customWidth="1"/>
  </cols>
  <sheetData>
    <row r="1" spans="1:9" ht="20.25">
      <c r="A1" s="1"/>
      <c r="B1" s="1"/>
      <c r="C1" s="56"/>
      <c r="D1" s="56"/>
      <c r="E1" s="56"/>
      <c r="F1" s="56"/>
      <c r="G1" s="56"/>
      <c r="H1" s="1"/>
      <c r="I1" s="1"/>
    </row>
    <row r="2" spans="1:9" ht="20.25">
      <c r="A2" s="3"/>
      <c r="B2" s="3"/>
      <c r="C2" s="56" t="s">
        <v>0</v>
      </c>
      <c r="D2" s="56"/>
      <c r="E2" s="56"/>
      <c r="F2" s="56"/>
      <c r="G2" s="56"/>
      <c r="H2" s="3"/>
      <c r="I2" s="3"/>
    </row>
    <row r="3" spans="1:9" ht="20.25">
      <c r="A3" s="3"/>
      <c r="B3" s="3"/>
      <c r="C3" s="56" t="s">
        <v>1</v>
      </c>
      <c r="D3" s="56"/>
      <c r="E3" s="56"/>
      <c r="F3" s="56"/>
      <c r="G3" s="56"/>
      <c r="H3" s="3"/>
      <c r="I3" s="3"/>
    </row>
    <row r="4" spans="1:9" ht="15.75">
      <c r="A4" s="3"/>
      <c r="B4" s="3"/>
      <c r="C4" s="57" t="s">
        <v>2</v>
      </c>
      <c r="D4" s="57"/>
      <c r="E4" s="57"/>
      <c r="F4" s="57"/>
      <c r="G4" s="57"/>
      <c r="H4" s="3"/>
      <c r="I4" s="3"/>
    </row>
    <row r="5" spans="1:9" ht="60.75" customHeight="1">
      <c r="A5" s="4" t="s">
        <v>3</v>
      </c>
      <c r="B5" s="5" t="s">
        <v>4</v>
      </c>
      <c r="C5" s="58" t="s">
        <v>5</v>
      </c>
      <c r="D5" s="58"/>
      <c r="E5" s="59" t="s">
        <v>6</v>
      </c>
      <c r="F5" s="59"/>
      <c r="G5" s="5" t="s">
        <v>7</v>
      </c>
      <c r="H5" s="5" t="s">
        <v>8</v>
      </c>
      <c r="I5" s="5" t="s">
        <v>9</v>
      </c>
    </row>
    <row r="6" spans="1:9" ht="12.75">
      <c r="A6" s="6" t="s">
        <v>10</v>
      </c>
      <c r="B6" s="7" t="s">
        <v>11</v>
      </c>
      <c r="C6" s="8" t="s">
        <v>12</v>
      </c>
      <c r="D6" s="8" t="s">
        <v>13</v>
      </c>
      <c r="E6" s="9" t="s">
        <v>14</v>
      </c>
      <c r="F6" s="10" t="s">
        <v>15</v>
      </c>
      <c r="G6" s="11">
        <v>214119552</v>
      </c>
      <c r="H6" s="12">
        <f>+I6-G6</f>
        <v>-173176.18000000715</v>
      </c>
      <c r="I6" s="13">
        <v>213946375.82</v>
      </c>
    </row>
    <row r="7" spans="1:9" ht="12.75">
      <c r="A7" s="14" t="s">
        <v>10</v>
      </c>
      <c r="B7" s="15" t="s">
        <v>11</v>
      </c>
      <c r="C7" s="16" t="s">
        <v>12</v>
      </c>
      <c r="D7" s="16" t="s">
        <v>13</v>
      </c>
      <c r="E7" s="17" t="s">
        <v>16</v>
      </c>
      <c r="F7" s="16" t="s">
        <v>17</v>
      </c>
      <c r="G7" s="18">
        <v>19526562</v>
      </c>
      <c r="H7" s="19">
        <f>+I7-G7</f>
        <v>1992625</v>
      </c>
      <c r="I7" s="13">
        <v>21519187</v>
      </c>
    </row>
    <row r="8" spans="1:9" ht="13.5" thickBot="1">
      <c r="A8" s="20" t="s">
        <v>10</v>
      </c>
      <c r="B8" s="21" t="s">
        <v>11</v>
      </c>
      <c r="C8" s="22" t="s">
        <v>12</v>
      </c>
      <c r="D8" s="22" t="s">
        <v>13</v>
      </c>
      <c r="E8" s="23" t="s">
        <v>18</v>
      </c>
      <c r="F8" s="22" t="s">
        <v>19</v>
      </c>
      <c r="G8" s="24">
        <v>4439706</v>
      </c>
      <c r="H8" s="25">
        <f>+I8-G8</f>
        <v>2824921.6500000004</v>
      </c>
      <c r="I8" s="13">
        <v>7264627.65</v>
      </c>
    </row>
    <row r="9" spans="1:9" ht="13.5" thickBot="1">
      <c r="A9" s="14" t="s">
        <v>10</v>
      </c>
      <c r="B9" s="15" t="s">
        <v>11</v>
      </c>
      <c r="C9" s="16" t="s">
        <v>12</v>
      </c>
      <c r="D9" s="16" t="s">
        <v>13</v>
      </c>
      <c r="E9" s="17" t="s">
        <v>20</v>
      </c>
      <c r="F9" s="16" t="s">
        <v>21</v>
      </c>
      <c r="G9" s="18">
        <v>61000</v>
      </c>
      <c r="H9" s="19">
        <f>+I9-G9</f>
        <v>150500</v>
      </c>
      <c r="I9" s="13">
        <v>211500</v>
      </c>
    </row>
    <row r="10" spans="1:11" s="29" customFormat="1" ht="24" customHeight="1" thickBot="1">
      <c r="A10" s="48" t="s">
        <v>22</v>
      </c>
      <c r="B10" s="49"/>
      <c r="C10" s="49"/>
      <c r="D10" s="50"/>
      <c r="E10" s="51" t="s">
        <v>23</v>
      </c>
      <c r="F10" s="52"/>
      <c r="G10" s="26">
        <f>SUM(G6:G9)</f>
        <v>238146820</v>
      </c>
      <c r="H10" s="26">
        <f>SUM(H6:H9)</f>
        <v>4794870.469999993</v>
      </c>
      <c r="I10" s="26">
        <f>SUM(I6:I9)</f>
        <v>242941690.47</v>
      </c>
      <c r="J10" s="27"/>
      <c r="K10" s="28"/>
    </row>
    <row r="11" spans="1:9" ht="18.75" customHeight="1" thickBot="1">
      <c r="A11" s="30" t="s">
        <v>10</v>
      </c>
      <c r="B11" s="31" t="s">
        <v>24</v>
      </c>
      <c r="C11" s="32" t="s">
        <v>12</v>
      </c>
      <c r="D11" s="32" t="s">
        <v>13</v>
      </c>
      <c r="E11" s="33" t="s">
        <v>16</v>
      </c>
      <c r="F11" s="32" t="s">
        <v>17</v>
      </c>
      <c r="G11" s="11">
        <v>1128000</v>
      </c>
      <c r="H11" s="12">
        <v>0</v>
      </c>
      <c r="I11" s="13">
        <f>G11-H11</f>
        <v>1128000</v>
      </c>
    </row>
    <row r="12" spans="1:9" s="29" customFormat="1" ht="18.75" customHeight="1" thickBot="1">
      <c r="A12" s="48" t="s">
        <v>25</v>
      </c>
      <c r="B12" s="49"/>
      <c r="C12" s="49"/>
      <c r="D12" s="50"/>
      <c r="E12" s="51" t="s">
        <v>23</v>
      </c>
      <c r="F12" s="52"/>
      <c r="G12" s="26">
        <f>SUM(G11)</f>
        <v>1128000</v>
      </c>
      <c r="H12" s="34"/>
      <c r="I12" s="35">
        <f>SUM(I11)</f>
        <v>1128000</v>
      </c>
    </row>
    <row r="13" spans="1:9" ht="12.75">
      <c r="A13" s="36" t="s">
        <v>45</v>
      </c>
      <c r="B13" s="37" t="s">
        <v>26</v>
      </c>
      <c r="C13" s="10" t="s">
        <v>12</v>
      </c>
      <c r="D13" s="10" t="s">
        <v>13</v>
      </c>
      <c r="E13" s="38" t="s">
        <v>14</v>
      </c>
      <c r="F13" s="39" t="s">
        <v>15</v>
      </c>
      <c r="G13" s="18">
        <v>3000000</v>
      </c>
      <c r="H13" s="19">
        <f>+I13-G13</f>
        <v>590803</v>
      </c>
      <c r="I13" s="40">
        <v>3590803</v>
      </c>
    </row>
    <row r="14" spans="1:9" s="42" customFormat="1" ht="12.75">
      <c r="A14" s="36" t="s">
        <v>45</v>
      </c>
      <c r="B14" s="15" t="s">
        <v>26</v>
      </c>
      <c r="C14" s="16" t="s">
        <v>12</v>
      </c>
      <c r="D14" s="16" t="s">
        <v>13</v>
      </c>
      <c r="E14" s="17" t="s">
        <v>16</v>
      </c>
      <c r="F14" s="16" t="s">
        <v>17</v>
      </c>
      <c r="G14" s="18">
        <v>5000008</v>
      </c>
      <c r="H14" s="41">
        <f>+I14-G14</f>
        <v>-1913294</v>
      </c>
      <c r="I14" s="40">
        <v>3086714</v>
      </c>
    </row>
    <row r="15" spans="1:9" s="42" customFormat="1" ht="12.75">
      <c r="A15" s="36" t="s">
        <v>45</v>
      </c>
      <c r="B15" s="15" t="s">
        <v>26</v>
      </c>
      <c r="C15" s="16" t="s">
        <v>12</v>
      </c>
      <c r="D15" s="16" t="s">
        <v>13</v>
      </c>
      <c r="E15" s="17" t="s">
        <v>18</v>
      </c>
      <c r="F15" s="16" t="s">
        <v>19</v>
      </c>
      <c r="G15" s="18">
        <v>0</v>
      </c>
      <c r="H15" s="41">
        <f>+I15-G15</f>
        <v>10</v>
      </c>
      <c r="I15" s="40">
        <v>10</v>
      </c>
    </row>
    <row r="16" spans="1:9" s="42" customFormat="1" ht="13.5" thickBot="1">
      <c r="A16" s="36" t="s">
        <v>45</v>
      </c>
      <c r="B16" s="21" t="s">
        <v>26</v>
      </c>
      <c r="C16" s="22" t="s">
        <v>12</v>
      </c>
      <c r="D16" s="22" t="s">
        <v>13</v>
      </c>
      <c r="E16" s="23" t="s">
        <v>20</v>
      </c>
      <c r="F16" s="22" t="s">
        <v>27</v>
      </c>
      <c r="G16" s="18"/>
      <c r="H16" s="41">
        <f>+I16-G16</f>
        <v>900004</v>
      </c>
      <c r="I16" s="40">
        <v>900004</v>
      </c>
    </row>
    <row r="17" spans="1:9" s="43" customFormat="1" ht="35.25" customHeight="1" thickBot="1">
      <c r="A17" s="53" t="s">
        <v>28</v>
      </c>
      <c r="B17" s="54"/>
      <c r="C17" s="54"/>
      <c r="D17" s="55"/>
      <c r="E17" s="51" t="s">
        <v>23</v>
      </c>
      <c r="F17" s="52"/>
      <c r="G17" s="26">
        <f>SUM(G13:G16)</f>
        <v>8000008</v>
      </c>
      <c r="H17" s="34">
        <f>SUM(H13:H16)</f>
        <v>-422477</v>
      </c>
      <c r="I17" s="35">
        <f>SUM(I13:I16)</f>
        <v>7577531</v>
      </c>
    </row>
    <row r="18" spans="1:9" ht="15.75" customHeight="1">
      <c r="A18" s="36" t="s">
        <v>45</v>
      </c>
      <c r="B18" s="37" t="s">
        <v>29</v>
      </c>
      <c r="C18" s="10" t="s">
        <v>12</v>
      </c>
      <c r="D18" s="10" t="s">
        <v>13</v>
      </c>
      <c r="E18" s="38" t="s">
        <v>14</v>
      </c>
      <c r="F18" s="39" t="s">
        <v>15</v>
      </c>
      <c r="G18" s="18">
        <v>3550000</v>
      </c>
      <c r="H18" s="19">
        <v>-3550000</v>
      </c>
      <c r="I18" s="40">
        <f>G18+H18</f>
        <v>0</v>
      </c>
    </row>
    <row r="19" spans="1:9" ht="12.75">
      <c r="A19" s="36" t="s">
        <v>45</v>
      </c>
      <c r="B19" s="15" t="s">
        <v>29</v>
      </c>
      <c r="C19" s="16" t="s">
        <v>12</v>
      </c>
      <c r="D19" s="16" t="s">
        <v>13</v>
      </c>
      <c r="E19" s="17" t="s">
        <v>16</v>
      </c>
      <c r="F19" s="16" t="s">
        <v>17</v>
      </c>
      <c r="G19" s="18">
        <v>11744605</v>
      </c>
      <c r="H19" s="41">
        <f>+I19-G19</f>
        <v>-8744600</v>
      </c>
      <c r="I19" s="40">
        <v>3000005</v>
      </c>
    </row>
    <row r="20" spans="1:9" ht="12.75">
      <c r="A20" s="36" t="s">
        <v>45</v>
      </c>
      <c r="B20" s="15" t="s">
        <v>29</v>
      </c>
      <c r="C20" s="16" t="s">
        <v>12</v>
      </c>
      <c r="D20" s="16" t="s">
        <v>13</v>
      </c>
      <c r="E20" s="17" t="s">
        <v>18</v>
      </c>
      <c r="F20" s="16" t="s">
        <v>19</v>
      </c>
      <c r="G20" s="18">
        <v>1791334</v>
      </c>
      <c r="H20" s="41">
        <f>+I20-G20</f>
        <v>-1791333</v>
      </c>
      <c r="I20" s="40">
        <v>1</v>
      </c>
    </row>
    <row r="21" spans="1:9" ht="13.5" thickBot="1">
      <c r="A21" s="36" t="s">
        <v>45</v>
      </c>
      <c r="B21" s="21" t="s">
        <v>29</v>
      </c>
      <c r="C21" s="22" t="s">
        <v>12</v>
      </c>
      <c r="D21" s="22" t="s">
        <v>13</v>
      </c>
      <c r="E21" s="23" t="s">
        <v>20</v>
      </c>
      <c r="F21" s="22" t="s">
        <v>27</v>
      </c>
      <c r="G21" s="18">
        <v>5102000</v>
      </c>
      <c r="H21" s="41">
        <f>+I21-G21</f>
        <v>-5101999</v>
      </c>
      <c r="I21" s="40">
        <v>1</v>
      </c>
    </row>
    <row r="22" spans="1:9" s="29" customFormat="1" ht="29.25" customHeight="1" thickBot="1">
      <c r="A22" s="53" t="s">
        <v>30</v>
      </c>
      <c r="B22" s="54"/>
      <c r="C22" s="54"/>
      <c r="D22" s="55"/>
      <c r="E22" s="51" t="s">
        <v>23</v>
      </c>
      <c r="F22" s="52"/>
      <c r="G22" s="26">
        <f>SUM(G18:G21)</f>
        <v>22187939</v>
      </c>
      <c r="H22" s="34">
        <f>SUM(H18:H21)</f>
        <v>-19187932</v>
      </c>
      <c r="I22" s="35">
        <f>SUM(I18:I21)</f>
        <v>3000007</v>
      </c>
    </row>
    <row r="23" spans="1:9" ht="12.75">
      <c r="A23" s="36" t="s">
        <v>45</v>
      </c>
      <c r="B23" s="37" t="s">
        <v>31</v>
      </c>
      <c r="C23" s="10" t="s">
        <v>12</v>
      </c>
      <c r="D23" s="10" t="s">
        <v>13</v>
      </c>
      <c r="E23" s="38" t="s">
        <v>14</v>
      </c>
      <c r="F23" s="39" t="s">
        <v>15</v>
      </c>
      <c r="G23" s="18">
        <v>9700000</v>
      </c>
      <c r="H23" s="19">
        <f>+I23-G23</f>
        <v>11850170</v>
      </c>
      <c r="I23" s="40">
        <v>21550170</v>
      </c>
    </row>
    <row r="24" spans="1:9" ht="12.75">
      <c r="A24" s="36" t="s">
        <v>45</v>
      </c>
      <c r="B24" s="15" t="s">
        <v>31</v>
      </c>
      <c r="C24" s="16" t="s">
        <v>12</v>
      </c>
      <c r="D24" s="16" t="s">
        <v>13</v>
      </c>
      <c r="E24" s="17" t="s">
        <v>16</v>
      </c>
      <c r="F24" s="16" t="s">
        <v>17</v>
      </c>
      <c r="G24" s="18">
        <v>11560911</v>
      </c>
      <c r="H24" s="41">
        <f>+I24-G24</f>
        <v>22559569</v>
      </c>
      <c r="I24" s="40">
        <v>34120480</v>
      </c>
    </row>
    <row r="25" spans="1:9" ht="12.75">
      <c r="A25" s="36" t="s">
        <v>45</v>
      </c>
      <c r="B25" s="15" t="s">
        <v>31</v>
      </c>
      <c r="C25" s="16" t="s">
        <v>12</v>
      </c>
      <c r="D25" s="16" t="s">
        <v>13</v>
      </c>
      <c r="E25" s="17" t="s">
        <v>18</v>
      </c>
      <c r="F25" s="16" t="s">
        <v>19</v>
      </c>
      <c r="G25" s="18"/>
      <c r="H25" s="41">
        <f>+I25-G25</f>
        <v>5266388</v>
      </c>
      <c r="I25" s="40">
        <v>5266388</v>
      </c>
    </row>
    <row r="26" spans="1:9" ht="13.5" thickBot="1">
      <c r="A26" s="36" t="s">
        <v>45</v>
      </c>
      <c r="B26" s="21" t="s">
        <v>31</v>
      </c>
      <c r="C26" s="22" t="s">
        <v>12</v>
      </c>
      <c r="D26" s="22" t="s">
        <v>13</v>
      </c>
      <c r="E26" s="23" t="s">
        <v>20</v>
      </c>
      <c r="F26" s="22" t="s">
        <v>27</v>
      </c>
      <c r="G26" s="18">
        <v>8800000</v>
      </c>
      <c r="H26" s="41">
        <f>+I26-G26</f>
        <v>-7436718</v>
      </c>
      <c r="I26" s="40">
        <v>1363282</v>
      </c>
    </row>
    <row r="27" spans="1:9" s="29" customFormat="1" ht="22.5" customHeight="1" thickBot="1">
      <c r="A27" s="48" t="s">
        <v>32</v>
      </c>
      <c r="B27" s="49"/>
      <c r="C27" s="49"/>
      <c r="D27" s="50"/>
      <c r="E27" s="51" t="s">
        <v>23</v>
      </c>
      <c r="F27" s="52"/>
      <c r="G27" s="26">
        <f>SUM(G23:G26)</f>
        <v>30060911</v>
      </c>
      <c r="H27" s="34">
        <f>SUM(H23:H26)</f>
        <v>32239409</v>
      </c>
      <c r="I27" s="35">
        <f>SUM(I23:I26)</f>
        <v>62300320</v>
      </c>
    </row>
    <row r="28" spans="1:9" ht="13.5" thickBot="1">
      <c r="A28" s="36" t="s">
        <v>45</v>
      </c>
      <c r="B28" s="37" t="s">
        <v>33</v>
      </c>
      <c r="C28" s="16" t="s">
        <v>12</v>
      </c>
      <c r="D28" s="16" t="s">
        <v>13</v>
      </c>
      <c r="E28" s="17" t="s">
        <v>16</v>
      </c>
      <c r="F28" s="16" t="s">
        <v>17</v>
      </c>
      <c r="G28" s="18">
        <v>2939104</v>
      </c>
      <c r="H28" s="41">
        <v>-2939104</v>
      </c>
      <c r="I28" s="40">
        <f>+G28+H28</f>
        <v>0</v>
      </c>
    </row>
    <row r="29" spans="1:9" s="29" customFormat="1" ht="27" customHeight="1" thickBot="1">
      <c r="A29" s="48" t="s">
        <v>34</v>
      </c>
      <c r="B29" s="49"/>
      <c r="C29" s="49"/>
      <c r="D29" s="50"/>
      <c r="E29" s="51" t="s">
        <v>23</v>
      </c>
      <c r="F29" s="52"/>
      <c r="G29" s="26">
        <f>SUM(G28:G28)</f>
        <v>2939104</v>
      </c>
      <c r="H29" s="34">
        <f>SUM(H28:H28)</f>
        <v>-2939104</v>
      </c>
      <c r="I29" s="35">
        <f>SUM(I28:I28)</f>
        <v>0</v>
      </c>
    </row>
    <row r="30" spans="1:10" ht="12.75">
      <c r="A30" s="36" t="s">
        <v>45</v>
      </c>
      <c r="B30" s="37" t="s">
        <v>35</v>
      </c>
      <c r="C30" s="10" t="s">
        <v>12</v>
      </c>
      <c r="D30" s="10" t="s">
        <v>13</v>
      </c>
      <c r="E30" s="38" t="s">
        <v>14</v>
      </c>
      <c r="F30" s="39" t="s">
        <v>15</v>
      </c>
      <c r="G30" s="18">
        <v>20000000</v>
      </c>
      <c r="H30" s="19">
        <f>+I30-G30</f>
        <v>10458403</v>
      </c>
      <c r="I30" s="40">
        <v>30458403</v>
      </c>
      <c r="J30" s="44"/>
    </row>
    <row r="31" spans="1:10" ht="12.75">
      <c r="A31" s="36" t="s">
        <v>45</v>
      </c>
      <c r="B31" s="15" t="s">
        <v>35</v>
      </c>
      <c r="C31" s="16" t="s">
        <v>12</v>
      </c>
      <c r="D31" s="16" t="s">
        <v>13</v>
      </c>
      <c r="E31" s="17" t="s">
        <v>16</v>
      </c>
      <c r="F31" s="16" t="s">
        <v>17</v>
      </c>
      <c r="G31" s="18">
        <v>13506300</v>
      </c>
      <c r="H31" s="41">
        <f>+I31-G31</f>
        <v>13312485.21</v>
      </c>
      <c r="I31" s="40">
        <v>26818785.21</v>
      </c>
      <c r="J31" s="44"/>
    </row>
    <row r="32" spans="1:10" ht="12.75">
      <c r="A32" s="36" t="s">
        <v>45</v>
      </c>
      <c r="B32" s="15" t="s">
        <v>35</v>
      </c>
      <c r="C32" s="16" t="s">
        <v>12</v>
      </c>
      <c r="D32" s="16" t="s">
        <v>13</v>
      </c>
      <c r="E32" s="17" t="s">
        <v>18</v>
      </c>
      <c r="F32" s="16" t="s">
        <v>19</v>
      </c>
      <c r="G32" s="18"/>
      <c r="H32" s="41">
        <f>+I32-G32</f>
        <v>1904370.31</v>
      </c>
      <c r="I32" s="40">
        <v>1904370.31</v>
      </c>
      <c r="J32" s="44"/>
    </row>
    <row r="33" spans="1:10" ht="13.5" thickBot="1">
      <c r="A33" s="36" t="s">
        <v>45</v>
      </c>
      <c r="B33" s="21" t="s">
        <v>35</v>
      </c>
      <c r="C33" s="22" t="s">
        <v>12</v>
      </c>
      <c r="D33" s="22" t="s">
        <v>13</v>
      </c>
      <c r="E33" s="17" t="s">
        <v>20</v>
      </c>
      <c r="F33" s="16" t="s">
        <v>27</v>
      </c>
      <c r="G33" s="18">
        <v>0</v>
      </c>
      <c r="H33" s="41">
        <f>+I33-G33</f>
        <v>6743993.48</v>
      </c>
      <c r="I33" s="40">
        <v>6743993.48</v>
      </c>
      <c r="J33" s="44"/>
    </row>
    <row r="34" spans="1:10" s="29" customFormat="1" ht="27" customHeight="1" thickBot="1">
      <c r="A34" s="53" t="s">
        <v>36</v>
      </c>
      <c r="B34" s="54"/>
      <c r="C34" s="54"/>
      <c r="D34" s="55"/>
      <c r="E34" s="51" t="s">
        <v>23</v>
      </c>
      <c r="F34" s="52"/>
      <c r="G34" s="26">
        <f>SUM(G30:G33)</f>
        <v>33506300</v>
      </c>
      <c r="H34" s="34">
        <f>SUM(H30:H33)</f>
        <v>32419252</v>
      </c>
      <c r="I34" s="35">
        <f>SUM(I30:I33)</f>
        <v>65925552</v>
      </c>
      <c r="J34" s="28"/>
    </row>
    <row r="35" spans="1:9" ht="30" customHeight="1" thickBot="1">
      <c r="A35" s="36" t="s">
        <v>45</v>
      </c>
      <c r="B35" s="37" t="s">
        <v>37</v>
      </c>
      <c r="C35" s="16" t="s">
        <v>12</v>
      </c>
      <c r="D35" s="16" t="s">
        <v>13</v>
      </c>
      <c r="E35" s="17" t="s">
        <v>16</v>
      </c>
      <c r="F35" s="16" t="s">
        <v>17</v>
      </c>
      <c r="G35" s="18">
        <v>2000000</v>
      </c>
      <c r="H35" s="41">
        <v>-2000000</v>
      </c>
      <c r="I35" s="40">
        <f>+G35+H35</f>
        <v>0</v>
      </c>
    </row>
    <row r="36" spans="1:9" ht="13.5" thickBot="1">
      <c r="A36" s="48" t="s">
        <v>38</v>
      </c>
      <c r="B36" s="49"/>
      <c r="C36" s="49"/>
      <c r="D36" s="50"/>
      <c r="E36" s="51" t="s">
        <v>23</v>
      </c>
      <c r="F36" s="52"/>
      <c r="G36" s="26">
        <f>SUM(G35:G35)</f>
        <v>2000000</v>
      </c>
      <c r="H36" s="34">
        <f>SUM(H35:H35)</f>
        <v>-2000000</v>
      </c>
      <c r="I36" s="35">
        <f>SUM(I35:I35)</f>
        <v>0</v>
      </c>
    </row>
    <row r="37" spans="1:9" ht="13.5" thickBot="1">
      <c r="A37" s="36" t="s">
        <v>45</v>
      </c>
      <c r="B37" s="37" t="s">
        <v>39</v>
      </c>
      <c r="C37" s="16" t="s">
        <v>12</v>
      </c>
      <c r="D37" s="16" t="s">
        <v>13</v>
      </c>
      <c r="E37" s="17" t="s">
        <v>16</v>
      </c>
      <c r="F37" s="16" t="s">
        <v>17</v>
      </c>
      <c r="G37" s="18">
        <v>3427143</v>
      </c>
      <c r="H37" s="41">
        <v>-3427143</v>
      </c>
      <c r="I37" s="40">
        <f>+G37+H37</f>
        <v>0</v>
      </c>
    </row>
    <row r="38" spans="1:9" ht="13.5" thickBot="1">
      <c r="A38" s="48" t="s">
        <v>40</v>
      </c>
      <c r="B38" s="49"/>
      <c r="C38" s="49"/>
      <c r="D38" s="50"/>
      <c r="E38" s="51" t="s">
        <v>23</v>
      </c>
      <c r="F38" s="52"/>
      <c r="G38" s="26">
        <f>SUM(G37:G37)</f>
        <v>3427143</v>
      </c>
      <c r="H38" s="34">
        <f>SUM(H37:H37)</f>
        <v>-3427143</v>
      </c>
      <c r="I38" s="35">
        <f>SUM(I37:I37)</f>
        <v>0</v>
      </c>
    </row>
    <row r="39" spans="1:9" ht="13.5" thickBot="1">
      <c r="A39" s="36" t="s">
        <v>45</v>
      </c>
      <c r="B39" s="37" t="s">
        <v>41</v>
      </c>
      <c r="C39" s="16" t="s">
        <v>12</v>
      </c>
      <c r="D39" s="16" t="s">
        <v>13</v>
      </c>
      <c r="E39" s="17" t="s">
        <v>16</v>
      </c>
      <c r="F39" s="16" t="s">
        <v>17</v>
      </c>
      <c r="G39" s="18">
        <v>2978595</v>
      </c>
      <c r="H39" s="41">
        <v>-2978595</v>
      </c>
      <c r="I39" s="40">
        <f>+G39+H39</f>
        <v>0</v>
      </c>
    </row>
    <row r="40" spans="1:9" ht="13.5" thickBot="1">
      <c r="A40" s="48" t="s">
        <v>42</v>
      </c>
      <c r="B40" s="49"/>
      <c r="C40" s="49"/>
      <c r="D40" s="50"/>
      <c r="E40" s="51" t="s">
        <v>23</v>
      </c>
      <c r="F40" s="52"/>
      <c r="G40" s="26">
        <f>SUM(G39:G39)</f>
        <v>2978595</v>
      </c>
      <c r="H40" s="34">
        <f>SUM(H39:H39)</f>
        <v>-2978595</v>
      </c>
      <c r="I40" s="35">
        <f>SUM(I39:I39)</f>
        <v>0</v>
      </c>
    </row>
    <row r="41" spans="1:9" ht="12.75">
      <c r="A41" s="14" t="s">
        <v>10</v>
      </c>
      <c r="B41" s="37" t="s">
        <v>43</v>
      </c>
      <c r="C41" s="10" t="s">
        <v>12</v>
      </c>
      <c r="D41" s="10" t="s">
        <v>13</v>
      </c>
      <c r="E41" s="38" t="s">
        <v>14</v>
      </c>
      <c r="F41" s="39" t="s">
        <v>15</v>
      </c>
      <c r="G41" s="18">
        <v>0</v>
      </c>
      <c r="H41" s="18">
        <f>+I41-G41</f>
        <v>18374329.35</v>
      </c>
      <c r="I41" s="40">
        <v>18374329.35</v>
      </c>
    </row>
    <row r="42" spans="1:9" ht="13.5" thickBot="1">
      <c r="A42" s="14" t="s">
        <v>10</v>
      </c>
      <c r="B42" s="37" t="s">
        <v>43</v>
      </c>
      <c r="C42" s="16" t="s">
        <v>12</v>
      </c>
      <c r="D42" s="16" t="s">
        <v>13</v>
      </c>
      <c r="E42" s="17" t="s">
        <v>20</v>
      </c>
      <c r="F42" s="16" t="s">
        <v>27</v>
      </c>
      <c r="G42" s="18">
        <v>0</v>
      </c>
      <c r="H42" s="18">
        <f>+I42-G42</f>
        <v>881184.18</v>
      </c>
      <c r="I42" s="40">
        <v>881184.18</v>
      </c>
    </row>
    <row r="43" spans="1:9" ht="13.5" thickBot="1">
      <c r="A43" s="53" t="s">
        <v>46</v>
      </c>
      <c r="B43" s="54"/>
      <c r="C43" s="54"/>
      <c r="D43" s="55"/>
      <c r="E43" s="51" t="s">
        <v>23</v>
      </c>
      <c r="F43" s="52"/>
      <c r="G43" s="26">
        <f>SUM(G41:G42)</f>
        <v>0</v>
      </c>
      <c r="H43" s="34">
        <f>SUM(H41:H42)</f>
        <v>19255513.53</v>
      </c>
      <c r="I43" s="35">
        <f>SUM(I41:I42)</f>
        <v>19255513.53</v>
      </c>
    </row>
    <row r="44" spans="1:9" ht="15.75" thickBot="1">
      <c r="A44" s="53" t="s">
        <v>47</v>
      </c>
      <c r="B44" s="54"/>
      <c r="C44" s="54"/>
      <c r="D44" s="55"/>
      <c r="E44" s="51" t="s">
        <v>44</v>
      </c>
      <c r="F44" s="52"/>
      <c r="G44" s="45">
        <f>+G43+G34+G27+G22+G17+G12+G10+G36+G38+G40+G29</f>
        <v>344374820</v>
      </c>
      <c r="H44" s="45">
        <f>+H43+H34+H27+H22+H17+H12+H10+H36+H38+H40+H29</f>
        <v>57753794</v>
      </c>
      <c r="I44" s="45">
        <f>+I43+I34+I27+I22+I17+I12+I10+I36+I38+I40+I29</f>
        <v>402128614</v>
      </c>
    </row>
    <row r="45" ht="12.75">
      <c r="I45" s="47"/>
    </row>
    <row r="46" spans="8:9" ht="12.75">
      <c r="H46" s="44"/>
      <c r="I46" s="44"/>
    </row>
  </sheetData>
  <sheetProtection/>
  <mergeCells count="30">
    <mergeCell ref="C1:G1"/>
    <mergeCell ref="C2:G2"/>
    <mergeCell ref="C3:G3"/>
    <mergeCell ref="C4:G4"/>
    <mergeCell ref="C5:D5"/>
    <mergeCell ref="E5:F5"/>
    <mergeCell ref="A10:D10"/>
    <mergeCell ref="E10:F10"/>
    <mergeCell ref="A12:D12"/>
    <mergeCell ref="E12:F12"/>
    <mergeCell ref="A17:D17"/>
    <mergeCell ref="E17:F17"/>
    <mergeCell ref="A22:D22"/>
    <mergeCell ref="E22:F22"/>
    <mergeCell ref="A27:D27"/>
    <mergeCell ref="E27:F27"/>
    <mergeCell ref="A29:D29"/>
    <mergeCell ref="E29:F29"/>
    <mergeCell ref="A34:D34"/>
    <mergeCell ref="E34:F34"/>
    <mergeCell ref="A36:D36"/>
    <mergeCell ref="E36:F36"/>
    <mergeCell ref="A38:D38"/>
    <mergeCell ref="E38:F38"/>
    <mergeCell ref="A40:D40"/>
    <mergeCell ref="E40:F40"/>
    <mergeCell ref="A43:D43"/>
    <mergeCell ref="E43:F43"/>
    <mergeCell ref="A44:D44"/>
    <mergeCell ref="E44:F44"/>
  </mergeCells>
  <printOptions/>
  <pageMargins left="0.7480314960629921" right="0.7480314960629921" top="0.18" bottom="0.19" header="0.1968503937007874" footer="0.16"/>
  <pageSetup fitToHeight="1000" fitToWidth="1" horizontalDpi="300" verticalDpi="300" orientation="landscape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marien.mendez</dc:creator>
  <cp:keywords/>
  <dc:description/>
  <cp:lastModifiedBy>marien.mendez</cp:lastModifiedBy>
  <dcterms:created xsi:type="dcterms:W3CDTF">2016-04-25T14:16:24Z</dcterms:created>
  <dcterms:modified xsi:type="dcterms:W3CDTF">2017-06-09T15:09:03Z</dcterms:modified>
  <cp:category/>
  <cp:version/>
  <cp:contentType/>
  <cp:contentStatus/>
</cp:coreProperties>
</file>