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RZO 2023\"/>
    </mc:Choice>
  </mc:AlternateContent>
  <xr:revisionPtr revIDLastSave="0" documentId="13_ncr:1_{E01DB257-F582-49F0-80CD-59EC52013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Hoja1!$A$1:$K$45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10" i="1"/>
  <c r="K11" i="1"/>
  <c r="J11" i="1"/>
  <c r="I11" i="1"/>
  <c r="H11" i="1"/>
  <c r="G11" i="1"/>
  <c r="F11" i="1"/>
  <c r="E11" i="1"/>
  <c r="K17" i="1" l="1"/>
  <c r="K18" i="1" l="1"/>
  <c r="J18" i="1"/>
  <c r="I18" i="1"/>
  <c r="H18" i="1"/>
  <c r="G18" i="1"/>
  <c r="F18" i="1"/>
  <c r="E18" i="1"/>
  <c r="H13" i="1" l="1"/>
  <c r="F13" i="1"/>
  <c r="H21" i="1"/>
  <c r="F21" i="1"/>
  <c r="J21" i="1" s="1"/>
  <c r="K21" i="1" s="1"/>
  <c r="H22" i="1" l="1"/>
  <c r="E14" i="1" l="1"/>
  <c r="E24" i="1" s="1"/>
  <c r="F14" i="1"/>
  <c r="F24" i="1" s="1"/>
  <c r="G14" i="1"/>
  <c r="H14" i="1"/>
  <c r="H24" i="1" s="1"/>
  <c r="I14" i="1"/>
  <c r="E22" i="1"/>
  <c r="F22" i="1"/>
  <c r="G22" i="1"/>
  <c r="G24" i="1" s="1"/>
  <c r="I22" i="1"/>
  <c r="I24" i="1" s="1"/>
  <c r="J22" i="1" l="1"/>
  <c r="K14" i="1"/>
  <c r="J14" i="1"/>
  <c r="K22" i="1"/>
  <c r="J24" i="1" l="1"/>
  <c r="K24" i="1"/>
</calcChain>
</file>

<file path=xl/sharedStrings.xml><?xml version="1.0" encoding="utf-8"?>
<sst xmlns="http://schemas.openxmlformats.org/spreadsheetml/2006/main" count="41" uniqueCount="32">
  <si>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</si>
  <si>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</si>
  <si>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</si>
  <si>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</si>
  <si>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</si>
  <si>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</si>
  <si>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</si>
  <si>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</si>
  <si>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</si>
  <si>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</si>
  <si>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</si>
  <si>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MINISTERIO DE ECONOMÍA, PLANIFICACIÓN Y DESARROLLO</t>
  </si>
  <si>
    <t>Nombre</t>
  </si>
  <si>
    <t>F</t>
  </si>
  <si>
    <t>Genero</t>
  </si>
  <si>
    <t>Nómina de Empleados Suplencia</t>
  </si>
  <si>
    <t xml:space="preserve">Total: </t>
  </si>
  <si>
    <t>SONIA LUISANA CRISTO SANTOS</t>
  </si>
  <si>
    <t xml:space="preserve">TECNICO DE PLANIFICACION 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</si>
  <si>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</si>
  <si>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</si>
  <si>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</si>
  <si>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</si>
  <si>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</si>
  <si>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DEPARTAMENTO DE PLANIFICACION Y DESARROLLO-ONE</t>
  </si>
  <si>
    <t>Estatus</t>
  </si>
  <si>
    <t>CARRERA ADM.</t>
  </si>
  <si>
    <t>DIVISION DE ESTADISTICAS DEMOGRAFICAS- ONE</t>
  </si>
  <si>
    <t>Mes de Marzo 2023</t>
  </si>
  <si>
    <t>DEPARTAMENTO JURICO-ONE</t>
  </si>
  <si>
    <t>ANA LUISA FELIX FELIPE</t>
  </si>
  <si>
    <t>ANALISTA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</si>
</sst>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4" fontId="3" fillId="0" borderId="0" xfId="0" applyNumberFormat="1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2" fillId="0" borderId="0" xfId="1" applyFont="1"/>
    <xf numFmtId="43" fontId="10" fillId="3" borderId="0" xfId="1" applyFont="1" applyFill="1" applyBorder="1" applyAlignment="1"/>
    <xf numFmtId="0" fontId="0" fillId="0" borderId="0" xfId="0" applyAlignment="1">
      <alignment horizontal="left"/>
    </xf>
    <xf numFmtId="43" fontId="1" fillId="5" borderId="0" xfId="1" applyFont="1" applyFill="1" applyBorder="1" applyAlignment="1">
      <alignment horizontal="center" vertical="center" wrapText="1"/>
    </xf>
    <xf numFmtId="43" fontId="1" fillId="5" borderId="0" xfId="1" applyFont="1" applyFill="1" applyBorder="1" applyAlignment="1">
      <alignment horizontal="left" vertical="center"/>
    </xf>
    <xf numFmtId="43" fontId="11" fillId="5" borderId="0" xfId="1" applyFont="1" applyFill="1" applyBorder="1" applyAlignment="1">
      <alignment horizontal="left" vertical="center"/>
    </xf>
    <xf numFmtId="43" fontId="1" fillId="3" borderId="0" xfId="1" applyFont="1" applyFill="1" applyBorder="1" applyAlignment="1">
      <alignment horizontal="left" vertical="center"/>
    </xf>
    <xf numFmtId="43" fontId="1" fillId="3" borderId="0" xfId="1" applyFont="1" applyFill="1" applyBorder="1" applyAlignment="1">
      <alignment horizontal="center" vertical="center"/>
    </xf>
    <xf numFmtId="43" fontId="11" fillId="5" borderId="0" xfId="1" applyFont="1" applyFill="1" applyBorder="1" applyAlignment="1">
      <alignment horizontal="center" vertical="center"/>
    </xf>
    <xf numFmtId="43" fontId="11" fillId="5" borderId="0" xfId="1" applyFont="1" applyFill="1" applyBorder="1" applyAlignment="1">
      <alignment horizontal="center" vertical="center" wrapText="1"/>
    </xf>
    <xf numFmtId="4" fontId="11" fillId="5" borderId="0" xfId="1" applyNumberFormat="1" applyFont="1" applyFill="1" applyBorder="1" applyAlignment="1"/>
    <xf numFmtId="4" fontId="1" fillId="3" borderId="0" xfId="1" applyNumberFormat="1" applyFont="1" applyFill="1" applyBorder="1" applyAlignment="1"/>
    <xf numFmtId="0" fontId="1" fillId="3" borderId="0" xfId="1" applyNumberFormat="1" applyFont="1" applyFill="1" applyBorder="1" applyAlignment="1">
      <alignment vertical="center"/>
    </xf>
    <xf numFmtId="0" fontId="11" fillId="5" borderId="0" xfId="1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853982</xdr:colOff>
      <xdr:row>1</xdr:row>
      <xdr:rowOff>90233</xdr:rowOff>
    </xdr:from>
    <xdr:to>
      <xdr:col>10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771525</xdr:colOff>
      <xdr:row>24</xdr:row>
      <xdr:rowOff>95250</xdr:rowOff>
    </xdr:from>
    <xdr:to>
      <xdr:col>10</xdr:col>
      <xdr:colOff>514350</xdr:colOff>
      <xdr:row>47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5181600"/>
          <a:ext cx="13430250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8"/>
  <sheetViews>
    <sheetView showGridLines="0" tabSelected="1" zoomScaleNormal="100" zoomScaleSheetLayoutView="95" zoomScalePageLayoutView="40" workbookViewId="0">
      <selection activeCell="K24" sqref="K24"/>
    </sheetView>
  </sheetViews>
  <sheetFormatPr baseColWidth="10" defaultRowHeight="15" x14ac:dyDescent="0.25"/>
  <cols>
    <col min="1" max="1" width="54.7109375" customWidth="1"/>
    <col min="2" max="2" width="31.85546875" customWidth="1"/>
    <col min="3" max="3" width="18.42578125" customWidth="1"/>
    <col min="4" max="4" width="12.85546875" customWidth="1"/>
    <col min="5" max="5" width="17.28515625" customWidth="1"/>
    <col min="6" max="6" width="12.7109375" customWidth="1"/>
    <col min="7" max="7" width="14.7109375" customWidth="1"/>
    <col min="8" max="8" width="14.5703125" customWidth="1"/>
    <col min="9" max="9" width="13.5703125" customWidth="1"/>
    <col min="10" max="10" width="14.5703125" customWidth="1"/>
    <col min="11" max="11" width="20.42578125" customWidth="1"/>
  </cols>
  <sheetData>
    <row r="1" spans="1:1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x14ac:dyDescent="0.4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6.25" x14ac:dyDescent="0.4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0.25" x14ac:dyDescent="0.3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0.25" x14ac:dyDescent="0.3">
      <c r="A5" s="32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21" thickBot="1" x14ac:dyDescent="0.3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5">
      <c r="A7" s="40" t="s">
        <v>12</v>
      </c>
      <c r="B7" s="42" t="s">
        <v>2</v>
      </c>
      <c r="C7" s="44" t="s">
        <v>25</v>
      </c>
      <c r="D7" s="42" t="s">
        <v>14</v>
      </c>
      <c r="E7" s="36" t="s">
        <v>3</v>
      </c>
      <c r="F7" s="36" t="s">
        <v>4</v>
      </c>
      <c r="G7" s="36" t="s">
        <v>5</v>
      </c>
      <c r="H7" s="36" t="s">
        <v>6</v>
      </c>
      <c r="I7" s="36" t="s">
        <v>7</v>
      </c>
      <c r="J7" s="36" t="s">
        <v>8</v>
      </c>
      <c r="K7" s="38" t="s">
        <v>9</v>
      </c>
    </row>
    <row r="8" spans="1:11" ht="15.75" thickBot="1" x14ac:dyDescent="0.3">
      <c r="A8" s="41"/>
      <c r="B8" s="43"/>
      <c r="C8" s="45"/>
      <c r="D8" s="43"/>
      <c r="E8" s="37"/>
      <c r="F8" s="37"/>
      <c r="G8" s="37"/>
      <c r="H8" s="37"/>
      <c r="I8" s="37"/>
      <c r="J8" s="37"/>
      <c r="K8" s="39"/>
    </row>
    <row r="9" spans="1:11" s="4" customFormat="1" x14ac:dyDescent="0.25">
      <c r="A9" s="22" t="s">
        <v>29</v>
      </c>
      <c r="B9" s="1"/>
      <c r="C9" s="21"/>
      <c r="D9" s="1"/>
      <c r="E9" s="2"/>
      <c r="F9" s="2"/>
      <c r="G9" s="2"/>
      <c r="H9" s="2"/>
      <c r="I9" s="2"/>
      <c r="J9" s="2"/>
      <c r="K9" s="2"/>
    </row>
    <row r="10" spans="1:11" s="4" customFormat="1" x14ac:dyDescent="0.25">
      <c r="A10" s="23" t="s">
        <v>30</v>
      </c>
      <c r="B10" s="31" t="s">
        <v>31</v>
      </c>
      <c r="C10" s="27" t="s">
        <v>26</v>
      </c>
      <c r="D10" s="26" t="s">
        <v>13</v>
      </c>
      <c r="E10" s="28">
        <v>33500</v>
      </c>
      <c r="F10" s="28">
        <v>961.45</v>
      </c>
      <c r="G10" s="28">
        <v>6901.55</v>
      </c>
      <c r="H10" s="28">
        <v>1018.4</v>
      </c>
      <c r="I10" s="14">
        <v>0</v>
      </c>
      <c r="J10" s="28">
        <v>8881.4</v>
      </c>
      <c r="K10" s="28">
        <f>E10-J10</f>
        <v>24618.6</v>
      </c>
    </row>
    <row r="11" spans="1:11" s="4" customFormat="1" x14ac:dyDescent="0.25">
      <c r="A11" s="24" t="s">
        <v>10</v>
      </c>
      <c r="B11" s="30">
        <v>1</v>
      </c>
      <c r="C11" s="25"/>
      <c r="D11" s="25"/>
      <c r="E11" s="29">
        <f t="shared" ref="E11:K11" si="0">E10</f>
        <v>33500</v>
      </c>
      <c r="F11" s="29">
        <f t="shared" si="0"/>
        <v>961.45</v>
      </c>
      <c r="G11" s="29">
        <f t="shared" si="0"/>
        <v>6901.55</v>
      </c>
      <c r="H11" s="29">
        <f t="shared" si="0"/>
        <v>1018.4</v>
      </c>
      <c r="I11" s="15">
        <f t="shared" si="0"/>
        <v>0</v>
      </c>
      <c r="J11" s="29">
        <f t="shared" si="0"/>
        <v>8881.4</v>
      </c>
      <c r="K11" s="29">
        <f t="shared" si="0"/>
        <v>24618.6</v>
      </c>
    </row>
    <row r="12" spans="1:11" x14ac:dyDescent="0.25">
      <c r="A12" s="35" t="s">
        <v>24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5">
      <c r="A13" t="s">
        <v>17</v>
      </c>
      <c r="B13" s="20" t="s">
        <v>18</v>
      </c>
      <c r="C13" s="5" t="s">
        <v>26</v>
      </c>
      <c r="D13" s="5" t="s">
        <v>13</v>
      </c>
      <c r="E13" s="14">
        <v>25000</v>
      </c>
      <c r="F13" s="14">
        <f>E13*0.0287</f>
        <v>717.5</v>
      </c>
      <c r="G13" s="14">
        <v>4031.97</v>
      </c>
      <c r="H13" s="14">
        <f>E13*0.0304</f>
        <v>760</v>
      </c>
      <c r="I13" s="14">
        <v>0</v>
      </c>
      <c r="J13" s="14">
        <v>5509.47</v>
      </c>
      <c r="K13" s="14">
        <f>SUM(E13-J13)</f>
        <v>19490.53</v>
      </c>
    </row>
    <row r="14" spans="1:11" x14ac:dyDescent="0.25">
      <c r="A14" s="6" t="s">
        <v>10</v>
      </c>
      <c r="B14" s="6">
        <v>1</v>
      </c>
      <c r="C14" s="6"/>
      <c r="D14" s="6"/>
      <c r="E14" s="15">
        <f t="shared" ref="E14:K14" si="1">SUM(E13:E13)</f>
        <v>25000</v>
      </c>
      <c r="F14" s="15">
        <f t="shared" si="1"/>
        <v>717.5</v>
      </c>
      <c r="G14" s="15">
        <f t="shared" si="1"/>
        <v>4031.97</v>
      </c>
      <c r="H14" s="15">
        <f t="shared" si="1"/>
        <v>760</v>
      </c>
      <c r="I14" s="15">
        <f t="shared" si="1"/>
        <v>0</v>
      </c>
      <c r="J14" s="15">
        <f t="shared" si="1"/>
        <v>5509.47</v>
      </c>
      <c r="K14" s="15">
        <f t="shared" si="1"/>
        <v>19490.53</v>
      </c>
    </row>
    <row r="15" spans="1:1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x14ac:dyDescent="0.25">
      <c r="A16" s="7" t="s">
        <v>23</v>
      </c>
      <c r="B16" s="7"/>
      <c r="C16" s="7"/>
      <c r="D16" s="7"/>
      <c r="E16" s="17"/>
      <c r="F16" s="17"/>
      <c r="G16" s="17"/>
      <c r="H16" s="17"/>
      <c r="I16" s="17"/>
      <c r="J16" s="17"/>
      <c r="K16" s="17"/>
    </row>
    <row r="17" spans="1:42" x14ac:dyDescent="0.25">
      <c r="A17" t="s">
        <v>19</v>
      </c>
      <c r="B17" s="20" t="s">
        <v>21</v>
      </c>
      <c r="C17" s="5" t="s">
        <v>26</v>
      </c>
      <c r="D17" s="5" t="s">
        <v>13</v>
      </c>
      <c r="E17" s="18">
        <v>11500</v>
      </c>
      <c r="F17" s="18">
        <v>330.05</v>
      </c>
      <c r="G17" s="18">
        <v>2667.5</v>
      </c>
      <c r="H17" s="18">
        <v>349.6</v>
      </c>
      <c r="I17" s="18">
        <v>0</v>
      </c>
      <c r="J17" s="18">
        <v>3347.15</v>
      </c>
      <c r="K17" s="18">
        <f>E17-J17</f>
        <v>8152.85</v>
      </c>
    </row>
    <row r="18" spans="1:42" s="10" customFormat="1" x14ac:dyDescent="0.25">
      <c r="A18" s="3" t="s">
        <v>10</v>
      </c>
      <c r="B18" s="3">
        <v>1</v>
      </c>
      <c r="C18" s="3"/>
      <c r="D18" s="3"/>
      <c r="E18" s="19">
        <f t="shared" ref="E18:K18" si="2">E17</f>
        <v>11500</v>
      </c>
      <c r="F18" s="19">
        <f t="shared" si="2"/>
        <v>330.05</v>
      </c>
      <c r="G18" s="19">
        <f t="shared" si="2"/>
        <v>2667.5</v>
      </c>
      <c r="H18" s="19">
        <f t="shared" si="2"/>
        <v>349.6</v>
      </c>
      <c r="I18" s="19">
        <f t="shared" si="2"/>
        <v>0</v>
      </c>
      <c r="J18" s="19">
        <f t="shared" si="2"/>
        <v>3347.15</v>
      </c>
      <c r="K18" s="19">
        <f t="shared" si="2"/>
        <v>8152.85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x14ac:dyDescent="0.25"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25">
      <c r="A20" s="35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42" x14ac:dyDescent="0.25">
      <c r="A21" t="s">
        <v>20</v>
      </c>
      <c r="B21" s="20" t="s">
        <v>22</v>
      </c>
      <c r="C21" s="5" t="s">
        <v>26</v>
      </c>
      <c r="D21" s="5" t="s">
        <v>13</v>
      </c>
      <c r="E21" s="14">
        <v>14500</v>
      </c>
      <c r="F21" s="14">
        <f t="shared" ref="F21" si="3">E21*0.0287</f>
        <v>416.15</v>
      </c>
      <c r="G21" s="14">
        <v>3168.38</v>
      </c>
      <c r="H21" s="14">
        <f t="shared" ref="H21" si="4">E21*0.0304</f>
        <v>440.8</v>
      </c>
      <c r="I21" s="14">
        <v>0</v>
      </c>
      <c r="J21" s="14">
        <f t="shared" ref="J21" si="5">+F21+G21+H21+I21</f>
        <v>4025.3300000000004</v>
      </c>
      <c r="K21" s="14">
        <f>+E21-J21</f>
        <v>10474.67</v>
      </c>
    </row>
    <row r="22" spans="1:42" x14ac:dyDescent="0.25">
      <c r="A22" s="6" t="s">
        <v>10</v>
      </c>
      <c r="B22" s="6">
        <v>1</v>
      </c>
      <c r="C22" s="6"/>
      <c r="D22" s="6"/>
      <c r="E22" s="15">
        <f t="shared" ref="E22:K22" si="6">SUM(E21:E21)</f>
        <v>14500</v>
      </c>
      <c r="F22" s="15">
        <f t="shared" si="6"/>
        <v>416.15</v>
      </c>
      <c r="G22" s="15">
        <f t="shared" si="6"/>
        <v>3168.38</v>
      </c>
      <c r="H22" s="15">
        <f t="shared" si="6"/>
        <v>440.8</v>
      </c>
      <c r="I22" s="15">
        <f t="shared" si="6"/>
        <v>0</v>
      </c>
      <c r="J22" s="15">
        <f t="shared" si="6"/>
        <v>4025.3300000000004</v>
      </c>
      <c r="K22" s="15">
        <f t="shared" si="6"/>
        <v>10474.67</v>
      </c>
    </row>
    <row r="23" spans="1:42" x14ac:dyDescent="0.25">
      <c r="E23" s="14"/>
      <c r="F23" s="14"/>
      <c r="G23" s="14"/>
      <c r="H23" s="14"/>
      <c r="I23" s="14"/>
      <c r="J23" s="14"/>
      <c r="K23" s="14"/>
    </row>
    <row r="24" spans="1:42" ht="15.75" x14ac:dyDescent="0.25">
      <c r="A24" s="11" t="s">
        <v>16</v>
      </c>
      <c r="B24" s="11">
        <v>4</v>
      </c>
      <c r="C24" s="11"/>
      <c r="D24" s="11"/>
      <c r="E24" s="12">
        <f>+E14+E18+E22+E11</f>
        <v>84500</v>
      </c>
      <c r="F24" s="12">
        <f>+F14+F22+F18+F11</f>
        <v>2425.15</v>
      </c>
      <c r="G24" s="16">
        <f>++G14+G22+G18+G11</f>
        <v>16769.400000000001</v>
      </c>
      <c r="H24" s="12">
        <f>+H14+H22+H18+H11</f>
        <v>2568.8000000000002</v>
      </c>
      <c r="I24" s="16">
        <f>+I22++I14+I18+I11</f>
        <v>0</v>
      </c>
      <c r="J24" s="12">
        <f>+J14+J22+J18+J11</f>
        <v>21763.35</v>
      </c>
      <c r="K24" s="16">
        <f>+K14+K22+K18+K11</f>
        <v>62736.649999999994</v>
      </c>
    </row>
    <row r="28" spans="1:42" s="13" customFormat="1" ht="24.95" customHeight="1" x14ac:dyDescent="0.25">
      <c r="A28"/>
      <c r="B28"/>
      <c r="C28"/>
      <c r="D28"/>
      <c r="E28"/>
      <c r="F28"/>
      <c r="G28"/>
      <c r="H28"/>
      <c r="I28"/>
      <c r="J28"/>
      <c r="K28"/>
    </row>
  </sheetData>
  <mergeCells count="19">
    <mergeCell ref="A20:K20"/>
    <mergeCell ref="A12:K12"/>
    <mergeCell ref="I7:I8"/>
    <mergeCell ref="J7:J8"/>
    <mergeCell ref="K7:K8"/>
    <mergeCell ref="A7:A8"/>
    <mergeCell ref="B7:B8"/>
    <mergeCell ref="E7:E8"/>
    <mergeCell ref="F7:F8"/>
    <mergeCell ref="G7:G8"/>
    <mergeCell ref="H7:H8"/>
    <mergeCell ref="D7:D8"/>
    <mergeCell ref="C7:C8"/>
    <mergeCell ref="A6:K6"/>
    <mergeCell ref="A1:K1"/>
    <mergeCell ref="A2:K2"/>
    <mergeCell ref="A3:K3"/>
    <mergeCell ref="A4:K4"/>
    <mergeCell ref="A5:K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9" max="9" man="1"/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2023-03-28T15:22:43Z</dcterms:modified>
</cp:coreProperties>
</file>