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AGOSTO 2023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Hoja1!$B$1:$M$37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I16" i="1"/>
  <c r="K16" i="1" l="1"/>
  <c r="M13" i="1" l="1"/>
  <c r="H13" i="1"/>
  <c r="M10" i="1" l="1"/>
  <c r="M14" i="1" l="1"/>
  <c r="J15" i="1" l="1"/>
  <c r="J16" i="1" s="1"/>
  <c r="H15" i="1"/>
  <c r="H16" i="1" s="1"/>
  <c r="L15" i="1" l="1"/>
  <c r="L16" i="1" s="1"/>
  <c r="M15" i="1" l="1"/>
  <c r="M16" i="1" s="1"/>
</calcChain>
</file>

<file path=xl/sharedStrings.xml><?xml version="1.0" encoding="utf-8"?>
<sst xmlns="http://schemas.openxmlformats.org/spreadsheetml/2006/main" count="49" uniqueCount="40">
  <si>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</si>
  <si>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</si>
  <si>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</si>
  <si>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</si>
  <si>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</si>
  <si>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</si>
  <si>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</si>
  <si>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</si>
  <si>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</si>
  <si>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</si>
  <si>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MINISTERIO DE ECONOMÍA, PLANIFICACIÓN Y DESARROLLO</t>
  </si>
  <si>
    <t>Nombre</t>
  </si>
  <si>
    <t>F</t>
  </si>
  <si>
    <t>Genero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</si>
  <si>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</si>
  <si>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</si>
  <si>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</si>
  <si>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</si>
  <si>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</si>
  <si>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</si>
  <si>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</si>
  <si>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</si>
  <si>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</si>
  <si>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</si>
  <si>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</si>
  <si>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</si>
  <si>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</si>
  <si>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</si>
  <si>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</si>
  <si>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DIVISION DE FORMULACION, Y MONITOREO Y EVALUACION DE PLANES, PROGRAMAS Y PROYECTOS-ONE</t>
  </si>
  <si>
    <t xml:space="preserve">MAGNOLIA ESTHER JEREZ MARMOLEJOS </t>
  </si>
  <si>
    <t>ENCARGADO (A)</t>
  </si>
  <si>
    <t>Nómina de Empleados en Suplencia</t>
  </si>
  <si>
    <t>Mes de Agosto 2023</t>
  </si>
  <si>
    <t>No</t>
  </si>
  <si>
    <t>Departamento</t>
  </si>
  <si>
    <t xml:space="preserve">SONIA LUISANA CRISTO SANTOS </t>
  </si>
  <si>
    <t xml:space="preserve">ANALISTA DE PLANIFICACION </t>
  </si>
  <si>
    <t>PLANIFICACION Y DESARROLLO-ONE</t>
  </si>
  <si>
    <t>Total general: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</si>
</sst>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43" fontId="1" fillId="4" borderId="0" xfId="1" applyFont="1" applyFill="1" applyBorder="1" applyAlignment="1">
      <alignment horizontal="center" vertical="center"/>
    </xf>
    <xf numFmtId="4" fontId="1" fillId="4" borderId="0" xfId="1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43" fontId="3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43" fontId="2" fillId="0" borderId="0" xfId="1" applyFont="1"/>
    <xf numFmtId="43" fontId="1" fillId="4" borderId="0" xfId="1" applyFont="1" applyFill="1" applyBorder="1" applyAlignment="1">
      <alignment horizontal="center" vertical="center" wrapText="1"/>
    </xf>
    <xf numFmtId="43" fontId="9" fillId="4" borderId="0" xfId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43" fontId="2" fillId="4" borderId="0" xfId="1" applyFont="1" applyFill="1"/>
    <xf numFmtId="43" fontId="10" fillId="4" borderId="0" xfId="1" applyFont="1" applyFill="1" applyBorder="1" applyAlignment="1">
      <alignment horizontal="center" wrapText="1"/>
    </xf>
    <xf numFmtId="0" fontId="10" fillId="4" borderId="0" xfId="1" applyNumberFormat="1" applyFont="1" applyFill="1" applyBorder="1" applyAlignment="1"/>
    <xf numFmtId="0" fontId="8" fillId="4" borderId="0" xfId="1" applyNumberFormat="1" applyFont="1" applyFill="1" applyBorder="1" applyAlignment="1">
      <alignment horizontal="left" vertical="center"/>
    </xf>
    <xf numFmtId="43" fontId="9" fillId="4" borderId="0" xfId="1" applyFont="1" applyFill="1" applyBorder="1" applyAlignment="1"/>
    <xf numFmtId="0" fontId="0" fillId="5" borderId="0" xfId="0" applyFill="1"/>
    <xf numFmtId="0" fontId="10" fillId="4" borderId="0" xfId="1" applyNumberFormat="1" applyFont="1" applyFill="1" applyBorder="1" applyAlignment="1">
      <alignment horizontal="left" vertical="center"/>
    </xf>
    <xf numFmtId="0" fontId="10" fillId="4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11" fillId="3" borderId="0" xfId="0" applyFont="1" applyFill="1"/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306338</xdr:colOff>
      <xdr:row>0</xdr:row>
      <xdr:rowOff>88237</xdr:rowOff>
    </xdr:from>
    <xdr:to>
      <xdr:col>1</xdr:col>
      <xdr:colOff>1619250</xdr:colOff>
      <xdr:row>5</xdr:row>
      <xdr:rowOff>11032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338" y="8823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853982</xdr:colOff>
      <xdr:row>1</xdr:row>
      <xdr:rowOff>90233</xdr:rowOff>
    </xdr:from>
    <xdr:to>
      <xdr:col>12</xdr:col>
      <xdr:colOff>1321731</xdr:colOff>
      <xdr:row>5</xdr:row>
      <xdr:rowOff>101601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32" y="2807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771524</xdr:colOff>
      <xdr:row>16</xdr:row>
      <xdr:rowOff>95249</xdr:rowOff>
    </xdr:from>
    <xdr:to>
      <xdr:col>9</xdr:col>
      <xdr:colOff>685800</xdr:colOff>
      <xdr:row>43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699" y="3657599"/>
          <a:ext cx="14106526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topLeftCell="A3" zoomScaleNormal="100" zoomScaleSheetLayoutView="95" zoomScalePageLayoutView="40" workbookViewId="0">
      <selection activeCell="B13" sqref="B13"/>
    </sheetView>
  </sheetViews>
  <sheetFormatPr baseColWidth="10" defaultRowHeight="15" x14ac:dyDescent="0.25"/>
  <cols>
    <col min="1" max="1" width="3.85546875" customWidth="1"/>
    <col min="2" max="2" width="49.7109375" customWidth="1"/>
    <col min="3" max="3" width="55.28515625" customWidth="1"/>
    <col min="4" max="4" width="31.85546875" customWidth="1"/>
    <col min="5" max="5" width="18.42578125" customWidth="1"/>
    <col min="6" max="6" width="12.85546875" customWidth="1"/>
    <col min="7" max="7" width="17.28515625" customWidth="1"/>
    <col min="8" max="8" width="12.7109375" customWidth="1"/>
    <col min="9" max="9" width="14.7109375" customWidth="1"/>
    <col min="10" max="10" width="14.5703125" customWidth="1"/>
    <col min="11" max="11" width="13.5703125" customWidth="1"/>
    <col min="12" max="12" width="14.5703125" customWidth="1"/>
    <col min="13" max="13" width="20.42578125" customWidth="1"/>
  </cols>
  <sheetData>
    <row r="1" spans="1:13" x14ac:dyDescent="0.25">
      <c r="A1" s="18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6.25" x14ac:dyDescent="0.4">
      <c r="A2" s="18"/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6.25" x14ac:dyDescent="0.4">
      <c r="A3" s="18"/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0.25" x14ac:dyDescent="0.3">
      <c r="A4" s="18"/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0.25" x14ac:dyDescent="0.3">
      <c r="A5" s="18"/>
      <c r="B5" s="24" t="s">
        <v>32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thickBot="1" x14ac:dyDescent="0.35">
      <c r="A6" s="18"/>
      <c r="B6" s="24" t="s">
        <v>33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25">
      <c r="A7" s="27" t="s">
        <v>34</v>
      </c>
      <c r="B7" s="27" t="s">
        <v>11</v>
      </c>
      <c r="C7" s="29" t="s">
        <v>35</v>
      </c>
      <c r="D7" s="29" t="s">
        <v>2</v>
      </c>
      <c r="E7" s="35" t="s">
        <v>19</v>
      </c>
      <c r="F7" s="29" t="s">
        <v>13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3" t="s">
        <v>9</v>
      </c>
    </row>
    <row r="8" spans="1:13" ht="15.75" thickBot="1" x14ac:dyDescent="0.3">
      <c r="A8" s="28"/>
      <c r="B8" s="28"/>
      <c r="C8" s="30"/>
      <c r="D8" s="30"/>
      <c r="E8" s="36"/>
      <c r="F8" s="30"/>
      <c r="G8" s="32"/>
      <c r="H8" s="32"/>
      <c r="I8" s="32"/>
      <c r="J8" s="32"/>
      <c r="K8" s="32"/>
      <c r="L8" s="32"/>
      <c r="M8" s="34"/>
    </row>
    <row r="9" spans="1:13" s="3" customFormat="1" x14ac:dyDescent="0.25">
      <c r="C9" s="16"/>
      <c r="D9" s="1"/>
      <c r="E9" s="10"/>
      <c r="F9" s="1"/>
      <c r="G9" s="2"/>
      <c r="H9" s="2"/>
      <c r="I9" s="2"/>
      <c r="J9" s="2"/>
      <c r="K9" s="2"/>
      <c r="L9" s="2"/>
      <c r="M9" s="2"/>
    </row>
    <row r="10" spans="1:13" s="3" customFormat="1" x14ac:dyDescent="0.25">
      <c r="A10" s="12">
        <v>1</v>
      </c>
      <c r="B10" s="15" t="s">
        <v>23</v>
      </c>
      <c r="C10" s="19" t="s">
        <v>22</v>
      </c>
      <c r="D10" s="20" t="s">
        <v>24</v>
      </c>
      <c r="E10" s="14" t="s">
        <v>20</v>
      </c>
      <c r="F10" s="11" t="s">
        <v>12</v>
      </c>
      <c r="G10" s="17">
        <v>33500</v>
      </c>
      <c r="H10" s="17">
        <v>961.45</v>
      </c>
      <c r="I10" s="17">
        <v>6901.55</v>
      </c>
      <c r="J10" s="17">
        <v>1018.4</v>
      </c>
      <c r="K10" s="8">
        <v>0</v>
      </c>
      <c r="L10" s="17">
        <v>8881.4</v>
      </c>
      <c r="M10" s="17">
        <f>G10-L10</f>
        <v>24618.6</v>
      </c>
    </row>
    <row r="11" spans="1:13" s="3" customFormat="1" x14ac:dyDescent="0.25">
      <c r="A11" s="12">
        <v>2</v>
      </c>
      <c r="B11" s="3" t="s">
        <v>30</v>
      </c>
      <c r="C11" s="3" t="s">
        <v>29</v>
      </c>
      <c r="D11" s="21" t="s">
        <v>31</v>
      </c>
      <c r="E11" s="12" t="s">
        <v>20</v>
      </c>
      <c r="F11" s="12" t="s">
        <v>12</v>
      </c>
      <c r="G11" s="13">
        <v>43500</v>
      </c>
      <c r="H11" s="13">
        <v>1248.45</v>
      </c>
      <c r="I11" s="13">
        <v>10232.280000000001</v>
      </c>
      <c r="J11" s="13">
        <v>1322.4</v>
      </c>
      <c r="K11" s="13">
        <v>0</v>
      </c>
      <c r="L11" s="13">
        <v>12803.13</v>
      </c>
      <c r="M11" s="13">
        <v>30696.87</v>
      </c>
    </row>
    <row r="12" spans="1:13" s="3" customFormat="1" x14ac:dyDescent="0.25">
      <c r="A12" s="12">
        <v>3</v>
      </c>
      <c r="B12" s="3" t="s">
        <v>36</v>
      </c>
      <c r="C12" s="3" t="s">
        <v>38</v>
      </c>
      <c r="D12" s="21" t="s">
        <v>37</v>
      </c>
      <c r="E12" s="12" t="s">
        <v>20</v>
      </c>
      <c r="F12" s="12" t="s">
        <v>12</v>
      </c>
      <c r="G12" s="13">
        <v>45000</v>
      </c>
      <c r="H12" s="13">
        <v>1291.5</v>
      </c>
      <c r="I12" s="13">
        <v>10030.040000000001</v>
      </c>
      <c r="J12" s="13">
        <v>1368</v>
      </c>
      <c r="K12" s="13"/>
      <c r="L12" s="13">
        <v>12689.54</v>
      </c>
      <c r="M12" s="13">
        <v>32310.46</v>
      </c>
    </row>
    <row r="13" spans="1:13" s="3" customFormat="1" x14ac:dyDescent="0.25">
      <c r="A13" s="12">
        <v>4</v>
      </c>
      <c r="B13" s="3" t="s">
        <v>26</v>
      </c>
      <c r="C13" s="3" t="s">
        <v>25</v>
      </c>
      <c r="D13" s="21" t="s">
        <v>27</v>
      </c>
      <c r="E13" s="12" t="s">
        <v>20</v>
      </c>
      <c r="F13" s="12" t="s">
        <v>28</v>
      </c>
      <c r="G13" s="8">
        <v>44500</v>
      </c>
      <c r="H13" s="13">
        <f>G13*0.0287</f>
        <v>1277.1500000000001</v>
      </c>
      <c r="I13" s="13">
        <v>8487.18</v>
      </c>
      <c r="J13" s="13">
        <v>1352.8</v>
      </c>
      <c r="K13" s="13">
        <v>0</v>
      </c>
      <c r="L13" s="13">
        <v>11117.13</v>
      </c>
      <c r="M13" s="13">
        <f>G13-L13</f>
        <v>33382.870000000003</v>
      </c>
    </row>
    <row r="14" spans="1:13" x14ac:dyDescent="0.25">
      <c r="A14" s="12">
        <v>5</v>
      </c>
      <c r="B14" t="s">
        <v>14</v>
      </c>
      <c r="C14" t="s">
        <v>18</v>
      </c>
      <c r="D14" s="22" t="s">
        <v>16</v>
      </c>
      <c r="E14" s="4" t="s">
        <v>20</v>
      </c>
      <c r="F14" s="4" t="s">
        <v>12</v>
      </c>
      <c r="G14" s="9">
        <v>11500</v>
      </c>
      <c r="H14" s="9">
        <v>330.05</v>
      </c>
      <c r="I14" s="9">
        <v>2667.5</v>
      </c>
      <c r="J14" s="9">
        <v>349.6</v>
      </c>
      <c r="K14" s="9">
        <v>0</v>
      </c>
      <c r="L14" s="9">
        <v>3347.15</v>
      </c>
      <c r="M14" s="9">
        <f>G14-L14</f>
        <v>8152.85</v>
      </c>
    </row>
    <row r="15" spans="1:13" x14ac:dyDescent="0.25">
      <c r="A15" s="12">
        <v>6</v>
      </c>
      <c r="B15" t="s">
        <v>15</v>
      </c>
      <c r="C15" t="s">
        <v>21</v>
      </c>
      <c r="D15" s="22" t="s">
        <v>17</v>
      </c>
      <c r="E15" s="4" t="s">
        <v>20</v>
      </c>
      <c r="F15" s="4" t="s">
        <v>12</v>
      </c>
      <c r="G15" s="8">
        <v>14500</v>
      </c>
      <c r="H15" s="8">
        <f t="shared" ref="H15" si="0">G15*0.0287</f>
        <v>416.15</v>
      </c>
      <c r="I15" s="8">
        <v>3168.38</v>
      </c>
      <c r="J15" s="8">
        <f t="shared" ref="J15" si="1">G15*0.0304</f>
        <v>440.8</v>
      </c>
      <c r="K15" s="8">
        <v>0</v>
      </c>
      <c r="L15" s="8">
        <f t="shared" ref="L15" si="2">+H15+I15+J15+K15</f>
        <v>4025.3300000000004</v>
      </c>
      <c r="M15" s="8">
        <f>+G15-L15</f>
        <v>10474.67</v>
      </c>
    </row>
    <row r="16" spans="1:13" ht="15.75" x14ac:dyDescent="0.25">
      <c r="A16" s="23" t="s">
        <v>39</v>
      </c>
      <c r="B16" s="5"/>
      <c r="C16" s="5"/>
      <c r="D16" s="5"/>
      <c r="E16" s="5"/>
      <c r="F16" s="5"/>
      <c r="G16" s="6">
        <f>G10+G11+G13+G14+G15+G12</f>
        <v>192500</v>
      </c>
      <c r="H16" s="6">
        <f>H10+H11+H13+H14+H15+H12</f>
        <v>5524.75</v>
      </c>
      <c r="I16" s="6">
        <f>I10+I11+I13+I14+I15+I12</f>
        <v>41486.930000000008</v>
      </c>
      <c r="J16" s="6">
        <f>J10+J11+J13+J14+J15+J12</f>
        <v>5852</v>
      </c>
      <c r="K16" s="6">
        <f t="shared" ref="K16" si="3">K10+K11+K13+K14+K15</f>
        <v>0</v>
      </c>
      <c r="L16" s="6">
        <f>L10+L11+L13+L14+L15+L12</f>
        <v>52863.68</v>
      </c>
      <c r="M16" s="6">
        <f>M10+M11+M13+M14+M15+M12</f>
        <v>139636.32</v>
      </c>
    </row>
    <row r="20" spans="2:13" s="7" customFormat="1" ht="24.9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mergeCells count="19">
    <mergeCell ref="A7:A8"/>
    <mergeCell ref="C7:C8"/>
    <mergeCell ref="K7:K8"/>
    <mergeCell ref="L7:L8"/>
    <mergeCell ref="M7:M8"/>
    <mergeCell ref="B7:B8"/>
    <mergeCell ref="D7:D8"/>
    <mergeCell ref="G7:G8"/>
    <mergeCell ref="H7:H8"/>
    <mergeCell ref="I7:I8"/>
    <mergeCell ref="J7:J8"/>
    <mergeCell ref="F7:F8"/>
    <mergeCell ref="E7:E8"/>
    <mergeCell ref="B6:M6"/>
    <mergeCell ref="B1:M1"/>
    <mergeCell ref="B2:M2"/>
    <mergeCell ref="B3:M3"/>
    <mergeCell ref="B4:M4"/>
    <mergeCell ref="B5:M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1" min="1" max="10" man="1"/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2023-09-15T13:34:52Z</dcterms:modified>
</cp:coreProperties>
</file>