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BALANCE GENERAL\BALANCE GENERAL 2022\"/>
    </mc:Choice>
  </mc:AlternateContent>
  <xr:revisionPtr revIDLastSave="0" documentId="13_ncr:1_{38F6C1F2-2D12-45C6-99AB-35B81500041B}" xr6:coauthVersionLast="47" xr6:coauthVersionMax="47" xr10:uidLastSave="{00000000-0000-0000-0000-000000000000}"/>
  <bookViews>
    <workbookView xWindow="-120" yWindow="-120" windowWidth="29040" windowHeight="15840" tabRatio="766" firstSheet="3" activeTab="3" xr2:uid="{00000000-000D-0000-FFFF-FFFF00000000}"/>
  </bookViews>
  <sheets>
    <sheet name="Balance General DICIEMBRE 2021 " sheetId="43" r:id="rId1"/>
    <sheet name="Hoja2" sheetId="42" r:id="rId2"/>
    <sheet name="Balance General ENERO 22" sheetId="46" r:id="rId3"/>
    <sheet name="Balance General FEBRERO 22" sheetId="47" r:id="rId4"/>
  </sheets>
  <definedNames>
    <definedName name="_xlnm.Print_Area" localSheetId="0">'Balance General DICIEMBRE 2021 '!$A$1:$F$52</definedName>
    <definedName name="_xlnm.Print_Area" localSheetId="2">'Balance General ENERO 22'!$A$1:$F$52</definedName>
    <definedName name="_xlnm.Print_Area" localSheetId="3">'Balance General FEBRERO 22'!$A$1:$F$52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47" l="1"/>
  <c r="E25" i="47"/>
  <c r="E26" i="47" s="1"/>
  <c r="E31" i="47" s="1"/>
  <c r="E19" i="47"/>
  <c r="E20" i="47" s="1"/>
  <c r="E18" i="47"/>
  <c r="H17" i="47"/>
  <c r="H11" i="47"/>
  <c r="H19" i="47" s="1"/>
  <c r="H21" i="47" s="1"/>
  <c r="E13" i="47" l="1"/>
  <c r="E15" i="47" s="1"/>
  <c r="E22" i="47" s="1"/>
  <c r="H35" i="47"/>
  <c r="H40" i="47" s="1"/>
  <c r="E36" i="47" s="1"/>
  <c r="E37" i="47" s="1"/>
  <c r="E39" i="47" s="1"/>
  <c r="H11" i="46"/>
  <c r="H38" i="43"/>
  <c r="E18" i="46"/>
  <c r="E30" i="46"/>
  <c r="E25" i="46"/>
  <c r="E26" i="46" s="1"/>
  <c r="E19" i="46"/>
  <c r="E20" i="46"/>
  <c r="H17" i="46"/>
  <c r="H19" i="46" s="1"/>
  <c r="H21" i="46" s="1"/>
  <c r="H35" i="46" s="1"/>
  <c r="E31" i="46" l="1"/>
  <c r="E40" i="47"/>
  <c r="E13" i="46"/>
  <c r="E15" i="46" s="1"/>
  <c r="E22" i="46" s="1"/>
  <c r="H40" i="46"/>
  <c r="H14" i="43"/>
  <c r="E36" i="46" l="1"/>
  <c r="E37" i="46" s="1"/>
  <c r="E39" i="46" s="1"/>
  <c r="E40" i="46" s="1"/>
  <c r="E18" i="43"/>
  <c r="H11" i="43"/>
  <c r="E30" i="43"/>
  <c r="E25" i="43"/>
  <c r="E26" i="43" s="1"/>
  <c r="E19" i="43"/>
  <c r="H17" i="43"/>
  <c r="H19" i="43" l="1"/>
  <c r="H21" i="43"/>
  <c r="E13" i="43" s="1"/>
  <c r="E31" i="43"/>
  <c r="E20" i="43"/>
  <c r="E15" i="43" l="1"/>
  <c r="E22" i="43" s="1"/>
  <c r="H35" i="43"/>
  <c r="H40" i="43" s="1"/>
  <c r="E36" i="43" s="1"/>
  <c r="E37" i="43" s="1"/>
  <c r="E39" i="43" s="1"/>
</calcChain>
</file>

<file path=xl/sharedStrings.xml><?xml version="1.0" encoding="utf-8"?>
<sst xmlns="http://schemas.openxmlformats.org/spreadsheetml/2006/main" count="176" uniqueCount="59">
  <si>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</si>
  <si>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</si>
  <si>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</si>
  <si>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</si>
  <si>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</si>
  <si>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</si>
  <si>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(VALORES EN RD$)</t>
  </si>
  <si>
    <t>TOTAL  PATRIMONIO NETO</t>
  </si>
  <si>
    <t xml:space="preserve">BIENES INTANGIBLES </t>
  </si>
  <si>
    <t xml:space="preserve">RESULTADO NETO DEL EJERCICIO </t>
  </si>
  <si>
    <t>APROPICIACION NO PROGRAMADA</t>
  </si>
  <si>
    <t>PRESUPUESTO APROBADO</t>
  </si>
  <si>
    <t>MINISTERIO DE ECONOMÍA, PLANIFICACIÓN Y DESARROLLO</t>
  </si>
  <si>
    <t>OFICINA NACIONAL DE ESTADISTICA (ONE)</t>
  </si>
  <si>
    <t>Balance General</t>
  </si>
  <si>
    <t>MODIFICACION PRESUPUESTARIA</t>
  </si>
  <si>
    <t>menos total activos no corrientes</t>
  </si>
  <si>
    <t>TOTAL ANTICIPOS</t>
  </si>
  <si>
    <t>Presupuesto Vigente</t>
  </si>
  <si>
    <t>menos apropiacion no programada</t>
  </si>
  <si>
    <t>mas presupuesto disponible (CASOBA)</t>
  </si>
  <si>
    <t>Preventivo (CASOBA)</t>
  </si>
  <si>
    <t>menos devengado (CASOBA)</t>
  </si>
  <si>
    <t>RESUMEN</t>
  </si>
  <si>
    <t xml:space="preserve"> </t>
  </si>
  <si>
    <t xml:space="preserve">menos anticipos </t>
  </si>
  <si>
    <t>Licda. Juana Zobeida Escaño</t>
  </si>
  <si>
    <t>COMPRAS NO REGISTRADAS EN EL SIGEF</t>
  </si>
  <si>
    <t>PASIVO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</si>
  <si>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</si>
  <si>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</si>
  <si>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</si>
  <si>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</si>
  <si>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</si>
  <si>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</si>
  <si>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TOTAL PATRIMONIO</t>
  </si>
  <si>
    <t>TOTAL  PASIVOS Y PATRIMONIO</t>
  </si>
  <si>
    <t>Aprobado Por:</t>
  </si>
  <si>
    <t xml:space="preserve">Encargada Financiera </t>
  </si>
  <si>
    <t xml:space="preserve">                                                                                                                                        </t>
  </si>
  <si>
    <t>Revisado  Por:</t>
  </si>
  <si>
    <t>Nota: Los Estados Financieros están preparados con la Ejecución Presupuestaria.</t>
  </si>
  <si>
    <t>BIENES DE USO (ACTIVOS NO FINANCIEROS)</t>
  </si>
  <si>
    <t xml:space="preserve">              Preparado por:</t>
  </si>
  <si>
    <t xml:space="preserve">    Tecnico en Contabilidad</t>
  </si>
  <si>
    <t>Licdo.  Rafael E. Diaz Araujo</t>
  </si>
  <si>
    <t>Encagada de Contabilidad</t>
  </si>
  <si>
    <t>menos total activos intangibles</t>
  </si>
  <si>
    <t xml:space="preserve">DISPONIBLE BRUTO </t>
  </si>
  <si>
    <t>DISPONIBLE BRUTO menos ANTICIPOS</t>
  </si>
  <si>
    <t>menos anticipos FEA-158-2021</t>
  </si>
  <si>
    <t>menos anticipos FRE-175/188-2021</t>
  </si>
  <si>
    <t>Licda.  Celedonia Montero Montero</t>
  </si>
  <si>
    <t>Periodo del 1ro al 31de Diciembre  de 2021</t>
  </si>
  <si>
    <t>Al 31 de Diciembre  del Año 2021</t>
  </si>
  <si>
    <t>Al 31 de Enero  del Año 2022</t>
  </si>
  <si>
    <t>Fuente: SIGEF</t>
  </si>
  <si>
    <t>Al 28 de Febrero  del Año 2022</t>
  </si>
  <si>
    <t>Periodo del 1ro al 31de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</si>
</sst>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4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" applyFont="1" applyAlignment="1">
      <alignment horizontal="right" vertical="center"/>
    </xf>
    <xf numFmtId="164" fontId="3" fillId="0" borderId="1" xfId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3" fillId="0" borderId="0" xfId="1" applyFont="1" applyAlignment="1">
      <alignment horizontal="right" vertical="center"/>
    </xf>
    <xf numFmtId="0" fontId="8" fillId="0" borderId="0" xfId="0" applyFont="1" applyAlignment="1">
      <alignment vertical="center"/>
    </xf>
    <xf numFmtId="164" fontId="8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164" fontId="10" fillId="0" borderId="1" xfId="1" applyFont="1" applyFill="1" applyBorder="1" applyAlignment="1">
      <alignment vertical="center"/>
    </xf>
    <xf numFmtId="164" fontId="10" fillId="0" borderId="2" xfId="1" applyFont="1" applyBorder="1" applyAlignment="1">
      <alignment vertical="center"/>
    </xf>
    <xf numFmtId="164" fontId="3" fillId="0" borderId="0" xfId="1" applyFont="1" applyBorder="1" applyAlignment="1">
      <alignment horizontal="right" vertical="center"/>
    </xf>
    <xf numFmtId="164" fontId="10" fillId="0" borderId="0" xfId="1" applyFont="1" applyFill="1" applyBorder="1" applyAlignment="1">
      <alignment vertical="center"/>
    </xf>
    <xf numFmtId="164" fontId="2" fillId="0" borderId="0" xfId="1" applyFont="1" applyBorder="1" applyAlignment="1">
      <alignment horizontal="right" vertical="center"/>
    </xf>
    <xf numFmtId="164" fontId="3" fillId="0" borderId="3" xfId="1" applyFont="1" applyBorder="1" applyAlignment="1">
      <alignment horizontal="right" vertical="center"/>
    </xf>
    <xf numFmtId="164" fontId="3" fillId="0" borderId="4" xfId="1" applyFont="1" applyBorder="1" applyAlignment="1">
      <alignment horizontal="right" vertical="center"/>
    </xf>
    <xf numFmtId="164" fontId="2" fillId="0" borderId="4" xfId="1" applyFont="1" applyBorder="1" applyAlignment="1">
      <alignment horizontal="right" vertical="center"/>
    </xf>
    <xf numFmtId="164" fontId="3" fillId="2" borderId="2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0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164" fontId="13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164" fontId="9" fillId="0" borderId="1" xfId="1" applyFont="1" applyBorder="1" applyAlignment="1">
      <alignment vertical="center"/>
    </xf>
    <xf numFmtId="164" fontId="14" fillId="0" borderId="0" xfId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64" fontId="15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1076259</xdr:colOff>
      <xdr:row>1</xdr:row>
      <xdr:rowOff>150182</xdr:rowOff>
    </xdr:from>
    <xdr:to>
      <xdr:col>5</xdr:col>
      <xdr:colOff>11701</xdr:colOff>
      <xdr:row>4</xdr:row>
      <xdr:rowOff>142245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259" y="350207"/>
          <a:ext cx="745192" cy="72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1</xdr:row>
      <xdr:rowOff>85725</xdr:rowOff>
    </xdr:from>
    <xdr:to>
      <xdr:col>0</xdr:col>
      <xdr:colOff>1209675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85750"/>
          <a:ext cx="92392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1019175</xdr:colOff>
      <xdr:row>1</xdr:row>
      <xdr:rowOff>121606</xdr:rowOff>
    </xdr:from>
    <xdr:to>
      <xdr:col>5</xdr:col>
      <xdr:colOff>11701</xdr:colOff>
      <xdr:row>4</xdr:row>
      <xdr:rowOff>169244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321631"/>
          <a:ext cx="802276" cy="781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47625</xdr:rowOff>
    </xdr:from>
    <xdr:to>
      <xdr:col>0</xdr:col>
      <xdr:colOff>1095375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47650"/>
          <a:ext cx="92392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1019175</xdr:colOff>
      <xdr:row>1</xdr:row>
      <xdr:rowOff>121606</xdr:rowOff>
    </xdr:from>
    <xdr:to>
      <xdr:col>5</xdr:col>
      <xdr:colOff>11701</xdr:colOff>
      <xdr:row>4</xdr:row>
      <xdr:rowOff>169244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321631"/>
          <a:ext cx="802276" cy="781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47625</xdr:rowOff>
    </xdr:from>
    <xdr:to>
      <xdr:col>0</xdr:col>
      <xdr:colOff>1095375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47650"/>
          <a:ext cx="9239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2"/>
  <sheetViews>
    <sheetView view="pageBreakPreview" topLeftCell="A18" zoomScaleNormal="100" zoomScaleSheetLayoutView="100" workbookViewId="0">
      <selection activeCell="H20" sqref="H20"/>
    </sheetView>
  </sheetViews>
  <sheetFormatPr baseColWidth="10" defaultColWidth="11.42578125" defaultRowHeight="15.75" x14ac:dyDescent="0.25"/>
  <cols>
    <col min="1" max="1" width="19.28515625" style="1" customWidth="1"/>
    <col min="2" max="2" width="60.7109375" style="1" customWidth="1"/>
    <col min="3" max="4" width="5.7109375" style="1" customWidth="1"/>
    <col min="5" max="5" width="27.140625" style="4" customWidth="1"/>
    <col min="6" max="6" width="1.140625" style="1" customWidth="1"/>
    <col min="7" max="7" width="48.7109375" style="1" bestFit="1" customWidth="1"/>
    <col min="8" max="8" width="26.85546875" style="2" customWidth="1"/>
    <col min="9" max="9" width="14.42578125" style="1" bestFit="1" customWidth="1"/>
    <col min="10" max="16384" width="11.42578125" style="1"/>
  </cols>
  <sheetData>
    <row r="2" spans="1:11" ht="20.25" x14ac:dyDescent="0.3">
      <c r="A2" s="38" t="s">
        <v>12</v>
      </c>
      <c r="B2" s="38"/>
      <c r="C2" s="38"/>
      <c r="D2" s="38"/>
      <c r="E2" s="38"/>
      <c r="F2" s="38"/>
    </row>
    <row r="3" spans="1:11" ht="18.75" x14ac:dyDescent="0.3">
      <c r="A3" s="39" t="s">
        <v>13</v>
      </c>
      <c r="B3" s="39"/>
      <c r="C3" s="39"/>
      <c r="D3" s="39"/>
      <c r="E3" s="39"/>
      <c r="F3" s="39"/>
    </row>
    <row r="4" spans="1:11" ht="18.75" x14ac:dyDescent="0.3">
      <c r="A4" s="40"/>
      <c r="B4" s="40"/>
      <c r="C4" s="40"/>
      <c r="D4" s="40"/>
      <c r="E4" s="40"/>
      <c r="F4" s="40"/>
    </row>
    <row r="5" spans="1:11" ht="23.25" x14ac:dyDescent="0.35">
      <c r="A5" s="41" t="s">
        <v>14</v>
      </c>
      <c r="B5" s="41"/>
      <c r="C5" s="41"/>
      <c r="D5" s="41"/>
      <c r="E5" s="41"/>
      <c r="F5" s="41"/>
    </row>
    <row r="6" spans="1:11" ht="18.75" x14ac:dyDescent="0.3">
      <c r="A6" s="40" t="s">
        <v>54</v>
      </c>
      <c r="B6" s="40"/>
      <c r="C6" s="40"/>
      <c r="D6" s="40"/>
      <c r="E6" s="40"/>
      <c r="F6" s="40"/>
    </row>
    <row r="7" spans="1:11" ht="19.5" x14ac:dyDescent="0.35">
      <c r="A7" s="42" t="s">
        <v>6</v>
      </c>
      <c r="B7" s="42"/>
      <c r="C7" s="42"/>
      <c r="D7" s="42"/>
      <c r="E7" s="42"/>
      <c r="F7" s="42"/>
      <c r="G7" s="43" t="s">
        <v>23</v>
      </c>
      <c r="H7" s="43"/>
    </row>
    <row r="8" spans="1:11" ht="18.75" customHeight="1" x14ac:dyDescent="0.3">
      <c r="A8" s="37"/>
      <c r="B8" s="37"/>
      <c r="C8" s="37"/>
      <c r="D8" s="37"/>
      <c r="E8" s="37"/>
      <c r="G8" s="44" t="s">
        <v>53</v>
      </c>
      <c r="H8" s="44"/>
      <c r="I8" s="13"/>
      <c r="J8" s="13"/>
      <c r="K8" s="13"/>
    </row>
    <row r="9" spans="1:11" ht="18" customHeight="1" x14ac:dyDescent="0.25">
      <c r="A9" s="37"/>
      <c r="B9" s="37"/>
      <c r="C9" s="37"/>
      <c r="D9" s="37"/>
      <c r="E9" s="37"/>
      <c r="G9" s="1" t="s">
        <v>21</v>
      </c>
      <c r="H9" s="28">
        <v>569240084.59000003</v>
      </c>
    </row>
    <row r="10" spans="1:11" ht="18" customHeight="1" x14ac:dyDescent="0.25">
      <c r="B10" s="3" t="s">
        <v>0</v>
      </c>
      <c r="G10" s="1" t="s">
        <v>22</v>
      </c>
      <c r="H10" s="28">
        <v>502161811.44999999</v>
      </c>
    </row>
    <row r="11" spans="1:11" ht="18" customHeight="1" x14ac:dyDescent="0.25">
      <c r="B11" s="3"/>
      <c r="E11" s="4" t="s">
        <v>24</v>
      </c>
      <c r="G11" s="9" t="s">
        <v>48</v>
      </c>
      <c r="H11" s="25">
        <f>+H9-H10</f>
        <v>67078273.140000045</v>
      </c>
    </row>
    <row r="12" spans="1:11" ht="18" customHeight="1" x14ac:dyDescent="0.25">
      <c r="B12" s="3" t="s">
        <v>1</v>
      </c>
    </row>
    <row r="13" spans="1:11" ht="18" customHeight="1" x14ac:dyDescent="0.25">
      <c r="B13" s="1" t="s">
        <v>10</v>
      </c>
      <c r="E13" s="4">
        <f>+H21</f>
        <v>65681568.250000045</v>
      </c>
    </row>
    <row r="14" spans="1:11" ht="18" customHeight="1" x14ac:dyDescent="0.25">
      <c r="B14" s="1" t="s">
        <v>27</v>
      </c>
      <c r="E14" s="18">
        <v>9878937.8900000006</v>
      </c>
      <c r="G14" s="1" t="s">
        <v>51</v>
      </c>
      <c r="H14" s="2">
        <f>28543200+9014700-6027889.29</f>
        <v>31530010.710000001</v>
      </c>
    </row>
    <row r="15" spans="1:11" ht="18" customHeight="1" x14ac:dyDescent="0.25">
      <c r="B15" s="3" t="s">
        <v>2</v>
      </c>
      <c r="C15" s="3"/>
      <c r="E15" s="5">
        <f>+E13+E14</f>
        <v>75560506.140000045</v>
      </c>
      <c r="G15" s="1" t="s">
        <v>50</v>
      </c>
      <c r="H15" s="2">
        <v>17776525</v>
      </c>
    </row>
    <row r="16" spans="1:11" ht="18" customHeight="1" x14ac:dyDescent="0.25">
      <c r="B16" s="1" t="s">
        <v>24</v>
      </c>
      <c r="G16" s="1" t="s">
        <v>25</v>
      </c>
      <c r="H16" s="2">
        <v>0</v>
      </c>
    </row>
    <row r="17" spans="2:9" ht="18" customHeight="1" x14ac:dyDescent="0.25">
      <c r="B17" s="3" t="s">
        <v>3</v>
      </c>
      <c r="G17" s="26" t="s">
        <v>17</v>
      </c>
      <c r="H17" s="30">
        <f>+SUM(H14:H16)</f>
        <v>49306535.710000001</v>
      </c>
    </row>
    <row r="18" spans="2:9" ht="18" customHeight="1" x14ac:dyDescent="0.25">
      <c r="B18" s="1" t="s">
        <v>42</v>
      </c>
      <c r="E18" s="4">
        <f>+H38</f>
        <v>6804955.2299999995</v>
      </c>
    </row>
    <row r="19" spans="2:9" ht="18" customHeight="1" x14ac:dyDescent="0.25">
      <c r="B19" s="1" t="s">
        <v>8</v>
      </c>
      <c r="E19" s="4">
        <f>+H39</f>
        <v>0</v>
      </c>
      <c r="G19" s="9" t="s">
        <v>49</v>
      </c>
      <c r="H19" s="10">
        <f>+H11-H17</f>
        <v>17771737.430000044</v>
      </c>
      <c r="I19" s="6"/>
    </row>
    <row r="20" spans="2:9" ht="18" customHeight="1" x14ac:dyDescent="0.25">
      <c r="B20" s="3" t="s">
        <v>4</v>
      </c>
      <c r="C20" s="3"/>
      <c r="E20" s="5">
        <f>SUM(E18:E19)</f>
        <v>6804955.2299999995</v>
      </c>
      <c r="G20" s="1" t="s">
        <v>20</v>
      </c>
      <c r="H20" s="31">
        <v>47909830.82</v>
      </c>
    </row>
    <row r="21" spans="2:9" ht="18" customHeight="1" x14ac:dyDescent="0.25">
      <c r="G21" s="29" t="s">
        <v>10</v>
      </c>
      <c r="H21" s="14">
        <f>+H19+H20</f>
        <v>65681568.250000045</v>
      </c>
    </row>
    <row r="22" spans="2:9" ht="18" customHeight="1" thickBot="1" x14ac:dyDescent="0.3">
      <c r="B22" s="3" t="s">
        <v>5</v>
      </c>
      <c r="E22" s="22">
        <f>+E15+E20</f>
        <v>82365461.370000049</v>
      </c>
      <c r="G22" s="11"/>
      <c r="H22" s="17"/>
    </row>
    <row r="23" spans="2:9" ht="18" customHeight="1" thickTop="1" x14ac:dyDescent="0.25">
      <c r="B23" s="3"/>
      <c r="E23" s="16"/>
      <c r="G23" s="11"/>
      <c r="H23" s="17"/>
    </row>
    <row r="24" spans="2:9" ht="18" customHeight="1" x14ac:dyDescent="0.25">
      <c r="B24" s="3" t="s">
        <v>28</v>
      </c>
      <c r="E24" s="16"/>
      <c r="G24" s="11"/>
      <c r="H24" s="17"/>
    </row>
    <row r="25" spans="2:9" ht="18" customHeight="1" x14ac:dyDescent="0.25">
      <c r="B25" s="1" t="s">
        <v>29</v>
      </c>
      <c r="E25" s="18">
        <f>+E14</f>
        <v>9878937.8900000006</v>
      </c>
      <c r="G25" s="11"/>
      <c r="H25" s="17"/>
    </row>
    <row r="26" spans="2:9" ht="18" customHeight="1" x14ac:dyDescent="0.25">
      <c r="B26" s="3" t="s">
        <v>30</v>
      </c>
      <c r="E26" s="19">
        <f>+E25</f>
        <v>9878937.8900000006</v>
      </c>
      <c r="G26" s="11"/>
      <c r="H26" s="17"/>
    </row>
    <row r="27" spans="2:9" ht="18" customHeight="1" x14ac:dyDescent="0.25">
      <c r="E27" s="16"/>
      <c r="G27" s="11"/>
      <c r="H27" s="17"/>
    </row>
    <row r="28" spans="2:9" ht="18" customHeight="1" x14ac:dyDescent="0.25">
      <c r="B28" s="3" t="s">
        <v>31</v>
      </c>
      <c r="E28" s="16"/>
      <c r="G28" s="1" t="s">
        <v>39</v>
      </c>
    </row>
    <row r="29" spans="2:9" ht="18" customHeight="1" x14ac:dyDescent="0.25">
      <c r="B29" s="1" t="s">
        <v>31</v>
      </c>
      <c r="E29" s="21">
        <v>0</v>
      </c>
    </row>
    <row r="30" spans="2:9" ht="18" customHeight="1" x14ac:dyDescent="0.25">
      <c r="B30" s="3" t="s">
        <v>32</v>
      </c>
      <c r="E30" s="4">
        <f>+E29</f>
        <v>0</v>
      </c>
    </row>
    <row r="31" spans="2:9" ht="18" customHeight="1" x14ac:dyDescent="0.25">
      <c r="B31" s="3" t="s">
        <v>33</v>
      </c>
      <c r="E31" s="5">
        <f>+E26+E30</f>
        <v>9878937.8900000006</v>
      </c>
    </row>
    <row r="32" spans="2:9" ht="18" customHeight="1" x14ac:dyDescent="0.25">
      <c r="B32" s="3"/>
    </row>
    <row r="33" spans="1:9" ht="18" customHeight="1" x14ac:dyDescent="0.25">
      <c r="B33" s="3" t="s">
        <v>34</v>
      </c>
    </row>
    <row r="34" spans="1:9" ht="18" customHeight="1" x14ac:dyDescent="0.25">
      <c r="B34" s="1" t="s">
        <v>11</v>
      </c>
      <c r="E34" s="4">
        <v>463688390</v>
      </c>
      <c r="G34" s="1" t="s">
        <v>18</v>
      </c>
      <c r="H34" s="28">
        <v>617149915.40999997</v>
      </c>
    </row>
    <row r="35" spans="1:9" ht="18" customHeight="1" x14ac:dyDescent="0.25">
      <c r="B35" s="1" t="s">
        <v>15</v>
      </c>
      <c r="E35" s="4">
        <v>153461525.41</v>
      </c>
      <c r="G35" s="1" t="s">
        <v>19</v>
      </c>
      <c r="H35" s="2">
        <f>H21</f>
        <v>65681568.250000045</v>
      </c>
      <c r="I35" s="7"/>
    </row>
    <row r="36" spans="1:9" ht="18" customHeight="1" x14ac:dyDescent="0.25">
      <c r="B36" s="1" t="s">
        <v>9</v>
      </c>
      <c r="E36" s="4">
        <f>-H40</f>
        <v>-544663391.92999995</v>
      </c>
      <c r="I36" s="7"/>
    </row>
    <row r="37" spans="1:9" ht="12.6" customHeight="1" x14ac:dyDescent="0.25">
      <c r="B37" s="3" t="s">
        <v>35</v>
      </c>
      <c r="E37" s="20">
        <f>+E34+E36+E35</f>
        <v>72486523.480000049</v>
      </c>
      <c r="I37" s="7"/>
    </row>
    <row r="38" spans="1:9" ht="18" customHeight="1" x14ac:dyDescent="0.25">
      <c r="B38" s="3"/>
      <c r="E38" s="8"/>
      <c r="G38" s="1" t="s">
        <v>16</v>
      </c>
      <c r="H38" s="33">
        <f>2400686.59+3642578.96+761689.68</f>
        <v>6804955.2299999995</v>
      </c>
    </row>
    <row r="39" spans="1:9" ht="21" customHeight="1" thickBot="1" x14ac:dyDescent="0.3">
      <c r="B39" s="3" t="s">
        <v>36</v>
      </c>
      <c r="C39" s="3"/>
      <c r="E39" s="22">
        <f>+E37+E26</f>
        <v>82365461.370000049</v>
      </c>
      <c r="G39" s="1" t="s">
        <v>47</v>
      </c>
      <c r="H39" s="27"/>
    </row>
    <row r="40" spans="1:9" ht="17.25" thickTop="1" thickBot="1" x14ac:dyDescent="0.3">
      <c r="G40" s="12" t="s">
        <v>7</v>
      </c>
      <c r="H40" s="15">
        <f>+H34-H35-H38-H39</f>
        <v>544663391.92999995</v>
      </c>
    </row>
    <row r="41" spans="1:9" ht="43.5" customHeight="1" thickTop="1" x14ac:dyDescent="0.25">
      <c r="F41" s="32"/>
    </row>
    <row r="42" spans="1:9" ht="12.75" customHeight="1" x14ac:dyDescent="0.25">
      <c r="A42" s="45" t="s">
        <v>26</v>
      </c>
      <c r="B42" s="45"/>
      <c r="C42" s="45"/>
      <c r="D42" s="45"/>
      <c r="E42" s="45"/>
      <c r="F42" s="45"/>
    </row>
    <row r="43" spans="1:9" x14ac:dyDescent="0.25">
      <c r="A43" s="37" t="s">
        <v>38</v>
      </c>
      <c r="B43" s="37"/>
      <c r="C43" s="37"/>
      <c r="D43" s="37"/>
      <c r="E43" s="37"/>
      <c r="F43" s="37"/>
    </row>
    <row r="44" spans="1:9" x14ac:dyDescent="0.25">
      <c r="A44" s="37" t="s">
        <v>37</v>
      </c>
      <c r="B44" s="37"/>
      <c r="C44" s="37"/>
      <c r="D44" s="37"/>
      <c r="E44" s="37"/>
      <c r="F44" s="37"/>
    </row>
    <row r="45" spans="1:9" ht="40.5" customHeight="1" x14ac:dyDescent="0.25">
      <c r="B45" s="37"/>
      <c r="C45" s="37"/>
      <c r="D45" s="37"/>
      <c r="E45" s="37"/>
    </row>
    <row r="46" spans="1:9" x14ac:dyDescent="0.25">
      <c r="B46" s="23" t="s">
        <v>45</v>
      </c>
      <c r="C46" s="46" t="s">
        <v>52</v>
      </c>
      <c r="D46" s="46"/>
      <c r="E46" s="46"/>
      <c r="F46" s="46"/>
      <c r="G46" s="4"/>
      <c r="H46" s="3"/>
    </row>
    <row r="47" spans="1:9" x14ac:dyDescent="0.25">
      <c r="B47" s="24" t="s">
        <v>44</v>
      </c>
      <c r="C47" s="37" t="s">
        <v>46</v>
      </c>
      <c r="D47" s="37"/>
      <c r="E47" s="37"/>
      <c r="F47" s="37"/>
      <c r="G47" s="4"/>
      <c r="H47" s="1"/>
    </row>
    <row r="48" spans="1:9" x14ac:dyDescent="0.25">
      <c r="B48" s="24" t="s">
        <v>43</v>
      </c>
      <c r="C48" s="37" t="s">
        <v>40</v>
      </c>
      <c r="D48" s="37"/>
      <c r="E48" s="37"/>
      <c r="F48" s="37"/>
      <c r="H48" s="1"/>
    </row>
    <row r="49" spans="1:8" ht="15" customHeight="1" x14ac:dyDescent="0.25"/>
    <row r="50" spans="1:8" x14ac:dyDescent="0.25">
      <c r="H50" s="1"/>
    </row>
    <row r="51" spans="1:8" x14ac:dyDescent="0.25">
      <c r="H51" s="1"/>
    </row>
    <row r="52" spans="1:8" x14ac:dyDescent="0.25">
      <c r="A52" s="1" t="s">
        <v>41</v>
      </c>
    </row>
  </sheetData>
  <mergeCells count="17">
    <mergeCell ref="A44:F44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3:F43"/>
    <mergeCell ref="A2:F2"/>
    <mergeCell ref="A3:F3"/>
    <mergeCell ref="A4:F4"/>
    <mergeCell ref="A5:F5"/>
    <mergeCell ref="A6:F6"/>
    <mergeCell ref="A7:F7"/>
  </mergeCells>
  <pageMargins left="0.7" right="0.7" top="0.75" bottom="0.75" header="0.3" footer="0.3"/>
  <pageSetup scale="73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52"/>
  <sheetViews>
    <sheetView view="pageBreakPreview" topLeftCell="A22" zoomScaleNormal="100" zoomScaleSheetLayoutView="100" workbookViewId="0">
      <selection activeCell="E15" sqref="E15"/>
    </sheetView>
  </sheetViews>
  <sheetFormatPr baseColWidth="10" defaultColWidth="11.42578125" defaultRowHeight="15.75" x14ac:dyDescent="0.25"/>
  <cols>
    <col min="1" max="1" width="19.28515625" style="1" customWidth="1"/>
    <col min="2" max="2" width="60.7109375" style="1" customWidth="1"/>
    <col min="3" max="4" width="5.7109375" style="1" customWidth="1"/>
    <col min="5" max="5" width="27.140625" style="4" customWidth="1"/>
    <col min="6" max="6" width="1.140625" style="1" customWidth="1"/>
    <col min="7" max="7" width="80.5703125" style="1" bestFit="1" customWidth="1"/>
    <col min="8" max="8" width="18.5703125" style="2" bestFit="1" customWidth="1"/>
    <col min="9" max="9" width="14.42578125" style="1" bestFit="1" customWidth="1"/>
    <col min="10" max="16384" width="11.42578125" style="1"/>
  </cols>
  <sheetData>
    <row r="2" spans="1:11" ht="20.25" x14ac:dyDescent="0.3">
      <c r="A2" s="38" t="s">
        <v>12</v>
      </c>
      <c r="B2" s="38"/>
      <c r="C2" s="38"/>
      <c r="D2" s="38"/>
      <c r="E2" s="38"/>
      <c r="F2" s="38"/>
    </row>
    <row r="3" spans="1:11" ht="18.75" x14ac:dyDescent="0.3">
      <c r="A3" s="39" t="s">
        <v>13</v>
      </c>
      <c r="B3" s="39"/>
      <c r="C3" s="39"/>
      <c r="D3" s="39"/>
      <c r="E3" s="39"/>
      <c r="F3" s="39"/>
    </row>
    <row r="4" spans="1:11" ht="18.75" x14ac:dyDescent="0.3">
      <c r="A4" s="40"/>
      <c r="B4" s="40"/>
      <c r="C4" s="40"/>
      <c r="D4" s="40"/>
      <c r="E4" s="40"/>
      <c r="F4" s="40"/>
    </row>
    <row r="5" spans="1:11" ht="23.25" x14ac:dyDescent="0.35">
      <c r="A5" s="41" t="s">
        <v>14</v>
      </c>
      <c r="B5" s="41"/>
      <c r="C5" s="41"/>
      <c r="D5" s="41"/>
      <c r="E5" s="41"/>
      <c r="F5" s="41"/>
    </row>
    <row r="6" spans="1:11" ht="18.75" x14ac:dyDescent="0.3">
      <c r="A6" s="40" t="s">
        <v>55</v>
      </c>
      <c r="B6" s="40"/>
      <c r="C6" s="40"/>
      <c r="D6" s="40"/>
      <c r="E6" s="40"/>
      <c r="F6" s="40"/>
    </row>
    <row r="7" spans="1:11" ht="19.5" x14ac:dyDescent="0.35">
      <c r="A7" s="42" t="s">
        <v>6</v>
      </c>
      <c r="B7" s="42"/>
      <c r="C7" s="42"/>
      <c r="D7" s="42"/>
      <c r="E7" s="42"/>
      <c r="F7" s="42"/>
      <c r="G7" s="43" t="s">
        <v>23</v>
      </c>
      <c r="H7" s="43"/>
    </row>
    <row r="8" spans="1:11" ht="18.75" customHeight="1" x14ac:dyDescent="0.3">
      <c r="A8" s="37"/>
      <c r="B8" s="37"/>
      <c r="C8" s="37"/>
      <c r="D8" s="37"/>
      <c r="E8" s="37"/>
      <c r="G8" s="44" t="s">
        <v>58</v>
      </c>
      <c r="H8" s="44"/>
      <c r="I8" s="13"/>
      <c r="J8" s="13"/>
      <c r="K8" s="13"/>
    </row>
    <row r="9" spans="1:11" ht="18" customHeight="1" x14ac:dyDescent="0.25">
      <c r="A9" s="37"/>
      <c r="B9" s="37"/>
      <c r="C9" s="37"/>
      <c r="D9" s="37"/>
      <c r="E9" s="37"/>
      <c r="G9" s="1" t="s">
        <v>21</v>
      </c>
      <c r="H9" s="28">
        <v>134849914.63999999</v>
      </c>
    </row>
    <row r="10" spans="1:11" ht="18" customHeight="1" x14ac:dyDescent="0.25">
      <c r="B10" s="3" t="s">
        <v>0</v>
      </c>
      <c r="G10" s="1" t="s">
        <v>22</v>
      </c>
      <c r="H10" s="28">
        <v>23282118.98</v>
      </c>
    </row>
    <row r="11" spans="1:11" ht="18" customHeight="1" x14ac:dyDescent="0.25">
      <c r="B11" s="3"/>
      <c r="E11" s="4" t="s">
        <v>24</v>
      </c>
      <c r="G11" s="9" t="s">
        <v>48</v>
      </c>
      <c r="H11" s="25">
        <f>+H9-H10</f>
        <v>111567795.65999998</v>
      </c>
    </row>
    <row r="12" spans="1:11" ht="18" customHeight="1" x14ac:dyDescent="0.25">
      <c r="B12" s="3" t="s">
        <v>1</v>
      </c>
    </row>
    <row r="13" spans="1:11" ht="18" customHeight="1" thickBot="1" x14ac:dyDescent="0.3">
      <c r="B13" s="1" t="s">
        <v>10</v>
      </c>
      <c r="E13" s="4">
        <f>+H21</f>
        <v>2652395951.02</v>
      </c>
    </row>
    <row r="14" spans="1:11" ht="18" customHeight="1" thickBot="1" x14ac:dyDescent="0.3">
      <c r="B14" s="1" t="s">
        <v>27</v>
      </c>
      <c r="E14" s="18">
        <v>11745786.59</v>
      </c>
      <c r="G14" s="1" t="s">
        <v>51</v>
      </c>
      <c r="H14" s="36"/>
    </row>
    <row r="15" spans="1:11" ht="18" customHeight="1" thickBot="1" x14ac:dyDescent="0.3">
      <c r="B15" s="3" t="s">
        <v>2</v>
      </c>
      <c r="C15" s="3"/>
      <c r="E15" s="5">
        <f>+E13+E14</f>
        <v>2664141737.6100001</v>
      </c>
      <c r="G15" s="1" t="s">
        <v>50</v>
      </c>
      <c r="H15" s="36"/>
    </row>
    <row r="16" spans="1:11" ht="18" customHeight="1" x14ac:dyDescent="0.25">
      <c r="B16" s="1" t="s">
        <v>24</v>
      </c>
      <c r="G16" s="1" t="s">
        <v>25</v>
      </c>
      <c r="H16" s="2">
        <v>0</v>
      </c>
    </row>
    <row r="17" spans="2:9" ht="18" customHeight="1" x14ac:dyDescent="0.25">
      <c r="B17" s="3" t="s">
        <v>3</v>
      </c>
      <c r="G17" s="26" t="s">
        <v>17</v>
      </c>
      <c r="H17" s="30">
        <f>+SUM(H14:H16)</f>
        <v>0</v>
      </c>
    </row>
    <row r="18" spans="2:9" ht="18" customHeight="1" x14ac:dyDescent="0.25">
      <c r="B18" s="1" t="s">
        <v>42</v>
      </c>
      <c r="E18" s="4">
        <f>+H38</f>
        <v>0</v>
      </c>
    </row>
    <row r="19" spans="2:9" ht="18" customHeight="1" x14ac:dyDescent="0.25">
      <c r="B19" s="1" t="s">
        <v>8</v>
      </c>
      <c r="E19" s="4">
        <f>+H39</f>
        <v>0</v>
      </c>
      <c r="G19" s="9" t="s">
        <v>49</v>
      </c>
      <c r="H19" s="10">
        <f>+H11-H17</f>
        <v>111567795.65999998</v>
      </c>
      <c r="I19" s="6"/>
    </row>
    <row r="20" spans="2:9" ht="18" customHeight="1" x14ac:dyDescent="0.25">
      <c r="B20" s="3" t="s">
        <v>4</v>
      </c>
      <c r="C20" s="3"/>
      <c r="E20" s="5">
        <f>SUM(E18:E19)</f>
        <v>0</v>
      </c>
      <c r="G20" s="1" t="s">
        <v>20</v>
      </c>
      <c r="H20" s="31">
        <v>2540828155.3600001</v>
      </c>
    </row>
    <row r="21" spans="2:9" ht="18" customHeight="1" x14ac:dyDescent="0.25">
      <c r="G21" s="29" t="s">
        <v>10</v>
      </c>
      <c r="H21" s="14">
        <f>+H19+H20</f>
        <v>2652395951.02</v>
      </c>
    </row>
    <row r="22" spans="2:9" ht="18" customHeight="1" thickBot="1" x14ac:dyDescent="0.3">
      <c r="B22" s="3" t="s">
        <v>5</v>
      </c>
      <c r="E22" s="22">
        <f>+E15+E20</f>
        <v>2664141737.6100001</v>
      </c>
      <c r="G22" s="11"/>
      <c r="H22" s="17"/>
    </row>
    <row r="23" spans="2:9" ht="18" customHeight="1" thickTop="1" x14ac:dyDescent="0.25">
      <c r="B23" s="3"/>
      <c r="E23" s="16"/>
      <c r="G23" s="11"/>
      <c r="H23" s="17"/>
    </row>
    <row r="24" spans="2:9" ht="18" customHeight="1" x14ac:dyDescent="0.25">
      <c r="B24" s="3" t="s">
        <v>28</v>
      </c>
      <c r="E24" s="16"/>
      <c r="G24" s="11"/>
      <c r="H24" s="17"/>
    </row>
    <row r="25" spans="2:9" ht="18" customHeight="1" x14ac:dyDescent="0.25">
      <c r="B25" s="1" t="s">
        <v>29</v>
      </c>
      <c r="E25" s="18">
        <f>+E14</f>
        <v>11745786.59</v>
      </c>
      <c r="G25" s="11"/>
      <c r="H25" s="17"/>
    </row>
    <row r="26" spans="2:9" ht="18" customHeight="1" x14ac:dyDescent="0.25">
      <c r="B26" s="3" t="s">
        <v>30</v>
      </c>
      <c r="E26" s="19">
        <f>+E25</f>
        <v>11745786.59</v>
      </c>
      <c r="G26" s="11"/>
      <c r="H26" s="17"/>
    </row>
    <row r="27" spans="2:9" ht="18" customHeight="1" x14ac:dyDescent="0.25">
      <c r="E27" s="16"/>
      <c r="G27" s="11"/>
      <c r="H27" s="17"/>
    </row>
    <row r="28" spans="2:9" ht="18" customHeight="1" x14ac:dyDescent="0.25">
      <c r="B28" s="3" t="s">
        <v>31</v>
      </c>
      <c r="E28" s="16"/>
      <c r="G28" s="1" t="s">
        <v>39</v>
      </c>
    </row>
    <row r="29" spans="2:9" ht="18" customHeight="1" x14ac:dyDescent="0.25">
      <c r="B29" s="1" t="s">
        <v>31</v>
      </c>
      <c r="E29" s="21">
        <v>0</v>
      </c>
    </row>
    <row r="30" spans="2:9" ht="18" customHeight="1" x14ac:dyDescent="0.25">
      <c r="B30" s="3" t="s">
        <v>32</v>
      </c>
      <c r="E30" s="4">
        <f>+E29</f>
        <v>0</v>
      </c>
    </row>
    <row r="31" spans="2:9" ht="18" customHeight="1" x14ac:dyDescent="0.25">
      <c r="B31" s="3" t="s">
        <v>33</v>
      </c>
      <c r="E31" s="5">
        <f>+E26+E30</f>
        <v>11745786.59</v>
      </c>
    </row>
    <row r="32" spans="2:9" ht="18" customHeight="1" x14ac:dyDescent="0.25">
      <c r="B32" s="3"/>
    </row>
    <row r="33" spans="1:9" ht="18" customHeight="1" x14ac:dyDescent="0.25">
      <c r="B33" s="3" t="s">
        <v>34</v>
      </c>
    </row>
    <row r="34" spans="1:9" ht="18" customHeight="1" x14ac:dyDescent="0.25">
      <c r="B34" s="1" t="s">
        <v>11</v>
      </c>
      <c r="E34" s="4">
        <v>2675678070</v>
      </c>
      <c r="G34" s="1" t="s">
        <v>18</v>
      </c>
      <c r="H34" s="28">
        <v>2675678070</v>
      </c>
    </row>
    <row r="35" spans="1:9" ht="18" customHeight="1" x14ac:dyDescent="0.25">
      <c r="B35" s="1" t="s">
        <v>15</v>
      </c>
      <c r="E35" s="4">
        <v>0</v>
      </c>
      <c r="G35" s="1" t="s">
        <v>19</v>
      </c>
      <c r="H35" s="2">
        <f>H21</f>
        <v>2652395951.02</v>
      </c>
      <c r="I35" s="7"/>
    </row>
    <row r="36" spans="1:9" ht="18" customHeight="1" x14ac:dyDescent="0.25">
      <c r="B36" s="1" t="s">
        <v>9</v>
      </c>
      <c r="E36" s="4">
        <f>-H40</f>
        <v>-23282118.980000019</v>
      </c>
      <c r="I36" s="7"/>
    </row>
    <row r="37" spans="1:9" ht="12.6" customHeight="1" x14ac:dyDescent="0.25">
      <c r="B37" s="3" t="s">
        <v>35</v>
      </c>
      <c r="E37" s="20">
        <f>+E34+E36+E35</f>
        <v>2652395951.02</v>
      </c>
      <c r="I37" s="7"/>
    </row>
    <row r="38" spans="1:9" ht="18" customHeight="1" x14ac:dyDescent="0.25">
      <c r="B38" s="3"/>
      <c r="E38" s="8"/>
      <c r="G38" s="1" t="s">
        <v>16</v>
      </c>
      <c r="H38" s="33"/>
    </row>
    <row r="39" spans="1:9" ht="21" customHeight="1" thickBot="1" x14ac:dyDescent="0.3">
      <c r="B39" s="3" t="s">
        <v>36</v>
      </c>
      <c r="C39" s="3"/>
      <c r="E39" s="22">
        <f>+E37+E26</f>
        <v>2664141737.6100001</v>
      </c>
      <c r="G39" s="1" t="s">
        <v>47</v>
      </c>
      <c r="H39" s="27"/>
    </row>
    <row r="40" spans="1:9" ht="17.25" thickTop="1" thickBot="1" x14ac:dyDescent="0.3">
      <c r="E40" s="4">
        <f>+E22-E39</f>
        <v>0</v>
      </c>
      <c r="G40" s="12" t="s">
        <v>7</v>
      </c>
      <c r="H40" s="15">
        <f>+H34-H35-H38-H39</f>
        <v>23282118.980000019</v>
      </c>
    </row>
    <row r="41" spans="1:9" ht="43.5" customHeight="1" thickTop="1" x14ac:dyDescent="0.25">
      <c r="F41" s="34"/>
    </row>
    <row r="42" spans="1:9" ht="12.75" customHeight="1" x14ac:dyDescent="0.25">
      <c r="A42" s="45" t="s">
        <v>26</v>
      </c>
      <c r="B42" s="45"/>
      <c r="C42" s="45"/>
      <c r="D42" s="45"/>
      <c r="E42" s="45"/>
      <c r="F42" s="45"/>
    </row>
    <row r="43" spans="1:9" x14ac:dyDescent="0.25">
      <c r="A43" s="37" t="s">
        <v>38</v>
      </c>
      <c r="B43" s="37"/>
      <c r="C43" s="37"/>
      <c r="D43" s="37"/>
      <c r="E43" s="37"/>
      <c r="F43" s="37"/>
    </row>
    <row r="44" spans="1:9" x14ac:dyDescent="0.25">
      <c r="A44" s="37" t="s">
        <v>37</v>
      </c>
      <c r="B44" s="37"/>
      <c r="C44" s="37"/>
      <c r="D44" s="37"/>
      <c r="E44" s="37"/>
      <c r="F44" s="37"/>
    </row>
    <row r="45" spans="1:9" ht="40.5" customHeight="1" x14ac:dyDescent="0.25">
      <c r="B45" s="37"/>
      <c r="C45" s="37"/>
      <c r="D45" s="37"/>
      <c r="E45" s="37"/>
    </row>
    <row r="46" spans="1:9" x14ac:dyDescent="0.25">
      <c r="B46" s="23" t="s">
        <v>45</v>
      </c>
      <c r="C46" s="46" t="s">
        <v>52</v>
      </c>
      <c r="D46" s="46"/>
      <c r="E46" s="46"/>
      <c r="F46" s="46"/>
      <c r="G46" s="4"/>
      <c r="H46" s="3"/>
    </row>
    <row r="47" spans="1:9" x14ac:dyDescent="0.25">
      <c r="B47" s="24" t="s">
        <v>44</v>
      </c>
      <c r="C47" s="37" t="s">
        <v>46</v>
      </c>
      <c r="D47" s="37"/>
      <c r="E47" s="37"/>
      <c r="F47" s="37"/>
      <c r="G47" s="4"/>
      <c r="H47" s="1"/>
    </row>
    <row r="48" spans="1:9" x14ac:dyDescent="0.25">
      <c r="B48" s="24" t="s">
        <v>43</v>
      </c>
      <c r="C48" s="37" t="s">
        <v>40</v>
      </c>
      <c r="D48" s="37"/>
      <c r="E48" s="37"/>
      <c r="F48" s="37"/>
      <c r="H48" s="1"/>
    </row>
    <row r="49" spans="1:8" ht="15" customHeight="1" x14ac:dyDescent="0.25"/>
    <row r="50" spans="1:8" x14ac:dyDescent="0.25">
      <c r="H50" s="1"/>
    </row>
    <row r="51" spans="1:8" x14ac:dyDescent="0.25">
      <c r="A51" s="1" t="s">
        <v>41</v>
      </c>
      <c r="H51" s="1"/>
    </row>
    <row r="52" spans="1:8" x14ac:dyDescent="0.25">
      <c r="A52" s="1" t="s">
        <v>56</v>
      </c>
    </row>
  </sheetData>
  <mergeCells count="17">
    <mergeCell ref="A43:F43"/>
    <mergeCell ref="A2:F2"/>
    <mergeCell ref="A3:F3"/>
    <mergeCell ref="A4:F4"/>
    <mergeCell ref="A5:F5"/>
    <mergeCell ref="A6:F6"/>
    <mergeCell ref="A7:F7"/>
    <mergeCell ref="G7:H7"/>
    <mergeCell ref="A8:E8"/>
    <mergeCell ref="G8:H8"/>
    <mergeCell ref="A9:E9"/>
    <mergeCell ref="A42:F42"/>
    <mergeCell ref="A44:F44"/>
    <mergeCell ref="B45:E45"/>
    <mergeCell ref="C46:F46"/>
    <mergeCell ref="C47:F47"/>
    <mergeCell ref="C48:F48"/>
  </mergeCells>
  <pageMargins left="0.70866141732283461" right="0.70866141732283461" top="0.74803149606299213" bottom="0.74803149606299213" header="0.31496062992125984" footer="0.31496062992125984"/>
  <pageSetup scale="73" orientation="portrait" r:id="rId1"/>
  <colBreaks count="1" manualBreakCount="1">
    <brk id="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K52"/>
  <sheetViews>
    <sheetView tabSelected="1" view="pageBreakPreview" zoomScaleNormal="100" zoomScaleSheetLayoutView="100" workbookViewId="0">
      <selection activeCell="J20" sqref="J20"/>
    </sheetView>
  </sheetViews>
  <sheetFormatPr baseColWidth="10" defaultColWidth="11.42578125" defaultRowHeight="15.75" x14ac:dyDescent="0.25"/>
  <cols>
    <col min="1" max="1" width="19.28515625" style="1" customWidth="1"/>
    <col min="2" max="2" width="60.7109375" style="1" customWidth="1"/>
    <col min="3" max="4" width="5.7109375" style="1" customWidth="1"/>
    <col min="5" max="5" width="27.140625" style="4" customWidth="1"/>
    <col min="6" max="6" width="1.140625" style="1" customWidth="1"/>
    <col min="7" max="7" width="48.7109375" style="1" bestFit="1" customWidth="1"/>
    <col min="8" max="8" width="26.85546875" style="2" customWidth="1"/>
    <col min="9" max="9" width="14.42578125" style="1" bestFit="1" customWidth="1"/>
    <col min="10" max="16384" width="11.42578125" style="1"/>
  </cols>
  <sheetData>
    <row r="2" spans="1:11" ht="20.25" x14ac:dyDescent="0.3">
      <c r="A2" s="38" t="s">
        <v>12</v>
      </c>
      <c r="B2" s="38"/>
      <c r="C2" s="38"/>
      <c r="D2" s="38"/>
      <c r="E2" s="38"/>
      <c r="F2" s="38"/>
    </row>
    <row r="3" spans="1:11" ht="18.75" x14ac:dyDescent="0.3">
      <c r="A3" s="39" t="s">
        <v>13</v>
      </c>
      <c r="B3" s="39"/>
      <c r="C3" s="39"/>
      <c r="D3" s="39"/>
      <c r="E3" s="39"/>
      <c r="F3" s="39"/>
    </row>
    <row r="4" spans="1:11" ht="18.75" x14ac:dyDescent="0.3">
      <c r="A4" s="40"/>
      <c r="B4" s="40"/>
      <c r="C4" s="40"/>
      <c r="D4" s="40"/>
      <c r="E4" s="40"/>
      <c r="F4" s="40"/>
    </row>
    <row r="5" spans="1:11" ht="23.25" x14ac:dyDescent="0.35">
      <c r="A5" s="41" t="s">
        <v>14</v>
      </c>
      <c r="B5" s="41"/>
      <c r="C5" s="41"/>
      <c r="D5" s="41"/>
      <c r="E5" s="41"/>
      <c r="F5" s="41"/>
    </row>
    <row r="6" spans="1:11" ht="18.75" x14ac:dyDescent="0.3">
      <c r="A6" s="40" t="s">
        <v>57</v>
      </c>
      <c r="B6" s="40"/>
      <c r="C6" s="40"/>
      <c r="D6" s="40"/>
      <c r="E6" s="40"/>
      <c r="F6" s="40"/>
    </row>
    <row r="7" spans="1:11" ht="19.5" x14ac:dyDescent="0.35">
      <c r="A7" s="42" t="s">
        <v>6</v>
      </c>
      <c r="B7" s="42"/>
      <c r="C7" s="42"/>
      <c r="D7" s="42"/>
      <c r="E7" s="42"/>
      <c r="F7" s="42"/>
      <c r="G7" s="43" t="s">
        <v>23</v>
      </c>
      <c r="H7" s="43"/>
    </row>
    <row r="8" spans="1:11" ht="18.75" customHeight="1" x14ac:dyDescent="0.3">
      <c r="A8" s="37"/>
      <c r="B8" s="37"/>
      <c r="C8" s="37"/>
      <c r="D8" s="37"/>
      <c r="E8" s="37"/>
      <c r="G8" s="44" t="s">
        <v>53</v>
      </c>
      <c r="H8" s="44"/>
      <c r="I8" s="13"/>
      <c r="J8" s="13"/>
      <c r="K8" s="13"/>
    </row>
    <row r="9" spans="1:11" ht="18" customHeight="1" x14ac:dyDescent="0.25">
      <c r="A9" s="37"/>
      <c r="B9" s="37"/>
      <c r="C9" s="37"/>
      <c r="D9" s="37"/>
      <c r="E9" s="37"/>
      <c r="G9" s="1" t="s">
        <v>21</v>
      </c>
      <c r="H9" s="28">
        <v>967885843.92999995</v>
      </c>
    </row>
    <row r="10" spans="1:11" ht="18" customHeight="1" x14ac:dyDescent="0.25">
      <c r="B10" s="3" t="s">
        <v>0</v>
      </c>
      <c r="G10" s="1" t="s">
        <v>22</v>
      </c>
      <c r="H10" s="28">
        <v>62774799.689999998</v>
      </c>
    </row>
    <row r="11" spans="1:11" ht="18" customHeight="1" x14ac:dyDescent="0.25">
      <c r="B11" s="3"/>
      <c r="E11" s="4" t="s">
        <v>24</v>
      </c>
      <c r="G11" s="9" t="s">
        <v>48</v>
      </c>
      <c r="H11" s="25">
        <f>+H9-H10</f>
        <v>905111044.24000001</v>
      </c>
    </row>
    <row r="12" spans="1:11" ht="18" customHeight="1" x14ac:dyDescent="0.25">
      <c r="B12" s="3" t="s">
        <v>1</v>
      </c>
    </row>
    <row r="13" spans="1:11" ht="18" customHeight="1" thickBot="1" x14ac:dyDescent="0.3">
      <c r="B13" s="1" t="s">
        <v>10</v>
      </c>
      <c r="E13" s="4">
        <f>+H21</f>
        <v>2612903270.3099999</v>
      </c>
    </row>
    <row r="14" spans="1:11" ht="18" customHeight="1" thickBot="1" x14ac:dyDescent="0.3">
      <c r="B14" s="1" t="s">
        <v>27</v>
      </c>
      <c r="E14" s="18">
        <v>10268092.4</v>
      </c>
      <c r="G14" s="1" t="s">
        <v>51</v>
      </c>
      <c r="H14" s="36"/>
    </row>
    <row r="15" spans="1:11" ht="18" customHeight="1" thickBot="1" x14ac:dyDescent="0.3">
      <c r="B15" s="3" t="s">
        <v>2</v>
      </c>
      <c r="C15" s="3"/>
      <c r="E15" s="5">
        <f>+E13+E14</f>
        <v>2623171362.71</v>
      </c>
      <c r="G15" s="1" t="s">
        <v>50</v>
      </c>
      <c r="H15" s="36"/>
    </row>
    <row r="16" spans="1:11" ht="18" customHeight="1" x14ac:dyDescent="0.25">
      <c r="B16" s="1" t="s">
        <v>24</v>
      </c>
      <c r="G16" s="1" t="s">
        <v>25</v>
      </c>
      <c r="H16" s="2">
        <v>0</v>
      </c>
    </row>
    <row r="17" spans="2:9" ht="18" customHeight="1" x14ac:dyDescent="0.25">
      <c r="B17" s="3" t="s">
        <v>3</v>
      </c>
      <c r="G17" s="26" t="s">
        <v>17</v>
      </c>
      <c r="H17" s="30">
        <f>+SUM(H14:H16)</f>
        <v>0</v>
      </c>
    </row>
    <row r="18" spans="2:9" ht="18" customHeight="1" x14ac:dyDescent="0.25">
      <c r="B18" s="1" t="s">
        <v>42</v>
      </c>
      <c r="E18" s="4">
        <f>+H38</f>
        <v>0</v>
      </c>
    </row>
    <row r="19" spans="2:9" ht="18" customHeight="1" x14ac:dyDescent="0.25">
      <c r="B19" s="1" t="s">
        <v>8</v>
      </c>
      <c r="E19" s="4">
        <f>+H39</f>
        <v>0</v>
      </c>
      <c r="G19" s="9" t="s">
        <v>49</v>
      </c>
      <c r="H19" s="10">
        <f>+H11-H17</f>
        <v>905111044.24000001</v>
      </c>
      <c r="I19" s="6"/>
    </row>
    <row r="20" spans="2:9" ht="18" customHeight="1" x14ac:dyDescent="0.25">
      <c r="B20" s="3" t="s">
        <v>4</v>
      </c>
      <c r="C20" s="3"/>
      <c r="E20" s="5">
        <f>SUM(E18:E19)</f>
        <v>0</v>
      </c>
      <c r="G20" s="1" t="s">
        <v>20</v>
      </c>
      <c r="H20" s="31">
        <v>1707792226.0699999</v>
      </c>
    </row>
    <row r="21" spans="2:9" ht="18" customHeight="1" x14ac:dyDescent="0.25">
      <c r="G21" s="29" t="s">
        <v>10</v>
      </c>
      <c r="H21" s="14">
        <f>+H19+H20</f>
        <v>2612903270.3099999</v>
      </c>
    </row>
    <row r="22" spans="2:9" ht="18" customHeight="1" thickBot="1" x14ac:dyDescent="0.3">
      <c r="B22" s="3" t="s">
        <v>5</v>
      </c>
      <c r="E22" s="22">
        <f>+E15+E20</f>
        <v>2623171362.71</v>
      </c>
      <c r="G22" s="11"/>
      <c r="H22" s="17"/>
    </row>
    <row r="23" spans="2:9" ht="18" customHeight="1" thickTop="1" x14ac:dyDescent="0.25">
      <c r="B23" s="3"/>
      <c r="E23" s="16"/>
      <c r="G23" s="11"/>
      <c r="H23" s="17"/>
    </row>
    <row r="24" spans="2:9" ht="18" customHeight="1" x14ac:dyDescent="0.25">
      <c r="B24" s="3" t="s">
        <v>28</v>
      </c>
      <c r="E24" s="16"/>
      <c r="G24" s="11"/>
      <c r="H24" s="17"/>
    </row>
    <row r="25" spans="2:9" ht="18" customHeight="1" x14ac:dyDescent="0.25">
      <c r="B25" s="1" t="s">
        <v>29</v>
      </c>
      <c r="E25" s="18">
        <f>+E14</f>
        <v>10268092.4</v>
      </c>
      <c r="G25" s="11"/>
      <c r="H25" s="17"/>
    </row>
    <row r="26" spans="2:9" ht="18" customHeight="1" x14ac:dyDescent="0.25">
      <c r="B26" s="3" t="s">
        <v>30</v>
      </c>
      <c r="E26" s="19">
        <f>+E25</f>
        <v>10268092.4</v>
      </c>
      <c r="G26" s="11"/>
      <c r="H26" s="17"/>
    </row>
    <row r="27" spans="2:9" ht="18" customHeight="1" x14ac:dyDescent="0.25">
      <c r="E27" s="16"/>
      <c r="G27" s="11"/>
      <c r="H27" s="17"/>
    </row>
    <row r="28" spans="2:9" ht="18" customHeight="1" x14ac:dyDescent="0.25">
      <c r="B28" s="3" t="s">
        <v>31</v>
      </c>
      <c r="E28" s="16"/>
      <c r="G28" s="1" t="s">
        <v>39</v>
      </c>
    </row>
    <row r="29" spans="2:9" ht="18" customHeight="1" x14ac:dyDescent="0.25">
      <c r="B29" s="1" t="s">
        <v>31</v>
      </c>
      <c r="E29" s="21">
        <v>0</v>
      </c>
    </row>
    <row r="30" spans="2:9" ht="18" customHeight="1" x14ac:dyDescent="0.25">
      <c r="B30" s="3" t="s">
        <v>32</v>
      </c>
      <c r="E30" s="4">
        <f>+E29</f>
        <v>0</v>
      </c>
    </row>
    <row r="31" spans="2:9" ht="18" customHeight="1" x14ac:dyDescent="0.25">
      <c r="B31" s="3" t="s">
        <v>33</v>
      </c>
      <c r="E31" s="5">
        <f>+E26+E30</f>
        <v>10268092.4</v>
      </c>
    </row>
    <row r="32" spans="2:9" ht="18" customHeight="1" x14ac:dyDescent="0.25">
      <c r="B32" s="3"/>
    </row>
    <row r="33" spans="1:9" ht="18" customHeight="1" x14ac:dyDescent="0.25">
      <c r="B33" s="3" t="s">
        <v>34</v>
      </c>
    </row>
    <row r="34" spans="1:9" ht="18" customHeight="1" x14ac:dyDescent="0.25">
      <c r="B34" s="1" t="s">
        <v>11</v>
      </c>
      <c r="E34" s="4">
        <v>2675678070</v>
      </c>
      <c r="G34" s="1" t="s">
        <v>18</v>
      </c>
      <c r="H34" s="28">
        <v>2675678070</v>
      </c>
    </row>
    <row r="35" spans="1:9" ht="18" customHeight="1" x14ac:dyDescent="0.25">
      <c r="B35" s="1" t="s">
        <v>15</v>
      </c>
      <c r="E35" s="4">
        <v>0</v>
      </c>
      <c r="G35" s="1" t="s">
        <v>19</v>
      </c>
      <c r="H35" s="2">
        <f>H21</f>
        <v>2612903270.3099999</v>
      </c>
      <c r="I35" s="7"/>
    </row>
    <row r="36" spans="1:9" ht="18" customHeight="1" x14ac:dyDescent="0.25">
      <c r="B36" s="1" t="s">
        <v>9</v>
      </c>
      <c r="E36" s="4">
        <f>-H40</f>
        <v>-62774799.690000057</v>
      </c>
      <c r="I36" s="7"/>
    </row>
    <row r="37" spans="1:9" ht="12.6" customHeight="1" x14ac:dyDescent="0.25">
      <c r="B37" s="3" t="s">
        <v>35</v>
      </c>
      <c r="E37" s="20">
        <f>+E34+E36+E35</f>
        <v>2612903270.3099999</v>
      </c>
      <c r="I37" s="7"/>
    </row>
    <row r="38" spans="1:9" ht="18" customHeight="1" x14ac:dyDescent="0.25">
      <c r="B38" s="3"/>
      <c r="E38" s="8"/>
      <c r="G38" s="1" t="s">
        <v>16</v>
      </c>
      <c r="H38" s="33"/>
    </row>
    <row r="39" spans="1:9" ht="21" customHeight="1" thickBot="1" x14ac:dyDescent="0.3">
      <c r="B39" s="3" t="s">
        <v>36</v>
      </c>
      <c r="C39" s="3"/>
      <c r="E39" s="22">
        <f>+E37+E26</f>
        <v>2623171362.71</v>
      </c>
      <c r="G39" s="1" t="s">
        <v>47</v>
      </c>
      <c r="H39" s="27"/>
    </row>
    <row r="40" spans="1:9" ht="17.25" thickTop="1" thickBot="1" x14ac:dyDescent="0.3">
      <c r="E40" s="4">
        <f>+E22-E39</f>
        <v>0</v>
      </c>
      <c r="G40" s="12" t="s">
        <v>7</v>
      </c>
      <c r="H40" s="15">
        <f>+H34-H35-H38-H39</f>
        <v>62774799.690000057</v>
      </c>
    </row>
    <row r="41" spans="1:9" ht="43.5" customHeight="1" thickTop="1" x14ac:dyDescent="0.25">
      <c r="F41" s="35"/>
    </row>
    <row r="42" spans="1:9" ht="12.75" customHeight="1" x14ac:dyDescent="0.25">
      <c r="A42" s="45" t="s">
        <v>26</v>
      </c>
      <c r="B42" s="45"/>
      <c r="C42" s="45"/>
      <c r="D42" s="45"/>
      <c r="E42" s="45"/>
      <c r="F42" s="45"/>
    </row>
    <row r="43" spans="1:9" x14ac:dyDescent="0.25">
      <c r="A43" s="37" t="s">
        <v>38</v>
      </c>
      <c r="B43" s="37"/>
      <c r="C43" s="37"/>
      <c r="D43" s="37"/>
      <c r="E43" s="37"/>
      <c r="F43" s="37"/>
    </row>
    <row r="44" spans="1:9" x14ac:dyDescent="0.25">
      <c r="A44" s="37" t="s">
        <v>37</v>
      </c>
      <c r="B44" s="37"/>
      <c r="C44" s="37"/>
      <c r="D44" s="37"/>
      <c r="E44" s="37"/>
      <c r="F44" s="37"/>
    </row>
    <row r="45" spans="1:9" ht="40.5" customHeight="1" x14ac:dyDescent="0.25">
      <c r="B45" s="37"/>
      <c r="C45" s="37"/>
      <c r="D45" s="37"/>
      <c r="E45" s="37"/>
    </row>
    <row r="46" spans="1:9" x14ac:dyDescent="0.25">
      <c r="B46" s="23" t="s">
        <v>45</v>
      </c>
      <c r="C46" s="46" t="s">
        <v>52</v>
      </c>
      <c r="D46" s="46"/>
      <c r="E46" s="46"/>
      <c r="F46" s="46"/>
      <c r="G46" s="4"/>
      <c r="H46" s="3"/>
    </row>
    <row r="47" spans="1:9" x14ac:dyDescent="0.25">
      <c r="B47" s="24" t="s">
        <v>44</v>
      </c>
      <c r="C47" s="37" t="s">
        <v>46</v>
      </c>
      <c r="D47" s="37"/>
      <c r="E47" s="37"/>
      <c r="F47" s="37"/>
      <c r="G47" s="4"/>
      <c r="H47" s="1"/>
    </row>
    <row r="48" spans="1:9" x14ac:dyDescent="0.25">
      <c r="B48" s="24" t="s">
        <v>43</v>
      </c>
      <c r="C48" s="37" t="s">
        <v>40</v>
      </c>
      <c r="D48" s="37"/>
      <c r="E48" s="37"/>
      <c r="F48" s="37"/>
      <c r="H48" s="1"/>
    </row>
    <row r="49" spans="1:8" ht="15" customHeight="1" x14ac:dyDescent="0.25"/>
    <row r="50" spans="1:8" x14ac:dyDescent="0.25">
      <c r="H50" s="1"/>
    </row>
    <row r="51" spans="1:8" x14ac:dyDescent="0.25">
      <c r="A51" s="1" t="s">
        <v>41</v>
      </c>
      <c r="H51" s="1"/>
    </row>
    <row r="52" spans="1:8" x14ac:dyDescent="0.25">
      <c r="A52" s="1" t="s">
        <v>56</v>
      </c>
    </row>
  </sheetData>
  <mergeCells count="17">
    <mergeCell ref="A44:F44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3:F43"/>
    <mergeCell ref="A2:F2"/>
    <mergeCell ref="A3:F3"/>
    <mergeCell ref="A4:F4"/>
    <mergeCell ref="A5:F5"/>
    <mergeCell ref="A6:F6"/>
    <mergeCell ref="A7:F7"/>
  </mergeCells>
  <pageMargins left="0.70866141732283461" right="0.70866141732283461" top="0.74803149606299213" bottom="0.74803149606299213" header="0.31496062992125984" footer="0.31496062992125984"/>
  <pageSetup scale="73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Balance General DICIEMBRE 2021 </vt:lpstr>
      <vt:lpstr>Hoja2</vt:lpstr>
      <vt:lpstr>Balance General ENERO 22</vt:lpstr>
      <vt:lpstr>Balance General FEBRERO 22</vt:lpstr>
      <vt:lpstr>'Balance General DICIEMBRE 2021 '!Área_de_impresión</vt:lpstr>
      <vt:lpstr>'Balance General ENERO 22'!Área_de_impresión</vt:lpstr>
      <vt:lpstr>'Balance General FEBRERO 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Rafael Eudimar Diaz Araujo</cp:lastModifiedBy>
  <cp:lastPrinted>2022-03-02T17:45:31Z</cp:lastPrinted>
  <dcterms:created xsi:type="dcterms:W3CDTF">2011-07-13T13:19:54Z</dcterms:created>
  <dcterms:modified xsi:type="dcterms:W3CDTF">2022-03-08T14:32:03Z</dcterms:modified>
</cp:coreProperties>
</file>