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CCPAux" sheetId="1" r:id="rId1"/>
  </sheets>
  <definedNames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<sst xmlns="http://schemas.openxmlformats.org/spreadsheetml/2006/main" count="248" uniqueCount="101">
  <si>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</si>
  <si>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</si>
  <si>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</si>
  <si>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</si>
  <si>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</si>
  <si>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</si>
  <si>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</si>
  <si>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</si>
  <si>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</si>
  <si>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</si>
  <si>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</si>
  <si>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</si>
  <si>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</si>
  <si>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</si>
  <si>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 xml:space="preserve">Balance General y Relación de Ingresos y Egresos </t>
  </si>
  <si>
    <t>Presupuesto Inicial</t>
  </si>
  <si>
    <t>Presupuesto Vigente</t>
  </si>
  <si>
    <t>Presupuesto Ejecutado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</si>
  <si>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</si>
  <si>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</si>
  <si>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</si>
  <si>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</si>
  <si>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</si>
  <si>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</si>
  <si>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</si>
  <si>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</si>
  <si>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</si>
  <si>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</si>
  <si>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</si>
  <si>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</si>
  <si>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</si>
  <si>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</si>
  <si>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</si>
  <si>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</si>
  <si>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</si>
  <si>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</si>
  <si>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</si>
  <si>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</si>
  <si>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</si>
  <si>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</si>
  <si>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</si>
  <si>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</si>
  <si>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</si>
  <si>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</si>
  <si>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</si>
  <si>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</si>
  <si>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</si>
  <si>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</si>
  <si>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</si>
  <si>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</si>
  <si>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</si>
  <si>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</si>
  <si>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</si>
  <si>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</si>
  <si>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</si>
  <si>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</si>
  <si>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2.3.9.2.01-Utiles de escritorio, oficina informática y de enseñanza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</si>
  <si>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</si>
  <si>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</si>
  <si>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</si>
  <si>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</si>
  <si>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</si>
  <si>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</si>
  <si>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2.6.1.1.01-Muebles de oficina y estantería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</si>
  <si>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</si>
  <si>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</si>
  <si>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</si>
  <si>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2.6.1.1.01-Muebles de Oficinas y Estanterias</t>
  </si>
  <si>
    <t>2.3.2.3.01-Prendas de vestir</t>
  </si>
  <si>
    <t>2.6.2.3.01-Cámaras fotográficas y de video</t>
  </si>
  <si>
    <t>0023-Diseño de la Encuesta Nacional de Ingresos y Gastos en los Hogares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</si>
  <si>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</si>
  <si>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</si>
  <si>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</si>
  <si>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Modificación Presupuestaria</t>
  </si>
  <si>
    <t>Periodo del 1ro de Enero al 28 de Febrero de 2017</t>
  </si>
  <si>
    <t>2.1.1.2.03-Suplencias</t>
  </si>
  <si>
    <t>2.1.1.2.05-Sueldo al personal nominal en período probatorio</t>
  </si>
  <si>
    <t>2.1.1.5.03-Prestación laboral por desvinculación</t>
  </si>
  <si>
    <t>2.1.1.5.04-Proporción de vacaciones no disfrutadas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</si>
  <si>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</si>
  <si>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</si>
  <si>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</si>
  <si>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</si>
  <si>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</si>
  <si>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</si>
  <si>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</si>
  <si>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</si>
  <si>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2.3.1.3.01-Productos pecuarios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</si>
  <si>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</si>
  <si>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</si>
  <si>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</si>
  <si>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</si>
  <si>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</si>
  <si>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</si>
  <si>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</si>
  <si>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</si>
  <si>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</si>
  <si>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</si>
  <si>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2.3.1.4.01-Madera, corcho y sus manufacturas</t>
  </si>
  <si>
    <t>2.6.1.9.01-Otros Mobiliarios y Equipos no Identificados Precedentemente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</si>
</sst>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164" fontId="4" fillId="0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left" indent="3"/>
    </xf>
    <xf numFmtId="49" fontId="3" fillId="8" borderId="0" xfId="0" applyNumberFormat="1" applyFont="1" applyFill="1" applyBorder="1" applyAlignment="1">
      <alignment horizontal="left" indent="2"/>
    </xf>
    <xf numFmtId="0" fontId="0" fillId="2" borderId="0" xfId="0" applyFill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1181100</xdr:colOff>
      <xdr:row>4</xdr:row>
      <xdr:rowOff>19050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38100</xdr:rowOff>
    </xdr:from>
    <xdr:to>
      <xdr:col>4</xdr:col>
      <xdr:colOff>1066800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3812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69.00390625" style="0" customWidth="1"/>
    <col min="2" max="2" width="15.57421875" style="0" bestFit="1" customWidth="1"/>
    <col min="3" max="3" width="18.140625" style="0" customWidth="1"/>
    <col min="4" max="4" width="18.00390625" style="0" customWidth="1"/>
    <col min="5" max="5" width="18.57421875" style="0" customWidth="1"/>
    <col min="6" max="6" width="13.421875" style="0" bestFit="1" customWidth="1"/>
    <col min="7" max="7" width="10.7109375" style="0" bestFit="1" customWidth="1"/>
    <col min="8" max="8" width="15.8515625" style="0" bestFit="1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.75">
      <c r="A2" s="17" t="s">
        <v>1</v>
      </c>
      <c r="B2" s="17"/>
      <c r="C2" s="17"/>
      <c r="D2" s="17"/>
      <c r="E2" s="17"/>
    </row>
    <row r="3" spans="1:5" ht="15.75">
      <c r="A3" s="18" t="s">
        <v>18</v>
      </c>
      <c r="B3" s="18"/>
      <c r="C3" s="18"/>
      <c r="D3" s="18"/>
      <c r="E3" s="18"/>
    </row>
    <row r="4" spans="1:5" ht="15.75">
      <c r="A4" s="18" t="s">
        <v>14</v>
      </c>
      <c r="B4" s="18"/>
      <c r="C4" s="18"/>
      <c r="D4" s="18"/>
      <c r="E4" s="18"/>
    </row>
    <row r="5" spans="1:5" ht="19.5" customHeight="1">
      <c r="A5" s="18" t="s">
        <v>75</v>
      </c>
      <c r="B5" s="18"/>
      <c r="C5" s="18"/>
      <c r="D5" s="18"/>
      <c r="E5" s="18"/>
    </row>
    <row r="6" spans="1:5" s="2" customFormat="1" ht="26.25" thickBot="1">
      <c r="A6" s="1" t="s">
        <v>2</v>
      </c>
      <c r="B6" s="1" t="s">
        <v>15</v>
      </c>
      <c r="C6" s="1" t="s">
        <v>74</v>
      </c>
      <c r="D6" s="1" t="s">
        <v>16</v>
      </c>
      <c r="E6" s="1" t="s">
        <v>17</v>
      </c>
    </row>
    <row r="7" spans="1:5" ht="13.5" thickBot="1">
      <c r="A7" s="3" t="s">
        <v>19</v>
      </c>
      <c r="B7" s="4">
        <f>B8+B79+B104+B127+B144+B157+B182+B204+B212+B220+B223</f>
        <v>380809003</v>
      </c>
      <c r="C7" s="4">
        <f>C8+C79+C104+C127+C144+C157+C182+C204+C212+C220+C223</f>
        <v>0</v>
      </c>
      <c r="D7" s="4">
        <f>D8+D79+D104+D127+D144+D157+D182+D204+D212+D220+D223</f>
        <v>380809003</v>
      </c>
      <c r="E7" s="4">
        <f>E8+E79+E104+E127+E144+E157+E182+E204+E212+E220+E223</f>
        <v>43097929.73</v>
      </c>
    </row>
    <row r="8" spans="1:5" ht="12.75">
      <c r="A8" s="5" t="s">
        <v>3</v>
      </c>
      <c r="B8" s="6">
        <f>B9+B24+B50+B71</f>
        <v>139366129</v>
      </c>
      <c r="C8" s="6">
        <f>C9+C24+C50+C71</f>
        <v>9968289</v>
      </c>
      <c r="D8" s="6">
        <f>D9+D24+D50+D71</f>
        <v>149334418</v>
      </c>
      <c r="E8" s="6">
        <f>E9+E24+E50+E71</f>
        <v>19622237.810000002</v>
      </c>
    </row>
    <row r="9" spans="1:5" ht="12.75">
      <c r="A9" s="7" t="s">
        <v>4</v>
      </c>
      <c r="B9" s="8">
        <f>SUM(B10:B23)</f>
        <v>103731910</v>
      </c>
      <c r="C9" s="8">
        <f>SUM(C10:C23)</f>
        <v>9987289</v>
      </c>
      <c r="D9" s="8">
        <f>SUM(D10:D23)</f>
        <v>113719199</v>
      </c>
      <c r="E9" s="8">
        <f>SUM(E10:E23)</f>
        <v>16213738.040000001</v>
      </c>
    </row>
    <row r="10" spans="1:5" ht="12.75">
      <c r="A10" s="9" t="s">
        <v>20</v>
      </c>
      <c r="B10" s="10">
        <v>50788686</v>
      </c>
      <c r="C10" s="10">
        <f>+D10-B10</f>
        <v>-3343711</v>
      </c>
      <c r="D10" s="10">
        <v>47444975</v>
      </c>
      <c r="E10" s="10">
        <v>7794830.5</v>
      </c>
    </row>
    <row r="11" spans="1:5" ht="12.75">
      <c r="A11" s="9" t="s">
        <v>21</v>
      </c>
      <c r="B11" s="10">
        <v>22727076</v>
      </c>
      <c r="C11" s="10">
        <f aca="true" t="shared" si="0" ref="C11:C74">+D11-B11</f>
        <v>10554000</v>
      </c>
      <c r="D11" s="10">
        <v>33281076</v>
      </c>
      <c r="E11" s="10">
        <v>4876579.33</v>
      </c>
    </row>
    <row r="12" spans="1:5" ht="12.75">
      <c r="A12" s="9" t="s">
        <v>76</v>
      </c>
      <c r="B12" s="10">
        <v>180000</v>
      </c>
      <c r="C12" s="10">
        <f t="shared" si="0"/>
        <v>0</v>
      </c>
      <c r="D12" s="10">
        <v>180000</v>
      </c>
      <c r="E12" s="10">
        <v>0</v>
      </c>
    </row>
    <row r="13" spans="1:5" ht="12.75">
      <c r="A13" s="9" t="s">
        <v>77</v>
      </c>
      <c r="B13" s="10">
        <v>1464000</v>
      </c>
      <c r="C13" s="10">
        <f t="shared" si="0"/>
        <v>-600000</v>
      </c>
      <c r="D13" s="10">
        <v>864000</v>
      </c>
      <c r="E13" s="10">
        <v>144000</v>
      </c>
    </row>
    <row r="14" spans="1:5" ht="12.75">
      <c r="A14" s="9" t="s">
        <v>22</v>
      </c>
      <c r="B14" s="10">
        <v>1207145</v>
      </c>
      <c r="C14" s="10">
        <f t="shared" si="0"/>
        <v>1960000</v>
      </c>
      <c r="D14" s="10">
        <v>3167145</v>
      </c>
      <c r="E14" s="10">
        <v>527690.82</v>
      </c>
    </row>
    <row r="15" spans="1:5" ht="12.75">
      <c r="A15" s="9" t="s">
        <v>23</v>
      </c>
      <c r="B15" s="10">
        <v>6446804</v>
      </c>
      <c r="C15" s="10">
        <f t="shared" si="0"/>
        <v>660000</v>
      </c>
      <c r="D15" s="10">
        <v>7106804</v>
      </c>
      <c r="E15" s="10">
        <v>0</v>
      </c>
    </row>
    <row r="16" spans="1:5" ht="12.75">
      <c r="A16" s="9" t="s">
        <v>78</v>
      </c>
      <c r="B16" s="10">
        <v>0</v>
      </c>
      <c r="C16" s="10">
        <f t="shared" si="0"/>
        <v>1210000</v>
      </c>
      <c r="D16" s="10">
        <v>1210000</v>
      </c>
      <c r="E16" s="10">
        <v>0</v>
      </c>
    </row>
    <row r="17" spans="1:5" ht="12.75">
      <c r="A17" s="9" t="s">
        <v>79</v>
      </c>
      <c r="B17" s="10">
        <v>0</v>
      </c>
      <c r="C17" s="10">
        <f t="shared" si="0"/>
        <v>671600</v>
      </c>
      <c r="D17" s="10">
        <v>671600</v>
      </c>
      <c r="E17" s="10">
        <v>671435.15</v>
      </c>
    </row>
    <row r="18" spans="1:5" ht="12.75">
      <c r="A18" s="11" t="s">
        <v>24</v>
      </c>
      <c r="B18" s="12">
        <v>5443224</v>
      </c>
      <c r="C18" s="10">
        <f t="shared" si="0"/>
        <v>-1399600</v>
      </c>
      <c r="D18" s="12">
        <v>4043624</v>
      </c>
      <c r="E18" s="10">
        <v>0</v>
      </c>
    </row>
    <row r="19" spans="1:5" ht="12.75">
      <c r="A19" s="11" t="s">
        <v>25</v>
      </c>
      <c r="B19" s="12">
        <v>1480740</v>
      </c>
      <c r="C19" s="10">
        <f t="shared" si="0"/>
        <v>0</v>
      </c>
      <c r="D19" s="12">
        <v>1480740</v>
      </c>
      <c r="E19" s="10">
        <v>240000</v>
      </c>
    </row>
    <row r="20" spans="1:5" ht="12.75">
      <c r="A20" s="11" t="s">
        <v>26</v>
      </c>
      <c r="B20" s="12">
        <v>2417711</v>
      </c>
      <c r="C20" s="10">
        <f t="shared" si="0"/>
        <v>0</v>
      </c>
      <c r="D20" s="12">
        <v>2417711</v>
      </c>
      <c r="E20" s="10">
        <v>0</v>
      </c>
    </row>
    <row r="21" spans="1:5" ht="12.75">
      <c r="A21" s="11" t="s">
        <v>27</v>
      </c>
      <c r="B21" s="12">
        <v>5543352</v>
      </c>
      <c r="C21" s="10">
        <f t="shared" si="0"/>
        <v>0</v>
      </c>
      <c r="D21" s="12">
        <v>5543352</v>
      </c>
      <c r="E21" s="10">
        <v>905290.4</v>
      </c>
    </row>
    <row r="22" spans="1:5" ht="12.75">
      <c r="A22" s="9" t="s">
        <v>28</v>
      </c>
      <c r="B22" s="10">
        <v>5396916</v>
      </c>
      <c r="C22" s="10">
        <f t="shared" si="0"/>
        <v>267000</v>
      </c>
      <c r="D22" s="10">
        <v>5663916</v>
      </c>
      <c r="E22" s="10">
        <v>946948.28</v>
      </c>
    </row>
    <row r="23" spans="1:5" ht="12.75">
      <c r="A23" s="9" t="s">
        <v>29</v>
      </c>
      <c r="B23" s="10">
        <v>636256</v>
      </c>
      <c r="C23" s="10">
        <f t="shared" si="0"/>
        <v>8000</v>
      </c>
      <c r="D23" s="10">
        <v>644256</v>
      </c>
      <c r="E23" s="10">
        <v>106963.56</v>
      </c>
    </row>
    <row r="24" spans="1:5" ht="12.75">
      <c r="A24" s="13" t="s">
        <v>5</v>
      </c>
      <c r="B24" s="8">
        <f>SUM(B25:B49)</f>
        <v>24720488</v>
      </c>
      <c r="C24" s="8">
        <f>SUM(C25:C49)</f>
        <v>-147480</v>
      </c>
      <c r="D24" s="8">
        <f>SUM(D25:D49)</f>
        <v>24573008</v>
      </c>
      <c r="E24" s="8">
        <f>SUM(E25:E49)</f>
        <v>3068998.77</v>
      </c>
    </row>
    <row r="25" spans="1:5" ht="12.75">
      <c r="A25" s="9" t="s">
        <v>30</v>
      </c>
      <c r="B25" s="10">
        <v>80000</v>
      </c>
      <c r="C25" s="10">
        <f t="shared" si="0"/>
        <v>0</v>
      </c>
      <c r="D25" s="10">
        <v>80000</v>
      </c>
      <c r="E25" s="10">
        <v>0</v>
      </c>
    </row>
    <row r="26" spans="1:5" ht="12.75">
      <c r="A26" s="9" t="s">
        <v>31</v>
      </c>
      <c r="B26" s="10">
        <v>2500000</v>
      </c>
      <c r="C26" s="10">
        <f t="shared" si="0"/>
        <v>0</v>
      </c>
      <c r="D26" s="10">
        <v>2500000</v>
      </c>
      <c r="E26" s="10">
        <v>450689.26</v>
      </c>
    </row>
    <row r="27" spans="1:5" ht="12.75">
      <c r="A27" s="9" t="s">
        <v>32</v>
      </c>
      <c r="B27" s="10">
        <v>780000</v>
      </c>
      <c r="C27" s="10">
        <f t="shared" si="0"/>
        <v>0</v>
      </c>
      <c r="D27" s="10">
        <v>780000</v>
      </c>
      <c r="E27" s="10">
        <v>154715.61</v>
      </c>
    </row>
    <row r="28" spans="1:5" ht="12.75">
      <c r="A28" s="11" t="s">
        <v>33</v>
      </c>
      <c r="B28" s="12">
        <v>6346209</v>
      </c>
      <c r="C28" s="10">
        <f t="shared" si="0"/>
        <v>0</v>
      </c>
      <c r="D28" s="12">
        <v>6346209</v>
      </c>
      <c r="E28" s="10">
        <v>1449289.9</v>
      </c>
    </row>
    <row r="29" spans="1:5" ht="12.75">
      <c r="A29" s="11" t="s">
        <v>34</v>
      </c>
      <c r="B29" s="12">
        <v>48000</v>
      </c>
      <c r="C29" s="10">
        <f t="shared" si="0"/>
        <v>0</v>
      </c>
      <c r="D29" s="12">
        <v>48000</v>
      </c>
      <c r="E29" s="10">
        <v>7680</v>
      </c>
    </row>
    <row r="30" spans="1:5" ht="12.75">
      <c r="A30" s="11" t="s">
        <v>80</v>
      </c>
      <c r="B30" s="12">
        <v>0</v>
      </c>
      <c r="C30" s="10">
        <f t="shared" si="0"/>
        <v>556960</v>
      </c>
      <c r="D30" s="12">
        <v>556960</v>
      </c>
      <c r="E30" s="10">
        <v>556960</v>
      </c>
    </row>
    <row r="31" spans="1:5" ht="12.75">
      <c r="A31" s="11" t="s">
        <v>35</v>
      </c>
      <c r="B31" s="12">
        <v>300500</v>
      </c>
      <c r="C31" s="10">
        <f t="shared" si="0"/>
        <v>0</v>
      </c>
      <c r="D31" s="12">
        <v>300500</v>
      </c>
      <c r="E31" s="10">
        <v>0</v>
      </c>
    </row>
    <row r="32" spans="1:5" ht="12.75">
      <c r="A32" s="11" t="s">
        <v>36</v>
      </c>
      <c r="B32" s="12">
        <v>1094043</v>
      </c>
      <c r="C32" s="10">
        <f t="shared" si="0"/>
        <v>-19000</v>
      </c>
      <c r="D32" s="12">
        <v>1075043</v>
      </c>
      <c r="E32" s="10">
        <v>0</v>
      </c>
    </row>
    <row r="33" spans="1:5" ht="12.75">
      <c r="A33" s="11" t="s">
        <v>37</v>
      </c>
      <c r="B33" s="12">
        <v>615462</v>
      </c>
      <c r="C33" s="10">
        <f t="shared" si="0"/>
        <v>0</v>
      </c>
      <c r="D33" s="12">
        <v>615462</v>
      </c>
      <c r="E33" s="10">
        <v>0</v>
      </c>
    </row>
    <row r="34" spans="1:5" ht="12.75">
      <c r="A34" s="11" t="s">
        <v>38</v>
      </c>
      <c r="B34" s="12">
        <v>350000</v>
      </c>
      <c r="C34" s="10">
        <f t="shared" si="0"/>
        <v>0</v>
      </c>
      <c r="D34" s="12">
        <v>350000</v>
      </c>
      <c r="E34" s="10">
        <v>0</v>
      </c>
    </row>
    <row r="35" spans="1:5" ht="12.75">
      <c r="A35" s="11" t="s">
        <v>81</v>
      </c>
      <c r="B35" s="12">
        <v>0</v>
      </c>
      <c r="C35" s="10">
        <f t="shared" si="0"/>
        <v>5900</v>
      </c>
      <c r="D35" s="12">
        <v>5900</v>
      </c>
      <c r="E35" s="10">
        <v>0</v>
      </c>
    </row>
    <row r="36" spans="1:5" ht="12.75">
      <c r="A36" s="11" t="s">
        <v>82</v>
      </c>
      <c r="B36" s="12">
        <v>0</v>
      </c>
      <c r="C36" s="10">
        <f t="shared" si="0"/>
        <v>53224.5</v>
      </c>
      <c r="D36" s="12">
        <v>53224.5</v>
      </c>
      <c r="E36" s="10">
        <v>0</v>
      </c>
    </row>
    <row r="37" spans="1:5" ht="12.75">
      <c r="A37" s="11" t="s">
        <v>39</v>
      </c>
      <c r="B37" s="12">
        <v>1500000</v>
      </c>
      <c r="C37" s="10">
        <f t="shared" si="0"/>
        <v>0</v>
      </c>
      <c r="D37" s="12">
        <v>1500000</v>
      </c>
      <c r="E37" s="10">
        <v>0</v>
      </c>
    </row>
    <row r="38" spans="1:5" ht="12.75">
      <c r="A38" s="11" t="s">
        <v>40</v>
      </c>
      <c r="B38" s="12">
        <v>270000</v>
      </c>
      <c r="C38" s="10">
        <f t="shared" si="0"/>
        <v>0</v>
      </c>
      <c r="D38" s="12">
        <v>270000</v>
      </c>
      <c r="E38" s="10">
        <v>10000</v>
      </c>
    </row>
    <row r="39" spans="1:5" ht="12.75">
      <c r="A39" s="11" t="s">
        <v>41</v>
      </c>
      <c r="B39" s="12">
        <v>75000</v>
      </c>
      <c r="C39" s="10">
        <f t="shared" si="0"/>
        <v>53620</v>
      </c>
      <c r="D39" s="12">
        <v>128620</v>
      </c>
      <c r="E39" s="10">
        <v>96760</v>
      </c>
    </row>
    <row r="40" spans="1:5" ht="12.75">
      <c r="A40" s="11" t="s">
        <v>83</v>
      </c>
      <c r="B40" s="12">
        <v>67301</v>
      </c>
      <c r="C40" s="10">
        <f t="shared" si="0"/>
        <v>12939</v>
      </c>
      <c r="D40" s="12">
        <v>80240</v>
      </c>
      <c r="E40" s="10">
        <v>0</v>
      </c>
    </row>
    <row r="41" spans="1:5" ht="12.75">
      <c r="A41" s="11" t="s">
        <v>42</v>
      </c>
      <c r="B41" s="12">
        <v>785572</v>
      </c>
      <c r="C41" s="10">
        <f t="shared" si="0"/>
        <v>0</v>
      </c>
      <c r="D41" s="12">
        <v>785572</v>
      </c>
      <c r="E41" s="10">
        <v>0</v>
      </c>
    </row>
    <row r="42" spans="1:5" ht="12.75">
      <c r="A42" s="11" t="s">
        <v>84</v>
      </c>
      <c r="B42" s="12">
        <v>0</v>
      </c>
      <c r="C42" s="10">
        <f t="shared" si="0"/>
        <v>61360</v>
      </c>
      <c r="D42" s="12">
        <v>61360</v>
      </c>
      <c r="E42" s="10">
        <v>0</v>
      </c>
    </row>
    <row r="43" spans="1:5" ht="12.75">
      <c r="A43" s="11" t="s">
        <v>62</v>
      </c>
      <c r="B43" s="12">
        <v>1340000</v>
      </c>
      <c r="C43" s="10">
        <f t="shared" si="0"/>
        <v>0</v>
      </c>
      <c r="D43" s="12">
        <v>1340000</v>
      </c>
      <c r="E43" s="10">
        <v>0</v>
      </c>
    </row>
    <row r="44" spans="1:5" ht="12.75">
      <c r="A44" s="11" t="s">
        <v>85</v>
      </c>
      <c r="B44" s="12">
        <v>0</v>
      </c>
      <c r="C44" s="10">
        <f t="shared" si="0"/>
        <v>368980</v>
      </c>
      <c r="D44" s="12">
        <v>368980</v>
      </c>
      <c r="E44" s="10">
        <v>243980</v>
      </c>
    </row>
    <row r="45" spans="1:5" ht="12.75">
      <c r="A45" s="11" t="s">
        <v>65</v>
      </c>
      <c r="B45" s="12">
        <v>0</v>
      </c>
      <c r="C45" s="10">
        <f t="shared" si="0"/>
        <v>69660</v>
      </c>
      <c r="D45" s="12">
        <v>69660</v>
      </c>
      <c r="E45" s="10">
        <v>0</v>
      </c>
    </row>
    <row r="46" spans="1:5" ht="12.75">
      <c r="A46" s="11" t="s">
        <v>86</v>
      </c>
      <c r="B46" s="12">
        <v>0</v>
      </c>
      <c r="C46" s="10">
        <f t="shared" si="0"/>
        <v>13600</v>
      </c>
      <c r="D46" s="12">
        <v>13600</v>
      </c>
      <c r="E46" s="10">
        <v>0</v>
      </c>
    </row>
    <row r="47" spans="1:5" ht="12.75">
      <c r="A47" s="11" t="s">
        <v>43</v>
      </c>
      <c r="B47" s="12">
        <v>6348072</v>
      </c>
      <c r="C47" s="10">
        <f t="shared" si="0"/>
        <v>-1439543.5</v>
      </c>
      <c r="D47" s="12">
        <v>4908528.5</v>
      </c>
      <c r="E47" s="10">
        <v>85000</v>
      </c>
    </row>
    <row r="48" spans="1:5" ht="12.75">
      <c r="A48" s="11" t="s">
        <v>87</v>
      </c>
      <c r="B48" s="12">
        <v>2220329</v>
      </c>
      <c r="C48" s="10">
        <f t="shared" si="0"/>
        <v>0</v>
      </c>
      <c r="D48" s="12">
        <v>2220329</v>
      </c>
      <c r="E48" s="10">
        <v>13924</v>
      </c>
    </row>
    <row r="49" spans="1:5" ht="12.75">
      <c r="A49" s="11" t="s">
        <v>66</v>
      </c>
      <c r="B49" s="12">
        <v>0</v>
      </c>
      <c r="C49" s="10">
        <f t="shared" si="0"/>
        <v>114820</v>
      </c>
      <c r="D49" s="12">
        <v>114820</v>
      </c>
      <c r="E49" s="10">
        <v>0</v>
      </c>
    </row>
    <row r="50" spans="1:5" ht="12.75">
      <c r="A50" s="13" t="s">
        <v>6</v>
      </c>
      <c r="B50" s="8">
        <f>SUM(B51:B70)</f>
        <v>5067577</v>
      </c>
      <c r="C50" s="8">
        <f>SUM(C51:C70)</f>
        <v>128480</v>
      </c>
      <c r="D50" s="8">
        <f>SUM(D51:D70)</f>
        <v>5196057</v>
      </c>
      <c r="E50" s="8">
        <f>SUM(E51:E70)</f>
        <v>339501</v>
      </c>
    </row>
    <row r="51" spans="1:5" ht="12.75">
      <c r="A51" s="9" t="s">
        <v>44</v>
      </c>
      <c r="B51" s="10">
        <v>600000</v>
      </c>
      <c r="C51" s="10">
        <f t="shared" si="0"/>
        <v>0</v>
      </c>
      <c r="D51" s="10">
        <v>600000</v>
      </c>
      <c r="E51" s="10">
        <v>20328</v>
      </c>
    </row>
    <row r="52" spans="1:5" ht="12.75">
      <c r="A52" s="9" t="s">
        <v>88</v>
      </c>
      <c r="B52" s="10">
        <v>0</v>
      </c>
      <c r="C52" s="10">
        <f t="shared" si="0"/>
        <v>18880</v>
      </c>
      <c r="D52" s="10">
        <v>18880</v>
      </c>
      <c r="E52" s="10">
        <v>0</v>
      </c>
    </row>
    <row r="53" spans="1:5" ht="12.75">
      <c r="A53" s="9" t="s">
        <v>45</v>
      </c>
      <c r="B53" s="10">
        <v>100000</v>
      </c>
      <c r="C53" s="10">
        <f t="shared" si="0"/>
        <v>0</v>
      </c>
      <c r="D53" s="10">
        <v>100000</v>
      </c>
      <c r="E53" s="10">
        <v>0</v>
      </c>
    </row>
    <row r="54" spans="1:5" ht="12.75">
      <c r="A54" s="11" t="s">
        <v>89</v>
      </c>
      <c r="B54" s="10">
        <v>5098</v>
      </c>
      <c r="C54" s="10">
        <f t="shared" si="0"/>
        <v>0</v>
      </c>
      <c r="D54" s="10">
        <v>5098</v>
      </c>
      <c r="E54" s="10">
        <v>0</v>
      </c>
    </row>
    <row r="55" spans="1:5" ht="12.75">
      <c r="A55" s="9" t="s">
        <v>46</v>
      </c>
      <c r="B55" s="10">
        <v>413234</v>
      </c>
      <c r="C55" s="10">
        <f t="shared" si="0"/>
        <v>0</v>
      </c>
      <c r="D55" s="10">
        <v>413234</v>
      </c>
      <c r="E55" s="10">
        <v>0</v>
      </c>
    </row>
    <row r="56" spans="1:5" ht="12.75">
      <c r="A56" s="9" t="s">
        <v>47</v>
      </c>
      <c r="B56" s="10">
        <v>300000</v>
      </c>
      <c r="C56" s="10">
        <f t="shared" si="0"/>
        <v>0</v>
      </c>
      <c r="D56" s="10">
        <v>300000</v>
      </c>
      <c r="E56" s="10">
        <v>0</v>
      </c>
    </row>
    <row r="57" spans="1:5" ht="12.75">
      <c r="A57" s="9" t="s">
        <v>90</v>
      </c>
      <c r="B57" s="10">
        <v>22600</v>
      </c>
      <c r="C57" s="10">
        <f t="shared" si="0"/>
        <v>0</v>
      </c>
      <c r="D57" s="10">
        <v>22600</v>
      </c>
      <c r="E57" s="10">
        <v>20373</v>
      </c>
    </row>
    <row r="58" spans="1:5" ht="12.75">
      <c r="A58" s="9" t="s">
        <v>48</v>
      </c>
      <c r="B58" s="10">
        <v>350000</v>
      </c>
      <c r="C58" s="10">
        <f t="shared" si="0"/>
        <v>0</v>
      </c>
      <c r="D58" s="10">
        <v>350000</v>
      </c>
      <c r="E58" s="10">
        <v>0</v>
      </c>
    </row>
    <row r="59" spans="1:5" ht="12.75">
      <c r="A59" s="9" t="s">
        <v>49</v>
      </c>
      <c r="B59" s="10">
        <v>85700</v>
      </c>
      <c r="C59" s="10">
        <f t="shared" si="0"/>
        <v>0</v>
      </c>
      <c r="D59" s="10">
        <v>85700</v>
      </c>
      <c r="E59" s="10">
        <v>0</v>
      </c>
    </row>
    <row r="60" spans="1:5" ht="12.75">
      <c r="A60" s="9" t="s">
        <v>50</v>
      </c>
      <c r="B60" s="10">
        <v>19598</v>
      </c>
      <c r="C60" s="10">
        <f t="shared" si="0"/>
        <v>0</v>
      </c>
      <c r="D60" s="10">
        <v>19598</v>
      </c>
      <c r="E60" s="10">
        <v>0</v>
      </c>
    </row>
    <row r="61" spans="1:5" ht="12.75">
      <c r="A61" s="9" t="s">
        <v>51</v>
      </c>
      <c r="B61" s="10">
        <v>2280000</v>
      </c>
      <c r="C61" s="10">
        <f t="shared" si="0"/>
        <v>0</v>
      </c>
      <c r="D61" s="10">
        <v>2280000</v>
      </c>
      <c r="E61" s="10">
        <v>190000</v>
      </c>
    </row>
    <row r="62" spans="1:5" ht="12.75">
      <c r="A62" s="9" t="s">
        <v>52</v>
      </c>
      <c r="B62" s="10">
        <v>259240</v>
      </c>
      <c r="C62" s="10">
        <f t="shared" si="0"/>
        <v>109600</v>
      </c>
      <c r="D62" s="10">
        <v>368840</v>
      </c>
      <c r="E62" s="10">
        <v>108800</v>
      </c>
    </row>
    <row r="63" spans="1:5" ht="12.75">
      <c r="A63" s="9" t="s">
        <v>53</v>
      </c>
      <c r="B63" s="10">
        <v>1255</v>
      </c>
      <c r="C63" s="10">
        <f t="shared" si="0"/>
        <v>0</v>
      </c>
      <c r="D63" s="10">
        <v>1255</v>
      </c>
      <c r="E63" s="10">
        <v>0</v>
      </c>
    </row>
    <row r="64" spans="1:5" ht="12.75">
      <c r="A64" s="9" t="s">
        <v>54</v>
      </c>
      <c r="B64" s="10">
        <v>2478</v>
      </c>
      <c r="C64" s="10">
        <f t="shared" si="0"/>
        <v>0</v>
      </c>
      <c r="D64" s="10">
        <v>2478</v>
      </c>
      <c r="E64" s="10">
        <v>0</v>
      </c>
    </row>
    <row r="65" spans="1:5" ht="12.75">
      <c r="A65" s="9" t="s">
        <v>91</v>
      </c>
      <c r="B65" s="10">
        <v>18231</v>
      </c>
      <c r="C65" s="10">
        <f t="shared" si="0"/>
        <v>0</v>
      </c>
      <c r="D65" s="10">
        <v>18231</v>
      </c>
      <c r="E65" s="10">
        <v>0</v>
      </c>
    </row>
    <row r="66" spans="1:5" ht="12.75">
      <c r="A66" s="9" t="s">
        <v>55</v>
      </c>
      <c r="B66" s="10">
        <v>62000</v>
      </c>
      <c r="C66" s="10">
        <f t="shared" si="0"/>
        <v>0</v>
      </c>
      <c r="D66" s="10">
        <v>62000</v>
      </c>
      <c r="E66" s="10">
        <v>0</v>
      </c>
    </row>
    <row r="67" spans="1:5" ht="12.75">
      <c r="A67" s="9" t="s">
        <v>56</v>
      </c>
      <c r="B67" s="10">
        <v>337500</v>
      </c>
      <c r="C67" s="10">
        <f t="shared" si="0"/>
        <v>0</v>
      </c>
      <c r="D67" s="10">
        <v>337500</v>
      </c>
      <c r="E67" s="10">
        <v>0</v>
      </c>
    </row>
    <row r="68" spans="1:5" ht="12.75">
      <c r="A68" s="9" t="s">
        <v>57</v>
      </c>
      <c r="B68" s="10">
        <v>10266</v>
      </c>
      <c r="C68" s="10">
        <f t="shared" si="0"/>
        <v>0</v>
      </c>
      <c r="D68" s="10">
        <v>10266</v>
      </c>
      <c r="E68" s="10">
        <v>0</v>
      </c>
    </row>
    <row r="69" spans="1:5" ht="12.75">
      <c r="A69" s="9" t="s">
        <v>58</v>
      </c>
      <c r="B69" s="10">
        <v>50000</v>
      </c>
      <c r="C69" s="10">
        <f t="shared" si="0"/>
        <v>0</v>
      </c>
      <c r="D69" s="10">
        <v>50000</v>
      </c>
      <c r="E69" s="10">
        <v>0</v>
      </c>
    </row>
    <row r="70" spans="1:5" ht="12.75">
      <c r="A70" s="9" t="s">
        <v>59</v>
      </c>
      <c r="B70" s="10">
        <v>150377</v>
      </c>
      <c r="C70" s="10">
        <f t="shared" si="0"/>
        <v>0</v>
      </c>
      <c r="D70" s="10">
        <v>150377</v>
      </c>
      <c r="E70" s="10">
        <v>0</v>
      </c>
    </row>
    <row r="71" spans="1:5" ht="12.75">
      <c r="A71" s="13" t="s">
        <v>7</v>
      </c>
      <c r="B71" s="8">
        <f>SUM(B72:B78)</f>
        <v>5846154</v>
      </c>
      <c r="C71" s="8">
        <f>SUM(C72:C78)</f>
        <v>0</v>
      </c>
      <c r="D71" s="8">
        <f>SUM(D72:D78)</f>
        <v>5846154</v>
      </c>
      <c r="E71" s="8">
        <f>SUM(E72:E78)</f>
        <v>0</v>
      </c>
    </row>
    <row r="72" spans="1:5" ht="12.75">
      <c r="A72" s="9" t="s">
        <v>63</v>
      </c>
      <c r="B72" s="10">
        <v>400000</v>
      </c>
      <c r="C72" s="10">
        <f t="shared" si="0"/>
        <v>0</v>
      </c>
      <c r="D72" s="10">
        <v>400000</v>
      </c>
      <c r="E72" s="10">
        <v>0</v>
      </c>
    </row>
    <row r="73" spans="1:5" ht="12.75">
      <c r="A73" s="9" t="s">
        <v>64</v>
      </c>
      <c r="B73" s="10">
        <v>94706</v>
      </c>
      <c r="C73" s="10">
        <f t="shared" si="0"/>
        <v>0</v>
      </c>
      <c r="D73" s="10">
        <v>94706</v>
      </c>
      <c r="E73" s="10">
        <v>0</v>
      </c>
    </row>
    <row r="74" spans="1:5" ht="12.75">
      <c r="A74" s="9" t="s">
        <v>92</v>
      </c>
      <c r="B74" s="10">
        <v>136500</v>
      </c>
      <c r="C74" s="10">
        <f t="shared" si="0"/>
        <v>0</v>
      </c>
      <c r="D74" s="10">
        <v>136500</v>
      </c>
      <c r="E74" s="10">
        <v>0</v>
      </c>
    </row>
    <row r="75" spans="1:5" ht="12.75">
      <c r="A75" s="9" t="s">
        <v>60</v>
      </c>
      <c r="B75" s="10">
        <v>30500</v>
      </c>
      <c r="C75" s="10">
        <f>+D75-B75</f>
        <v>0</v>
      </c>
      <c r="D75" s="10">
        <v>30500</v>
      </c>
      <c r="E75" s="10">
        <v>0</v>
      </c>
    </row>
    <row r="76" spans="1:5" ht="12.75">
      <c r="A76" s="9" t="s">
        <v>93</v>
      </c>
      <c r="B76" s="10">
        <v>13500</v>
      </c>
      <c r="C76" s="10">
        <f>+D76-B76</f>
        <v>0</v>
      </c>
      <c r="D76" s="10">
        <v>13500</v>
      </c>
      <c r="E76" s="10">
        <v>0</v>
      </c>
    </row>
    <row r="77" spans="1:5" ht="12.75">
      <c r="A77" s="9" t="s">
        <v>94</v>
      </c>
      <c r="B77" s="10">
        <v>188448</v>
      </c>
      <c r="C77" s="10">
        <f>+D77-B77</f>
        <v>0</v>
      </c>
      <c r="D77" s="10">
        <v>188448</v>
      </c>
      <c r="E77" s="10">
        <v>0</v>
      </c>
    </row>
    <row r="78" spans="1:5" ht="12.75">
      <c r="A78" s="9" t="s">
        <v>95</v>
      </c>
      <c r="B78" s="10">
        <v>4982500</v>
      </c>
      <c r="C78" s="10">
        <f>+D78-B78</f>
        <v>0</v>
      </c>
      <c r="D78" s="10">
        <v>4982500</v>
      </c>
      <c r="E78" s="10">
        <v>0</v>
      </c>
    </row>
    <row r="79" spans="1:5" ht="12.75">
      <c r="A79" s="14" t="s">
        <v>8</v>
      </c>
      <c r="B79" s="6">
        <f>B80+B90+B100</f>
        <v>43360182</v>
      </c>
      <c r="C79" s="6">
        <f>C80+C90+C100</f>
        <v>-47000</v>
      </c>
      <c r="D79" s="6">
        <f>D80+D90+D100</f>
        <v>43313182</v>
      </c>
      <c r="E79" s="6">
        <f>E80+E90+E100</f>
        <v>4297397.97</v>
      </c>
    </row>
    <row r="80" spans="1:5" ht="12.75">
      <c r="A80" s="13" t="s">
        <v>4</v>
      </c>
      <c r="B80" s="8">
        <f>SUM(B81:B89)</f>
        <v>23360182</v>
      </c>
      <c r="C80" s="8">
        <f>SUM(C81:C89)</f>
        <v>-66000</v>
      </c>
      <c r="D80" s="8">
        <f>SUM(D81:D89)</f>
        <v>23294182</v>
      </c>
      <c r="E80" s="8">
        <f>SUM(E81:E89)</f>
        <v>3311432.4599999995</v>
      </c>
    </row>
    <row r="81" spans="1:5" ht="12.75">
      <c r="A81" s="9" t="s">
        <v>20</v>
      </c>
      <c r="B81" s="10">
        <v>12467057</v>
      </c>
      <c r="C81" s="10">
        <f aca="true" t="shared" si="1" ref="C81:C89">+D81-B81</f>
        <v>546000</v>
      </c>
      <c r="D81" s="10">
        <v>13013057</v>
      </c>
      <c r="E81" s="10">
        <v>2216842.78</v>
      </c>
    </row>
    <row r="82" spans="1:5" ht="12.75">
      <c r="A82" s="9" t="s">
        <v>21</v>
      </c>
      <c r="B82" s="10">
        <v>4634197</v>
      </c>
      <c r="C82" s="10">
        <f t="shared" si="1"/>
        <v>-612000</v>
      </c>
      <c r="D82" s="10">
        <v>4022197</v>
      </c>
      <c r="E82" s="10">
        <v>670200</v>
      </c>
    </row>
    <row r="83" spans="1:5" ht="12.75">
      <c r="A83" s="9" t="s">
        <v>76</v>
      </c>
      <c r="B83" s="10">
        <v>168000</v>
      </c>
      <c r="C83" s="10">
        <f t="shared" si="1"/>
        <v>0</v>
      </c>
      <c r="D83" s="10">
        <v>168000</v>
      </c>
      <c r="E83" s="10">
        <v>0</v>
      </c>
    </row>
    <row r="84" spans="1:5" ht="12.75">
      <c r="A84" s="9" t="s">
        <v>23</v>
      </c>
      <c r="B84" s="10">
        <v>1420022</v>
      </c>
      <c r="C84" s="10">
        <f t="shared" si="1"/>
        <v>0</v>
      </c>
      <c r="D84" s="10">
        <v>1420022</v>
      </c>
      <c r="E84" s="10">
        <v>0</v>
      </c>
    </row>
    <row r="85" spans="1:5" ht="12.75">
      <c r="A85" s="9" t="s">
        <v>24</v>
      </c>
      <c r="B85" s="10">
        <v>1420022</v>
      </c>
      <c r="C85" s="10">
        <f t="shared" si="1"/>
        <v>0</v>
      </c>
      <c r="D85" s="10">
        <v>1420022</v>
      </c>
      <c r="E85" s="10">
        <v>0</v>
      </c>
    </row>
    <row r="86" spans="1:5" ht="12.75">
      <c r="A86" s="11" t="s">
        <v>26</v>
      </c>
      <c r="B86" s="12">
        <v>690450</v>
      </c>
      <c r="C86" s="10">
        <f t="shared" si="1"/>
        <v>0</v>
      </c>
      <c r="D86" s="12">
        <v>690450</v>
      </c>
      <c r="E86" s="10">
        <v>0</v>
      </c>
    </row>
    <row r="87" spans="1:5" ht="12.75">
      <c r="A87" s="9" t="s">
        <v>27</v>
      </c>
      <c r="B87" s="10">
        <v>1190331</v>
      </c>
      <c r="C87" s="10">
        <f t="shared" si="1"/>
        <v>0</v>
      </c>
      <c r="D87" s="10">
        <v>1190331</v>
      </c>
      <c r="E87" s="10">
        <v>195268.78</v>
      </c>
    </row>
    <row r="88" spans="1:5" ht="12.75">
      <c r="A88" s="9" t="s">
        <v>28</v>
      </c>
      <c r="B88" s="10">
        <v>1221787</v>
      </c>
      <c r="C88" s="10">
        <f t="shared" si="1"/>
        <v>0</v>
      </c>
      <c r="D88" s="10">
        <v>1221787</v>
      </c>
      <c r="E88" s="10">
        <v>204980.04</v>
      </c>
    </row>
    <row r="89" spans="1:5" ht="12.75">
      <c r="A89" s="9" t="s">
        <v>29</v>
      </c>
      <c r="B89" s="10">
        <v>148316</v>
      </c>
      <c r="C89" s="10">
        <f t="shared" si="1"/>
        <v>0</v>
      </c>
      <c r="D89" s="10">
        <v>148316</v>
      </c>
      <c r="E89" s="10">
        <v>24140.86</v>
      </c>
    </row>
    <row r="90" spans="1:5" ht="12.75">
      <c r="A90" s="13" t="s">
        <v>5</v>
      </c>
      <c r="B90" s="8">
        <f>SUM(B91:B99)</f>
        <v>19613171</v>
      </c>
      <c r="C90" s="8">
        <f>SUM(C91:C99)</f>
        <v>-285971</v>
      </c>
      <c r="D90" s="8">
        <f>SUM(D91:D99)</f>
        <v>19327200</v>
      </c>
      <c r="E90" s="8">
        <f>SUM(E91:E99)</f>
        <v>985965.51</v>
      </c>
    </row>
    <row r="91" spans="1:5" ht="12.75">
      <c r="A91" s="9" t="s">
        <v>30</v>
      </c>
      <c r="B91" s="10">
        <v>257143</v>
      </c>
      <c r="C91" s="10">
        <f aca="true" t="shared" si="2" ref="C91:C99">+D91-B91</f>
        <v>0</v>
      </c>
      <c r="D91" s="10">
        <v>257143</v>
      </c>
      <c r="E91" s="10">
        <v>0</v>
      </c>
    </row>
    <row r="92" spans="1:5" ht="12.75">
      <c r="A92" s="9" t="s">
        <v>35</v>
      </c>
      <c r="B92" s="10">
        <v>1827713</v>
      </c>
      <c r="C92" s="10">
        <f t="shared" si="2"/>
        <v>0</v>
      </c>
      <c r="D92" s="10">
        <v>1827713</v>
      </c>
      <c r="E92" s="10">
        <v>0</v>
      </c>
    </row>
    <row r="93" spans="1:5" ht="12.75">
      <c r="A93" s="9" t="s">
        <v>61</v>
      </c>
      <c r="B93" s="10">
        <v>8207943</v>
      </c>
      <c r="C93" s="10">
        <f t="shared" si="2"/>
        <v>-572408</v>
      </c>
      <c r="D93" s="10">
        <v>7635535</v>
      </c>
      <c r="E93" s="10">
        <v>0</v>
      </c>
    </row>
    <row r="94" spans="1:5" ht="12.75">
      <c r="A94" s="9" t="s">
        <v>36</v>
      </c>
      <c r="B94" s="10">
        <v>0</v>
      </c>
      <c r="C94" s="10">
        <f t="shared" si="2"/>
        <v>19000</v>
      </c>
      <c r="D94" s="10">
        <v>19000</v>
      </c>
      <c r="E94" s="10">
        <v>18098.85</v>
      </c>
    </row>
    <row r="95" spans="1:5" ht="12.75">
      <c r="A95" s="9" t="s">
        <v>96</v>
      </c>
      <c r="B95" s="10">
        <v>0</v>
      </c>
      <c r="C95" s="10">
        <f t="shared" si="2"/>
        <v>159637</v>
      </c>
      <c r="D95" s="10">
        <v>159637</v>
      </c>
      <c r="E95" s="10">
        <v>0</v>
      </c>
    </row>
    <row r="96" spans="1:5" ht="12.75">
      <c r="A96" s="9" t="s">
        <v>65</v>
      </c>
      <c r="B96" s="10">
        <v>0</v>
      </c>
      <c r="C96" s="10">
        <f t="shared" si="2"/>
        <v>600000</v>
      </c>
      <c r="D96" s="10">
        <v>600000</v>
      </c>
      <c r="E96" s="10">
        <v>0</v>
      </c>
    </row>
    <row r="97" spans="1:5" ht="12.75">
      <c r="A97" s="9" t="s">
        <v>86</v>
      </c>
      <c r="B97" s="10">
        <v>0</v>
      </c>
      <c r="C97" s="10">
        <f t="shared" si="2"/>
        <v>107800</v>
      </c>
      <c r="D97" s="10">
        <v>107800</v>
      </c>
      <c r="E97" s="10">
        <v>0</v>
      </c>
    </row>
    <row r="98" spans="1:5" ht="12.75">
      <c r="A98" s="9" t="s">
        <v>43</v>
      </c>
      <c r="B98" s="10">
        <v>1402972</v>
      </c>
      <c r="C98" s="10">
        <f t="shared" si="2"/>
        <v>0</v>
      </c>
      <c r="D98" s="10">
        <v>1402972</v>
      </c>
      <c r="E98" s="10">
        <v>0</v>
      </c>
    </row>
    <row r="99" spans="1:5" ht="12.75">
      <c r="A99" s="9" t="s">
        <v>66</v>
      </c>
      <c r="B99" s="10">
        <v>7917400</v>
      </c>
      <c r="C99" s="10">
        <f t="shared" si="2"/>
        <v>-600000</v>
      </c>
      <c r="D99" s="10">
        <v>7317400</v>
      </c>
      <c r="E99" s="10">
        <v>967866.66</v>
      </c>
    </row>
    <row r="100" spans="1:5" ht="12.75">
      <c r="A100" s="13" t="s">
        <v>6</v>
      </c>
      <c r="B100" s="8">
        <f>SUM(B101:B103)</f>
        <v>386829</v>
      </c>
      <c r="C100" s="8">
        <f>SUM(C101:C103)</f>
        <v>304971</v>
      </c>
      <c r="D100" s="8">
        <f>SUM(D101:D103)</f>
        <v>691800</v>
      </c>
      <c r="E100" s="8">
        <f>SUM(E101:E103)</f>
        <v>0</v>
      </c>
    </row>
    <row r="101" spans="1:5" ht="12.75">
      <c r="A101" s="9" t="s">
        <v>89</v>
      </c>
      <c r="B101" s="10">
        <v>0</v>
      </c>
      <c r="C101" s="10">
        <f>+D101-B101</f>
        <v>147500</v>
      </c>
      <c r="D101" s="10">
        <v>147500</v>
      </c>
      <c r="E101" s="10">
        <v>0</v>
      </c>
    </row>
    <row r="102" spans="1:5" ht="12.75">
      <c r="A102" s="9" t="s">
        <v>68</v>
      </c>
      <c r="B102" s="10">
        <v>0</v>
      </c>
      <c r="C102" s="10">
        <f>+D102-B102</f>
        <v>157471</v>
      </c>
      <c r="D102" s="10">
        <v>157471</v>
      </c>
      <c r="E102" s="10">
        <v>0</v>
      </c>
    </row>
    <row r="103" spans="1:5" ht="12.75">
      <c r="A103" s="9" t="s">
        <v>56</v>
      </c>
      <c r="B103" s="10">
        <v>386829</v>
      </c>
      <c r="C103" s="10">
        <f>+D103-B103</f>
        <v>0</v>
      </c>
      <c r="D103" s="10">
        <v>386829</v>
      </c>
      <c r="E103" s="10">
        <v>0</v>
      </c>
    </row>
    <row r="104" spans="1:5" ht="12.75">
      <c r="A104" s="14" t="s">
        <v>9</v>
      </c>
      <c r="B104" s="6">
        <f>B105+B115+B123</f>
        <v>85382369</v>
      </c>
      <c r="C104" s="6">
        <f>C105+C115+C123</f>
        <v>-23169289</v>
      </c>
      <c r="D104" s="6">
        <f>D105+D115+D123</f>
        <v>62213080</v>
      </c>
      <c r="E104" s="6">
        <f>E105+E115+E123</f>
        <v>7777567.3</v>
      </c>
    </row>
    <row r="105" spans="1:5" ht="12.75">
      <c r="A105" s="13" t="s">
        <v>4</v>
      </c>
      <c r="B105" s="8">
        <f>SUM(B106:B114)</f>
        <v>76871919</v>
      </c>
      <c r="C105" s="8">
        <f>SUM(C106:C114)</f>
        <v>-23169289</v>
      </c>
      <c r="D105" s="8">
        <f>SUM(D106:D114)</f>
        <v>53702630</v>
      </c>
      <c r="E105" s="8">
        <f>SUM(E106:E114)</f>
        <v>7647267.3</v>
      </c>
    </row>
    <row r="106" spans="1:5" ht="12.75">
      <c r="A106" s="9" t="s">
        <v>20</v>
      </c>
      <c r="B106" s="10">
        <v>34844198</v>
      </c>
      <c r="C106" s="10">
        <f aca="true" t="shared" si="3" ref="C106:C114">+D106-B106</f>
        <v>-11894000</v>
      </c>
      <c r="D106" s="10">
        <v>22950198</v>
      </c>
      <c r="E106" s="10">
        <v>3815890</v>
      </c>
    </row>
    <row r="107" spans="1:5" ht="12.75">
      <c r="A107" s="9" t="s">
        <v>21</v>
      </c>
      <c r="B107" s="10">
        <v>22813356</v>
      </c>
      <c r="C107" s="10">
        <f t="shared" si="3"/>
        <v>-6144000</v>
      </c>
      <c r="D107" s="10">
        <v>16669356</v>
      </c>
      <c r="E107" s="10">
        <v>2724644.67</v>
      </c>
    </row>
    <row r="108" spans="1:5" ht="12.75">
      <c r="A108" s="9" t="s">
        <v>23</v>
      </c>
      <c r="B108" s="10">
        <v>4779798</v>
      </c>
      <c r="C108" s="10">
        <f t="shared" si="3"/>
        <v>-1478289</v>
      </c>
      <c r="D108" s="10">
        <v>3301509</v>
      </c>
      <c r="E108" s="10">
        <v>0</v>
      </c>
    </row>
    <row r="109" spans="1:5" ht="12.75">
      <c r="A109" s="9" t="s">
        <v>79</v>
      </c>
      <c r="B109" s="10">
        <v>0</v>
      </c>
      <c r="C109" s="10">
        <f t="shared" si="3"/>
        <v>121551</v>
      </c>
      <c r="D109" s="10">
        <v>121551</v>
      </c>
      <c r="E109" s="10">
        <v>121550.54</v>
      </c>
    </row>
    <row r="110" spans="1:5" ht="12.75">
      <c r="A110" s="9" t="s">
        <v>24</v>
      </c>
      <c r="B110" s="10">
        <v>4779798</v>
      </c>
      <c r="C110" s="10">
        <f t="shared" si="3"/>
        <v>-1599551</v>
      </c>
      <c r="D110" s="10">
        <v>3180247</v>
      </c>
      <c r="E110" s="10">
        <v>0</v>
      </c>
    </row>
    <row r="111" spans="1:5" ht="12.75">
      <c r="A111" s="11" t="s">
        <v>26</v>
      </c>
      <c r="B111" s="12">
        <v>1010350</v>
      </c>
      <c r="C111" s="10">
        <f t="shared" si="3"/>
        <v>0</v>
      </c>
      <c r="D111" s="12">
        <v>1010350</v>
      </c>
      <c r="E111" s="10">
        <v>0</v>
      </c>
    </row>
    <row r="112" spans="1:5" ht="12.75">
      <c r="A112" s="9" t="s">
        <v>27</v>
      </c>
      <c r="B112" s="10">
        <v>4024198</v>
      </c>
      <c r="C112" s="10">
        <f t="shared" si="3"/>
        <v>-1250000</v>
      </c>
      <c r="D112" s="10">
        <v>2774198</v>
      </c>
      <c r="E112" s="10">
        <v>457846.35</v>
      </c>
    </row>
    <row r="113" spans="1:5" ht="12.75">
      <c r="A113" s="9" t="s">
        <v>28</v>
      </c>
      <c r="B113" s="10">
        <v>4052408</v>
      </c>
      <c r="C113" s="10">
        <f t="shared" si="3"/>
        <v>-925000</v>
      </c>
      <c r="D113" s="10">
        <v>3127408</v>
      </c>
      <c r="E113" s="10">
        <v>464377.96</v>
      </c>
    </row>
    <row r="114" spans="1:5" ht="12.75">
      <c r="A114" s="9" t="s">
        <v>29</v>
      </c>
      <c r="B114" s="10">
        <v>567813</v>
      </c>
      <c r="C114" s="10">
        <f t="shared" si="3"/>
        <v>0</v>
      </c>
      <c r="D114" s="10">
        <v>567813</v>
      </c>
      <c r="E114" s="10">
        <v>62957.78</v>
      </c>
    </row>
    <row r="115" spans="1:5" ht="12.75">
      <c r="A115" s="13" t="s">
        <v>5</v>
      </c>
      <c r="B115" s="8">
        <f>SUM(B116:B122)</f>
        <v>8238450</v>
      </c>
      <c r="C115" s="8">
        <f>SUM(C116:C122)</f>
        <v>0</v>
      </c>
      <c r="D115" s="8">
        <f>SUM(D116:D122)</f>
        <v>8238450</v>
      </c>
      <c r="E115" s="8">
        <f>SUM(E116:E122)</f>
        <v>130300</v>
      </c>
    </row>
    <row r="116" spans="1:5" ht="12.75">
      <c r="A116" s="9" t="s">
        <v>61</v>
      </c>
      <c r="B116" s="10">
        <v>302000</v>
      </c>
      <c r="C116" s="10">
        <f aca="true" t="shared" si="4" ref="C116:C122">+D116-B116</f>
        <v>0</v>
      </c>
      <c r="D116" s="10">
        <v>302000</v>
      </c>
      <c r="E116" s="10">
        <v>27000</v>
      </c>
    </row>
    <row r="117" spans="1:5" ht="12.75">
      <c r="A117" s="9" t="s">
        <v>37</v>
      </c>
      <c r="B117" s="10">
        <v>3260000</v>
      </c>
      <c r="C117" s="10">
        <f t="shared" si="4"/>
        <v>0</v>
      </c>
      <c r="D117" s="10">
        <v>3260000</v>
      </c>
      <c r="E117" s="10">
        <v>103300</v>
      </c>
    </row>
    <row r="118" spans="1:5" ht="12.75">
      <c r="A118" s="9" t="s">
        <v>97</v>
      </c>
      <c r="B118" s="10">
        <v>90000</v>
      </c>
      <c r="C118" s="10">
        <f t="shared" si="4"/>
        <v>0</v>
      </c>
      <c r="D118" s="10">
        <v>90000</v>
      </c>
      <c r="E118" s="10">
        <v>0</v>
      </c>
    </row>
    <row r="119" spans="1:5" ht="12.75">
      <c r="A119" s="9" t="s">
        <v>62</v>
      </c>
      <c r="B119" s="10">
        <v>48150</v>
      </c>
      <c r="C119" s="10">
        <f t="shared" si="4"/>
        <v>0</v>
      </c>
      <c r="D119" s="10">
        <v>48150</v>
      </c>
      <c r="E119" s="10">
        <v>0</v>
      </c>
    </row>
    <row r="120" spans="1:5" ht="12.75">
      <c r="A120" s="9" t="s">
        <v>86</v>
      </c>
      <c r="B120" s="10">
        <v>4800</v>
      </c>
      <c r="C120" s="10">
        <f t="shared" si="4"/>
        <v>0</v>
      </c>
      <c r="D120" s="10">
        <v>4800</v>
      </c>
      <c r="E120" s="10">
        <v>0</v>
      </c>
    </row>
    <row r="121" spans="1:5" ht="12.75">
      <c r="A121" s="9" t="s">
        <v>43</v>
      </c>
      <c r="B121" s="10">
        <v>60000</v>
      </c>
      <c r="C121" s="10">
        <f t="shared" si="4"/>
        <v>0</v>
      </c>
      <c r="D121" s="10">
        <v>60000</v>
      </c>
      <c r="E121" s="10">
        <v>0</v>
      </c>
    </row>
    <row r="122" spans="1:5" ht="12.75">
      <c r="A122" s="9" t="s">
        <v>66</v>
      </c>
      <c r="B122" s="10">
        <v>4473500</v>
      </c>
      <c r="C122" s="10">
        <f t="shared" si="4"/>
        <v>0</v>
      </c>
      <c r="D122" s="10">
        <v>4473500</v>
      </c>
      <c r="E122" s="10">
        <v>0</v>
      </c>
    </row>
    <row r="123" spans="1:5" ht="12.75">
      <c r="A123" s="13" t="s">
        <v>6</v>
      </c>
      <c r="B123" s="8">
        <f>SUM(B124:B126)</f>
        <v>272000</v>
      </c>
      <c r="C123" s="8">
        <f>SUM(C124:C126)</f>
        <v>0</v>
      </c>
      <c r="D123" s="8">
        <f>SUM(D124:D126)</f>
        <v>272000</v>
      </c>
      <c r="E123" s="8">
        <f>SUM(E124:E126)</f>
        <v>0</v>
      </c>
    </row>
    <row r="124" spans="1:5" ht="12.75">
      <c r="A124" s="9" t="s">
        <v>52</v>
      </c>
      <c r="B124" s="10">
        <v>150000</v>
      </c>
      <c r="C124" s="10">
        <f>+D124-B124</f>
        <v>0</v>
      </c>
      <c r="D124" s="10">
        <v>150000</v>
      </c>
      <c r="E124" s="10">
        <v>0</v>
      </c>
    </row>
    <row r="125" spans="1:5" ht="12.75">
      <c r="A125" s="9" t="s">
        <v>98</v>
      </c>
      <c r="B125" s="10">
        <v>62000</v>
      </c>
      <c r="C125" s="10">
        <f>+D125-B125</f>
        <v>0</v>
      </c>
      <c r="D125" s="10">
        <v>62000</v>
      </c>
      <c r="E125" s="10">
        <v>0</v>
      </c>
    </row>
    <row r="126" spans="1:5" ht="12.75">
      <c r="A126" s="9" t="s">
        <v>56</v>
      </c>
      <c r="B126" s="10">
        <v>60000</v>
      </c>
      <c r="C126" s="10">
        <f>+D126-B126</f>
        <v>0</v>
      </c>
      <c r="D126" s="10">
        <v>60000</v>
      </c>
      <c r="E126" s="10">
        <v>0</v>
      </c>
    </row>
    <row r="127" spans="1:5" ht="12.75">
      <c r="A127" s="14" t="s">
        <v>10</v>
      </c>
      <c r="B127" s="6">
        <f>B128+B138+B142</f>
        <v>14087354</v>
      </c>
      <c r="C127" s="6">
        <f>C128+C138+C142</f>
        <v>20932000</v>
      </c>
      <c r="D127" s="6">
        <f>D128+D138+D142</f>
        <v>35019354</v>
      </c>
      <c r="E127" s="6">
        <f>E128+E138+E142</f>
        <v>4800573.19</v>
      </c>
    </row>
    <row r="128" spans="1:5" ht="12.75">
      <c r="A128" s="13" t="s">
        <v>4</v>
      </c>
      <c r="B128" s="8">
        <f>SUM(B129:B137)</f>
        <v>11330326</v>
      </c>
      <c r="C128" s="8">
        <f>SUM(C129:C137)</f>
        <v>20932000</v>
      </c>
      <c r="D128" s="8">
        <f>SUM(D129:D137)</f>
        <v>32262326</v>
      </c>
      <c r="E128" s="8">
        <f>SUM(E129:E137)</f>
        <v>4749581.79</v>
      </c>
    </row>
    <row r="129" spans="1:5" ht="12.75">
      <c r="A129" s="9" t="s">
        <v>20</v>
      </c>
      <c r="B129" s="10">
        <v>2820000</v>
      </c>
      <c r="C129" s="10">
        <f aca="true" t="shared" si="5" ref="C129:C137">+D129-B129</f>
        <v>13000000</v>
      </c>
      <c r="D129" s="10">
        <v>15820000</v>
      </c>
      <c r="E129" s="10">
        <v>2622976.26</v>
      </c>
    </row>
    <row r="130" spans="1:5" ht="12.75">
      <c r="A130" s="9" t="s">
        <v>21</v>
      </c>
      <c r="B130" s="10">
        <v>5776000</v>
      </c>
      <c r="C130" s="10">
        <f t="shared" si="5"/>
        <v>2855000</v>
      </c>
      <c r="D130" s="10">
        <v>8631000</v>
      </c>
      <c r="E130" s="10">
        <v>1402400</v>
      </c>
    </row>
    <row r="131" spans="1:5" ht="12.75">
      <c r="A131" s="9" t="s">
        <v>23</v>
      </c>
      <c r="B131" s="10">
        <v>710000</v>
      </c>
      <c r="C131" s="10">
        <f t="shared" si="5"/>
        <v>1321000</v>
      </c>
      <c r="D131" s="10">
        <v>2031000</v>
      </c>
      <c r="E131" s="10">
        <v>0</v>
      </c>
    </row>
    <row r="132" spans="1:5" ht="12.75">
      <c r="A132" s="9" t="s">
        <v>79</v>
      </c>
      <c r="B132" s="10">
        <v>0</v>
      </c>
      <c r="C132" s="10">
        <f t="shared" si="5"/>
        <v>121000</v>
      </c>
      <c r="D132" s="10">
        <v>121000</v>
      </c>
      <c r="E132" s="10">
        <v>120996.77</v>
      </c>
    </row>
    <row r="133" spans="1:5" ht="12.75">
      <c r="A133" s="9" t="s">
        <v>24</v>
      </c>
      <c r="B133" s="10">
        <v>710000</v>
      </c>
      <c r="C133" s="10">
        <f t="shared" si="5"/>
        <v>1195000</v>
      </c>
      <c r="D133" s="10">
        <v>1905000</v>
      </c>
      <c r="E133" s="10">
        <v>0</v>
      </c>
    </row>
    <row r="134" spans="1:5" ht="12.75">
      <c r="A134" s="11" t="s">
        <v>26</v>
      </c>
      <c r="B134" s="12">
        <v>26000</v>
      </c>
      <c r="C134" s="10">
        <f t="shared" si="5"/>
        <v>0</v>
      </c>
      <c r="D134" s="12">
        <v>26000</v>
      </c>
      <c r="E134" s="10">
        <v>0</v>
      </c>
    </row>
    <row r="135" spans="1:5" ht="12.75">
      <c r="A135" s="9" t="s">
        <v>27</v>
      </c>
      <c r="B135" s="10">
        <v>604068</v>
      </c>
      <c r="C135" s="10">
        <f t="shared" si="5"/>
        <v>1120000</v>
      </c>
      <c r="D135" s="10">
        <v>1724068</v>
      </c>
      <c r="E135" s="10">
        <v>279316.02</v>
      </c>
    </row>
    <row r="136" spans="1:5" ht="12.75">
      <c r="A136" s="9" t="s">
        <v>28</v>
      </c>
      <c r="B136" s="10">
        <v>604920</v>
      </c>
      <c r="C136" s="10">
        <f t="shared" si="5"/>
        <v>1160000</v>
      </c>
      <c r="D136" s="10">
        <v>1764920</v>
      </c>
      <c r="E136" s="10">
        <v>285801.74</v>
      </c>
    </row>
    <row r="137" spans="1:5" ht="12.75">
      <c r="A137" s="9" t="s">
        <v>29</v>
      </c>
      <c r="B137" s="10">
        <v>79338</v>
      </c>
      <c r="C137" s="10">
        <f t="shared" si="5"/>
        <v>160000</v>
      </c>
      <c r="D137" s="10">
        <v>239338</v>
      </c>
      <c r="E137" s="10">
        <v>38091</v>
      </c>
    </row>
    <row r="138" spans="1:5" ht="12.75">
      <c r="A138" s="13" t="s">
        <v>5</v>
      </c>
      <c r="B138" s="8">
        <f>SUM(B139:B141)</f>
        <v>2741605</v>
      </c>
      <c r="C138" s="8">
        <f>SUM(C139:C141)</f>
        <v>0</v>
      </c>
      <c r="D138" s="8">
        <f>SUM(D139:D141)</f>
        <v>2741605</v>
      </c>
      <c r="E138" s="8">
        <f>SUM(E139:E141)</f>
        <v>50991.4</v>
      </c>
    </row>
    <row r="139" spans="1:5" ht="12.75">
      <c r="A139" s="9" t="s">
        <v>36</v>
      </c>
      <c r="B139" s="10">
        <v>942000</v>
      </c>
      <c r="C139" s="10">
        <f>+D139-B139</f>
        <v>0</v>
      </c>
      <c r="D139" s="10">
        <v>942000</v>
      </c>
      <c r="E139" s="10">
        <v>12241.4</v>
      </c>
    </row>
    <row r="140" spans="1:5" ht="12.75">
      <c r="A140" s="9" t="s">
        <v>37</v>
      </c>
      <c r="B140" s="10">
        <v>935600</v>
      </c>
      <c r="C140" s="10">
        <f>+D140-B140</f>
        <v>0</v>
      </c>
      <c r="D140" s="10">
        <v>935600</v>
      </c>
      <c r="E140" s="10">
        <v>38750</v>
      </c>
    </row>
    <row r="141" spans="1:5" ht="12.75">
      <c r="A141" s="9" t="s">
        <v>43</v>
      </c>
      <c r="B141" s="10">
        <v>864005</v>
      </c>
      <c r="C141" s="10">
        <f>+D141-B141</f>
        <v>0</v>
      </c>
      <c r="D141" s="10">
        <v>864005</v>
      </c>
      <c r="E141" s="10">
        <v>0</v>
      </c>
    </row>
    <row r="142" spans="1:5" ht="12.75">
      <c r="A142" s="13" t="s">
        <v>6</v>
      </c>
      <c r="B142" s="8">
        <f>SUM(B143)</f>
        <v>15423</v>
      </c>
      <c r="C142" s="8">
        <f>SUM(C143)</f>
        <v>0</v>
      </c>
      <c r="D142" s="8">
        <f>SUM(D143)</f>
        <v>15423</v>
      </c>
      <c r="E142" s="8">
        <f>SUM(E143)</f>
        <v>0</v>
      </c>
    </row>
    <row r="143" spans="1:5" ht="12.75">
      <c r="A143" s="9" t="s">
        <v>44</v>
      </c>
      <c r="B143" s="10">
        <v>15423</v>
      </c>
      <c r="C143" s="10">
        <f>+D143-B143</f>
        <v>0</v>
      </c>
      <c r="D143" s="10">
        <v>15423</v>
      </c>
      <c r="E143" s="10">
        <v>0</v>
      </c>
    </row>
    <row r="144" spans="1:5" ht="12.75">
      <c r="A144" s="14" t="s">
        <v>11</v>
      </c>
      <c r="B144" s="6">
        <f>B145+B155</f>
        <v>31668920</v>
      </c>
      <c r="C144" s="6">
        <f>C145+C155</f>
        <v>-2521000</v>
      </c>
      <c r="D144" s="6">
        <f>D145+D155</f>
        <v>29147920</v>
      </c>
      <c r="E144" s="6">
        <f>E145+E155</f>
        <v>3935111.37</v>
      </c>
    </row>
    <row r="145" spans="1:5" ht="12.75">
      <c r="A145" s="13" t="s">
        <v>4</v>
      </c>
      <c r="B145" s="8">
        <f>SUM(B146:B154)</f>
        <v>31368920</v>
      </c>
      <c r="C145" s="8">
        <f>SUM(C146:C154)</f>
        <v>-2521000</v>
      </c>
      <c r="D145" s="8">
        <f>SUM(D146:D154)</f>
        <v>28847920</v>
      </c>
      <c r="E145" s="8">
        <f>SUM(E146:E154)</f>
        <v>3935111.37</v>
      </c>
    </row>
    <row r="146" spans="1:5" ht="12.75">
      <c r="A146" s="9" t="s">
        <v>20</v>
      </c>
      <c r="B146" s="10">
        <v>11998560</v>
      </c>
      <c r="C146" s="10">
        <f aca="true" t="shared" si="6" ref="C146:C154">+D146-B146</f>
        <v>-1080000</v>
      </c>
      <c r="D146" s="10">
        <v>10918560</v>
      </c>
      <c r="E146" s="10">
        <v>1819760</v>
      </c>
    </row>
    <row r="147" spans="1:5" ht="12.75">
      <c r="A147" s="9" t="s">
        <v>21</v>
      </c>
      <c r="B147" s="10">
        <v>11600000</v>
      </c>
      <c r="C147" s="10">
        <f t="shared" si="6"/>
        <v>-1259000</v>
      </c>
      <c r="D147" s="10">
        <v>10341000</v>
      </c>
      <c r="E147" s="10">
        <v>1553500</v>
      </c>
    </row>
    <row r="148" spans="1:5" ht="12.75">
      <c r="A148" s="9" t="s">
        <v>23</v>
      </c>
      <c r="B148" s="10">
        <v>1953630</v>
      </c>
      <c r="C148" s="10">
        <f t="shared" si="6"/>
        <v>-182000</v>
      </c>
      <c r="D148" s="10">
        <v>1771630</v>
      </c>
      <c r="E148" s="10">
        <v>0</v>
      </c>
    </row>
    <row r="149" spans="1:5" ht="12.75">
      <c r="A149" s="9" t="s">
        <v>79</v>
      </c>
      <c r="B149" s="10">
        <v>0</v>
      </c>
      <c r="C149" s="10">
        <f t="shared" si="6"/>
        <v>47301</v>
      </c>
      <c r="D149" s="10">
        <v>47301</v>
      </c>
      <c r="E149" s="10">
        <v>47300.41</v>
      </c>
    </row>
    <row r="150" spans="1:5" ht="12.75">
      <c r="A150" s="9" t="s">
        <v>24</v>
      </c>
      <c r="B150" s="10">
        <v>1953630</v>
      </c>
      <c r="C150" s="10">
        <f t="shared" si="6"/>
        <v>-47301</v>
      </c>
      <c r="D150" s="10">
        <v>1906329</v>
      </c>
      <c r="E150" s="10">
        <v>0</v>
      </c>
    </row>
    <row r="151" spans="1:5" ht="12.75">
      <c r="A151" s="11" t="s">
        <v>26</v>
      </c>
      <c r="B151" s="12">
        <v>292650</v>
      </c>
      <c r="C151" s="10">
        <f t="shared" si="6"/>
        <v>0</v>
      </c>
      <c r="D151" s="12">
        <v>292650</v>
      </c>
      <c r="E151" s="10">
        <v>0</v>
      </c>
    </row>
    <row r="152" spans="1:5" ht="12.75">
      <c r="A152" s="9" t="s">
        <v>27</v>
      </c>
      <c r="B152" s="10">
        <v>1662149</v>
      </c>
      <c r="C152" s="10">
        <f t="shared" si="6"/>
        <v>0</v>
      </c>
      <c r="D152" s="10">
        <v>1662149</v>
      </c>
      <c r="E152" s="10">
        <v>239164.2</v>
      </c>
    </row>
    <row r="153" spans="1:5" ht="12.75">
      <c r="A153" s="9" t="s">
        <v>28</v>
      </c>
      <c r="B153" s="10">
        <v>1664498</v>
      </c>
      <c r="C153" s="10">
        <f t="shared" si="6"/>
        <v>0</v>
      </c>
      <c r="D153" s="10">
        <v>1664498</v>
      </c>
      <c r="E153" s="10">
        <v>239501.46</v>
      </c>
    </row>
    <row r="154" spans="1:5" ht="12.75">
      <c r="A154" s="9" t="s">
        <v>29</v>
      </c>
      <c r="B154" s="10">
        <v>243803</v>
      </c>
      <c r="C154" s="10">
        <f t="shared" si="6"/>
        <v>0</v>
      </c>
      <c r="D154" s="10">
        <v>243803</v>
      </c>
      <c r="E154" s="10">
        <v>35885.3</v>
      </c>
    </row>
    <row r="155" spans="1:5" ht="12.75">
      <c r="A155" s="13" t="s">
        <v>5</v>
      </c>
      <c r="B155" s="8">
        <f>SUM(B156)</f>
        <v>300000</v>
      </c>
      <c r="C155" s="8">
        <f>SUM(C156)</f>
        <v>0</v>
      </c>
      <c r="D155" s="8">
        <f>SUM(D156)</f>
        <v>300000</v>
      </c>
      <c r="E155" s="8">
        <f>SUM(E156)</f>
        <v>0</v>
      </c>
    </row>
    <row r="156" spans="1:5" ht="12.75">
      <c r="A156" s="9" t="s">
        <v>36</v>
      </c>
      <c r="B156" s="10">
        <v>300000</v>
      </c>
      <c r="C156" s="10">
        <f>+D156-B156</f>
        <v>0</v>
      </c>
      <c r="D156" s="10">
        <v>300000</v>
      </c>
      <c r="E156" s="10">
        <v>0</v>
      </c>
    </row>
    <row r="157" spans="1:5" ht="12.75">
      <c r="A157" s="14" t="s">
        <v>12</v>
      </c>
      <c r="B157" s="6">
        <f>B158+B168+B174+B180</f>
        <v>24827078</v>
      </c>
      <c r="C157" s="6">
        <f>C158+C168+C174+C180</f>
        <v>-5163000</v>
      </c>
      <c r="D157" s="6">
        <f>D158+D168+D174+D180</f>
        <v>19664078</v>
      </c>
      <c r="E157" s="6">
        <f>E158+E168+E174+E180</f>
        <v>2582033.29</v>
      </c>
    </row>
    <row r="158" spans="1:5" ht="12.75">
      <c r="A158" s="13" t="s">
        <v>4</v>
      </c>
      <c r="B158" s="8">
        <f>SUM(B159:B167)</f>
        <v>23297078</v>
      </c>
      <c r="C158" s="8">
        <f>SUM(C159:C167)</f>
        <v>-5163000</v>
      </c>
      <c r="D158" s="8">
        <f>SUM(D159:D167)</f>
        <v>18134078</v>
      </c>
      <c r="E158" s="8">
        <f>SUM(E159:E167)</f>
        <v>2582033.29</v>
      </c>
    </row>
    <row r="159" spans="1:5" ht="12.75">
      <c r="A159" s="9" t="s">
        <v>20</v>
      </c>
      <c r="B159" s="10">
        <v>9556200</v>
      </c>
      <c r="C159" s="10">
        <f aca="true" t="shared" si="7" ref="C159:C167">+D159-B159</f>
        <v>-2031000</v>
      </c>
      <c r="D159" s="10">
        <v>7525200</v>
      </c>
      <c r="E159" s="10">
        <v>1254200</v>
      </c>
    </row>
    <row r="160" spans="1:5" ht="12.75">
      <c r="A160" s="9" t="s">
        <v>21</v>
      </c>
      <c r="B160" s="10">
        <v>7760400</v>
      </c>
      <c r="C160" s="10">
        <f t="shared" si="7"/>
        <v>-1949000</v>
      </c>
      <c r="D160" s="10">
        <v>5811400</v>
      </c>
      <c r="E160" s="10">
        <v>968500</v>
      </c>
    </row>
    <row r="161" spans="1:5" ht="12.75">
      <c r="A161" s="9" t="s">
        <v>23</v>
      </c>
      <c r="B161" s="10">
        <v>1434550</v>
      </c>
      <c r="C161" s="10">
        <f t="shared" si="7"/>
        <v>-323000</v>
      </c>
      <c r="D161" s="10">
        <v>1111550</v>
      </c>
      <c r="E161" s="10">
        <v>0</v>
      </c>
    </row>
    <row r="162" spans="1:5" ht="12.75">
      <c r="A162" s="9" t="s">
        <v>79</v>
      </c>
      <c r="B162" s="10">
        <v>0</v>
      </c>
      <c r="C162" s="10">
        <f t="shared" si="7"/>
        <v>27319</v>
      </c>
      <c r="D162" s="10">
        <v>27319</v>
      </c>
      <c r="E162" s="10">
        <v>27318.87</v>
      </c>
    </row>
    <row r="163" spans="1:5" ht="12.75">
      <c r="A163" s="9" t="s">
        <v>24</v>
      </c>
      <c r="B163" s="10">
        <v>1434550</v>
      </c>
      <c r="C163" s="10">
        <f t="shared" si="7"/>
        <v>-347319</v>
      </c>
      <c r="D163" s="10">
        <v>1087231</v>
      </c>
      <c r="E163" s="10">
        <v>0</v>
      </c>
    </row>
    <row r="164" spans="1:5" ht="12.75">
      <c r="A164" s="11" t="s">
        <v>26</v>
      </c>
      <c r="B164" s="12">
        <v>530850</v>
      </c>
      <c r="C164" s="10">
        <f t="shared" si="7"/>
        <v>0</v>
      </c>
      <c r="D164" s="12">
        <v>530850</v>
      </c>
      <c r="E164" s="10">
        <v>0</v>
      </c>
    </row>
    <row r="165" spans="1:5" ht="12.75">
      <c r="A165" s="11" t="s">
        <v>27</v>
      </c>
      <c r="B165" s="10">
        <v>1196735</v>
      </c>
      <c r="C165" s="10">
        <f t="shared" si="7"/>
        <v>-270000</v>
      </c>
      <c r="D165" s="10">
        <v>926735</v>
      </c>
      <c r="E165" s="10">
        <v>153838.86</v>
      </c>
    </row>
    <row r="166" spans="1:5" ht="12.75">
      <c r="A166" s="9" t="s">
        <v>28</v>
      </c>
      <c r="B166" s="10">
        <v>1220959</v>
      </c>
      <c r="C166" s="10">
        <f t="shared" si="7"/>
        <v>-270000</v>
      </c>
      <c r="D166" s="10">
        <v>950959</v>
      </c>
      <c r="E166" s="10">
        <v>157811.7</v>
      </c>
    </row>
    <row r="167" spans="1:5" ht="12.75">
      <c r="A167" s="9" t="s">
        <v>29</v>
      </c>
      <c r="B167" s="10">
        <v>162834</v>
      </c>
      <c r="C167" s="10">
        <f t="shared" si="7"/>
        <v>0</v>
      </c>
      <c r="D167" s="10">
        <v>162834</v>
      </c>
      <c r="E167" s="10">
        <v>20363.86</v>
      </c>
    </row>
    <row r="168" spans="1:5" ht="12.75">
      <c r="A168" s="13" t="s">
        <v>5</v>
      </c>
      <c r="B168" s="8">
        <f>SUM(B169:B173)</f>
        <v>915000</v>
      </c>
      <c r="C168" s="8">
        <f>SUM(C169:C173)</f>
        <v>0</v>
      </c>
      <c r="D168" s="8">
        <f>SUM(D169:D173)</f>
        <v>915000</v>
      </c>
      <c r="E168" s="8">
        <f>SUM(E169:E173)</f>
        <v>0</v>
      </c>
    </row>
    <row r="169" spans="1:5" ht="12.75">
      <c r="A169" s="9" t="s">
        <v>35</v>
      </c>
      <c r="B169" s="10">
        <v>25000</v>
      </c>
      <c r="C169" s="10">
        <f>+D169-B169</f>
        <v>0</v>
      </c>
      <c r="D169" s="10">
        <v>25000</v>
      </c>
      <c r="E169" s="10">
        <v>0</v>
      </c>
    </row>
    <row r="170" spans="1:5" ht="12.75">
      <c r="A170" s="9" t="s">
        <v>36</v>
      </c>
      <c r="B170" s="10">
        <v>40000</v>
      </c>
      <c r="C170" s="10">
        <f>+D170-B170</f>
        <v>0</v>
      </c>
      <c r="D170" s="10">
        <v>40000</v>
      </c>
      <c r="E170" s="10">
        <v>0</v>
      </c>
    </row>
    <row r="171" spans="1:5" ht="12.75">
      <c r="A171" s="9" t="s">
        <v>37</v>
      </c>
      <c r="B171" s="10">
        <v>200000</v>
      </c>
      <c r="C171" s="10">
        <f>+D171-B171</f>
        <v>0</v>
      </c>
      <c r="D171" s="10">
        <v>200000</v>
      </c>
      <c r="E171" s="10">
        <v>0</v>
      </c>
    </row>
    <row r="172" spans="1:5" ht="12.75">
      <c r="A172" s="9" t="s">
        <v>65</v>
      </c>
      <c r="B172" s="10">
        <v>500000</v>
      </c>
      <c r="C172" s="10">
        <f>+D172-B172</f>
        <v>0</v>
      </c>
      <c r="D172" s="10">
        <v>500000</v>
      </c>
      <c r="E172" s="10">
        <v>0</v>
      </c>
    </row>
    <row r="173" spans="1:5" ht="12.75">
      <c r="A173" s="9" t="s">
        <v>43</v>
      </c>
      <c r="B173" s="10">
        <v>150000</v>
      </c>
      <c r="C173" s="10">
        <f>+D173-B173</f>
        <v>0</v>
      </c>
      <c r="D173" s="10">
        <v>150000</v>
      </c>
      <c r="E173" s="10">
        <v>0</v>
      </c>
    </row>
    <row r="174" spans="1:5" ht="12.75">
      <c r="A174" s="13" t="s">
        <v>6</v>
      </c>
      <c r="B174" s="8">
        <f>SUM(B175:B179)</f>
        <v>545000</v>
      </c>
      <c r="C174" s="8">
        <f>SUM(C175:C179)</f>
        <v>0</v>
      </c>
      <c r="D174" s="8">
        <f>SUM(D175:D179)</f>
        <v>545000</v>
      </c>
      <c r="E174" s="8">
        <f>SUM(E175:E179)</f>
        <v>0</v>
      </c>
    </row>
    <row r="175" spans="1:5" ht="12.75">
      <c r="A175" s="9" t="s">
        <v>44</v>
      </c>
      <c r="B175" s="10">
        <v>200000</v>
      </c>
      <c r="C175" s="10">
        <f>+D175-B175</f>
        <v>0</v>
      </c>
      <c r="D175" s="10">
        <v>200000</v>
      </c>
      <c r="E175" s="10">
        <v>0</v>
      </c>
    </row>
    <row r="176" spans="1:5" ht="12.75">
      <c r="A176" s="9" t="s">
        <v>99</v>
      </c>
      <c r="B176" s="10">
        <v>0</v>
      </c>
      <c r="C176" s="10">
        <f>+D176-B176</f>
        <v>8732</v>
      </c>
      <c r="D176" s="10">
        <v>8732</v>
      </c>
      <c r="E176" s="10">
        <v>0</v>
      </c>
    </row>
    <row r="177" spans="1:5" ht="12.75">
      <c r="A177" s="9" t="s">
        <v>89</v>
      </c>
      <c r="B177" s="10">
        <v>0</v>
      </c>
      <c r="C177" s="10">
        <f>+D177-B177</f>
        <v>11977</v>
      </c>
      <c r="D177" s="10">
        <v>11977</v>
      </c>
      <c r="E177" s="10">
        <v>0</v>
      </c>
    </row>
    <row r="178" spans="1:5" ht="12.75">
      <c r="A178" s="9" t="s">
        <v>68</v>
      </c>
      <c r="B178" s="10">
        <v>90000</v>
      </c>
      <c r="C178" s="10">
        <f>+D178-B178</f>
        <v>0</v>
      </c>
      <c r="D178" s="10">
        <v>90000</v>
      </c>
      <c r="E178" s="10">
        <v>0</v>
      </c>
    </row>
    <row r="179" spans="1:5" ht="12.75">
      <c r="A179" s="9" t="s">
        <v>56</v>
      </c>
      <c r="B179" s="10">
        <v>255000</v>
      </c>
      <c r="C179" s="10">
        <f>+D179-B179</f>
        <v>-20709</v>
      </c>
      <c r="D179" s="10">
        <v>234291</v>
      </c>
      <c r="E179" s="10">
        <v>0</v>
      </c>
    </row>
    <row r="180" spans="1:5" ht="12.75">
      <c r="A180" s="13" t="s">
        <v>7</v>
      </c>
      <c r="B180" s="8">
        <f>SUM(B181:B181)</f>
        <v>70000</v>
      </c>
      <c r="C180" s="8">
        <f>SUM(C181:C181)</f>
        <v>0</v>
      </c>
      <c r="D180" s="8">
        <f>SUM(D181:D181)</f>
        <v>70000</v>
      </c>
      <c r="E180" s="8">
        <f>SUM(E181:E181)</f>
        <v>0</v>
      </c>
    </row>
    <row r="181" spans="1:5" ht="12.75">
      <c r="A181" s="9" t="s">
        <v>67</v>
      </c>
      <c r="B181" s="10">
        <v>70000</v>
      </c>
      <c r="C181" s="10">
        <f>+D181-B181</f>
        <v>0</v>
      </c>
      <c r="D181" s="10">
        <v>70000</v>
      </c>
      <c r="E181" s="10">
        <v>0</v>
      </c>
    </row>
    <row r="182" spans="1:5" ht="12.75">
      <c r="A182" s="14" t="s">
        <v>13</v>
      </c>
      <c r="B182" s="6">
        <f>B183+B190+B196+B200</f>
        <v>1990053</v>
      </c>
      <c r="C182" s="6">
        <f>C183+C190+C196+C200</f>
        <v>0</v>
      </c>
      <c r="D182" s="6">
        <f>D183+D190+D196+D200</f>
        <v>1990053</v>
      </c>
      <c r="E182" s="6">
        <f>E183+E190+E196+E200</f>
        <v>83008.8</v>
      </c>
    </row>
    <row r="183" spans="1:5" ht="12.75">
      <c r="A183" s="13" t="s">
        <v>4</v>
      </c>
      <c r="B183" s="8">
        <f>SUM(B184:B189)</f>
        <v>570053</v>
      </c>
      <c r="C183" s="8">
        <f>SUM(C184:C189)</f>
        <v>0</v>
      </c>
      <c r="D183" s="8">
        <f>SUM(D184:D189)</f>
        <v>570053</v>
      </c>
      <c r="E183" s="8">
        <f>SUM(E184:E189)</f>
        <v>83008.8</v>
      </c>
    </row>
    <row r="184" spans="1:5" ht="12.75">
      <c r="A184" s="9" t="s">
        <v>21</v>
      </c>
      <c r="B184" s="10">
        <v>432000</v>
      </c>
      <c r="C184" s="10">
        <f aca="true" t="shared" si="8" ref="C184:C189">+D184-B184</f>
        <v>0</v>
      </c>
      <c r="D184" s="10">
        <v>432000</v>
      </c>
      <c r="E184" s="10">
        <v>72000</v>
      </c>
    </row>
    <row r="185" spans="1:5" ht="12.75">
      <c r="A185" s="9" t="s">
        <v>23</v>
      </c>
      <c r="B185" s="10">
        <v>36000</v>
      </c>
      <c r="C185" s="10">
        <f t="shared" si="8"/>
        <v>0</v>
      </c>
      <c r="D185" s="10">
        <v>36000</v>
      </c>
      <c r="E185" s="10">
        <v>0</v>
      </c>
    </row>
    <row r="186" spans="1:5" ht="12.75">
      <c r="A186" s="9" t="s">
        <v>24</v>
      </c>
      <c r="B186" s="10">
        <v>36000</v>
      </c>
      <c r="C186" s="10">
        <f t="shared" si="8"/>
        <v>0</v>
      </c>
      <c r="D186" s="10">
        <v>36000</v>
      </c>
      <c r="E186" s="10">
        <v>0</v>
      </c>
    </row>
    <row r="187" spans="1:5" ht="12.75">
      <c r="A187" s="9" t="s">
        <v>27</v>
      </c>
      <c r="B187" s="10">
        <v>30629</v>
      </c>
      <c r="C187" s="10">
        <f t="shared" si="8"/>
        <v>0</v>
      </c>
      <c r="D187" s="10">
        <v>30629</v>
      </c>
      <c r="E187" s="10">
        <v>5104.8</v>
      </c>
    </row>
    <row r="188" spans="1:5" ht="12.75">
      <c r="A188" s="9" t="s">
        <v>28</v>
      </c>
      <c r="B188" s="10">
        <v>30672</v>
      </c>
      <c r="C188" s="10">
        <f t="shared" si="8"/>
        <v>0</v>
      </c>
      <c r="D188" s="10">
        <v>30672</v>
      </c>
      <c r="E188" s="10">
        <v>5112</v>
      </c>
    </row>
    <row r="189" spans="1:5" ht="12.75">
      <c r="A189" s="9" t="s">
        <v>29</v>
      </c>
      <c r="B189" s="10">
        <v>4752</v>
      </c>
      <c r="C189" s="10">
        <f t="shared" si="8"/>
        <v>0</v>
      </c>
      <c r="D189" s="10">
        <v>4752</v>
      </c>
      <c r="E189" s="10">
        <v>792</v>
      </c>
    </row>
    <row r="190" spans="1:5" ht="12.75">
      <c r="A190" s="13" t="s">
        <v>5</v>
      </c>
      <c r="B190" s="8">
        <f>SUM(B191:B195)</f>
        <v>1025000</v>
      </c>
      <c r="C190" s="8">
        <f>SUM(C191:C195)</f>
        <v>0</v>
      </c>
      <c r="D190" s="8">
        <f>SUM(D191:D195)</f>
        <v>1025000</v>
      </c>
      <c r="E190" s="8">
        <f>SUM(E191:E195)</f>
        <v>0</v>
      </c>
    </row>
    <row r="191" spans="1:5" ht="12.75">
      <c r="A191" s="9" t="s">
        <v>35</v>
      </c>
      <c r="B191" s="10">
        <v>80000</v>
      </c>
      <c r="C191" s="10">
        <f>+D191-B191</f>
        <v>0</v>
      </c>
      <c r="D191" s="10">
        <v>80000</v>
      </c>
      <c r="E191" s="10">
        <v>0</v>
      </c>
    </row>
    <row r="192" spans="1:5" ht="12.75">
      <c r="A192" s="9" t="s">
        <v>36</v>
      </c>
      <c r="B192" s="10">
        <v>100000</v>
      </c>
      <c r="C192" s="10">
        <f>+D192-B192</f>
        <v>0</v>
      </c>
      <c r="D192" s="10">
        <v>100000</v>
      </c>
      <c r="E192" s="10">
        <v>0</v>
      </c>
    </row>
    <row r="193" spans="1:5" ht="12.75">
      <c r="A193" s="9" t="s">
        <v>37</v>
      </c>
      <c r="B193" s="10">
        <v>100000</v>
      </c>
      <c r="C193" s="10">
        <f>+D193-B193</f>
        <v>0</v>
      </c>
      <c r="D193" s="10">
        <v>100000</v>
      </c>
      <c r="E193" s="10">
        <v>0</v>
      </c>
    </row>
    <row r="194" spans="1:5" ht="12.75">
      <c r="A194" s="9" t="s">
        <v>65</v>
      </c>
      <c r="B194" s="10">
        <v>200000</v>
      </c>
      <c r="C194" s="10">
        <f>+D194-B194</f>
        <v>0</v>
      </c>
      <c r="D194" s="10">
        <v>200000</v>
      </c>
      <c r="E194" s="10">
        <v>0</v>
      </c>
    </row>
    <row r="195" spans="1:5" ht="12.75">
      <c r="A195" s="9" t="s">
        <v>66</v>
      </c>
      <c r="B195" s="10">
        <v>545000</v>
      </c>
      <c r="C195" s="10">
        <f>+D195-B195</f>
        <v>0</v>
      </c>
      <c r="D195" s="10">
        <v>545000</v>
      </c>
      <c r="E195" s="10">
        <v>0</v>
      </c>
    </row>
    <row r="196" spans="1:5" ht="12.75">
      <c r="A196" s="13" t="s">
        <v>6</v>
      </c>
      <c r="B196" s="8">
        <f>SUM(B197:B199)</f>
        <v>195000</v>
      </c>
      <c r="C196" s="8">
        <f>SUM(C197:C199)</f>
        <v>0</v>
      </c>
      <c r="D196" s="8">
        <f>SUM(D197:D199)</f>
        <v>195000</v>
      </c>
      <c r="E196" s="8">
        <f>SUM(E197:E199)</f>
        <v>0</v>
      </c>
    </row>
    <row r="197" spans="1:5" ht="12.75">
      <c r="A197" s="9" t="s">
        <v>44</v>
      </c>
      <c r="B197" s="10">
        <v>100000</v>
      </c>
      <c r="C197" s="10">
        <f>+D197-B197</f>
        <v>0</v>
      </c>
      <c r="D197" s="10">
        <v>100000</v>
      </c>
      <c r="E197" s="10">
        <v>0</v>
      </c>
    </row>
    <row r="198" spans="1:5" ht="12.75">
      <c r="A198" s="9" t="s">
        <v>68</v>
      </c>
      <c r="B198" s="10">
        <v>94100</v>
      </c>
      <c r="C198" s="10">
        <f>+D198-B198</f>
        <v>0</v>
      </c>
      <c r="D198" s="10">
        <v>94100</v>
      </c>
      <c r="E198" s="10">
        <v>0</v>
      </c>
    </row>
    <row r="199" spans="1:5" ht="12.75">
      <c r="A199" s="9" t="s">
        <v>56</v>
      </c>
      <c r="B199" s="10">
        <v>900</v>
      </c>
      <c r="C199" s="10">
        <f>+D199-B199</f>
        <v>0</v>
      </c>
      <c r="D199" s="10">
        <v>900</v>
      </c>
      <c r="E199" s="10">
        <v>0</v>
      </c>
    </row>
    <row r="200" spans="1:5" ht="12.75">
      <c r="A200" s="13" t="s">
        <v>7</v>
      </c>
      <c r="B200" s="8">
        <f>SUM(B201:B203)</f>
        <v>200000</v>
      </c>
      <c r="C200" s="8">
        <f>SUM(C201:C203)</f>
        <v>0</v>
      </c>
      <c r="D200" s="8">
        <f>SUM(D201:D203)</f>
        <v>200000</v>
      </c>
      <c r="E200" s="8">
        <f>SUM(E201:E203)</f>
        <v>0</v>
      </c>
    </row>
    <row r="201" spans="1:5" ht="12.75">
      <c r="A201" s="9" t="s">
        <v>63</v>
      </c>
      <c r="B201" s="10">
        <v>194000</v>
      </c>
      <c r="C201" s="10">
        <f>+D201-B201</f>
        <v>0</v>
      </c>
      <c r="D201" s="10">
        <v>194000</v>
      </c>
      <c r="E201" s="10">
        <v>0</v>
      </c>
    </row>
    <row r="202" spans="1:5" ht="12.75">
      <c r="A202" s="9" t="s">
        <v>64</v>
      </c>
      <c r="B202" s="10">
        <v>3900</v>
      </c>
      <c r="C202" s="10">
        <f>+D202-B202</f>
        <v>0</v>
      </c>
      <c r="D202" s="10">
        <v>3900</v>
      </c>
      <c r="E202" s="10">
        <v>0</v>
      </c>
    </row>
    <row r="203" spans="1:5" ht="12.75">
      <c r="A203" s="9" t="s">
        <v>69</v>
      </c>
      <c r="B203" s="10">
        <v>2100</v>
      </c>
      <c r="C203" s="10">
        <f>+D203-B203</f>
        <v>0</v>
      </c>
      <c r="D203" s="10">
        <v>2100</v>
      </c>
      <c r="E203" s="10">
        <v>0</v>
      </c>
    </row>
    <row r="204" spans="1:5" ht="12.75">
      <c r="A204" s="14" t="s">
        <v>70</v>
      </c>
      <c r="B204" s="6">
        <f>B205+B207+B210</f>
        <v>12455253</v>
      </c>
      <c r="C204" s="6">
        <f>C205+C207+C210</f>
        <v>0</v>
      </c>
      <c r="D204" s="6">
        <f>D205+D207+D210</f>
        <v>12455253</v>
      </c>
      <c r="E204" s="6">
        <f>E205+E207+E210</f>
        <v>0</v>
      </c>
    </row>
    <row r="205" spans="1:5" ht="12.75">
      <c r="A205" s="13" t="s">
        <v>4</v>
      </c>
      <c r="B205" s="8">
        <f>SUM(B206:B206)</f>
        <v>5083777</v>
      </c>
      <c r="C205" s="8">
        <f>SUM(C206:C206)</f>
        <v>0</v>
      </c>
      <c r="D205" s="8">
        <f>SUM(D206:D206)</f>
        <v>5083777</v>
      </c>
      <c r="E205" s="8">
        <f>SUM(E206:E206)</f>
        <v>0</v>
      </c>
    </row>
    <row r="206" spans="1:5" ht="12.75">
      <c r="A206" s="9" t="s">
        <v>21</v>
      </c>
      <c r="B206" s="10">
        <v>5083777</v>
      </c>
      <c r="C206" s="10">
        <f>+D206-B206</f>
        <v>0</v>
      </c>
      <c r="D206" s="10">
        <v>5083777</v>
      </c>
      <c r="E206" s="10">
        <v>0</v>
      </c>
    </row>
    <row r="207" spans="1:5" ht="12.75">
      <c r="A207" s="13" t="s">
        <v>5</v>
      </c>
      <c r="B207" s="8">
        <f>SUM(B208:B209)</f>
        <v>6354721</v>
      </c>
      <c r="C207" s="8">
        <f>SUM(C208:C209)</f>
        <v>0</v>
      </c>
      <c r="D207" s="8">
        <f>SUM(D208:D209)</f>
        <v>6354721</v>
      </c>
      <c r="E207" s="8">
        <f>SUM(E208:E209)</f>
        <v>0</v>
      </c>
    </row>
    <row r="208" spans="1:5" ht="12.75">
      <c r="A208" s="9" t="s">
        <v>61</v>
      </c>
      <c r="B208" s="10">
        <v>2541888</v>
      </c>
      <c r="C208" s="10">
        <f>+D208-B208</f>
        <v>0</v>
      </c>
      <c r="D208" s="10">
        <v>2541888</v>
      </c>
      <c r="E208" s="10">
        <v>0</v>
      </c>
    </row>
    <row r="209" spans="1:5" ht="12.75">
      <c r="A209" s="9" t="s">
        <v>65</v>
      </c>
      <c r="B209" s="10">
        <v>3812833</v>
      </c>
      <c r="C209" s="10">
        <f>+D209-B209</f>
        <v>0</v>
      </c>
      <c r="D209" s="10">
        <v>3812833</v>
      </c>
      <c r="E209" s="10">
        <v>0</v>
      </c>
    </row>
    <row r="210" spans="1:5" ht="12.75">
      <c r="A210" s="13" t="s">
        <v>6</v>
      </c>
      <c r="B210" s="8">
        <f>SUM(B211:B211)</f>
        <v>1016755</v>
      </c>
      <c r="C210" s="8">
        <f>SUM(C211:C211)</f>
        <v>0</v>
      </c>
      <c r="D210" s="8">
        <f>SUM(D211:D211)</f>
        <v>1016755</v>
      </c>
      <c r="E210" s="8">
        <f>SUM(E211:E211)</f>
        <v>0</v>
      </c>
    </row>
    <row r="211" spans="1:5" ht="12.75">
      <c r="A211" s="9" t="s">
        <v>51</v>
      </c>
      <c r="B211" s="10">
        <v>1016755</v>
      </c>
      <c r="C211" s="10">
        <f>+D211-B211</f>
        <v>0</v>
      </c>
      <c r="D211" s="10">
        <v>1016755</v>
      </c>
      <c r="E211" s="10">
        <v>0</v>
      </c>
    </row>
    <row r="212" spans="1:5" ht="12.75">
      <c r="A212" s="14" t="s">
        <v>71</v>
      </c>
      <c r="B212" s="6">
        <f>B213+B215+B217</f>
        <v>12455253</v>
      </c>
      <c r="C212" s="6">
        <f>C213+C215+C217</f>
        <v>0</v>
      </c>
      <c r="D212" s="6">
        <f>D213+D215+D217</f>
        <v>12455253</v>
      </c>
      <c r="E212" s="6">
        <f>E213+E215+E217</f>
        <v>0</v>
      </c>
    </row>
    <row r="213" spans="1:5" ht="12.75">
      <c r="A213" s="13" t="s">
        <v>4</v>
      </c>
      <c r="B213" s="8">
        <f>SUM(B214:B214)</f>
        <v>5083777</v>
      </c>
      <c r="C213" s="8">
        <f>SUM(C214:C214)</f>
        <v>0</v>
      </c>
      <c r="D213" s="8">
        <f>SUM(D214:D214)</f>
        <v>5083777</v>
      </c>
      <c r="E213" s="8">
        <f>SUM(E214:E214)</f>
        <v>0</v>
      </c>
    </row>
    <row r="214" spans="1:5" ht="12.75">
      <c r="A214" s="9" t="s">
        <v>21</v>
      </c>
      <c r="B214" s="10">
        <v>5083777</v>
      </c>
      <c r="C214" s="10">
        <f>+D214-B214</f>
        <v>0</v>
      </c>
      <c r="D214" s="10">
        <v>5083777</v>
      </c>
      <c r="E214" s="10">
        <v>0</v>
      </c>
    </row>
    <row r="215" spans="1:5" ht="12.75">
      <c r="A215" s="13" t="s">
        <v>5</v>
      </c>
      <c r="B215" s="8">
        <f>SUM(B216:B216)</f>
        <v>3812833</v>
      </c>
      <c r="C215" s="8">
        <f>SUM(C216:C216)</f>
        <v>0</v>
      </c>
      <c r="D215" s="8">
        <f>SUM(D216:D216)</f>
        <v>3812833</v>
      </c>
      <c r="E215" s="8">
        <f>SUM(E216:E216)</f>
        <v>0</v>
      </c>
    </row>
    <row r="216" spans="1:5" ht="12.75">
      <c r="A216" s="9" t="s">
        <v>65</v>
      </c>
      <c r="B216" s="10">
        <v>3812833</v>
      </c>
      <c r="C216" s="10">
        <f>+D216-B216</f>
        <v>0</v>
      </c>
      <c r="D216" s="10">
        <v>3812833</v>
      </c>
      <c r="E216" s="10">
        <v>0</v>
      </c>
    </row>
    <row r="217" spans="1:5" ht="12.75">
      <c r="A217" s="13" t="s">
        <v>6</v>
      </c>
      <c r="B217" s="8">
        <f>SUM(B218:B219)</f>
        <v>3558643</v>
      </c>
      <c r="C217" s="8">
        <f>SUM(C218:C219)</f>
        <v>0</v>
      </c>
      <c r="D217" s="8">
        <f>SUM(D218:D219)</f>
        <v>3558643</v>
      </c>
      <c r="E217" s="8">
        <f>SUM(E218:E219)</f>
        <v>0</v>
      </c>
    </row>
    <row r="218" spans="1:5" ht="12.75">
      <c r="A218" s="9" t="s">
        <v>44</v>
      </c>
      <c r="B218" s="10">
        <v>2541888</v>
      </c>
      <c r="C218" s="10">
        <f>+D218-B218</f>
        <v>0</v>
      </c>
      <c r="D218" s="10">
        <v>2541888</v>
      </c>
      <c r="E218" s="10">
        <v>0</v>
      </c>
    </row>
    <row r="219" spans="1:5" ht="12.75">
      <c r="A219" s="9" t="s">
        <v>51</v>
      </c>
      <c r="B219" s="10">
        <v>1016755</v>
      </c>
      <c r="C219" s="10">
        <f>+D219-B219</f>
        <v>0</v>
      </c>
      <c r="D219" s="10">
        <v>1016755</v>
      </c>
      <c r="E219" s="10">
        <v>0</v>
      </c>
    </row>
    <row r="220" spans="1:5" ht="12.75">
      <c r="A220" s="14" t="s">
        <v>72</v>
      </c>
      <c r="B220" s="6">
        <f>+B221</f>
        <v>3304455</v>
      </c>
      <c r="C220" s="6">
        <f>+C221</f>
        <v>0</v>
      </c>
      <c r="D220" s="6">
        <f>+D221</f>
        <v>3304455</v>
      </c>
      <c r="E220" s="6">
        <f>+E221</f>
        <v>0</v>
      </c>
    </row>
    <row r="221" spans="1:5" ht="12.75">
      <c r="A221" s="13" t="s">
        <v>6</v>
      </c>
      <c r="B221" s="8">
        <f>SUM(B222:B222)</f>
        <v>3304455</v>
      </c>
      <c r="C221" s="8">
        <f>SUM(C222:C222)</f>
        <v>0</v>
      </c>
      <c r="D221" s="8">
        <f>SUM(D222:D222)</f>
        <v>3304455</v>
      </c>
      <c r="E221" s="8">
        <f>SUM(E222:E222)</f>
        <v>0</v>
      </c>
    </row>
    <row r="222" spans="1:5" ht="12.75">
      <c r="A222" s="9" t="s">
        <v>56</v>
      </c>
      <c r="B222" s="10">
        <v>3304455</v>
      </c>
      <c r="C222" s="10">
        <f>+D222-B222</f>
        <v>0</v>
      </c>
      <c r="D222" s="10">
        <v>3304455</v>
      </c>
      <c r="E222" s="10">
        <v>0</v>
      </c>
    </row>
    <row r="223" spans="1:5" ht="12.75">
      <c r="A223" s="14" t="s">
        <v>73</v>
      </c>
      <c r="B223" s="6">
        <f>B224+B231+B237+B242</f>
        <v>11911957</v>
      </c>
      <c r="C223" s="6">
        <f>C224+C231+C237+C242</f>
        <v>0</v>
      </c>
      <c r="D223" s="6">
        <f>D224+D231+D237+D242</f>
        <v>11911956.999999998</v>
      </c>
      <c r="E223" s="6">
        <f>E224+E231+E237+E242</f>
        <v>0</v>
      </c>
    </row>
    <row r="224" spans="1:5" ht="12.75">
      <c r="A224" s="13" t="s">
        <v>4</v>
      </c>
      <c r="B224" s="8">
        <f>SUM(B225:B230)</f>
        <v>888000</v>
      </c>
      <c r="C224" s="8">
        <f>SUM(C225:C230)</f>
        <v>5529440.81</v>
      </c>
      <c r="D224" s="8">
        <f>SUM(D225:D230)</f>
        <v>6417440.81</v>
      </c>
      <c r="E224" s="8">
        <f>SUM(E225:E230)</f>
        <v>0</v>
      </c>
    </row>
    <row r="225" spans="1:5" ht="12.75">
      <c r="A225" s="9" t="s">
        <v>21</v>
      </c>
      <c r="B225" s="10">
        <v>720000</v>
      </c>
      <c r="C225" s="10">
        <f aca="true" t="shared" si="9" ref="C225:C230">+D225-B225</f>
        <v>4294000</v>
      </c>
      <c r="D225" s="10">
        <v>5014000</v>
      </c>
      <c r="E225" s="10">
        <v>0</v>
      </c>
    </row>
    <row r="226" spans="1:5" ht="12.75">
      <c r="A226" s="9" t="s">
        <v>23</v>
      </c>
      <c r="B226" s="10">
        <v>60000</v>
      </c>
      <c r="C226" s="10">
        <f t="shared" si="9"/>
        <v>357833.33</v>
      </c>
      <c r="D226" s="10">
        <v>417833.33</v>
      </c>
      <c r="E226" s="10">
        <v>0</v>
      </c>
    </row>
    <row r="227" spans="1:5" ht="12.75">
      <c r="A227" s="9" t="s">
        <v>24</v>
      </c>
      <c r="B227" s="10">
        <v>0</v>
      </c>
      <c r="C227" s="10">
        <f t="shared" si="9"/>
        <v>231000</v>
      </c>
      <c r="D227" s="10">
        <v>231000</v>
      </c>
      <c r="E227" s="10">
        <v>0</v>
      </c>
    </row>
    <row r="228" spans="1:5" ht="12.75">
      <c r="A228" s="9" t="s">
        <v>27</v>
      </c>
      <c r="B228" s="10">
        <v>108000</v>
      </c>
      <c r="C228" s="10">
        <f t="shared" si="9"/>
        <v>247492.59999999998</v>
      </c>
      <c r="D228" s="10">
        <v>355492.6</v>
      </c>
      <c r="E228" s="10">
        <v>0</v>
      </c>
    </row>
    <row r="229" spans="1:5" ht="12.75">
      <c r="A229" s="9" t="s">
        <v>28</v>
      </c>
      <c r="B229" s="10">
        <v>0</v>
      </c>
      <c r="C229" s="10">
        <f t="shared" si="9"/>
        <v>355994</v>
      </c>
      <c r="D229" s="10">
        <v>355994</v>
      </c>
      <c r="E229" s="10">
        <v>0</v>
      </c>
    </row>
    <row r="230" spans="1:5" ht="12.75">
      <c r="A230" s="9" t="s">
        <v>29</v>
      </c>
      <c r="B230" s="10">
        <v>0</v>
      </c>
      <c r="C230" s="10">
        <f t="shared" si="9"/>
        <v>43120.88</v>
      </c>
      <c r="D230" s="10">
        <v>43120.88</v>
      </c>
      <c r="E230" s="10">
        <v>0</v>
      </c>
    </row>
    <row r="231" spans="1:5" ht="12.75">
      <c r="A231" s="13" t="s">
        <v>5</v>
      </c>
      <c r="B231" s="8">
        <f>SUM(B232:B236)</f>
        <v>7365472</v>
      </c>
      <c r="C231" s="8">
        <f>SUM(C232:C236)</f>
        <v>-4578549.68</v>
      </c>
      <c r="D231" s="8">
        <f>SUM(D232:D236)</f>
        <v>2786922.32</v>
      </c>
      <c r="E231" s="8">
        <f>SUM(E232:E236)</f>
        <v>0</v>
      </c>
    </row>
    <row r="232" spans="1:5" ht="12.75">
      <c r="A232" s="9" t="s">
        <v>30</v>
      </c>
      <c r="B232" s="10">
        <v>62194</v>
      </c>
      <c r="C232" s="10">
        <f>+D232-B232</f>
        <v>-2</v>
      </c>
      <c r="D232" s="10">
        <v>62192</v>
      </c>
      <c r="E232" s="10">
        <v>0</v>
      </c>
    </row>
    <row r="233" spans="1:5" ht="12.75">
      <c r="A233" s="9" t="s">
        <v>61</v>
      </c>
      <c r="B233" s="10">
        <v>2663120</v>
      </c>
      <c r="C233" s="10">
        <f>+D233-B233</f>
        <v>-500000</v>
      </c>
      <c r="D233" s="10">
        <v>2163120</v>
      </c>
      <c r="E233" s="10">
        <v>0</v>
      </c>
    </row>
    <row r="234" spans="1:5" ht="12.75">
      <c r="A234" s="9" t="s">
        <v>37</v>
      </c>
      <c r="B234" s="10">
        <v>906160</v>
      </c>
      <c r="C234" s="10">
        <f>+D234-B234</f>
        <v>-544549.6799999999</v>
      </c>
      <c r="D234" s="10">
        <v>361610.32</v>
      </c>
      <c r="E234" s="10">
        <v>0</v>
      </c>
    </row>
    <row r="235" spans="1:5" ht="12.75">
      <c r="A235" s="9" t="s">
        <v>65</v>
      </c>
      <c r="B235" s="10">
        <v>200000</v>
      </c>
      <c r="C235" s="10">
        <f>+D235-B235</f>
        <v>0</v>
      </c>
      <c r="D235" s="10">
        <v>200000</v>
      </c>
      <c r="E235" s="10">
        <v>0</v>
      </c>
    </row>
    <row r="236" spans="1:5" ht="12.75">
      <c r="A236" s="9" t="s">
        <v>66</v>
      </c>
      <c r="B236" s="10">
        <v>3533998</v>
      </c>
      <c r="C236" s="10">
        <f>+D236-B236</f>
        <v>-3533998</v>
      </c>
      <c r="D236" s="10">
        <v>0</v>
      </c>
      <c r="E236" s="10">
        <v>0</v>
      </c>
    </row>
    <row r="237" spans="1:5" ht="12.75">
      <c r="A237" s="13" t="s">
        <v>6</v>
      </c>
      <c r="B237" s="8">
        <f>SUM(B238:B241)</f>
        <v>820998</v>
      </c>
      <c r="C237" s="8">
        <f>SUM(C238:C241)</f>
        <v>33087.28000000003</v>
      </c>
      <c r="D237" s="8">
        <f>SUM(D238:D241)</f>
        <v>854085.28</v>
      </c>
      <c r="E237" s="8">
        <f>SUM(E238:E241)</f>
        <v>0</v>
      </c>
    </row>
    <row r="238" spans="1:5" ht="12.75">
      <c r="A238" s="9" t="s">
        <v>51</v>
      </c>
      <c r="B238" s="10">
        <v>344592</v>
      </c>
      <c r="C238" s="10">
        <f>+D238-B238</f>
        <v>-344592</v>
      </c>
      <c r="D238" s="10">
        <v>0</v>
      </c>
      <c r="E238" s="10">
        <v>0</v>
      </c>
    </row>
    <row r="239" spans="1:5" ht="12.75">
      <c r="A239" s="9" t="s">
        <v>52</v>
      </c>
      <c r="B239" s="10">
        <v>0</v>
      </c>
      <c r="C239" s="10">
        <f>+D239-B239</f>
        <v>334800</v>
      </c>
      <c r="D239" s="10">
        <v>334800</v>
      </c>
      <c r="E239" s="10">
        <v>0</v>
      </c>
    </row>
    <row r="240" spans="1:5" ht="12.75">
      <c r="A240" s="9" t="s">
        <v>56</v>
      </c>
      <c r="B240" s="10">
        <v>325096</v>
      </c>
      <c r="C240" s="10">
        <f>+D240-B240</f>
        <v>39177.28000000003</v>
      </c>
      <c r="D240" s="10">
        <v>364273.28</v>
      </c>
      <c r="E240" s="10">
        <v>0</v>
      </c>
    </row>
    <row r="241" spans="1:5" ht="12.75">
      <c r="A241" s="9" t="s">
        <v>59</v>
      </c>
      <c r="B241" s="10">
        <v>151310</v>
      </c>
      <c r="C241" s="10">
        <f>+D241-B241</f>
        <v>3702</v>
      </c>
      <c r="D241" s="10">
        <v>155012</v>
      </c>
      <c r="E241" s="10">
        <v>0</v>
      </c>
    </row>
    <row r="242" spans="1:5" ht="12.75">
      <c r="A242" s="13" t="s">
        <v>7</v>
      </c>
      <c r="B242" s="8">
        <f>SUM(B243:B244)</f>
        <v>2837487</v>
      </c>
      <c r="C242" s="8">
        <f>SUM(C243:C244)</f>
        <v>-983978.4099999999</v>
      </c>
      <c r="D242" s="8">
        <f>SUM(D243:D244)</f>
        <v>1853508.59</v>
      </c>
      <c r="E242" s="8">
        <f>SUM(E243:E244)</f>
        <v>0</v>
      </c>
    </row>
    <row r="243" spans="1:5" ht="12.75">
      <c r="A243" s="9" t="s">
        <v>64</v>
      </c>
      <c r="B243" s="10">
        <v>445487</v>
      </c>
      <c r="C243" s="10">
        <f>+D243-B243</f>
        <v>-217744</v>
      </c>
      <c r="D243" s="10">
        <v>227743</v>
      </c>
      <c r="E243" s="10">
        <v>0</v>
      </c>
    </row>
    <row r="244" spans="1:5" ht="12.75">
      <c r="A244" s="9" t="s">
        <v>100</v>
      </c>
      <c r="B244" s="10">
        <v>2392000</v>
      </c>
      <c r="C244" s="10">
        <f>+D244-B244</f>
        <v>-766234.4099999999</v>
      </c>
      <c r="D244" s="10">
        <v>1625765.59</v>
      </c>
      <c r="E244" s="10">
        <v>0</v>
      </c>
    </row>
    <row r="245" spans="1:5" ht="12.75">
      <c r="A245" s="15"/>
      <c r="B245" s="15"/>
      <c r="C245" s="15"/>
      <c r="D245" s="15"/>
      <c r="E245" s="15"/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2017-04-04T15:03:43Z</dcterms:modified>
  <cp:category/>
  <cp:version/>
  <cp:contentType/>
  <cp:contentStatus/>
</cp:coreProperties>
</file>