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. Agropecuaria\3. Insumos\4. Fichas de carga\Portal web\Mensuales\"/>
    </mc:Choice>
  </mc:AlternateContent>
  <xr:revisionPtr revIDLastSave="0" documentId="13_ncr:1_{0423C4D4-91F8-4907-8F3B-F38148E9F9BB}" xr6:coauthVersionLast="47" xr6:coauthVersionMax="47" xr10:uidLastSave="{00000000-0000-0000-0000-000000000000}"/>
  <bookViews>
    <workbookView xWindow="-120" yWindow="-120" windowWidth="29040" windowHeight="15840" firstSheet="8" activeTab="12" xr2:uid="{00000000-000D-0000-FFFF-FFFF00000000}"/>
  </bookViews>
  <sheets>
    <sheet name="2012" sheetId="1" r:id="rId1"/>
    <sheet name="2013" sheetId="2" r:id="rId2"/>
    <sheet name="2014" sheetId="4" r:id="rId3"/>
    <sheet name="2015" sheetId="6" r:id="rId4"/>
    <sheet name="2016" sheetId="7" r:id="rId5"/>
    <sheet name="2017" sheetId="8" r:id="rId6"/>
    <sheet name="2018" sheetId="9" r:id="rId7"/>
    <sheet name="2019" sheetId="10" r:id="rId8"/>
    <sheet name="2020" sheetId="11" r:id="rId9"/>
    <sheet name="2021" sheetId="13" r:id="rId10"/>
    <sheet name="2022" sheetId="14" r:id="rId11"/>
    <sheet name="2023" sheetId="16" r:id="rId12"/>
    <sheet name="2024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7" l="1"/>
  <c r="E6" i="17"/>
  <c r="B6" i="13"/>
  <c r="K6" i="16"/>
  <c r="D6" i="16"/>
  <c r="E6" i="16"/>
  <c r="F6" i="16"/>
  <c r="G6" i="16"/>
  <c r="H6" i="16"/>
  <c r="I6" i="16"/>
  <c r="J6" i="16"/>
  <c r="C6" i="16"/>
  <c r="B6" i="16"/>
  <c r="K6" i="17"/>
  <c r="J6" i="17"/>
  <c r="G6" i="17"/>
  <c r="D6" i="17"/>
  <c r="C6" i="17"/>
  <c r="B6" i="17"/>
  <c r="J6" i="14" l="1"/>
  <c r="I6" i="14"/>
  <c r="H6" i="14"/>
  <c r="G6" i="14"/>
  <c r="F6" i="14"/>
  <c r="E6" i="14"/>
  <c r="D6" i="14"/>
  <c r="C6" i="14"/>
  <c r="B6" i="14"/>
  <c r="B6" i="1" l="1"/>
  <c r="K6" i="13"/>
  <c r="J6" i="13"/>
  <c r="I6" i="13"/>
  <c r="G6" i="13"/>
  <c r="F6" i="13"/>
  <c r="E6" i="13"/>
  <c r="D6" i="13"/>
  <c r="C6" i="13"/>
  <c r="H6" i="11"/>
  <c r="K18" i="9"/>
  <c r="K17" i="9"/>
  <c r="K16" i="9"/>
  <c r="K15" i="9"/>
  <c r="K14" i="9"/>
  <c r="K13" i="9"/>
  <c r="K12" i="9"/>
  <c r="K11" i="9"/>
  <c r="K10" i="9"/>
  <c r="K9" i="9"/>
  <c r="K8" i="9"/>
  <c r="K7" i="9"/>
  <c r="K6" i="11"/>
  <c r="B6" i="11"/>
  <c r="C6" i="11"/>
  <c r="D6" i="11"/>
  <c r="E6" i="11"/>
  <c r="F6" i="11"/>
  <c r="G6" i="11"/>
  <c r="I6" i="11"/>
  <c r="J6" i="11"/>
  <c r="K6" i="10" l="1"/>
  <c r="J6" i="10"/>
  <c r="I6" i="10"/>
  <c r="H6" i="10"/>
  <c r="G6" i="10"/>
  <c r="F6" i="10"/>
  <c r="E6" i="10"/>
  <c r="D6" i="10"/>
  <c r="C6" i="10"/>
  <c r="B6" i="10"/>
  <c r="K6" i="9" l="1"/>
  <c r="J6" i="9"/>
  <c r="I6" i="9"/>
  <c r="H6" i="9"/>
  <c r="G6" i="9"/>
  <c r="F6" i="9"/>
  <c r="E6" i="9"/>
  <c r="D6" i="9"/>
  <c r="C6" i="9"/>
  <c r="B6" i="9"/>
  <c r="G6" i="8" l="1"/>
  <c r="F6" i="8"/>
  <c r="E6" i="8"/>
  <c r="D6" i="8"/>
  <c r="C6" i="8"/>
  <c r="B6" i="8"/>
  <c r="G6" i="7" l="1"/>
  <c r="F6" i="7"/>
  <c r="E6" i="7"/>
  <c r="D6" i="7"/>
  <c r="C6" i="7"/>
  <c r="B6" i="7"/>
  <c r="G6" i="6"/>
  <c r="F6" i="6"/>
  <c r="E6" i="6"/>
  <c r="D6" i="6"/>
  <c r="C6" i="6"/>
  <c r="B6" i="6"/>
  <c r="H6" i="4"/>
  <c r="G6" i="4"/>
  <c r="F6" i="4"/>
  <c r="E6" i="4"/>
  <c r="D6" i="4"/>
  <c r="C6" i="4"/>
  <c r="B6" i="4"/>
  <c r="H6" i="2"/>
  <c r="G6" i="2"/>
  <c r="F6" i="2"/>
  <c r="E6" i="2"/>
  <c r="D6" i="2"/>
  <c r="C6" i="2"/>
  <c r="B6" i="2"/>
  <c r="G6" i="1"/>
  <c r="F6" i="1"/>
  <c r="E6" i="1"/>
  <c r="D6" i="1"/>
  <c r="C6" i="1"/>
</calcChain>
</file>

<file path=xl/sharedStrings.xml><?xml version="1.0" encoding="utf-8"?>
<sst xmlns="http://schemas.openxmlformats.org/spreadsheetml/2006/main" count="433" uniqueCount="69">
  <si>
    <t>Mes</t>
  </si>
  <si>
    <t>Carne de Res</t>
  </si>
  <si>
    <t>Carne de Cerdo</t>
  </si>
  <si>
    <t>Carne  Chivo</t>
  </si>
  <si>
    <t xml:space="preserve"> Pollo Procesado</t>
  </si>
  <si>
    <t>Pollo en Pie</t>
  </si>
  <si>
    <t>RD$/t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</si>
  <si>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</si>
  <si>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</si>
  <si>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</si>
  <si>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</si>
  <si>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</si>
  <si>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</si>
  <si>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</si>
  <si>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</si>
  <si>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</si>
  <si>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</si>
  <si>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</si>
  <si>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</si>
  <si>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RD$/t: Precio por tonelada</t>
  </si>
  <si>
    <t>Fuente: Registros administrativos, sector agropecuario, Departamento de Economía Agropecuaria, Ministerio de Agricultura</t>
  </si>
  <si>
    <t>RD$/t: Precio por tonelada</t>
  </si>
  <si>
    <t>t: Tonelada métrica. = 22.046 quintales</t>
  </si>
  <si>
    <t>Fuente: Registros administrativos suministrados por el Departamento de Seguimiento, Control y Evaluación, Ministerio de Agricultura</t>
  </si>
  <si>
    <t>Res macho adulto en pie</t>
  </si>
  <si>
    <t xml:space="preserve">Res hembra adulta en pie </t>
  </si>
  <si>
    <t xml:space="preserve">Res novilla en pie </t>
  </si>
  <si>
    <t>Cerdo adulto en pie</t>
  </si>
  <si>
    <t>Cerdito tierno en pie</t>
  </si>
  <si>
    <t xml:space="preserve">Chivo adulto en pie </t>
  </si>
  <si>
    <t>t: Tonelada métrica equivale 22.046 quintales</t>
  </si>
  <si>
    <t>t: Tonelada métrica equivale a 22.046 quintales</t>
  </si>
  <si>
    <t>n/d</t>
  </si>
  <si>
    <t>n/d: Información no disponible</t>
  </si>
  <si>
    <t>Leche</t>
  </si>
  <si>
    <t>Huevo</t>
  </si>
  <si>
    <r>
      <t>Huevo</t>
    </r>
    <r>
      <rPr>
        <b/>
        <vertAlign val="superscript"/>
        <sz val="9"/>
        <rFont val="Roboto"/>
      </rPr>
      <t>1</t>
    </r>
  </si>
  <si>
    <t>n/d: Informacion no disponible</t>
  </si>
  <si>
    <r>
      <rPr>
        <vertAlign val="superscript"/>
        <sz val="7"/>
        <rFont val="Roboto"/>
      </rPr>
      <t>1</t>
    </r>
    <r>
      <rPr>
        <sz val="7"/>
        <rFont val="Roboto"/>
      </rPr>
      <t>: Precios por cada mil unidades</t>
    </r>
  </si>
  <si>
    <r>
      <rPr>
        <vertAlign val="superscript"/>
        <sz val="7"/>
        <rFont val="Roboto"/>
      </rPr>
      <t>2</t>
    </r>
    <r>
      <rPr>
        <sz val="7"/>
        <rFont val="Roboto"/>
      </rPr>
      <t>: Precios por mil litros</t>
    </r>
  </si>
  <si>
    <r>
      <t>Leche</t>
    </r>
    <r>
      <rPr>
        <b/>
        <vertAlign val="superscript"/>
        <sz val="9"/>
        <rFont val="Roboto"/>
      </rPr>
      <t>2</t>
    </r>
    <r>
      <rPr>
        <sz val="11"/>
        <color theme="1"/>
        <rFont val="Calibri"/>
        <family val="2"/>
        <scheme val="minor"/>
      </rPr>
      <t/>
    </r>
  </si>
  <si>
    <r>
      <rPr>
        <vertAlign val="superscript"/>
        <sz val="7"/>
        <rFont val="Roboto"/>
      </rPr>
      <t xml:space="preserve"> 2</t>
    </r>
    <r>
      <rPr>
        <sz val="7"/>
        <rFont val="Roboto"/>
      </rPr>
      <t>: Precios por cada mil unidades</t>
    </r>
  </si>
  <si>
    <r>
      <rPr>
        <vertAlign val="superscript"/>
        <sz val="7"/>
        <rFont val="Roboto"/>
      </rPr>
      <t>3</t>
    </r>
    <r>
      <rPr>
        <sz val="7"/>
        <rFont val="Roboto"/>
      </rPr>
      <t>: Precios por mil litros</t>
    </r>
  </si>
  <si>
    <r>
      <t>Chivito en pie</t>
    </r>
    <r>
      <rPr>
        <b/>
        <vertAlign val="superscript"/>
        <sz val="9"/>
        <rFont val="Roboto"/>
      </rPr>
      <t>1</t>
    </r>
    <r>
      <rPr>
        <b/>
        <sz val="9"/>
        <rFont val="Roboto"/>
      </rPr>
      <t xml:space="preserve"> </t>
    </r>
  </si>
  <si>
    <r>
      <t>Huevo</t>
    </r>
    <r>
      <rPr>
        <b/>
        <vertAlign val="superscript"/>
        <sz val="9"/>
        <rFont val="Roboto"/>
      </rPr>
      <t>2</t>
    </r>
  </si>
  <si>
    <r>
      <t>Leche</t>
    </r>
    <r>
      <rPr>
        <b/>
        <vertAlign val="superscript"/>
        <sz val="9"/>
        <rFont val="Roboto"/>
      </rPr>
      <t>3</t>
    </r>
  </si>
  <si>
    <t xml:space="preserve">Chivito en pie </t>
  </si>
  <si>
    <t>*Cifras sujetas a rectificacion</t>
  </si>
  <si>
    <t>Nota:  RD$/t: Precio por tonelada</t>
  </si>
  <si>
    <t>Nota: RD$/t: Precio por tonelada</t>
  </si>
  <si>
    <r>
      <t>Leche</t>
    </r>
    <r>
      <rPr>
        <b/>
        <vertAlign val="superscript"/>
        <sz val="9"/>
        <rFont val="Roboto"/>
      </rPr>
      <t>2</t>
    </r>
  </si>
  <si>
    <r>
      <t xml:space="preserve">Nota: </t>
    </r>
    <r>
      <rPr>
        <vertAlign val="superscript"/>
        <sz val="7"/>
        <rFont val="Roboto"/>
      </rPr>
      <t>1</t>
    </r>
    <r>
      <rPr>
        <sz val="7"/>
        <rFont val="Roboto"/>
      </rPr>
      <t>: En los meses de junio y diciembre no se admiten los precios del cabrito</t>
    </r>
  </si>
  <si>
    <t>Nota: t: Tonelada metrica equivale a 22.046 quintales</t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</si>
  <si>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del productor por productos pecuarios, según mes, 2021*</t>
    </r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</si>
  <si>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del productor por productos pecuarios, según mes, 2020*</t>
    </r>
  </si>
  <si>
    <r>
      <rPr>
        <b/>
        <sz val="9"/>
        <rFont val="Roboto"/>
      </rPr>
      <t xml:space="preserve">Cuadro 1.6 </t>
    </r>
    <r>
      <rPr>
        <sz val="9"/>
        <rFont val="Roboto"/>
      </rPr>
      <t>REPÚBLICA DOMINICANA:  Precios del productor por productos pecuarios, según mes, 2019*</t>
    </r>
  </si>
  <si>
    <r>
      <rPr>
        <b/>
        <sz val="9"/>
        <rFont val="Roboto"/>
      </rPr>
      <t xml:space="preserve">Cuadro 1.6 </t>
    </r>
    <r>
      <rPr>
        <sz val="9"/>
        <rFont val="Roboto"/>
      </rPr>
      <t>REPÚBLICA DOMINICANA:  Precios del productor por productos pecuarios, según mes, 2018*</t>
    </r>
  </si>
  <si>
    <r>
      <rPr>
        <b/>
        <sz val="9"/>
        <rFont val="Roboto"/>
      </rPr>
      <t xml:space="preserve">Cuadro 1.6 </t>
    </r>
    <r>
      <rPr>
        <sz val="9"/>
        <rFont val="Roboto"/>
      </rPr>
      <t>REPÚBLICA DOMINICANA:  Precios al productor por productos pecuarios, según mes, 2017*</t>
    </r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</si>
  <si>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al productor por productos pecuarios, según mes, 2016*</t>
    </r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</si>
  <si>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al productor por productos pecuarios, según mes, 2015*</t>
    </r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</si>
  <si>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al productor por productos pecuarios, según mes, 2014*</t>
    </r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</si>
  <si>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al productor por productos pecuarios, según mes, 2013*</t>
    </r>
  </si>
  <si>
    <r>
      <rPr>
        <b/>
        <sz val="9"/>
        <rFont val="Roboto"/>
      </rPr>
      <t xml:space="preserve">Cuadro 1.6 </t>
    </r>
    <r>
      <rPr>
        <sz val="9"/>
        <rFont val="Roboto"/>
      </rPr>
      <t>REPÚBLICA DOMINICANA:  Precios al productor por productos pecuarios, según mes, 2012*</t>
    </r>
  </si>
  <si>
    <t>Promedio</t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</si>
  <si>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del productor por productos pecuarios, según mes, 2022*</t>
    </r>
  </si>
  <si>
    <t>K: Tonelada métrica = 1000 Kilogramo</t>
  </si>
  <si>
    <t>k: Tonelada métrica = 1000 Kilogramo</t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</si>
  <si>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del productor por productos pecuarios, según mes, 2023*</t>
    </r>
  </si>
  <si>
    <r>
      <rPr>
        <b/>
        <sz val="9"/>
        <rFont val="Roboto"/>
      </rPr>
      <t>Cuadro 1.6</t>
    </r>
    <r>
      <rPr>
        <sz val="9"/>
        <rFont val="Roboto"/>
      </rPr>
      <t xml:space="preserve"> REPÚBLICA DOMINICANA:  Precios del productor por productos pecuarios, según mes, enero-junio,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</si>
</sst>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_-* #,##0\ _€_-;\-* #,##0\ _€_-;_-* &quot;-&quot;??\ _€_-;_-@_-"/>
    <numFmt numFmtId="166" formatCode="_-* #,##0.00000\ _€_-;\-* #,##0.00000\ _€_-;_-* &quot;-&quot;??\ _€_-;_-@_-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7"/>
      <name val="Roboto"/>
    </font>
    <font>
      <sz val="9"/>
      <color theme="1"/>
      <name val="Roboto"/>
    </font>
    <font>
      <b/>
      <sz val="9"/>
      <name val="Roboto"/>
    </font>
    <font>
      <b/>
      <vertAlign val="superscript"/>
      <sz val="9"/>
      <name val="Roboto"/>
    </font>
    <font>
      <vertAlign val="superscript"/>
      <sz val="7"/>
      <name val="Roboto"/>
    </font>
    <font>
      <sz val="7"/>
      <color theme="1"/>
      <name val="Roboto"/>
    </font>
    <font>
      <b/>
      <sz val="9"/>
      <color theme="1"/>
      <name val="Roboto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2" applyFont="1" applyFill="1"/>
    <xf numFmtId="0" fontId="3" fillId="3" borderId="0" xfId="3" applyFont="1" applyFill="1"/>
    <xf numFmtId="0" fontId="3" fillId="3" borderId="3" xfId="3" applyFont="1" applyFill="1" applyBorder="1" applyAlignment="1">
      <alignment horizontal="center" vertical="center" wrapText="1"/>
    </xf>
    <xf numFmtId="0" fontId="4" fillId="3" borderId="0" xfId="3" applyFont="1" applyFill="1" applyAlignment="1">
      <alignment horizontal="left"/>
    </xf>
    <xf numFmtId="0" fontId="5" fillId="2" borderId="0" xfId="0" applyFont="1" applyFill="1"/>
    <xf numFmtId="0" fontId="3" fillId="3" borderId="0" xfId="3" applyFont="1" applyFill="1" applyAlignment="1">
      <alignment horizontal="right" vertical="center" wrapText="1" indent="1"/>
    </xf>
    <xf numFmtId="0" fontId="3" fillId="3" borderId="0" xfId="3" applyFont="1" applyFill="1" applyAlignment="1">
      <alignment horizontal="left"/>
    </xf>
    <xf numFmtId="3" fontId="3" fillId="3" borderId="0" xfId="3" applyNumberFormat="1" applyFont="1" applyFill="1" applyAlignment="1">
      <alignment horizontal="right" vertical="justify" wrapText="1" indent="1"/>
    </xf>
    <xf numFmtId="0" fontId="6" fillId="3" borderId="2" xfId="3" applyFont="1" applyFill="1" applyBorder="1" applyAlignment="1">
      <alignment horizontal="center" vertical="center" wrapText="1"/>
    </xf>
    <xf numFmtId="0" fontId="3" fillId="3" borderId="0" xfId="3" applyFont="1" applyFill="1" applyAlignment="1">
      <alignment horizontal="left" indent="1"/>
    </xf>
    <xf numFmtId="165" fontId="3" fillId="3" borderId="0" xfId="1" applyNumberFormat="1" applyFont="1" applyFill="1" applyBorder="1" applyAlignment="1">
      <alignment vertical="justify" wrapText="1"/>
    </xf>
    <xf numFmtId="166" fontId="3" fillId="2" borderId="0" xfId="1" applyNumberFormat="1" applyFont="1" applyFill="1"/>
    <xf numFmtId="0" fontId="3" fillId="2" borderId="0" xfId="3" applyFont="1" applyFill="1"/>
    <xf numFmtId="43" fontId="5" fillId="2" borderId="0" xfId="4" applyFont="1" applyFill="1"/>
    <xf numFmtId="0" fontId="6" fillId="3" borderId="2" xfId="3" applyFont="1" applyFill="1" applyBorder="1" applyAlignment="1">
      <alignment horizontal="right" vertical="center" wrapText="1"/>
    </xf>
    <xf numFmtId="167" fontId="3" fillId="3" borderId="0" xfId="1" applyNumberFormat="1" applyFont="1" applyFill="1" applyBorder="1" applyAlignment="1">
      <alignment vertical="justify" wrapText="1"/>
    </xf>
    <xf numFmtId="167" fontId="3" fillId="3" borderId="0" xfId="1" applyNumberFormat="1" applyFont="1" applyFill="1" applyBorder="1" applyAlignment="1">
      <alignment horizontal="right" vertical="justify" wrapText="1"/>
    </xf>
    <xf numFmtId="167" fontId="3" fillId="3" borderId="0" xfId="1" applyNumberFormat="1" applyFont="1" applyFill="1" applyBorder="1" applyAlignment="1">
      <alignment horizontal="right" vertical="center" wrapText="1"/>
    </xf>
    <xf numFmtId="167" fontId="3" fillId="3" borderId="3" xfId="1" applyNumberFormat="1" applyFont="1" applyFill="1" applyBorder="1" applyAlignment="1">
      <alignment horizontal="right" vertical="justify" wrapText="1"/>
    </xf>
    <xf numFmtId="167" fontId="6" fillId="3" borderId="0" xfId="1" applyNumberFormat="1" applyFont="1" applyFill="1" applyBorder="1" applyAlignment="1">
      <alignment horizontal="right" vertical="justify" wrapText="1"/>
    </xf>
    <xf numFmtId="167" fontId="3" fillId="3" borderId="0" xfId="1" applyNumberFormat="1" applyFont="1" applyFill="1" applyBorder="1" applyAlignment="1">
      <alignment horizontal="right" vertical="justify" wrapText="1" indent="1"/>
    </xf>
    <xf numFmtId="0" fontId="4" fillId="3" borderId="0" xfId="3" applyFont="1" applyFill="1"/>
    <xf numFmtId="20" fontId="4" fillId="3" borderId="0" xfId="3" applyNumberFormat="1" applyFont="1" applyFill="1"/>
    <xf numFmtId="0" fontId="9" fillId="2" borderId="0" xfId="0" applyFont="1" applyFill="1"/>
    <xf numFmtId="0" fontId="6" fillId="3" borderId="2" xfId="3" applyFont="1" applyFill="1" applyBorder="1" applyAlignment="1">
      <alignment horizontal="center" vertical="center"/>
    </xf>
    <xf numFmtId="167" fontId="6" fillId="3" borderId="0" xfId="1" applyNumberFormat="1" applyFont="1" applyFill="1" applyBorder="1" applyAlignment="1">
      <alignment horizontal="right" vertical="center" wrapText="1"/>
    </xf>
    <xf numFmtId="167" fontId="3" fillId="3" borderId="3" xfId="1" applyNumberFormat="1" applyFont="1" applyFill="1" applyBorder="1" applyAlignment="1">
      <alignment horizontal="right" vertical="center" wrapText="1"/>
    </xf>
    <xf numFmtId="0" fontId="0" fillId="2" borderId="0" xfId="0" applyFill="1"/>
    <xf numFmtId="1" fontId="6" fillId="3" borderId="0" xfId="3" applyNumberFormat="1" applyFont="1" applyFill="1" applyAlignment="1">
      <alignment vertical="center" wrapText="1"/>
    </xf>
    <xf numFmtId="0" fontId="3" fillId="3" borderId="0" xfId="3" applyFont="1" applyFill="1" applyAlignment="1">
      <alignment vertical="center" wrapText="1"/>
    </xf>
    <xf numFmtId="164" fontId="3" fillId="3" borderId="0" xfId="3" applyNumberFormat="1" applyFont="1" applyFill="1" applyAlignment="1">
      <alignment vertical="center" wrapText="1"/>
    </xf>
    <xf numFmtId="164" fontId="3" fillId="3" borderId="3" xfId="3" applyNumberFormat="1" applyFont="1" applyFill="1" applyBorder="1" applyAlignment="1">
      <alignment vertical="center" wrapText="1"/>
    </xf>
    <xf numFmtId="0" fontId="10" fillId="2" borderId="0" xfId="0" applyFont="1" applyFill="1"/>
    <xf numFmtId="3" fontId="6" fillId="3" borderId="0" xfId="3" applyNumberFormat="1" applyFont="1" applyFill="1" applyAlignment="1">
      <alignment vertical="justify" wrapText="1"/>
    </xf>
    <xf numFmtId="3" fontId="3" fillId="3" borderId="0" xfId="3" applyNumberFormat="1" applyFont="1" applyFill="1" applyAlignment="1">
      <alignment vertical="justify" wrapText="1"/>
    </xf>
    <xf numFmtId="3" fontId="3" fillId="3" borderId="3" xfId="3" applyNumberFormat="1" applyFont="1" applyFill="1" applyBorder="1"/>
    <xf numFmtId="0" fontId="3" fillId="3" borderId="3" xfId="3" applyFont="1" applyFill="1" applyBorder="1"/>
    <xf numFmtId="165" fontId="6" fillId="3" borderId="0" xfId="1" applyNumberFormat="1" applyFont="1" applyFill="1" applyBorder="1" applyAlignment="1">
      <alignment horizontal="right"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5" fontId="3" fillId="3" borderId="0" xfId="1" applyNumberFormat="1" applyFont="1" applyFill="1" applyBorder="1" applyAlignment="1">
      <alignment horizontal="right" vertical="justify" wrapText="1"/>
    </xf>
    <xf numFmtId="165" fontId="3" fillId="3" borderId="3" xfId="1" applyNumberFormat="1" applyFont="1" applyFill="1" applyBorder="1" applyAlignment="1">
      <alignment horizontal="right" vertical="justify" wrapText="1"/>
    </xf>
    <xf numFmtId="3" fontId="6" fillId="3" borderId="0" xfId="3" applyNumberFormat="1" applyFont="1" applyFill="1" applyAlignment="1">
      <alignment horizontal="right" vertical="justify" wrapText="1"/>
    </xf>
    <xf numFmtId="3" fontId="3" fillId="3" borderId="0" xfId="3" applyNumberFormat="1" applyFont="1" applyFill="1" applyAlignment="1">
      <alignment horizontal="right" vertical="justify" wrapText="1"/>
    </xf>
    <xf numFmtId="3" fontId="3" fillId="3" borderId="3" xfId="3" applyNumberFormat="1" applyFont="1" applyFill="1" applyBorder="1" applyAlignment="1">
      <alignment vertical="justify" wrapText="1"/>
    </xf>
    <xf numFmtId="3" fontId="3" fillId="3" borderId="3" xfId="3" applyNumberFormat="1" applyFont="1" applyFill="1" applyBorder="1" applyAlignment="1">
      <alignment horizontal="right" vertical="justify" wrapText="1"/>
    </xf>
    <xf numFmtId="167" fontId="3" fillId="3" borderId="0" xfId="3" applyNumberFormat="1" applyFont="1" applyFill="1"/>
    <xf numFmtId="167" fontId="4" fillId="3" borderId="0" xfId="3" applyNumberFormat="1" applyFont="1" applyFill="1"/>
    <xf numFmtId="164" fontId="4" fillId="3" borderId="0" xfId="3" applyNumberFormat="1" applyFont="1" applyFill="1" applyAlignment="1">
      <alignment vertical="center"/>
    </xf>
    <xf numFmtId="167" fontId="10" fillId="2" borderId="0" xfId="0" applyNumberFormat="1" applyFont="1" applyFill="1"/>
    <xf numFmtId="0" fontId="3" fillId="3" borderId="3" xfId="3" applyFont="1" applyFill="1" applyBorder="1" applyAlignment="1">
      <alignment vertical="center" wrapText="1"/>
    </xf>
    <xf numFmtId="37" fontId="5" fillId="2" borderId="0" xfId="1" applyNumberFormat="1" applyFont="1" applyFill="1" applyBorder="1"/>
    <xf numFmtId="37" fontId="5" fillId="2" borderId="0" xfId="1" applyNumberFormat="1" applyFont="1" applyFill="1" applyBorder="1" applyAlignment="1">
      <alignment horizontal="right"/>
    </xf>
    <xf numFmtId="37" fontId="5" fillId="2" borderId="3" xfId="1" applyNumberFormat="1" applyFont="1" applyFill="1" applyBorder="1"/>
    <xf numFmtId="37" fontId="5" fillId="2" borderId="3" xfId="1" applyNumberFormat="1" applyFont="1" applyFill="1" applyBorder="1" applyAlignment="1">
      <alignment horizontal="right"/>
    </xf>
    <xf numFmtId="167" fontId="0" fillId="2" borderId="0" xfId="0" applyNumberFormat="1" applyFill="1"/>
    <xf numFmtId="37" fontId="3" fillId="2" borderId="0" xfId="1" applyNumberFormat="1" applyFont="1" applyFill="1" applyBorder="1"/>
    <xf numFmtId="37" fontId="3" fillId="2" borderId="3" xfId="1" applyNumberFormat="1" applyFont="1" applyFill="1" applyBorder="1"/>
    <xf numFmtId="3" fontId="10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3" fontId="5" fillId="2" borderId="0" xfId="1" applyNumberFormat="1" applyFont="1" applyFill="1" applyBorder="1"/>
    <xf numFmtId="3" fontId="5" fillId="2" borderId="0" xfId="1" applyNumberFormat="1" applyFont="1" applyFill="1" applyBorder="1" applyAlignment="1">
      <alignment horizontal="right"/>
    </xf>
    <xf numFmtId="3" fontId="5" fillId="2" borderId="3" xfId="1" applyNumberFormat="1" applyFont="1" applyFill="1" applyBorder="1"/>
    <xf numFmtId="3" fontId="5" fillId="2" borderId="3" xfId="1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3" fillId="3" borderId="0" xfId="2" applyFont="1" applyFill="1" applyAlignment="1">
      <alignment horizontal="center" wrapText="1"/>
    </xf>
    <xf numFmtId="0" fontId="6" fillId="3" borderId="1" xfId="3" applyFont="1" applyFill="1" applyBorder="1" applyAlignment="1">
      <alignment horizontal="left" vertical="center" wrapText="1" indent="1"/>
    </xf>
    <xf numFmtId="0" fontId="6" fillId="3" borderId="3" xfId="3" applyFont="1" applyFill="1" applyBorder="1" applyAlignment="1">
      <alignment horizontal="left" vertical="center" wrapText="1" indent="1"/>
    </xf>
    <xf numFmtId="0" fontId="6" fillId="2" borderId="3" xfId="2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wrapText="1"/>
    </xf>
    <xf numFmtId="0" fontId="6" fillId="2" borderId="2" xfId="2" applyFont="1" applyFill="1" applyBorder="1" applyAlignment="1">
      <alignment horizontal="center" vertical="center" wrapText="1"/>
    </xf>
    <xf numFmtId="164" fontId="4" fillId="3" borderId="0" xfId="3" applyNumberFormat="1" applyFont="1" applyFill="1" applyAlignment="1">
      <alignment horizontal="left" vertical="center" wrapText="1"/>
    </xf>
  </cellXfs>
  <cellStyles count="6">
    <cellStyle name="Millares" xfId="1" builtinId="3"/>
    <cellStyle name="Millares 2" xfId="5" xr:uid="{00000000-0005-0000-0000-000001000000}"/>
    <cellStyle name="Millares 35" xfId="4" xr:uid="{00000000-0005-0000-0000-000002000000}"/>
    <cellStyle name="Normal" xfId="0" builtinId="0"/>
    <cellStyle name="Normal 68" xfId="3" xr:uid="{00000000-0005-0000-0000-000004000000}"/>
    <cellStyle name="Normal_RD en Cifras 2008 (Mineria))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133350</xdr:rowOff>
    </xdr:from>
    <xdr:to>
      <xdr:col>6</xdr:col>
      <xdr:colOff>828675</xdr:colOff>
      <xdr:row>2</xdr:row>
      <xdr:rowOff>9525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3335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161926</xdr:rowOff>
    </xdr:from>
    <xdr:to>
      <xdr:col>10</xdr:col>
      <xdr:colOff>680545</xdr:colOff>
      <xdr:row>2</xdr:row>
      <xdr:rowOff>47625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61926"/>
          <a:ext cx="41384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161926</xdr:rowOff>
    </xdr:from>
    <xdr:to>
      <xdr:col>9</xdr:col>
      <xdr:colOff>680545</xdr:colOff>
      <xdr:row>2</xdr:row>
      <xdr:rowOff>47625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52401"/>
          <a:ext cx="413845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219076</xdr:colOff>
      <xdr:row>0</xdr:row>
      <xdr:rowOff>161926</xdr:rowOff>
    </xdr:from>
    <xdr:to>
      <xdr:col>11</xdr:col>
      <xdr:colOff>4271</xdr:colOff>
      <xdr:row>2</xdr:row>
      <xdr:rowOff>47625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6" y="161926"/>
          <a:ext cx="38527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219076</xdr:colOff>
      <xdr:row>0</xdr:row>
      <xdr:rowOff>161926</xdr:rowOff>
    </xdr:from>
    <xdr:to>
      <xdr:col>11</xdr:col>
      <xdr:colOff>4271</xdr:colOff>
      <xdr:row>2</xdr:row>
      <xdr:rowOff>47625</xdr:rowOff>
    </xdr:to>
    <xdr:pic>
      <xdr:nvPicPr>
        <xdr:cNvPr id="2" name="Imagen 1" descr="cid:image001.png@01D33CF7.2C6D8500">
          <a:extLst>
            <a:ext uri="{FF2B5EF4-FFF2-40B4-BE49-F238E27FC236}">
              <a16:creationId xmlns:a16="http://schemas.microsoft.com/office/drawing/2014/main" id="{A5553E68-83E3-4A4D-B576-57884B81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6" y="161926"/>
          <a:ext cx="38527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142875</xdr:rowOff>
    </xdr:from>
    <xdr:to>
      <xdr:col>7</xdr:col>
      <xdr:colOff>819150</xdr:colOff>
      <xdr:row>2</xdr:row>
      <xdr:rowOff>19050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42875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0</xdr:row>
      <xdr:rowOff>171450</xdr:rowOff>
    </xdr:from>
    <xdr:to>
      <xdr:col>8</xdr:col>
      <xdr:colOff>0</xdr:colOff>
      <xdr:row>2</xdr:row>
      <xdr:rowOff>47625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7145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133350</xdr:rowOff>
    </xdr:from>
    <xdr:to>
      <xdr:col>6</xdr:col>
      <xdr:colOff>828675</xdr:colOff>
      <xdr:row>2</xdr:row>
      <xdr:rowOff>9525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3335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85725</xdr:rowOff>
    </xdr:from>
    <xdr:to>
      <xdr:col>7</xdr:col>
      <xdr:colOff>276225</xdr:colOff>
      <xdr:row>2</xdr:row>
      <xdr:rowOff>19050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85725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152400</xdr:rowOff>
    </xdr:from>
    <xdr:to>
      <xdr:col>6</xdr:col>
      <xdr:colOff>819150</xdr:colOff>
      <xdr:row>2</xdr:row>
      <xdr:rowOff>28575</xdr:rowOff>
    </xdr:to>
    <xdr:pic>
      <xdr:nvPicPr>
        <xdr:cNvPr id="4" name="Imagen 3" descr="cid:image001.png@01D33CF7.2C6D850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524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161925</xdr:rowOff>
    </xdr:from>
    <xdr:to>
      <xdr:col>10</xdr:col>
      <xdr:colOff>752475</xdr:colOff>
      <xdr:row>2</xdr:row>
      <xdr:rowOff>38100</xdr:rowOff>
    </xdr:to>
    <xdr:pic>
      <xdr:nvPicPr>
        <xdr:cNvPr id="4" name="Imagen 3" descr="cid:image001.png@01D33CF7.2C6D850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1925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0</xdr:row>
      <xdr:rowOff>95250</xdr:rowOff>
    </xdr:from>
    <xdr:to>
      <xdr:col>11</xdr:col>
      <xdr:colOff>28575</xdr:colOff>
      <xdr:row>2</xdr:row>
      <xdr:rowOff>28575</xdr:rowOff>
    </xdr:to>
    <xdr:pic>
      <xdr:nvPicPr>
        <xdr:cNvPr id="4" name="Imagen 3" descr="cid:image001.png@01D33CF7.2C6D850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9525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161926</xdr:rowOff>
    </xdr:from>
    <xdr:to>
      <xdr:col>10</xdr:col>
      <xdr:colOff>680545</xdr:colOff>
      <xdr:row>2</xdr:row>
      <xdr:rowOff>47625</xdr:rowOff>
    </xdr:to>
    <xdr:pic>
      <xdr:nvPicPr>
        <xdr:cNvPr id="4" name="Imagen 3" descr="cid:image001.png@01D33CF7.2C6D850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61926"/>
          <a:ext cx="41384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workbookViewId="0">
      <selection activeCell="G11" sqref="G11"/>
    </sheetView>
  </sheetViews>
  <sheetFormatPr baseColWidth="10" defaultColWidth="9.140625" defaultRowHeight="12" x14ac:dyDescent="0.2"/>
  <cols>
    <col min="1" max="7" width="13" style="5" customWidth="1"/>
    <col min="8" max="16384" width="9.140625" style="5"/>
  </cols>
  <sheetData>
    <row r="1" spans="1:7" x14ac:dyDescent="0.2">
      <c r="A1" s="65"/>
      <c r="B1" s="65"/>
      <c r="C1" s="65"/>
      <c r="D1" s="65"/>
      <c r="E1" s="65"/>
      <c r="F1" s="65"/>
      <c r="G1" s="65"/>
    </row>
    <row r="2" spans="1:7" ht="15" customHeight="1" x14ac:dyDescent="0.2">
      <c r="A2" s="1" t="s">
        <v>62</v>
      </c>
      <c r="B2" s="1"/>
      <c r="C2" s="1"/>
      <c r="D2" s="1"/>
      <c r="E2" s="1"/>
      <c r="F2" s="1"/>
      <c r="G2" s="1"/>
    </row>
    <row r="3" spans="1:7" x14ac:dyDescent="0.2">
      <c r="A3" s="2"/>
      <c r="B3" s="2"/>
      <c r="C3" s="2"/>
      <c r="D3" s="2"/>
      <c r="E3" s="2"/>
      <c r="F3" s="2"/>
      <c r="G3" s="6"/>
    </row>
    <row r="4" spans="1:7" ht="24" x14ac:dyDescent="0.2">
      <c r="A4" s="66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69" t="s">
        <v>36</v>
      </c>
    </row>
    <row r="5" spans="1:7" x14ac:dyDescent="0.2">
      <c r="A5" s="67"/>
      <c r="B5" s="68" t="s">
        <v>6</v>
      </c>
      <c r="C5" s="68"/>
      <c r="D5" s="68"/>
      <c r="E5" s="68"/>
      <c r="F5" s="68"/>
      <c r="G5" s="70"/>
    </row>
    <row r="6" spans="1:7" ht="12.75" customHeight="1" x14ac:dyDescent="0.2">
      <c r="A6" s="29" t="s">
        <v>63</v>
      </c>
      <c r="B6" s="34">
        <f>AVERAGE(B7:B18)</f>
        <v>122966.23082010583</v>
      </c>
      <c r="C6" s="34">
        <f t="shared" ref="C6:G6" si="0">AVERAGE(C7:C18)</f>
        <v>157392.27730753968</v>
      </c>
      <c r="D6" s="34">
        <f t="shared" si="0"/>
        <v>217822.35357142857</v>
      </c>
      <c r="E6" s="34">
        <f t="shared" si="0"/>
        <v>88700.506285714291</v>
      </c>
      <c r="F6" s="34">
        <f t="shared" si="0"/>
        <v>66758.021878968269</v>
      </c>
      <c r="G6" s="34">
        <f t="shared" si="0"/>
        <v>3276.4347442680773</v>
      </c>
    </row>
    <row r="7" spans="1:7" ht="12.75" customHeight="1" x14ac:dyDescent="0.2">
      <c r="A7" s="30" t="s">
        <v>7</v>
      </c>
      <c r="B7" s="35">
        <v>132276</v>
      </c>
      <c r="C7" s="35">
        <v>154138.28333333333</v>
      </c>
      <c r="D7" s="35">
        <v>216785.66666666669</v>
      </c>
      <c r="E7" s="35">
        <v>96267.53333333334</v>
      </c>
      <c r="F7" s="35">
        <v>68710.033333333326</v>
      </c>
      <c r="G7" s="35">
        <v>3383.3333333333335</v>
      </c>
    </row>
    <row r="8" spans="1:7" ht="12.75" customHeight="1" x14ac:dyDescent="0.2">
      <c r="A8" s="30" t="s">
        <v>8</v>
      </c>
      <c r="B8" s="35">
        <v>137273.09333333332</v>
      </c>
      <c r="C8" s="35">
        <v>162993.42666666667</v>
      </c>
      <c r="D8" s="35">
        <v>216785.66666666669</v>
      </c>
      <c r="E8" s="35">
        <v>94356.87999999999</v>
      </c>
      <c r="F8" s="35">
        <v>69567.377777777772</v>
      </c>
      <c r="G8" s="35">
        <v>3333.3333333333335</v>
      </c>
    </row>
    <row r="9" spans="1:7" ht="12.75" customHeight="1" x14ac:dyDescent="0.2">
      <c r="A9" s="31" t="s">
        <v>9</v>
      </c>
      <c r="B9" s="35">
        <v>128993.59555555556</v>
      </c>
      <c r="C9" s="35">
        <v>152866.96400000001</v>
      </c>
      <c r="D9" s="35">
        <v>225420.35</v>
      </c>
      <c r="E9" s="35">
        <v>93342.763999999996</v>
      </c>
      <c r="F9" s="35">
        <v>69206.068333333329</v>
      </c>
      <c r="G9" s="35">
        <v>3567.5</v>
      </c>
    </row>
    <row r="10" spans="1:7" ht="12.75" customHeight="1" x14ac:dyDescent="0.2">
      <c r="A10" s="31" t="s">
        <v>10</v>
      </c>
      <c r="B10" s="35">
        <v>130071.4</v>
      </c>
      <c r="C10" s="35">
        <v>164242.69999999998</v>
      </c>
      <c r="D10" s="35">
        <v>216785.66666666669</v>
      </c>
      <c r="E10" s="35">
        <v>84745.873809523808</v>
      </c>
      <c r="F10" s="35">
        <v>60399.041269841277</v>
      </c>
      <c r="G10" s="35">
        <v>3185.7142857142858</v>
      </c>
    </row>
    <row r="11" spans="1:7" ht="12.75" customHeight="1" x14ac:dyDescent="0.2">
      <c r="A11" s="31" t="s">
        <v>11</v>
      </c>
      <c r="B11" s="35">
        <v>114088.05</v>
      </c>
      <c r="C11" s="35">
        <v>149912.79999999999</v>
      </c>
      <c r="D11" s="35">
        <v>209437</v>
      </c>
      <c r="E11" s="35">
        <v>67975.166666666672</v>
      </c>
      <c r="F11" s="35">
        <v>61012.305</v>
      </c>
      <c r="G11" s="35">
        <v>2973.3333333333335</v>
      </c>
    </row>
    <row r="12" spans="1:7" ht="12.75" customHeight="1" x14ac:dyDescent="0.2">
      <c r="A12" s="31" t="s">
        <v>12</v>
      </c>
      <c r="B12" s="35">
        <v>120780.58571428571</v>
      </c>
      <c r="C12" s="35">
        <v>149046.70714285714</v>
      </c>
      <c r="D12" s="35">
        <v>227152.53571428568</v>
      </c>
      <c r="E12" s="35">
        <v>89874.193333333329</v>
      </c>
      <c r="F12" s="35">
        <v>71366.051428571431</v>
      </c>
      <c r="G12" s="35">
        <v>2649.0476190476188</v>
      </c>
    </row>
    <row r="13" spans="1:7" ht="12.75" customHeight="1" x14ac:dyDescent="0.2">
      <c r="A13" s="31" t="s">
        <v>13</v>
      </c>
      <c r="B13" s="35">
        <v>120544.37857142858</v>
      </c>
      <c r="C13" s="35">
        <v>148397.13749999998</v>
      </c>
      <c r="D13" s="35">
        <v>224396.78571428568</v>
      </c>
      <c r="E13" s="35">
        <v>89014.399333333335</v>
      </c>
      <c r="F13" s="35">
        <v>73374.599499999997</v>
      </c>
      <c r="G13" s="35">
        <v>2944.0476190476188</v>
      </c>
    </row>
    <row r="14" spans="1:7" ht="12.75" customHeight="1" x14ac:dyDescent="0.2">
      <c r="A14" s="31" t="s">
        <v>14</v>
      </c>
      <c r="B14" s="35">
        <v>120518.13333333333</v>
      </c>
      <c r="C14" s="35">
        <v>156799.55047619046</v>
      </c>
      <c r="D14" s="35">
        <v>231483</v>
      </c>
      <c r="E14" s="35">
        <v>91858.333333333343</v>
      </c>
      <c r="F14" s="35">
        <v>67975.166666666672</v>
      </c>
      <c r="G14" s="35">
        <v>3870.7407407407409</v>
      </c>
    </row>
    <row r="15" spans="1:7" ht="12.75" customHeight="1" x14ac:dyDescent="0.2">
      <c r="A15" s="31" t="s">
        <v>15</v>
      </c>
      <c r="B15" s="35">
        <v>120518.13333333333</v>
      </c>
      <c r="C15" s="35">
        <v>155424.29999999999</v>
      </c>
      <c r="D15" s="35">
        <v>228333.57142857142</v>
      </c>
      <c r="E15" s="35">
        <v>91316.631619047606</v>
      </c>
      <c r="F15" s="35">
        <v>66908.560190476201</v>
      </c>
      <c r="G15" s="35">
        <v>3862.3095238095243</v>
      </c>
    </row>
    <row r="16" spans="1:7" ht="12.75" customHeight="1" x14ac:dyDescent="0.2">
      <c r="A16" s="30" t="s">
        <v>16</v>
      </c>
      <c r="B16" s="35">
        <v>123457.59999999999</v>
      </c>
      <c r="C16" s="35">
        <v>167061.43857142856</v>
      </c>
      <c r="D16" s="35">
        <v>214948.5</v>
      </c>
      <c r="E16" s="35">
        <v>93695.5</v>
      </c>
      <c r="F16" s="35">
        <v>65445.125714285707</v>
      </c>
      <c r="G16" s="35">
        <v>2967.8571428571431</v>
      </c>
    </row>
    <row r="17" spans="1:7" ht="12.75" customHeight="1" x14ac:dyDescent="0.2">
      <c r="A17" s="30" t="s">
        <v>17</v>
      </c>
      <c r="B17" s="35">
        <v>123457.59999999999</v>
      </c>
      <c r="C17" s="35">
        <v>166888.22</v>
      </c>
      <c r="D17" s="35">
        <v>214948.5</v>
      </c>
      <c r="E17" s="35">
        <v>94797.8</v>
      </c>
      <c r="F17" s="35">
        <v>65403.133333333339</v>
      </c>
      <c r="G17" s="35">
        <v>3355</v>
      </c>
    </row>
    <row r="18" spans="1:7" ht="12" customHeight="1" x14ac:dyDescent="0.2">
      <c r="A18" s="32" t="s">
        <v>18</v>
      </c>
      <c r="B18" s="44">
        <v>103616.2</v>
      </c>
      <c r="C18" s="44">
        <v>160935.79999999999</v>
      </c>
      <c r="D18" s="44">
        <v>187391</v>
      </c>
      <c r="E18" s="44">
        <v>77161</v>
      </c>
      <c r="F18" s="44">
        <v>61728.799999999996</v>
      </c>
      <c r="G18" s="44">
        <v>3225</v>
      </c>
    </row>
    <row r="19" spans="1:7" ht="12" customHeight="1" x14ac:dyDescent="0.2">
      <c r="A19" s="71" t="s">
        <v>47</v>
      </c>
      <c r="B19" s="71"/>
      <c r="C19" s="71"/>
      <c r="D19" s="8"/>
      <c r="E19" s="8"/>
      <c r="F19" s="8"/>
      <c r="G19" s="8"/>
    </row>
    <row r="20" spans="1:7" ht="11.25" customHeight="1" x14ac:dyDescent="0.2">
      <c r="A20" s="4" t="s">
        <v>52</v>
      </c>
      <c r="B20" s="2"/>
      <c r="C20" s="2"/>
      <c r="D20" s="2"/>
      <c r="E20" s="2"/>
      <c r="F20" s="2"/>
      <c r="G20" s="2"/>
    </row>
    <row r="21" spans="1:7" ht="11.25" customHeight="1" x14ac:dyDescent="0.2">
      <c r="A21" s="4" t="s">
        <v>19</v>
      </c>
      <c r="B21" s="2"/>
      <c r="C21" s="2"/>
      <c r="D21" s="2"/>
      <c r="E21" s="2"/>
      <c r="F21" s="2"/>
      <c r="G21" s="2"/>
    </row>
    <row r="22" spans="1:7" ht="11.25" customHeight="1" x14ac:dyDescent="0.2">
      <c r="A22" s="4" t="s">
        <v>38</v>
      </c>
      <c r="B22" s="2"/>
      <c r="C22" s="2"/>
      <c r="D22" s="2"/>
      <c r="E22" s="2"/>
      <c r="F22" s="2"/>
      <c r="G22" s="2"/>
    </row>
    <row r="23" spans="1:7" ht="11.25" customHeight="1" x14ac:dyDescent="0.2">
      <c r="A23" s="4" t="s">
        <v>23</v>
      </c>
      <c r="B23" s="2"/>
      <c r="C23" s="2"/>
      <c r="D23" s="2"/>
      <c r="E23" s="2"/>
      <c r="F23" s="2"/>
      <c r="G23" s="2"/>
    </row>
    <row r="24" spans="1:7" x14ac:dyDescent="0.2">
      <c r="A24" s="7"/>
      <c r="B24" s="2"/>
      <c r="C24" s="2"/>
      <c r="D24" s="2"/>
      <c r="E24" s="2"/>
      <c r="F24" s="2"/>
      <c r="G24" s="2"/>
    </row>
    <row r="25" spans="1:7" x14ac:dyDescent="0.2">
      <c r="A25" s="7"/>
      <c r="B25" s="2"/>
      <c r="C25" s="2"/>
      <c r="D25" s="2"/>
      <c r="E25" s="2"/>
      <c r="F25" s="2"/>
      <c r="G25" s="2"/>
    </row>
    <row r="26" spans="1:7" x14ac:dyDescent="0.2">
      <c r="A26" s="7"/>
      <c r="B26" s="2"/>
      <c r="C26" s="2"/>
      <c r="D26" s="2"/>
      <c r="E26" s="2"/>
      <c r="F26" s="2"/>
      <c r="G26" s="2"/>
    </row>
  </sheetData>
  <mergeCells count="5">
    <mergeCell ref="A1:G1"/>
    <mergeCell ref="A4:A5"/>
    <mergeCell ref="B5:F5"/>
    <mergeCell ref="G4:G5"/>
    <mergeCell ref="A19:C19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3"/>
  <sheetViews>
    <sheetView workbookViewId="0">
      <selection activeCell="J7" sqref="J7:K18"/>
    </sheetView>
  </sheetViews>
  <sheetFormatPr baseColWidth="10" defaultColWidth="11.42578125" defaultRowHeight="12" x14ac:dyDescent="0.2"/>
  <cols>
    <col min="1" max="7" width="11.42578125" style="5"/>
    <col min="8" max="8" width="8.42578125" style="5" customWidth="1"/>
    <col min="9" max="9" width="8.5703125" style="5" customWidth="1"/>
    <col min="10" max="10" width="8.28515625" style="5" customWidth="1"/>
    <col min="11" max="11" width="8.42578125" style="5" customWidth="1"/>
    <col min="12" max="16384" width="11.42578125" style="5"/>
  </cols>
  <sheetData>
    <row r="1" spans="1:1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" customHeight="1" x14ac:dyDescent="0.2">
      <c r="A2" s="1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6"/>
      <c r="K3" s="2"/>
    </row>
    <row r="4" spans="1:11" ht="45" customHeight="1" x14ac:dyDescent="0.2">
      <c r="A4" s="66" t="s">
        <v>0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46</v>
      </c>
      <c r="I4" s="15" t="s">
        <v>5</v>
      </c>
      <c r="J4" s="25" t="s">
        <v>35</v>
      </c>
      <c r="K4" s="25" t="s">
        <v>34</v>
      </c>
    </row>
    <row r="5" spans="1:11" x14ac:dyDescent="0.2">
      <c r="A5" s="67"/>
      <c r="B5" s="73" t="s">
        <v>6</v>
      </c>
      <c r="C5" s="73"/>
      <c r="D5" s="73"/>
      <c r="E5" s="73"/>
      <c r="F5" s="73"/>
      <c r="G5" s="73"/>
      <c r="H5" s="73"/>
      <c r="I5" s="73"/>
      <c r="J5" s="73"/>
      <c r="K5" s="73"/>
    </row>
    <row r="6" spans="1:11" ht="12.95" customHeight="1" x14ac:dyDescent="0.2">
      <c r="A6" s="29" t="s">
        <v>63</v>
      </c>
      <c r="B6" s="20">
        <f>AVERAGE(B7:B18)</f>
        <v>101716.85956790125</v>
      </c>
      <c r="C6" s="20">
        <f t="shared" ref="C6:K6" si="0">AVERAGE(C7:C18)</f>
        <v>73705.902777777781</v>
      </c>
      <c r="D6" s="20">
        <f t="shared" si="0"/>
        <v>82551.157407407401</v>
      </c>
      <c r="E6" s="20">
        <f t="shared" si="0"/>
        <v>109707.79320987653</v>
      </c>
      <c r="F6" s="20">
        <f>AVERAGE(F7:F18)</f>
        <v>228314.59656084655</v>
      </c>
      <c r="G6" s="20">
        <f>AVERAGE(G7:G18)</f>
        <v>187863.42592592593</v>
      </c>
      <c r="H6" s="26" t="s">
        <v>32</v>
      </c>
      <c r="I6" s="20">
        <f t="shared" si="0"/>
        <v>66565.312178702108</v>
      </c>
      <c r="J6" s="20">
        <f t="shared" si="0"/>
        <v>66241.463129340278</v>
      </c>
      <c r="K6" s="20">
        <f t="shared" si="0"/>
        <v>22918.674850308646</v>
      </c>
    </row>
    <row r="7" spans="1:11" ht="12.95" customHeight="1" x14ac:dyDescent="0.2">
      <c r="A7" s="30" t="s">
        <v>7</v>
      </c>
      <c r="B7" s="18">
        <v>87034.722222222234</v>
      </c>
      <c r="C7" s="18">
        <v>64590.277777777774</v>
      </c>
      <c r="D7" s="18">
        <v>69875</v>
      </c>
      <c r="E7" s="18">
        <v>102583.33333333333</v>
      </c>
      <c r="F7" s="17">
        <v>221279.76190476192</v>
      </c>
      <c r="G7" s="17">
        <v>155833.33333333334</v>
      </c>
      <c r="H7" s="18" t="s">
        <v>32</v>
      </c>
      <c r="I7" s="17">
        <v>57587.677469835799</v>
      </c>
      <c r="J7" s="17">
        <v>64244.00468749999</v>
      </c>
      <c r="K7" s="17">
        <v>21514.209513888891</v>
      </c>
    </row>
    <row r="8" spans="1:11" ht="12.95" customHeight="1" x14ac:dyDescent="0.2">
      <c r="A8" s="30" t="s">
        <v>8</v>
      </c>
      <c r="B8" s="17">
        <v>91148.148148148146</v>
      </c>
      <c r="C8" s="17">
        <v>65361.111111111102</v>
      </c>
      <c r="D8" s="17">
        <v>74180.555555555562</v>
      </c>
      <c r="E8" s="17">
        <v>120421.29629629629</v>
      </c>
      <c r="F8" s="17">
        <v>247123.01587301589</v>
      </c>
      <c r="G8" s="17">
        <v>162500</v>
      </c>
      <c r="H8" s="18" t="s">
        <v>32</v>
      </c>
      <c r="I8" s="17">
        <v>58998.25894342133</v>
      </c>
      <c r="J8" s="17">
        <v>66425.65989583332</v>
      </c>
      <c r="K8" s="17">
        <v>21664.784259259257</v>
      </c>
    </row>
    <row r="9" spans="1:11" ht="12.95" customHeight="1" x14ac:dyDescent="0.2">
      <c r="A9" s="31" t="s">
        <v>9</v>
      </c>
      <c r="B9" s="17">
        <v>91027.777777777781</v>
      </c>
      <c r="C9" s="17">
        <v>66680.555555555562</v>
      </c>
      <c r="D9" s="17">
        <v>77666.666666666672</v>
      </c>
      <c r="E9" s="17">
        <v>109833.33333333333</v>
      </c>
      <c r="F9" s="17">
        <v>246428.57142857145</v>
      </c>
      <c r="G9" s="17">
        <v>158611.11111111112</v>
      </c>
      <c r="H9" s="18" t="s">
        <v>32</v>
      </c>
      <c r="I9" s="17">
        <v>60148.588557259063</v>
      </c>
      <c r="J9" s="17">
        <v>68090.60729166666</v>
      </c>
      <c r="K9" s="17">
        <v>22127.745416666668</v>
      </c>
    </row>
    <row r="10" spans="1:11" ht="12.95" customHeight="1" x14ac:dyDescent="0.2">
      <c r="A10" s="31" t="s">
        <v>10</v>
      </c>
      <c r="B10" s="17">
        <v>96083.333333333328</v>
      </c>
      <c r="C10" s="17">
        <v>68666.666666666672</v>
      </c>
      <c r="D10" s="17">
        <v>79687.5</v>
      </c>
      <c r="E10" s="17">
        <v>114583.33333333333</v>
      </c>
      <c r="F10" s="17">
        <v>261011.90476190482</v>
      </c>
      <c r="G10" s="17">
        <v>170000</v>
      </c>
      <c r="H10" s="18" t="s">
        <v>32</v>
      </c>
      <c r="I10" s="17">
        <v>57911.418171096797</v>
      </c>
      <c r="J10" s="17">
        <v>65507.068229166667</v>
      </c>
      <c r="K10" s="17">
        <v>22114.261111111115</v>
      </c>
    </row>
    <row r="11" spans="1:11" ht="12.95" customHeight="1" x14ac:dyDescent="0.2">
      <c r="A11" s="31" t="s">
        <v>11</v>
      </c>
      <c r="B11" s="17">
        <v>100819.44444444445</v>
      </c>
      <c r="C11" s="17">
        <v>74416.666666666672</v>
      </c>
      <c r="D11" s="17">
        <v>82423.611111111095</v>
      </c>
      <c r="E11" s="17">
        <v>117236.11111111109</v>
      </c>
      <c r="F11" s="17">
        <v>247767.85714285716</v>
      </c>
      <c r="G11" s="17">
        <v>168750</v>
      </c>
      <c r="H11" s="18" t="s">
        <v>32</v>
      </c>
      <c r="I11" s="17">
        <v>59489.288211769337</v>
      </c>
      <c r="J11" s="17">
        <v>68435.079166666663</v>
      </c>
      <c r="K11" s="17">
        <v>22147.971874999999</v>
      </c>
    </row>
    <row r="12" spans="1:11" ht="12.95" customHeight="1" x14ac:dyDescent="0.2">
      <c r="A12" s="31" t="s">
        <v>12</v>
      </c>
      <c r="B12" s="17">
        <v>99000</v>
      </c>
      <c r="C12" s="17">
        <v>73055.555555555562</v>
      </c>
      <c r="D12" s="17">
        <v>81866.666666666657</v>
      </c>
      <c r="E12" s="17">
        <v>115838.88888888889</v>
      </c>
      <c r="F12" s="17">
        <v>243511.90476190476</v>
      </c>
      <c r="G12" s="17">
        <v>175500</v>
      </c>
      <c r="H12" s="18" t="s">
        <v>32</v>
      </c>
      <c r="I12" s="17">
        <v>58928.84168329856</v>
      </c>
      <c r="J12" s="17">
        <v>68492.491145833323</v>
      </c>
      <c r="K12" s="17">
        <v>22405.522111111106</v>
      </c>
    </row>
    <row r="13" spans="1:11" ht="12.95" customHeight="1" x14ac:dyDescent="0.2">
      <c r="A13" s="31" t="s">
        <v>13</v>
      </c>
      <c r="B13" s="17">
        <v>103500</v>
      </c>
      <c r="C13" s="17">
        <v>73972.222222222219</v>
      </c>
      <c r="D13" s="17">
        <v>83583.333333333328</v>
      </c>
      <c r="E13" s="17">
        <v>122472.22222222223</v>
      </c>
      <c r="F13" s="17">
        <v>232250</v>
      </c>
      <c r="G13" s="17">
        <v>191250</v>
      </c>
      <c r="H13" s="18" t="s">
        <v>32</v>
      </c>
      <c r="I13" s="17">
        <v>68679.552602134936</v>
      </c>
      <c r="J13" s="17">
        <v>67487.781510416666</v>
      </c>
      <c r="K13" s="17">
        <v>23287.395694444444</v>
      </c>
    </row>
    <row r="14" spans="1:11" ht="12.95" customHeight="1" x14ac:dyDescent="0.2">
      <c r="A14" s="31" t="s">
        <v>14</v>
      </c>
      <c r="B14" s="17">
        <v>105041.66666666667</v>
      </c>
      <c r="C14" s="17">
        <v>77736.111111111109</v>
      </c>
      <c r="D14" s="17">
        <v>81166.666666666672</v>
      </c>
      <c r="E14" s="17">
        <v>102222.22222222223</v>
      </c>
      <c r="F14" s="17">
        <v>172142.85714285713</v>
      </c>
      <c r="G14" s="17">
        <v>182916.66666666669</v>
      </c>
      <c r="H14" s="18" t="s">
        <v>32</v>
      </c>
      <c r="I14" s="17">
        <v>74724.87601681333</v>
      </c>
      <c r="J14" s="17">
        <v>61832.701562499991</v>
      </c>
      <c r="K14" s="17">
        <v>23853.736527777775</v>
      </c>
    </row>
    <row r="15" spans="1:11" ht="12.95" customHeight="1" x14ac:dyDescent="0.2">
      <c r="A15" s="31" t="s">
        <v>15</v>
      </c>
      <c r="B15" s="17">
        <v>111133.33333333333</v>
      </c>
      <c r="C15" s="17">
        <v>76088.888888888891</v>
      </c>
      <c r="D15" s="17">
        <v>87166.666666666672</v>
      </c>
      <c r="E15" s="17">
        <v>99555.555555555547</v>
      </c>
      <c r="F15" s="17">
        <v>316428.57142857142</v>
      </c>
      <c r="G15" s="17">
        <v>215875</v>
      </c>
      <c r="H15" s="18" t="s">
        <v>32</v>
      </c>
      <c r="I15" s="17">
        <v>80882.035138649502</v>
      </c>
      <c r="J15" s="17">
        <v>66138.599999999991</v>
      </c>
      <c r="K15" s="17">
        <v>23861.827111111113</v>
      </c>
    </row>
    <row r="16" spans="1:11" ht="12.95" customHeight="1" x14ac:dyDescent="0.2">
      <c r="A16" s="30" t="s">
        <v>16</v>
      </c>
      <c r="B16" s="17">
        <v>109458.33333333333</v>
      </c>
      <c r="C16" s="17">
        <v>79541.666666666672</v>
      </c>
      <c r="D16" s="17">
        <v>88388.888888888905</v>
      </c>
      <c r="E16" s="17">
        <v>103250</v>
      </c>
      <c r="F16" s="17">
        <v>167902.14285714284</v>
      </c>
      <c r="G16" s="17">
        <v>230000</v>
      </c>
      <c r="H16" s="18" t="s">
        <v>32</v>
      </c>
      <c r="I16" s="17">
        <v>73674.876016813345</v>
      </c>
      <c r="J16" s="17">
        <v>63555.060937499991</v>
      </c>
      <c r="K16" s="17">
        <v>23948.126666666667</v>
      </c>
    </row>
    <row r="17" spans="1:11" ht="12.95" customHeight="1" x14ac:dyDescent="0.2">
      <c r="A17" s="30" t="s">
        <v>17</v>
      </c>
      <c r="B17" s="17">
        <v>109763.88888888891</v>
      </c>
      <c r="C17" s="17">
        <v>81111.111111111124</v>
      </c>
      <c r="D17" s="17">
        <v>93500</v>
      </c>
      <c r="E17" s="17">
        <v>102847.22222222223</v>
      </c>
      <c r="F17" s="17">
        <v>207142.85714285713</v>
      </c>
      <c r="G17" s="17">
        <v>230625</v>
      </c>
      <c r="H17" s="18" t="s">
        <v>32</v>
      </c>
      <c r="I17" s="17">
        <v>73145.833333333343</v>
      </c>
      <c r="J17" s="17">
        <v>67344.251562499994</v>
      </c>
      <c r="K17" s="17">
        <v>24029.032500000001</v>
      </c>
    </row>
    <row r="18" spans="1:11" ht="12.95" customHeight="1" x14ac:dyDescent="0.2">
      <c r="A18" s="32" t="s">
        <v>18</v>
      </c>
      <c r="B18" s="19">
        <v>116591.66666666666</v>
      </c>
      <c r="C18" s="19">
        <v>83250</v>
      </c>
      <c r="D18" s="19">
        <v>91108.333333333328</v>
      </c>
      <c r="E18" s="19">
        <v>105649.99999999999</v>
      </c>
      <c r="F18" s="19">
        <v>176785.71428571429</v>
      </c>
      <c r="G18" s="19">
        <v>212500</v>
      </c>
      <c r="H18" s="27" t="s">
        <v>32</v>
      </c>
      <c r="I18" s="19">
        <v>74612.500000000015</v>
      </c>
      <c r="J18" s="19">
        <v>67344.251562499994</v>
      </c>
      <c r="K18" s="19">
        <v>24069.485416666666</v>
      </c>
    </row>
    <row r="19" spans="1:11" ht="14.25" customHeight="1" x14ac:dyDescent="0.2">
      <c r="A19" s="71" t="s">
        <v>47</v>
      </c>
      <c r="B19" s="71"/>
      <c r="C19" s="71"/>
      <c r="D19" s="71"/>
      <c r="E19" s="17"/>
      <c r="F19" s="17"/>
      <c r="G19" s="17"/>
      <c r="H19" s="18"/>
      <c r="I19" s="17"/>
      <c r="J19" s="17"/>
      <c r="K19" s="17"/>
    </row>
    <row r="20" spans="1:11" x14ac:dyDescent="0.2">
      <c r="A20" s="23" t="s">
        <v>48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A21" s="22" t="s">
        <v>22</v>
      </c>
      <c r="B21" s="2"/>
      <c r="C21" s="46"/>
      <c r="D21" s="2"/>
      <c r="E21" s="2"/>
      <c r="F21" s="2"/>
      <c r="G21" s="2"/>
      <c r="H21" s="2"/>
      <c r="I21" s="2"/>
      <c r="J21" s="2"/>
      <c r="K21" s="2"/>
    </row>
    <row r="22" spans="1:11" x14ac:dyDescent="0.2">
      <c r="A22" s="22" t="s">
        <v>33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">
      <c r="A23" s="22" t="s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4">
    <mergeCell ref="A1:K1"/>
    <mergeCell ref="A4:A5"/>
    <mergeCell ref="B5:K5"/>
    <mergeCell ref="A19:D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3"/>
  <sheetViews>
    <sheetView workbookViewId="0">
      <selection activeCell="F7" sqref="F7:F17"/>
    </sheetView>
  </sheetViews>
  <sheetFormatPr baseColWidth="10" defaultColWidth="11.42578125" defaultRowHeight="15" x14ac:dyDescent="0.25"/>
  <cols>
    <col min="1" max="1" width="11.42578125" style="28"/>
    <col min="2" max="3" width="11.42578125" style="28" customWidth="1"/>
    <col min="4" max="7" width="11.42578125" style="28"/>
    <col min="8" max="8" width="11" style="28" customWidth="1"/>
    <col min="9" max="9" width="8.5703125" style="28" customWidth="1"/>
    <col min="10" max="10" width="9" style="28" customWidth="1"/>
    <col min="11" max="16384" width="11.42578125" style="28"/>
  </cols>
  <sheetData>
    <row r="1" spans="1:10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x14ac:dyDescent="0.25">
      <c r="A2" s="1" t="s">
        <v>64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46"/>
      <c r="C3" s="46"/>
      <c r="D3" s="46"/>
      <c r="E3" s="46"/>
      <c r="F3" s="46"/>
      <c r="G3" s="46"/>
      <c r="H3" s="46"/>
      <c r="I3" s="46"/>
      <c r="J3" s="46"/>
    </row>
    <row r="4" spans="1:10" ht="42" customHeight="1" x14ac:dyDescent="0.25">
      <c r="A4" s="66" t="s">
        <v>0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5</v>
      </c>
      <c r="I4" s="25" t="s">
        <v>35</v>
      </c>
      <c r="J4" s="25" t="s">
        <v>34</v>
      </c>
    </row>
    <row r="5" spans="1:10" ht="12.75" customHeight="1" x14ac:dyDescent="0.25">
      <c r="A5" s="67"/>
      <c r="B5" s="73" t="s">
        <v>6</v>
      </c>
      <c r="C5" s="73"/>
      <c r="D5" s="73"/>
      <c r="E5" s="73"/>
      <c r="F5" s="73"/>
      <c r="G5" s="73"/>
      <c r="H5" s="73"/>
      <c r="I5" s="73"/>
      <c r="J5" s="73"/>
    </row>
    <row r="6" spans="1:10" ht="12.95" customHeight="1" x14ac:dyDescent="0.25">
      <c r="A6" s="29" t="s">
        <v>63</v>
      </c>
      <c r="B6" s="26">
        <f t="shared" ref="B6:I6" si="0">AVERAGE(B7:B18)</f>
        <v>123638.42592592594</v>
      </c>
      <c r="C6" s="26">
        <f t="shared" si="0"/>
        <v>93173.032407407416</v>
      </c>
      <c r="D6" s="26">
        <f t="shared" si="0"/>
        <v>103997.1064814815</v>
      </c>
      <c r="E6" s="26">
        <f t="shared" si="0"/>
        <v>134476.38888888891</v>
      </c>
      <c r="F6" s="26">
        <f>AVERAGE(F7:F18)</f>
        <v>354309.52380952379</v>
      </c>
      <c r="G6" s="26">
        <f>AVERAGE(G7:G18)</f>
        <v>292968.74999999994</v>
      </c>
      <c r="H6" s="26">
        <f t="shared" si="0"/>
        <v>95889.097222222234</v>
      </c>
      <c r="I6" s="26">
        <f t="shared" si="0"/>
        <v>65224.582154340264</v>
      </c>
      <c r="J6" s="26">
        <f>AVERAGE(J7:J18)</f>
        <v>25293.073776620367</v>
      </c>
    </row>
    <row r="7" spans="1:10" ht="12.95" customHeight="1" x14ac:dyDescent="0.25">
      <c r="A7" s="30" t="s">
        <v>7</v>
      </c>
      <c r="B7" s="18">
        <v>116750</v>
      </c>
      <c r="C7" s="18">
        <v>84583.333333333328</v>
      </c>
      <c r="D7" s="18">
        <v>95458.333333333328</v>
      </c>
      <c r="E7" s="18">
        <v>114250</v>
      </c>
      <c r="F7" s="18">
        <v>221428.57142857142</v>
      </c>
      <c r="G7" s="18">
        <v>220000</v>
      </c>
      <c r="H7" s="18">
        <v>76158.333333333343</v>
      </c>
      <c r="I7" s="18">
        <v>71994.621874999983</v>
      </c>
      <c r="J7" s="18">
        <v>24312.202916666669</v>
      </c>
    </row>
    <row r="8" spans="1:10" ht="12.95" customHeight="1" x14ac:dyDescent="0.25">
      <c r="A8" s="30" t="s">
        <v>8</v>
      </c>
      <c r="B8" s="18">
        <v>118958.33333333333</v>
      </c>
      <c r="C8" s="18">
        <v>90708.333333333328</v>
      </c>
      <c r="D8" s="18">
        <v>101583.33333333333</v>
      </c>
      <c r="E8" s="18">
        <v>120083.33333333333</v>
      </c>
      <c r="F8" s="18">
        <v>228571.42857142858</v>
      </c>
      <c r="G8" s="18">
        <v>271875</v>
      </c>
      <c r="H8" s="18">
        <v>77150</v>
      </c>
      <c r="I8" s="18">
        <v>66052.482031249994</v>
      </c>
      <c r="J8" s="18">
        <v>24905.512361111108</v>
      </c>
    </row>
    <row r="9" spans="1:10" ht="12.95" customHeight="1" x14ac:dyDescent="0.25">
      <c r="A9" s="31" t="s">
        <v>9</v>
      </c>
      <c r="B9" s="18">
        <v>120616.66666666667</v>
      </c>
      <c r="C9" s="18">
        <v>95300</v>
      </c>
      <c r="D9" s="18">
        <v>102583.33333333333</v>
      </c>
      <c r="E9" s="18">
        <v>125322.22222222223</v>
      </c>
      <c r="F9" s="18">
        <v>285714.28571428574</v>
      </c>
      <c r="G9" s="18">
        <v>281666.66666666663</v>
      </c>
      <c r="H9" s="18">
        <v>102080.00000000001</v>
      </c>
      <c r="I9" s="18">
        <v>65380.761874999989</v>
      </c>
      <c r="J9" s="18">
        <v>25242.62</v>
      </c>
    </row>
    <row r="10" spans="1:10" ht="12.95" customHeight="1" x14ac:dyDescent="0.25">
      <c r="A10" s="31" t="s">
        <v>10</v>
      </c>
      <c r="B10" s="18">
        <v>124041.66666666667</v>
      </c>
      <c r="C10" s="18">
        <v>97687.5</v>
      </c>
      <c r="D10" s="18">
        <v>102437.5</v>
      </c>
      <c r="E10" s="18">
        <v>131930.55555555556</v>
      </c>
      <c r="F10" s="18">
        <v>262857.1428571429</v>
      </c>
      <c r="G10" s="18">
        <v>306875</v>
      </c>
      <c r="H10" s="18">
        <v>107800</v>
      </c>
      <c r="I10" s="18">
        <v>63382.82499999999</v>
      </c>
      <c r="J10" s="18">
        <v>25181.940624999999</v>
      </c>
    </row>
    <row r="11" spans="1:10" ht="12.95" customHeight="1" x14ac:dyDescent="0.25">
      <c r="A11" s="31" t="s">
        <v>11</v>
      </c>
      <c r="B11" s="18">
        <v>124770.83333333333</v>
      </c>
      <c r="C11" s="18">
        <v>95416.666666666672</v>
      </c>
      <c r="D11" s="18">
        <v>102541.66666666667</v>
      </c>
      <c r="E11" s="18">
        <v>133013.88888888888</v>
      </c>
      <c r="F11" s="18">
        <v>285714.28571428574</v>
      </c>
      <c r="G11" s="18">
        <v>303125</v>
      </c>
      <c r="H11" s="18">
        <v>109083.33333333334</v>
      </c>
      <c r="I11" s="18">
        <v>60512.226041666661</v>
      </c>
      <c r="J11" s="18">
        <v>25384.205208333333</v>
      </c>
    </row>
    <row r="12" spans="1:10" ht="12.95" customHeight="1" x14ac:dyDescent="0.25">
      <c r="A12" s="31" t="s">
        <v>12</v>
      </c>
      <c r="B12" s="18">
        <v>138833.33333333334</v>
      </c>
      <c r="C12" s="18">
        <v>94466.666666666657</v>
      </c>
      <c r="D12" s="18">
        <v>107300</v>
      </c>
      <c r="E12" s="18">
        <v>135255.55555555556</v>
      </c>
      <c r="F12" s="18">
        <v>314642.8571428571</v>
      </c>
      <c r="G12" s="18">
        <v>300500</v>
      </c>
      <c r="H12" s="18">
        <v>116013.33333333331</v>
      </c>
      <c r="I12" s="18">
        <v>65556.212883333326</v>
      </c>
      <c r="J12" s="18">
        <v>25962.681916666665</v>
      </c>
    </row>
    <row r="13" spans="1:10" ht="12.95" customHeight="1" x14ac:dyDescent="0.25">
      <c r="A13" s="31" t="s">
        <v>13</v>
      </c>
      <c r="B13" s="18">
        <v>126958.33333333333</v>
      </c>
      <c r="C13" s="18">
        <v>95125</v>
      </c>
      <c r="D13" s="18">
        <v>108569.44444444444</v>
      </c>
      <c r="E13" s="18">
        <v>136652.77777777781</v>
      </c>
      <c r="F13" s="18">
        <v>428571.42857142858</v>
      </c>
      <c r="G13" s="18">
        <v>299791.66666666663</v>
      </c>
      <c r="H13" s="18">
        <v>105783.33333333333</v>
      </c>
      <c r="I13" s="18">
        <v>66138.599999999991</v>
      </c>
      <c r="J13" s="18">
        <v>26031.451874999999</v>
      </c>
    </row>
    <row r="14" spans="1:10" ht="12.95" customHeight="1" x14ac:dyDescent="0.25">
      <c r="A14" s="31" t="s">
        <v>14</v>
      </c>
      <c r="B14" s="18">
        <v>118000</v>
      </c>
      <c r="C14" s="18">
        <v>96100.000000000015</v>
      </c>
      <c r="D14" s="18">
        <v>107066.66666666667</v>
      </c>
      <c r="E14" s="18">
        <v>137377.77777777775</v>
      </c>
      <c r="F14" s="18">
        <v>387785.71428571432</v>
      </c>
      <c r="G14" s="18">
        <v>309500</v>
      </c>
      <c r="H14" s="18">
        <v>87340</v>
      </c>
      <c r="I14" s="18">
        <v>68297.290416666656</v>
      </c>
      <c r="J14" s="18">
        <v>25404.431666666667</v>
      </c>
    </row>
    <row r="15" spans="1:10" ht="12.95" customHeight="1" x14ac:dyDescent="0.25">
      <c r="A15" s="31" t="s">
        <v>15</v>
      </c>
      <c r="B15" s="18">
        <v>123375</v>
      </c>
      <c r="C15" s="18">
        <v>91833.333333333328</v>
      </c>
      <c r="D15" s="18">
        <v>105416.66666666667</v>
      </c>
      <c r="E15" s="18">
        <v>140666.66666666666</v>
      </c>
      <c r="F15" s="18">
        <v>365000</v>
      </c>
      <c r="G15" s="18">
        <v>307500</v>
      </c>
      <c r="H15" s="18">
        <v>89970.833333333343</v>
      </c>
      <c r="I15" s="18">
        <v>66196.011979166666</v>
      </c>
      <c r="J15" s="18">
        <v>24838.090833333332</v>
      </c>
    </row>
    <row r="16" spans="1:10" ht="12.95" customHeight="1" x14ac:dyDescent="0.25">
      <c r="A16" s="30" t="s">
        <v>16</v>
      </c>
      <c r="B16" s="18">
        <v>123687.5</v>
      </c>
      <c r="C16" s="18">
        <v>92375</v>
      </c>
      <c r="D16" s="18">
        <v>105125</v>
      </c>
      <c r="E16" s="18">
        <v>143236.11111111112</v>
      </c>
      <c r="F16" s="18">
        <v>471428.57142857142</v>
      </c>
      <c r="G16" s="18">
        <v>306458.33333333337</v>
      </c>
      <c r="H16" s="18">
        <v>86441.666666666672</v>
      </c>
      <c r="I16" s="18">
        <v>61086.345833333326</v>
      </c>
      <c r="J16" s="18">
        <v>25444.884583333333</v>
      </c>
    </row>
    <row r="17" spans="1:10" ht="12.95" customHeight="1" x14ac:dyDescent="0.25">
      <c r="A17" s="30" t="s">
        <v>17</v>
      </c>
      <c r="B17" s="18">
        <v>124599.99999999999</v>
      </c>
      <c r="C17" s="18">
        <v>93133.333333333328</v>
      </c>
      <c r="D17" s="18">
        <v>105466.66666666666</v>
      </c>
      <c r="E17" s="18">
        <v>142927.77777777778</v>
      </c>
      <c r="F17" s="18">
        <v>500000</v>
      </c>
      <c r="G17" s="18">
        <v>302500</v>
      </c>
      <c r="H17" s="18">
        <v>89906.666666666672</v>
      </c>
      <c r="I17" s="18">
        <v>58514.289166666662</v>
      </c>
      <c r="J17" s="18">
        <v>25404.431666666667</v>
      </c>
    </row>
    <row r="18" spans="1:10" ht="12.95" customHeight="1" x14ac:dyDescent="0.25">
      <c r="A18" s="32" t="s">
        <v>18</v>
      </c>
      <c r="B18" s="27">
        <v>123069.44444444444</v>
      </c>
      <c r="C18" s="27">
        <v>91347.222222222234</v>
      </c>
      <c r="D18" s="27">
        <v>104416.66666666667</v>
      </c>
      <c r="E18" s="27">
        <v>153000</v>
      </c>
      <c r="F18" s="27">
        <v>500000</v>
      </c>
      <c r="G18" s="27">
        <v>305833.33333333296</v>
      </c>
      <c r="H18" s="27">
        <v>102941.66666666666</v>
      </c>
      <c r="I18" s="27">
        <v>69583.318749999991</v>
      </c>
      <c r="J18" s="27">
        <v>25404.431666666667</v>
      </c>
    </row>
    <row r="19" spans="1:10" s="48" customFormat="1" ht="14.25" customHeight="1" x14ac:dyDescent="0.25">
      <c r="A19" s="48" t="s">
        <v>47</v>
      </c>
    </row>
    <row r="20" spans="1:10" ht="12.75" customHeight="1" x14ac:dyDescent="0.25">
      <c r="A20" s="23" t="s">
        <v>48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5">
      <c r="A21" s="22" t="s">
        <v>22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5">
      <c r="A22" s="22" t="s">
        <v>65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5">
      <c r="A23" s="22" t="s">
        <v>20</v>
      </c>
      <c r="B23" s="2"/>
      <c r="C23" s="2"/>
      <c r="D23" s="2"/>
      <c r="E23" s="2"/>
      <c r="F23" s="2"/>
      <c r="G23" s="2"/>
      <c r="H23" s="2"/>
      <c r="I23" s="2"/>
      <c r="J23" s="2"/>
    </row>
  </sheetData>
  <mergeCells count="3">
    <mergeCell ref="A1:J1"/>
    <mergeCell ref="A4:A5"/>
    <mergeCell ref="B5:J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5"/>
  <sheetViews>
    <sheetView topLeftCell="B1" workbookViewId="0">
      <selection activeCell="I7" sqref="I7:I18"/>
    </sheetView>
  </sheetViews>
  <sheetFormatPr baseColWidth="10" defaultColWidth="11.42578125" defaultRowHeight="15" x14ac:dyDescent="0.25"/>
  <cols>
    <col min="1" max="1" width="11.42578125" style="28"/>
    <col min="2" max="3" width="11.42578125" style="28" customWidth="1"/>
    <col min="4" max="7" width="11.42578125" style="28"/>
    <col min="8" max="8" width="9.85546875" style="28" customWidth="1"/>
    <col min="9" max="9" width="11" style="28" customWidth="1"/>
    <col min="10" max="10" width="9.28515625" style="28" customWidth="1"/>
    <col min="11" max="11" width="10.28515625" style="28" customWidth="1"/>
    <col min="12" max="16384" width="11.42578125" style="28"/>
  </cols>
  <sheetData>
    <row r="1" spans="1:1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x14ac:dyDescent="0.25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6"/>
      <c r="K3" s="2"/>
    </row>
    <row r="4" spans="1:11" ht="29.25" customHeight="1" x14ac:dyDescent="0.25">
      <c r="A4" s="66" t="s">
        <v>0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46</v>
      </c>
      <c r="I4" s="9" t="s">
        <v>5</v>
      </c>
      <c r="J4" s="25" t="s">
        <v>35</v>
      </c>
      <c r="K4" s="25" t="s">
        <v>34</v>
      </c>
    </row>
    <row r="5" spans="1:11" ht="12.75" customHeight="1" x14ac:dyDescent="0.25">
      <c r="A5" s="67"/>
      <c r="B5" s="73" t="s">
        <v>6</v>
      </c>
      <c r="C5" s="73"/>
      <c r="D5" s="73"/>
      <c r="E5" s="73"/>
      <c r="F5" s="73"/>
      <c r="G5" s="73"/>
      <c r="H5" s="73"/>
      <c r="I5" s="73"/>
      <c r="J5" s="73"/>
      <c r="K5" s="73"/>
    </row>
    <row r="6" spans="1:11" ht="12.95" customHeight="1" x14ac:dyDescent="0.25">
      <c r="A6" s="29" t="s">
        <v>63</v>
      </c>
      <c r="B6" s="49">
        <f>AVERAGE(B7:B18)</f>
        <v>120146.18055555552</v>
      </c>
      <c r="C6" s="49">
        <f>AVERAGE(C7:C18)</f>
        <v>87578.587962962964</v>
      </c>
      <c r="D6" s="49">
        <f t="shared" ref="D6:J6" si="0">AVERAGE(D7:D18)</f>
        <v>103530.0925925926</v>
      </c>
      <c r="E6" s="49">
        <f t="shared" si="0"/>
        <v>140357.09722222222</v>
      </c>
      <c r="F6" s="49">
        <f t="shared" si="0"/>
        <v>432656.11111111118</v>
      </c>
      <c r="G6" s="49">
        <f t="shared" si="0"/>
        <v>313093.75</v>
      </c>
      <c r="H6" s="49">
        <f t="shared" si="0"/>
        <v>58083.333333333336</v>
      </c>
      <c r="I6" s="49">
        <f t="shared" si="0"/>
        <v>97259.155111111118</v>
      </c>
      <c r="J6" s="49">
        <f t="shared" si="0"/>
        <v>57656.171451388887</v>
      </c>
      <c r="K6" s="49">
        <f>AVERAGE(K7:K18)</f>
        <v>25912.958539930551</v>
      </c>
    </row>
    <row r="7" spans="1:11" ht="12.95" customHeight="1" x14ac:dyDescent="0.25">
      <c r="A7" s="30" t="s">
        <v>7</v>
      </c>
      <c r="B7" s="51">
        <v>122770.83333333333</v>
      </c>
      <c r="C7" s="51">
        <v>91541.666666666672</v>
      </c>
      <c r="D7" s="51">
        <v>104291.66666666667</v>
      </c>
      <c r="E7" s="51">
        <v>152049.99999999997</v>
      </c>
      <c r="F7" s="51">
        <v>517857.1428571429</v>
      </c>
      <c r="G7" s="51">
        <v>350000</v>
      </c>
      <c r="H7" s="51">
        <v>350000</v>
      </c>
      <c r="I7" s="51">
        <v>102470</v>
      </c>
      <c r="J7" s="51">
        <v>66138.599999999991</v>
      </c>
      <c r="K7" s="56">
        <v>25525.790416666667</v>
      </c>
    </row>
    <row r="8" spans="1:11" ht="12.95" customHeight="1" x14ac:dyDescent="0.25">
      <c r="A8" s="30" t="s">
        <v>8</v>
      </c>
      <c r="B8" s="51">
        <v>120958.33333333333</v>
      </c>
      <c r="C8" s="51">
        <v>89854.166666666672</v>
      </c>
      <c r="D8" s="51">
        <v>104083.33333333333</v>
      </c>
      <c r="E8" s="51">
        <v>161055.55555555553</v>
      </c>
      <c r="F8" s="51">
        <v>485714.28571428574</v>
      </c>
      <c r="G8" s="51">
        <v>312500</v>
      </c>
      <c r="H8" s="51">
        <v>0</v>
      </c>
      <c r="I8" s="51">
        <v>99160</v>
      </c>
      <c r="J8" s="51">
        <v>62779.999218749996</v>
      </c>
      <c r="K8" s="56">
        <v>25738.168229166669</v>
      </c>
    </row>
    <row r="9" spans="1:11" ht="12.95" customHeight="1" x14ac:dyDescent="0.25">
      <c r="A9" s="30" t="s">
        <v>9</v>
      </c>
      <c r="B9" s="51">
        <v>119700</v>
      </c>
      <c r="C9" s="51">
        <v>89633.333333333328</v>
      </c>
      <c r="D9" s="51">
        <v>102133.33333333333</v>
      </c>
      <c r="E9" s="51">
        <v>158566.66666666669</v>
      </c>
      <c r="F9" s="51">
        <v>571428.57142857148</v>
      </c>
      <c r="G9" s="51">
        <v>270000</v>
      </c>
      <c r="H9" s="51">
        <v>347000</v>
      </c>
      <c r="I9" s="51">
        <v>95240</v>
      </c>
      <c r="J9" s="51">
        <v>63245.03624999999</v>
      </c>
      <c r="K9" s="56">
        <v>24229.2744375</v>
      </c>
    </row>
    <row r="10" spans="1:11" ht="12.95" customHeight="1" x14ac:dyDescent="0.25">
      <c r="A10" s="30" t="s">
        <v>10</v>
      </c>
      <c r="B10" s="51">
        <v>119833.33333333333</v>
      </c>
      <c r="C10" s="51">
        <v>86125</v>
      </c>
      <c r="D10" s="51">
        <v>101986.11111111109</v>
      </c>
      <c r="E10" s="51">
        <v>123229.16666666667</v>
      </c>
      <c r="F10" s="51">
        <v>553571.42857142852</v>
      </c>
      <c r="G10" s="51">
        <v>313750</v>
      </c>
      <c r="H10" s="51">
        <v>0</v>
      </c>
      <c r="I10" s="51">
        <v>98450.000000000015</v>
      </c>
      <c r="J10" s="52">
        <v>67792.064999999988</v>
      </c>
      <c r="K10" s="56">
        <v>25778.621145833331</v>
      </c>
    </row>
    <row r="11" spans="1:11" ht="12.95" customHeight="1" x14ac:dyDescent="0.25">
      <c r="A11" s="30" t="s">
        <v>11</v>
      </c>
      <c r="B11" s="51">
        <v>120700</v>
      </c>
      <c r="C11" s="51">
        <v>87033.333333333343</v>
      </c>
      <c r="D11" s="51">
        <v>101833.33333333333</v>
      </c>
      <c r="E11" s="51">
        <v>150367.11111111112</v>
      </c>
      <c r="F11" s="51">
        <v>410714.28571428574</v>
      </c>
      <c r="G11" s="51">
        <v>309125</v>
      </c>
      <c r="H11" s="51">
        <v>0</v>
      </c>
      <c r="I11" s="51">
        <v>91133.328000000023</v>
      </c>
      <c r="J11" s="52">
        <v>53125.830449999994</v>
      </c>
      <c r="K11" s="56">
        <v>26059.768916666668</v>
      </c>
    </row>
    <row r="12" spans="1:11" ht="12.95" customHeight="1" x14ac:dyDescent="0.25">
      <c r="A12" s="30" t="s">
        <v>12</v>
      </c>
      <c r="B12" s="51">
        <v>120625</v>
      </c>
      <c r="C12" s="51">
        <v>85569.444444444438</v>
      </c>
      <c r="D12" s="51">
        <v>106562.5</v>
      </c>
      <c r="E12" s="51">
        <v>143208.33333333334</v>
      </c>
      <c r="F12" s="52">
        <v>464611.42857142864</v>
      </c>
      <c r="G12" s="51">
        <v>303750</v>
      </c>
      <c r="H12" s="51">
        <v>0</v>
      </c>
      <c r="I12" s="51">
        <v>94875</v>
      </c>
      <c r="J12" s="52">
        <v>49965.645468749994</v>
      </c>
      <c r="K12" s="56">
        <v>26213.49</v>
      </c>
    </row>
    <row r="13" spans="1:11" ht="12.95" customHeight="1" x14ac:dyDescent="0.25">
      <c r="A13" s="30" t="s">
        <v>13</v>
      </c>
      <c r="B13" s="51">
        <v>122791.66666666667</v>
      </c>
      <c r="C13" s="51">
        <v>86791.666666666672</v>
      </c>
      <c r="D13" s="51">
        <v>107562.5</v>
      </c>
      <c r="E13" s="51">
        <v>133958.33333333334</v>
      </c>
      <c r="F13" s="52">
        <v>375476.19047619047</v>
      </c>
      <c r="G13" s="51">
        <v>306250</v>
      </c>
      <c r="H13" s="51">
        <v>0</v>
      </c>
      <c r="I13" s="51">
        <v>103821.66666666669</v>
      </c>
      <c r="J13" s="52">
        <v>54358.810114583328</v>
      </c>
      <c r="K13" s="56">
        <v>27305.71875</v>
      </c>
    </row>
    <row r="14" spans="1:11" ht="12.95" customHeight="1" x14ac:dyDescent="0.25">
      <c r="A14" s="30" t="s">
        <v>14</v>
      </c>
      <c r="B14" s="51">
        <v>121366.66666666667</v>
      </c>
      <c r="C14" s="51">
        <v>86633.333333333328</v>
      </c>
      <c r="D14" s="51">
        <v>103766.66666666667</v>
      </c>
      <c r="E14" s="51">
        <v>133888.88888888888</v>
      </c>
      <c r="F14" s="52">
        <v>357142.85714285716</v>
      </c>
      <c r="G14" s="51">
        <v>324375</v>
      </c>
      <c r="H14" s="51">
        <v>0</v>
      </c>
      <c r="I14" s="51">
        <v>105570.66666666667</v>
      </c>
      <c r="J14" s="52">
        <v>58262.595049999989</v>
      </c>
      <c r="K14" s="56">
        <v>25728.055</v>
      </c>
    </row>
    <row r="15" spans="1:11" ht="12.95" customHeight="1" x14ac:dyDescent="0.25">
      <c r="A15" s="30" t="s">
        <v>15</v>
      </c>
      <c r="B15" s="51">
        <v>121152.77777777777</v>
      </c>
      <c r="C15" s="51">
        <v>86236.111111111095</v>
      </c>
      <c r="D15" s="51">
        <v>103750</v>
      </c>
      <c r="E15" s="51">
        <v>132083.33333333334</v>
      </c>
      <c r="F15" s="52">
        <v>357142.85714285716</v>
      </c>
      <c r="G15" s="51">
        <v>317500</v>
      </c>
      <c r="H15" s="51">
        <v>0</v>
      </c>
      <c r="I15" s="51">
        <v>103986.66666666669</v>
      </c>
      <c r="J15" s="52">
        <v>59547.704791666656</v>
      </c>
      <c r="K15" s="56">
        <v>25970.772499999999</v>
      </c>
    </row>
    <row r="16" spans="1:11" ht="12.95" customHeight="1" x14ac:dyDescent="0.25">
      <c r="A16" s="30" t="s">
        <v>16</v>
      </c>
      <c r="B16" s="51">
        <v>119083.33333333333</v>
      </c>
      <c r="C16" s="51">
        <v>91513.888888888905</v>
      </c>
      <c r="D16" s="51">
        <v>102875</v>
      </c>
      <c r="E16" s="51">
        <v>133055.55555555553</v>
      </c>
      <c r="F16" s="52">
        <v>312857.1428571429</v>
      </c>
      <c r="G16" s="51">
        <v>319375</v>
      </c>
      <c r="H16" s="51">
        <v>0</v>
      </c>
      <c r="I16" s="51">
        <v>93129.666666666672</v>
      </c>
      <c r="J16" s="52">
        <v>45820.500572916666</v>
      </c>
      <c r="K16" s="56">
        <v>26011.225416666668</v>
      </c>
    </row>
    <row r="17" spans="1:11" ht="12.95" customHeight="1" x14ac:dyDescent="0.25">
      <c r="A17" s="30" t="s">
        <v>17</v>
      </c>
      <c r="B17" s="51">
        <v>117188.88888888888</v>
      </c>
      <c r="C17" s="51">
        <v>85177.777777777766</v>
      </c>
      <c r="D17" s="51">
        <v>105100.00000000001</v>
      </c>
      <c r="E17" s="51">
        <v>129211.11111111111</v>
      </c>
      <c r="F17" s="52">
        <v>439285.7142857142</v>
      </c>
      <c r="G17" s="51">
        <v>315500</v>
      </c>
      <c r="H17" s="51">
        <v>0</v>
      </c>
      <c r="I17" s="51">
        <v>85681.200000000012</v>
      </c>
      <c r="J17" s="52">
        <v>45135.001541666665</v>
      </c>
      <c r="K17" s="56">
        <v>26213.49</v>
      </c>
    </row>
    <row r="18" spans="1:11" ht="12.95" customHeight="1" x14ac:dyDescent="0.25">
      <c r="A18" s="50" t="s">
        <v>18</v>
      </c>
      <c r="B18" s="53">
        <v>115583.33333333333</v>
      </c>
      <c r="C18" s="53">
        <v>84833.333333333328</v>
      </c>
      <c r="D18" s="53">
        <v>98416.666666666672</v>
      </c>
      <c r="E18" s="53">
        <v>133611.11111111112</v>
      </c>
      <c r="F18" s="54">
        <v>346071.42857142858</v>
      </c>
      <c r="G18" s="53">
        <v>315000</v>
      </c>
      <c r="H18" s="53">
        <v>0</v>
      </c>
      <c r="I18" s="53">
        <v>93591.666666666672</v>
      </c>
      <c r="J18" s="54">
        <v>65702.268958333312</v>
      </c>
      <c r="K18" s="57">
        <v>26181.127666666667</v>
      </c>
    </row>
    <row r="19" spans="1:11" s="74" customFormat="1" ht="9.75" customHeight="1" x14ac:dyDescent="0.25">
      <c r="A19" s="74" t="s">
        <v>47</v>
      </c>
    </row>
    <row r="20" spans="1:11" s="24" customFormat="1" ht="9.75" customHeight="1" x14ac:dyDescent="0.15">
      <c r="A20" s="23" t="s">
        <v>48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24" customFormat="1" ht="9.75" customHeight="1" x14ac:dyDescent="0.15">
      <c r="A21" s="22" t="s">
        <v>22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24" customFormat="1" ht="9.75" customHeight="1" x14ac:dyDescent="0.15">
      <c r="A22" s="22" t="s">
        <v>66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s="24" customFormat="1" ht="9.75" customHeight="1" x14ac:dyDescent="0.15">
      <c r="A23" s="22" t="s">
        <v>20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3.5" customHeight="1" x14ac:dyDescent="0.25"/>
    <row r="25" spans="1:1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</row>
  </sheetData>
  <mergeCells count="4">
    <mergeCell ref="A1:K1"/>
    <mergeCell ref="A4:A5"/>
    <mergeCell ref="B5:K5"/>
    <mergeCell ref="A19:XFD19"/>
  </mergeCells>
  <phoneticPr fontId="11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6092C-01D8-400F-BD54-DDF9676F09FE}">
  <dimension ref="A1:K24"/>
  <sheetViews>
    <sheetView tabSelected="1" workbookViewId="0">
      <selection activeCell="O10" sqref="O9:O10"/>
    </sheetView>
  </sheetViews>
  <sheetFormatPr baseColWidth="10" defaultColWidth="11.42578125" defaultRowHeight="15" x14ac:dyDescent="0.25"/>
  <cols>
    <col min="1" max="7" width="11.42578125" style="28"/>
    <col min="8" max="8" width="9.85546875" style="28" customWidth="1"/>
    <col min="9" max="9" width="11" style="28" customWidth="1"/>
    <col min="10" max="10" width="8.5703125" style="28" customWidth="1"/>
    <col min="11" max="11" width="9" style="28" customWidth="1"/>
    <col min="12" max="16384" width="11.42578125" style="28"/>
  </cols>
  <sheetData>
    <row r="1" spans="1:1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x14ac:dyDescent="0.25">
      <c r="A2" s="1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6"/>
      <c r="K3" s="2"/>
    </row>
    <row r="4" spans="1:11" ht="29.25" customHeight="1" x14ac:dyDescent="0.25">
      <c r="A4" s="66" t="s">
        <v>0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46</v>
      </c>
      <c r="I4" s="9" t="s">
        <v>5</v>
      </c>
      <c r="J4" s="25" t="s">
        <v>35</v>
      </c>
      <c r="K4" s="25" t="s">
        <v>34</v>
      </c>
    </row>
    <row r="5" spans="1:11" ht="12.75" customHeight="1" x14ac:dyDescent="0.25">
      <c r="A5" s="67"/>
      <c r="B5" s="73" t="s">
        <v>6</v>
      </c>
      <c r="C5" s="73"/>
      <c r="D5" s="73"/>
      <c r="E5" s="73"/>
      <c r="F5" s="73"/>
      <c r="G5" s="73"/>
      <c r="H5" s="73"/>
      <c r="I5" s="73"/>
      <c r="J5" s="73"/>
      <c r="K5" s="73"/>
    </row>
    <row r="6" spans="1:11" ht="12.95" customHeight="1" x14ac:dyDescent="0.25">
      <c r="A6" s="29" t="s">
        <v>63</v>
      </c>
      <c r="B6" s="58">
        <f>AVERAGE(B7:B17)</f>
        <v>119485.76388888888</v>
      </c>
      <c r="C6" s="58">
        <f t="shared" ref="C6:K6" si="0">AVERAGE(C7:C17)</f>
        <v>84404.398148148161</v>
      </c>
      <c r="D6" s="58">
        <f t="shared" si="0"/>
        <v>101303.47222222223</v>
      </c>
      <c r="E6" s="58">
        <f>AVERAGE(E7:E17)</f>
        <v>144047.22222222219</v>
      </c>
      <c r="F6" s="64" t="s">
        <v>32</v>
      </c>
      <c r="G6" s="58">
        <f t="shared" si="0"/>
        <v>311708.33333333331</v>
      </c>
      <c r="H6" s="58">
        <f t="shared" si="0"/>
        <v>106666.66666666667</v>
      </c>
      <c r="I6" s="64" t="s">
        <v>32</v>
      </c>
      <c r="J6" s="58">
        <f t="shared" si="0"/>
        <v>65080.439811979166</v>
      </c>
      <c r="K6" s="58">
        <f t="shared" si="0"/>
        <v>26476.433958333335</v>
      </c>
    </row>
    <row r="7" spans="1:11" ht="12.95" customHeight="1" x14ac:dyDescent="0.25">
      <c r="A7" s="30" t="s">
        <v>7</v>
      </c>
      <c r="B7" s="59">
        <v>116500</v>
      </c>
      <c r="C7" s="59">
        <v>83200</v>
      </c>
      <c r="D7" s="59">
        <v>98366.666666666672</v>
      </c>
      <c r="E7" s="59">
        <v>142000</v>
      </c>
      <c r="F7" s="59" t="s">
        <v>32</v>
      </c>
      <c r="G7" s="59">
        <v>316500</v>
      </c>
      <c r="H7" s="59">
        <v>0</v>
      </c>
      <c r="I7" s="59" t="s">
        <v>32</v>
      </c>
      <c r="J7" s="59">
        <v>63428.754583333277</v>
      </c>
      <c r="K7" s="59">
        <v>26375.301666666666</v>
      </c>
    </row>
    <row r="8" spans="1:11" ht="12.95" customHeight="1" x14ac:dyDescent="0.25">
      <c r="A8" s="30" t="s">
        <v>8</v>
      </c>
      <c r="B8" s="59">
        <v>117956.25</v>
      </c>
      <c r="C8" s="59">
        <v>83979.166666666672</v>
      </c>
      <c r="D8" s="59">
        <v>98875</v>
      </c>
      <c r="E8" s="59">
        <v>144700.00000000003</v>
      </c>
      <c r="F8" s="59" t="s">
        <v>32</v>
      </c>
      <c r="G8" s="59">
        <v>318750</v>
      </c>
      <c r="H8" s="59">
        <v>0</v>
      </c>
      <c r="I8" s="59" t="s">
        <v>32</v>
      </c>
      <c r="J8" s="59">
        <v>62751.293229166702</v>
      </c>
      <c r="K8" s="59">
        <v>26375.301666666666</v>
      </c>
    </row>
    <row r="9" spans="1:11" ht="12.95" customHeight="1" x14ac:dyDescent="0.25">
      <c r="A9" s="30" t="s">
        <v>9</v>
      </c>
      <c r="B9" s="59">
        <v>119208.33333333333</v>
      </c>
      <c r="C9" s="59">
        <v>84375</v>
      </c>
      <c r="D9" s="59">
        <v>95583.333333333328</v>
      </c>
      <c r="E9" s="59">
        <v>144791.66666666666</v>
      </c>
      <c r="F9" s="59" t="s">
        <v>32</v>
      </c>
      <c r="G9" s="59">
        <v>320000</v>
      </c>
      <c r="H9" s="59">
        <v>0</v>
      </c>
      <c r="I9" s="59" t="s">
        <v>32</v>
      </c>
      <c r="J9" s="59">
        <v>64364.225371875</v>
      </c>
      <c r="K9" s="59">
        <v>26618.019166666669</v>
      </c>
    </row>
    <row r="10" spans="1:11" ht="12.95" customHeight="1" x14ac:dyDescent="0.25">
      <c r="A10" s="30" t="s">
        <v>10</v>
      </c>
      <c r="B10" s="59">
        <v>119583.33333333333</v>
      </c>
      <c r="C10" s="59">
        <v>84625</v>
      </c>
      <c r="D10" s="59">
        <v>101250</v>
      </c>
      <c r="E10" s="59">
        <v>145375</v>
      </c>
      <c r="F10" s="59" t="s">
        <v>32</v>
      </c>
      <c r="G10" s="59">
        <v>298750</v>
      </c>
      <c r="H10" s="59">
        <v>350000</v>
      </c>
      <c r="I10" s="59" t="s">
        <v>32</v>
      </c>
      <c r="J10" s="59">
        <v>63527.503187499991</v>
      </c>
      <c r="K10" s="59">
        <v>26253.942916666667</v>
      </c>
    </row>
    <row r="11" spans="1:11" ht="12.95" customHeight="1" x14ac:dyDescent="0.25">
      <c r="A11" s="30" t="s">
        <v>11</v>
      </c>
      <c r="B11" s="59">
        <v>120916.66666666667</v>
      </c>
      <c r="C11" s="59">
        <v>88066.666666666657</v>
      </c>
      <c r="D11" s="59">
        <v>105662.5</v>
      </c>
      <c r="E11" s="59">
        <v>143736.11111111101</v>
      </c>
      <c r="F11" s="59" t="s">
        <v>32</v>
      </c>
      <c r="G11" s="59">
        <v>298750</v>
      </c>
      <c r="H11" s="59">
        <v>0</v>
      </c>
      <c r="I11" s="59" t="s">
        <v>32</v>
      </c>
      <c r="J11" s="59">
        <v>68205.431249999994</v>
      </c>
      <c r="K11" s="59">
        <v>26591.050555555565</v>
      </c>
    </row>
    <row r="12" spans="1:11" ht="12.95" customHeight="1" x14ac:dyDescent="0.25">
      <c r="A12" s="30" t="s">
        <v>12</v>
      </c>
      <c r="B12" s="60">
        <v>122750</v>
      </c>
      <c r="C12" s="60">
        <v>82180.555555555562</v>
      </c>
      <c r="D12" s="60">
        <v>108083.33333333333</v>
      </c>
      <c r="E12" s="60">
        <v>143680.55555555553</v>
      </c>
      <c r="F12" s="59" t="s">
        <v>32</v>
      </c>
      <c r="G12" s="60">
        <v>317500</v>
      </c>
      <c r="H12" s="60">
        <v>290000</v>
      </c>
      <c r="I12" s="61" t="s">
        <v>32</v>
      </c>
      <c r="J12" s="61">
        <v>68205.431249999994</v>
      </c>
      <c r="K12" s="60">
        <v>26644.987777777777</v>
      </c>
    </row>
    <row r="13" spans="1:11" ht="12.95" customHeight="1" x14ac:dyDescent="0.25">
      <c r="A13" s="30" t="s">
        <v>13</v>
      </c>
      <c r="B13" s="60"/>
      <c r="C13" s="60"/>
      <c r="D13" s="60"/>
      <c r="E13" s="60"/>
      <c r="F13" s="61"/>
      <c r="G13" s="60"/>
      <c r="H13" s="60"/>
      <c r="I13" s="60"/>
      <c r="J13" s="61"/>
      <c r="K13" s="60"/>
    </row>
    <row r="14" spans="1:11" ht="12.95" customHeight="1" x14ac:dyDescent="0.25">
      <c r="A14" s="30" t="s">
        <v>14</v>
      </c>
      <c r="B14" s="60"/>
      <c r="C14" s="60"/>
      <c r="D14" s="60"/>
      <c r="E14" s="60"/>
      <c r="F14" s="61"/>
      <c r="G14" s="60"/>
      <c r="H14" s="60"/>
      <c r="I14" s="60"/>
      <c r="J14" s="61"/>
      <c r="K14" s="60"/>
    </row>
    <row r="15" spans="1:11" ht="12.95" customHeight="1" x14ac:dyDescent="0.25">
      <c r="A15" s="30" t="s">
        <v>15</v>
      </c>
      <c r="B15" s="60"/>
      <c r="C15" s="60"/>
      <c r="D15" s="60"/>
      <c r="E15" s="60"/>
      <c r="F15" s="61"/>
      <c r="G15" s="60"/>
      <c r="H15" s="60"/>
      <c r="I15" s="60"/>
      <c r="J15" s="61"/>
      <c r="K15" s="60"/>
    </row>
    <row r="16" spans="1:11" ht="12.95" customHeight="1" x14ac:dyDescent="0.25">
      <c r="A16" s="30" t="s">
        <v>16</v>
      </c>
      <c r="B16" s="60"/>
      <c r="C16" s="60"/>
      <c r="D16" s="60"/>
      <c r="E16" s="60"/>
      <c r="F16" s="61"/>
      <c r="G16" s="60"/>
      <c r="H16" s="60"/>
      <c r="I16" s="60"/>
      <c r="J16" s="61"/>
      <c r="K16" s="60"/>
    </row>
    <row r="17" spans="1:11" ht="12.95" customHeight="1" x14ac:dyDescent="0.25">
      <c r="A17" s="30" t="s">
        <v>17</v>
      </c>
      <c r="B17" s="60"/>
      <c r="C17" s="60"/>
      <c r="D17" s="60"/>
      <c r="E17" s="60"/>
      <c r="F17" s="61"/>
      <c r="G17" s="60"/>
      <c r="H17" s="60"/>
      <c r="I17" s="60"/>
      <c r="J17" s="61"/>
      <c r="K17" s="60"/>
    </row>
    <row r="18" spans="1:11" ht="12.95" customHeight="1" x14ac:dyDescent="0.25">
      <c r="A18" s="50" t="s">
        <v>18</v>
      </c>
      <c r="B18" s="62"/>
      <c r="C18" s="62"/>
      <c r="D18" s="62"/>
      <c r="E18" s="62"/>
      <c r="F18" s="63"/>
      <c r="G18" s="62"/>
      <c r="H18" s="62"/>
      <c r="I18" s="62"/>
      <c r="J18" s="63"/>
      <c r="K18" s="62"/>
    </row>
    <row r="19" spans="1:11" s="74" customFormat="1" ht="9.75" customHeight="1" x14ac:dyDescent="0.25">
      <c r="A19" s="74" t="s">
        <v>47</v>
      </c>
    </row>
    <row r="20" spans="1:11" ht="9.75" customHeight="1" x14ac:dyDescent="0.25">
      <c r="A20" s="23" t="s">
        <v>48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9.75" customHeight="1" x14ac:dyDescent="0.25">
      <c r="A21" s="22" t="s">
        <v>22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9.75" customHeight="1" x14ac:dyDescent="0.25">
      <c r="A22" s="22" t="s">
        <v>66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9.75" customHeight="1" x14ac:dyDescent="0.25">
      <c r="A23" s="22" t="s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3.5" customHeight="1" x14ac:dyDescent="0.25"/>
  </sheetData>
  <mergeCells count="4">
    <mergeCell ref="A1:K1"/>
    <mergeCell ref="A4:A5"/>
    <mergeCell ref="B5:K5"/>
    <mergeCell ref="A19:XFD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A6" sqref="A6"/>
    </sheetView>
  </sheetViews>
  <sheetFormatPr baseColWidth="10" defaultColWidth="11.42578125" defaultRowHeight="12" x14ac:dyDescent="0.2"/>
  <cols>
    <col min="1" max="8" width="12.7109375" style="5" customWidth="1"/>
    <col min="9" max="16384" width="11.42578125" style="5"/>
  </cols>
  <sheetData>
    <row r="1" spans="1:8" x14ac:dyDescent="0.2">
      <c r="A1" s="65"/>
      <c r="B1" s="65"/>
      <c r="C1" s="65"/>
      <c r="D1" s="65"/>
      <c r="E1" s="65"/>
      <c r="F1" s="65"/>
      <c r="G1" s="65"/>
      <c r="H1" s="65"/>
    </row>
    <row r="2" spans="1:8" ht="15" customHeight="1" x14ac:dyDescent="0.2">
      <c r="A2" s="1" t="s">
        <v>61</v>
      </c>
      <c r="B2" s="1"/>
      <c r="C2" s="1"/>
      <c r="D2" s="1"/>
      <c r="E2" s="1"/>
      <c r="F2" s="1"/>
      <c r="G2" s="1"/>
      <c r="H2" s="1"/>
    </row>
    <row r="3" spans="1:8" x14ac:dyDescent="0.2">
      <c r="A3" s="2"/>
      <c r="B3" s="2"/>
      <c r="C3" s="2"/>
      <c r="D3" s="2"/>
      <c r="E3" s="2"/>
      <c r="F3" s="2"/>
      <c r="G3" s="6"/>
      <c r="H3" s="2"/>
    </row>
    <row r="4" spans="1:8" ht="24" x14ac:dyDescent="0.2">
      <c r="A4" s="66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69" t="s">
        <v>36</v>
      </c>
      <c r="H4" s="69" t="s">
        <v>40</v>
      </c>
    </row>
    <row r="5" spans="1:8" x14ac:dyDescent="0.2">
      <c r="A5" s="67"/>
      <c r="B5" s="68" t="s">
        <v>6</v>
      </c>
      <c r="C5" s="68"/>
      <c r="D5" s="68"/>
      <c r="E5" s="68"/>
      <c r="F5" s="68"/>
      <c r="G5" s="70"/>
      <c r="H5" s="70"/>
    </row>
    <row r="6" spans="1:8" x14ac:dyDescent="0.2">
      <c r="A6" s="29" t="s">
        <v>63</v>
      </c>
      <c r="B6" s="42">
        <f t="shared" ref="B6:H6" si="0">AVERAGE(B7:B18)</f>
        <v>106121.42727272725</v>
      </c>
      <c r="C6" s="42">
        <f t="shared" si="0"/>
        <v>162970.04454545456</v>
      </c>
      <c r="D6" s="42">
        <f t="shared" si="0"/>
        <v>202422.36363636365</v>
      </c>
      <c r="E6" s="42">
        <f t="shared" si="0"/>
        <v>83567.224025974021</v>
      </c>
      <c r="F6" s="42">
        <f t="shared" si="0"/>
        <v>66667.676623376625</v>
      </c>
      <c r="G6" s="42">
        <f t="shared" si="0"/>
        <v>3459.7942207792207</v>
      </c>
      <c r="H6" s="42">
        <f t="shared" si="0"/>
        <v>16409.090909090908</v>
      </c>
    </row>
    <row r="7" spans="1:8" x14ac:dyDescent="0.2">
      <c r="A7" s="30" t="s">
        <v>7</v>
      </c>
      <c r="B7" s="43">
        <v>103616.2</v>
      </c>
      <c r="C7" s="43">
        <v>166226.84000000003</v>
      </c>
      <c r="D7" s="43">
        <v>187391</v>
      </c>
      <c r="E7" s="43">
        <v>85097.56</v>
      </c>
      <c r="F7" s="43">
        <v>69665.36</v>
      </c>
      <c r="G7" s="43">
        <v>3200</v>
      </c>
      <c r="H7" s="43">
        <v>16000</v>
      </c>
    </row>
    <row r="8" spans="1:8" x14ac:dyDescent="0.2">
      <c r="A8" s="30" t="s">
        <v>8</v>
      </c>
      <c r="B8" s="43">
        <v>103616.2</v>
      </c>
      <c r="C8" s="43">
        <v>174163.4</v>
      </c>
      <c r="D8" s="43">
        <v>187391</v>
      </c>
      <c r="E8" s="43">
        <v>79365.599999999991</v>
      </c>
      <c r="F8" s="43">
        <v>63933.4</v>
      </c>
      <c r="G8" s="43">
        <v>3360</v>
      </c>
      <c r="H8" s="43">
        <v>16000</v>
      </c>
    </row>
    <row r="9" spans="1:8" x14ac:dyDescent="0.2">
      <c r="A9" s="31" t="s">
        <v>9</v>
      </c>
      <c r="B9" s="43" t="s">
        <v>32</v>
      </c>
      <c r="C9" s="43" t="s">
        <v>32</v>
      </c>
      <c r="D9" s="43" t="s">
        <v>32</v>
      </c>
      <c r="E9" s="43" t="s">
        <v>32</v>
      </c>
      <c r="F9" s="43" t="s">
        <v>32</v>
      </c>
      <c r="G9" s="43" t="s">
        <v>32</v>
      </c>
      <c r="H9" s="43" t="s">
        <v>32</v>
      </c>
    </row>
    <row r="10" spans="1:8" x14ac:dyDescent="0.2">
      <c r="A10" s="31" t="s">
        <v>10</v>
      </c>
      <c r="B10" s="43">
        <v>109127.7</v>
      </c>
      <c r="C10" s="43">
        <v>152117.4</v>
      </c>
      <c r="D10" s="43">
        <v>220460</v>
      </c>
      <c r="E10" s="43">
        <v>84247.21428571429</v>
      </c>
      <c r="F10" s="43">
        <v>67712.71428571429</v>
      </c>
      <c r="G10" s="43">
        <v>3328.5714285714284</v>
      </c>
      <c r="H10" s="43">
        <v>16500</v>
      </c>
    </row>
    <row r="11" spans="1:8" x14ac:dyDescent="0.2">
      <c r="A11" s="31" t="s">
        <v>11</v>
      </c>
      <c r="B11" s="43">
        <v>103616.2</v>
      </c>
      <c r="C11" s="43">
        <v>182981.8</v>
      </c>
      <c r="D11" s="43">
        <v>187391</v>
      </c>
      <c r="E11" s="43">
        <v>81570.2</v>
      </c>
      <c r="F11" s="43">
        <v>63933.4</v>
      </c>
      <c r="G11" s="43">
        <v>2900</v>
      </c>
      <c r="H11" s="43">
        <v>16000</v>
      </c>
    </row>
    <row r="12" spans="1:8" x14ac:dyDescent="0.2">
      <c r="A12" s="31" t="s">
        <v>12</v>
      </c>
      <c r="B12" s="43">
        <v>109127.7</v>
      </c>
      <c r="C12" s="43">
        <v>152117.4</v>
      </c>
      <c r="D12" s="43">
        <v>220460</v>
      </c>
      <c r="E12" s="43">
        <v>78263.3</v>
      </c>
      <c r="F12" s="43">
        <v>62673.628571428577</v>
      </c>
      <c r="G12" s="43">
        <v>3287.5</v>
      </c>
      <c r="H12" s="43">
        <v>16500</v>
      </c>
    </row>
    <row r="13" spans="1:8" x14ac:dyDescent="0.2">
      <c r="A13" s="31" t="s">
        <v>13</v>
      </c>
      <c r="B13" s="43">
        <v>109127.7</v>
      </c>
      <c r="C13" s="43">
        <v>149912.79999999999</v>
      </c>
      <c r="D13" s="43">
        <v>220460</v>
      </c>
      <c r="E13" s="43">
        <v>81570.2</v>
      </c>
      <c r="F13" s="43">
        <v>65035.7</v>
      </c>
      <c r="G13" s="43">
        <v>3425</v>
      </c>
      <c r="H13" s="43">
        <v>16500</v>
      </c>
    </row>
    <row r="14" spans="1:8" x14ac:dyDescent="0.2">
      <c r="A14" s="31" t="s">
        <v>14</v>
      </c>
      <c r="B14" s="43">
        <v>109127.7</v>
      </c>
      <c r="C14" s="43">
        <v>151676.47999999998</v>
      </c>
      <c r="D14" s="43">
        <v>220460</v>
      </c>
      <c r="E14" s="43">
        <v>85097.56</v>
      </c>
      <c r="F14" s="43">
        <v>68342.599999999991</v>
      </c>
      <c r="G14" s="43">
        <v>3540</v>
      </c>
      <c r="H14" s="43">
        <v>16500</v>
      </c>
    </row>
    <row r="15" spans="1:8" x14ac:dyDescent="0.2">
      <c r="A15" s="31" t="s">
        <v>15</v>
      </c>
      <c r="B15" s="43">
        <v>103616.2</v>
      </c>
      <c r="C15" s="43">
        <v>173612.25</v>
      </c>
      <c r="D15" s="43">
        <v>187391</v>
      </c>
      <c r="E15" s="43">
        <v>87081.7</v>
      </c>
      <c r="F15" s="43">
        <v>69444.899999999994</v>
      </c>
      <c r="G15" s="43">
        <v>3750</v>
      </c>
      <c r="H15" s="43">
        <v>16000</v>
      </c>
    </row>
    <row r="16" spans="1:8" x14ac:dyDescent="0.2">
      <c r="A16" s="30" t="s">
        <v>16</v>
      </c>
      <c r="B16" s="43">
        <v>103616.2</v>
      </c>
      <c r="C16" s="43">
        <v>167990.52</v>
      </c>
      <c r="D16" s="43">
        <v>187391</v>
      </c>
      <c r="E16" s="43">
        <v>88184</v>
      </c>
      <c r="F16" s="43">
        <v>70547.199999999997</v>
      </c>
      <c r="G16" s="43">
        <v>3660</v>
      </c>
      <c r="H16" s="43">
        <v>18000</v>
      </c>
    </row>
    <row r="17" spans="1:8" x14ac:dyDescent="0.2">
      <c r="A17" s="30" t="s">
        <v>17</v>
      </c>
      <c r="B17" s="43">
        <v>103616.2</v>
      </c>
      <c r="C17" s="43">
        <v>171958.8</v>
      </c>
      <c r="D17" s="43">
        <v>187391</v>
      </c>
      <c r="E17" s="43">
        <v>86861.239999999991</v>
      </c>
      <c r="F17" s="43">
        <v>69224.44</v>
      </c>
      <c r="G17" s="43">
        <v>3840</v>
      </c>
      <c r="H17" s="43">
        <v>16000</v>
      </c>
    </row>
    <row r="18" spans="1:8" x14ac:dyDescent="0.2">
      <c r="A18" s="32" t="s">
        <v>18</v>
      </c>
      <c r="B18" s="45">
        <v>109127.7</v>
      </c>
      <c r="C18" s="45">
        <v>149912.79999999999</v>
      </c>
      <c r="D18" s="45">
        <v>220460</v>
      </c>
      <c r="E18" s="45">
        <v>81900.89</v>
      </c>
      <c r="F18" s="45">
        <v>62831.1</v>
      </c>
      <c r="G18" s="45">
        <v>3766.665</v>
      </c>
      <c r="H18" s="45">
        <v>16500</v>
      </c>
    </row>
    <row r="19" spans="1:8" ht="15.75" customHeight="1" x14ac:dyDescent="0.2">
      <c r="A19" s="71" t="s">
        <v>47</v>
      </c>
      <c r="B19" s="71"/>
      <c r="C19" s="71"/>
      <c r="D19" s="8"/>
      <c r="E19" s="8"/>
      <c r="F19" s="8"/>
      <c r="G19" s="8"/>
      <c r="H19" s="8"/>
    </row>
    <row r="20" spans="1:8" ht="10.5" customHeight="1" x14ac:dyDescent="0.2">
      <c r="A20" s="4" t="s">
        <v>52</v>
      </c>
      <c r="B20" s="2"/>
      <c r="C20" s="2"/>
      <c r="D20" s="2"/>
      <c r="E20" s="2"/>
      <c r="F20" s="2"/>
      <c r="G20" s="2"/>
      <c r="H20" s="2"/>
    </row>
    <row r="21" spans="1:8" ht="10.5" customHeight="1" x14ac:dyDescent="0.2">
      <c r="A21" s="4" t="s">
        <v>21</v>
      </c>
      <c r="B21" s="2"/>
      <c r="C21" s="2"/>
      <c r="D21" s="2"/>
      <c r="E21" s="2"/>
      <c r="F21" s="2"/>
      <c r="G21" s="2"/>
      <c r="H21" s="2"/>
    </row>
    <row r="22" spans="1:8" ht="10.5" customHeight="1" x14ac:dyDescent="0.2">
      <c r="A22" s="4" t="s">
        <v>38</v>
      </c>
      <c r="B22" s="2"/>
      <c r="C22" s="2"/>
      <c r="D22" s="2"/>
      <c r="E22" s="2"/>
      <c r="F22" s="2"/>
      <c r="G22" s="2"/>
      <c r="H22" s="2"/>
    </row>
    <row r="23" spans="1:8" s="10" customFormat="1" ht="10.5" customHeight="1" x14ac:dyDescent="0.2">
      <c r="A23" s="4" t="s">
        <v>39</v>
      </c>
    </row>
    <row r="24" spans="1:8" ht="10.5" customHeight="1" x14ac:dyDescent="0.2">
      <c r="A24" s="4" t="s">
        <v>37</v>
      </c>
      <c r="B24" s="2"/>
      <c r="C24" s="2"/>
      <c r="D24" s="2"/>
      <c r="E24" s="2"/>
      <c r="F24" s="2"/>
      <c r="G24" s="2"/>
      <c r="H24" s="2"/>
    </row>
    <row r="25" spans="1:8" ht="10.5" customHeight="1" x14ac:dyDescent="0.2">
      <c r="A25" s="4" t="s">
        <v>23</v>
      </c>
      <c r="B25" s="2"/>
      <c r="C25" s="2"/>
      <c r="D25" s="2"/>
      <c r="E25" s="2"/>
      <c r="F25" s="2"/>
      <c r="G25" s="2"/>
      <c r="H25" s="2"/>
    </row>
    <row r="26" spans="1:8" x14ac:dyDescent="0.2">
      <c r="A26" s="10"/>
      <c r="B26" s="2"/>
      <c r="C26" s="2"/>
      <c r="D26" s="2"/>
      <c r="E26" s="2"/>
      <c r="F26" s="2"/>
      <c r="G26" s="2"/>
      <c r="H26" s="2"/>
    </row>
  </sheetData>
  <mergeCells count="6">
    <mergeCell ref="A19:C19"/>
    <mergeCell ref="A1:H1"/>
    <mergeCell ref="A4:A5"/>
    <mergeCell ref="B5:F5"/>
    <mergeCell ref="G4:G5"/>
    <mergeCell ref="H4:H5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A6" sqref="A6"/>
    </sheetView>
  </sheetViews>
  <sheetFormatPr baseColWidth="10" defaultColWidth="11.42578125" defaultRowHeight="12" x14ac:dyDescent="0.2"/>
  <cols>
    <col min="1" max="16384" width="11.42578125" style="5"/>
  </cols>
  <sheetData>
    <row r="1" spans="1:8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2" t="s">
        <v>60</v>
      </c>
      <c r="B2" s="72"/>
      <c r="C2" s="72"/>
      <c r="D2" s="72"/>
      <c r="E2" s="72"/>
      <c r="F2" s="72"/>
      <c r="G2" s="72"/>
      <c r="H2" s="72"/>
    </row>
    <row r="3" spans="1:8" x14ac:dyDescent="0.2">
      <c r="A3" s="2"/>
      <c r="B3" s="2"/>
      <c r="C3" s="2"/>
      <c r="D3" s="2"/>
      <c r="E3" s="2"/>
      <c r="F3" s="2"/>
      <c r="G3" s="6"/>
      <c r="H3" s="2"/>
    </row>
    <row r="4" spans="1:8" ht="24" x14ac:dyDescent="0.2">
      <c r="A4" s="66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69" t="s">
        <v>36</v>
      </c>
      <c r="H4" s="69" t="s">
        <v>40</v>
      </c>
    </row>
    <row r="5" spans="1:8" ht="12" customHeight="1" x14ac:dyDescent="0.2">
      <c r="A5" s="67"/>
      <c r="B5" s="68" t="s">
        <v>6</v>
      </c>
      <c r="C5" s="68"/>
      <c r="D5" s="68"/>
      <c r="E5" s="68"/>
      <c r="F5" s="68"/>
      <c r="G5" s="70"/>
      <c r="H5" s="70"/>
    </row>
    <row r="6" spans="1:8" x14ac:dyDescent="0.2">
      <c r="A6" s="29" t="s">
        <v>63</v>
      </c>
      <c r="B6" s="34">
        <f t="shared" ref="B6:H6" si="0">AVERAGE(B7:B18)</f>
        <v>100090.67716666668</v>
      </c>
      <c r="C6" s="34">
        <f t="shared" si="0"/>
        <v>1895.8672036111113</v>
      </c>
      <c r="D6" s="34">
        <f t="shared" si="0"/>
        <v>1907.7305681818179</v>
      </c>
      <c r="E6" s="34">
        <f t="shared" si="0"/>
        <v>80087.30030555556</v>
      </c>
      <c r="F6" s="34">
        <f t="shared" si="0"/>
        <v>62797.520675925938</v>
      </c>
      <c r="G6" s="34">
        <f t="shared" si="0"/>
        <v>3289.5830555555563</v>
      </c>
      <c r="H6" s="34">
        <f t="shared" si="0"/>
        <v>16527.777777777777</v>
      </c>
    </row>
    <row r="7" spans="1:8" x14ac:dyDescent="0.2">
      <c r="A7" s="30" t="s">
        <v>7</v>
      </c>
      <c r="B7" s="35">
        <v>103616.2</v>
      </c>
      <c r="C7" s="35">
        <v>1796.749</v>
      </c>
      <c r="D7" s="35">
        <v>1873.9099999999999</v>
      </c>
      <c r="E7" s="35">
        <v>73854.099999999991</v>
      </c>
      <c r="F7" s="35">
        <v>56217.299999999996</v>
      </c>
      <c r="G7" s="35">
        <v>3925</v>
      </c>
      <c r="H7" s="35">
        <v>16000</v>
      </c>
    </row>
    <row r="8" spans="1:8" x14ac:dyDescent="0.2">
      <c r="A8" s="30" t="s">
        <v>8</v>
      </c>
      <c r="B8" s="35">
        <v>103616.2</v>
      </c>
      <c r="C8" s="35">
        <v>1774.703</v>
      </c>
      <c r="D8" s="35">
        <v>1873.9099999999999</v>
      </c>
      <c r="E8" s="35">
        <v>64484.549999999996</v>
      </c>
      <c r="F8" s="35">
        <v>46847.75</v>
      </c>
      <c r="G8" s="35">
        <v>3425</v>
      </c>
      <c r="H8" s="35">
        <v>16000</v>
      </c>
    </row>
    <row r="9" spans="1:8" x14ac:dyDescent="0.2">
      <c r="A9" s="31" t="s">
        <v>9</v>
      </c>
      <c r="B9" s="35">
        <v>103616.2</v>
      </c>
      <c r="C9" s="35">
        <v>1822.3223599999999</v>
      </c>
      <c r="D9" s="35">
        <v>1873.9099999999999</v>
      </c>
      <c r="E9" s="35">
        <v>74206.835999999981</v>
      </c>
      <c r="F9" s="35">
        <v>56570.036</v>
      </c>
      <c r="G9" s="35">
        <v>3733.33</v>
      </c>
      <c r="H9" s="35">
        <v>16000</v>
      </c>
    </row>
    <row r="10" spans="1:8" x14ac:dyDescent="0.2">
      <c r="A10" s="31" t="s">
        <v>10</v>
      </c>
      <c r="B10" s="35">
        <v>103616.2</v>
      </c>
      <c r="C10" s="35">
        <v>1906.979</v>
      </c>
      <c r="D10" s="35">
        <v>1873.9099999999999</v>
      </c>
      <c r="E10" s="35">
        <v>81570.2</v>
      </c>
      <c r="F10" s="35">
        <v>63933.4</v>
      </c>
      <c r="G10" s="35">
        <v>3225</v>
      </c>
      <c r="H10" s="35">
        <v>16000</v>
      </c>
    </row>
    <row r="11" spans="1:8" x14ac:dyDescent="0.2">
      <c r="A11" s="31" t="s">
        <v>11</v>
      </c>
      <c r="B11" s="35">
        <v>103616.2</v>
      </c>
      <c r="C11" s="35">
        <v>1918.002</v>
      </c>
      <c r="D11" s="35">
        <v>1873.9099999999999</v>
      </c>
      <c r="E11" s="35">
        <v>82121.349999999991</v>
      </c>
      <c r="F11" s="35">
        <v>64484.549999999996</v>
      </c>
      <c r="G11" s="35">
        <v>3350</v>
      </c>
      <c r="H11" s="35">
        <v>16000</v>
      </c>
    </row>
    <row r="12" spans="1:8" x14ac:dyDescent="0.2">
      <c r="A12" s="31" t="s">
        <v>12</v>
      </c>
      <c r="B12" s="35">
        <v>103616.2</v>
      </c>
      <c r="C12" s="35">
        <v>1984.1399999999999</v>
      </c>
      <c r="D12" s="35">
        <v>1984.1399999999999</v>
      </c>
      <c r="E12" s="35">
        <v>72200.649999999994</v>
      </c>
      <c r="F12" s="35">
        <v>54563.85</v>
      </c>
      <c r="G12" s="35">
        <v>2950</v>
      </c>
      <c r="H12" s="35">
        <v>16000</v>
      </c>
    </row>
    <row r="13" spans="1:8" x14ac:dyDescent="0.2">
      <c r="A13" s="31" t="s">
        <v>13</v>
      </c>
      <c r="B13" s="35">
        <v>143299</v>
      </c>
      <c r="C13" s="35">
        <v>1956.5825</v>
      </c>
      <c r="D13" s="35">
        <v>1984.1399999999999</v>
      </c>
      <c r="E13" s="35">
        <v>71465.78333333334</v>
      </c>
      <c r="F13" s="35">
        <v>58421.9</v>
      </c>
      <c r="G13" s="35">
        <v>3087.5</v>
      </c>
      <c r="H13" s="35">
        <v>16000</v>
      </c>
    </row>
    <row r="14" spans="1:8" x14ac:dyDescent="0.2">
      <c r="A14" s="31" t="s">
        <v>14</v>
      </c>
      <c r="B14" s="35">
        <v>99207</v>
      </c>
      <c r="C14" s="35">
        <v>1866.5613333333333</v>
      </c>
      <c r="D14" s="35">
        <v>1984.1399999999999</v>
      </c>
      <c r="E14" s="35">
        <v>77660.709333333332</v>
      </c>
      <c r="F14" s="35">
        <v>70679.475999999995</v>
      </c>
      <c r="G14" s="35">
        <v>3200</v>
      </c>
      <c r="H14" s="35">
        <v>18000</v>
      </c>
    </row>
    <row r="15" spans="1:8" x14ac:dyDescent="0.2">
      <c r="A15" s="31" t="s">
        <v>15</v>
      </c>
      <c r="B15" s="35">
        <v>143299</v>
      </c>
      <c r="C15" s="35">
        <v>1992.40725</v>
      </c>
      <c r="D15" s="35">
        <v>1618.3768181818182</v>
      </c>
      <c r="E15" s="35">
        <v>92042.05</v>
      </c>
      <c r="F15" s="35">
        <v>80406.661111111112</v>
      </c>
      <c r="G15" s="35">
        <v>3516.6666666666665</v>
      </c>
      <c r="H15" s="35">
        <v>17500</v>
      </c>
    </row>
    <row r="16" spans="1:8" x14ac:dyDescent="0.2">
      <c r="A16" s="30" t="s">
        <v>16</v>
      </c>
      <c r="B16" s="35">
        <v>48765.752</v>
      </c>
      <c r="C16" s="35">
        <v>1813.2835</v>
      </c>
      <c r="D16" s="35">
        <v>1984.1399999999999</v>
      </c>
      <c r="E16" s="35">
        <v>95073.375</v>
      </c>
      <c r="F16" s="35">
        <v>67515.875</v>
      </c>
      <c r="G16" s="35">
        <v>2937.5</v>
      </c>
      <c r="H16" s="35">
        <v>17333.333333333332</v>
      </c>
    </row>
    <row r="17" spans="1:8" x14ac:dyDescent="0.2">
      <c r="A17" s="30" t="s">
        <v>17</v>
      </c>
      <c r="B17" s="35">
        <v>72365.994999999995</v>
      </c>
      <c r="C17" s="35">
        <v>1995.163</v>
      </c>
      <c r="D17" s="35">
        <v>1984.1399999999999</v>
      </c>
      <c r="E17" s="35">
        <v>83774.8</v>
      </c>
      <c r="F17" s="35">
        <v>66689.149999999994</v>
      </c>
      <c r="G17" s="35">
        <v>2950</v>
      </c>
      <c r="H17" s="35">
        <v>16000</v>
      </c>
    </row>
    <row r="18" spans="1:8" x14ac:dyDescent="0.2">
      <c r="A18" s="31" t="s">
        <v>18</v>
      </c>
      <c r="B18" s="35">
        <v>72454.179000000004</v>
      </c>
      <c r="C18" s="35">
        <v>1923.5135</v>
      </c>
      <c r="D18" s="35">
        <v>1984.1399999999999</v>
      </c>
      <c r="E18" s="35">
        <v>92593.2</v>
      </c>
      <c r="F18" s="35">
        <v>67240.3</v>
      </c>
      <c r="G18" s="35">
        <v>3175</v>
      </c>
      <c r="H18" s="35">
        <v>17500</v>
      </c>
    </row>
    <row r="19" spans="1:8" ht="3" customHeight="1" x14ac:dyDescent="0.2">
      <c r="A19" s="3"/>
      <c r="B19" s="36"/>
      <c r="C19" s="36"/>
      <c r="D19" s="36"/>
      <c r="E19" s="36"/>
      <c r="F19" s="36"/>
      <c r="G19" s="36"/>
      <c r="H19" s="37"/>
    </row>
    <row r="20" spans="1:8" ht="12.75" customHeight="1" x14ac:dyDescent="0.2">
      <c r="A20" s="22" t="s">
        <v>47</v>
      </c>
      <c r="B20" s="2"/>
      <c r="C20" s="2"/>
      <c r="D20" s="2"/>
      <c r="E20" s="2"/>
      <c r="F20" s="2"/>
      <c r="G20" s="2"/>
      <c r="H20" s="2"/>
    </row>
    <row r="21" spans="1:8" ht="10.5" customHeight="1" x14ac:dyDescent="0.2">
      <c r="A21" s="4" t="s">
        <v>52</v>
      </c>
      <c r="B21" s="2"/>
      <c r="C21" s="2"/>
      <c r="D21" s="2"/>
      <c r="E21" s="2"/>
      <c r="F21" s="2"/>
      <c r="G21" s="2"/>
      <c r="H21" s="2"/>
    </row>
    <row r="22" spans="1:8" ht="10.5" customHeight="1" x14ac:dyDescent="0.2">
      <c r="A22" s="4" t="s">
        <v>21</v>
      </c>
      <c r="B22" s="2"/>
      <c r="C22" s="2"/>
      <c r="D22" s="2"/>
      <c r="E22" s="2"/>
      <c r="F22" s="2"/>
      <c r="G22" s="2"/>
      <c r="H22" s="2"/>
    </row>
    <row r="23" spans="1:8" ht="10.5" customHeight="1" x14ac:dyDescent="0.2">
      <c r="A23" s="4" t="s">
        <v>38</v>
      </c>
      <c r="B23" s="2"/>
      <c r="C23" s="2"/>
      <c r="D23" s="2"/>
      <c r="E23" s="2"/>
      <c r="F23" s="2"/>
      <c r="G23" s="2"/>
      <c r="H23" s="2"/>
    </row>
    <row r="24" spans="1:8" ht="10.5" customHeight="1" x14ac:dyDescent="0.2">
      <c r="A24" s="4" t="s">
        <v>39</v>
      </c>
      <c r="B24" s="2"/>
      <c r="C24" s="2"/>
      <c r="D24" s="2"/>
      <c r="E24" s="2"/>
      <c r="F24" s="2"/>
      <c r="G24" s="2"/>
      <c r="H24" s="2"/>
    </row>
    <row r="25" spans="1:8" ht="10.5" customHeight="1" x14ac:dyDescent="0.2">
      <c r="A25" s="4" t="s">
        <v>23</v>
      </c>
      <c r="B25" s="2"/>
      <c r="C25" s="2"/>
      <c r="D25" s="2"/>
      <c r="E25" s="2"/>
      <c r="F25" s="2"/>
      <c r="G25" s="2"/>
      <c r="H25" s="2"/>
    </row>
    <row r="26" spans="1:8" ht="10.5" customHeight="1" x14ac:dyDescent="0.2">
      <c r="A26" s="7"/>
    </row>
  </sheetData>
  <mergeCells count="6">
    <mergeCell ref="A1:H1"/>
    <mergeCell ref="A2:H2"/>
    <mergeCell ref="A4:A5"/>
    <mergeCell ref="B5:F5"/>
    <mergeCell ref="G4:G5"/>
    <mergeCell ref="H4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workbookViewId="0">
      <selection activeCell="A6" sqref="A6"/>
    </sheetView>
  </sheetViews>
  <sheetFormatPr baseColWidth="10" defaultColWidth="11.42578125" defaultRowHeight="12" x14ac:dyDescent="0.2"/>
  <cols>
    <col min="1" max="7" width="13.140625" style="5" customWidth="1"/>
    <col min="8" max="16384" width="11.42578125" style="5"/>
  </cols>
  <sheetData>
    <row r="1" spans="1:7" x14ac:dyDescent="0.2">
      <c r="A1" s="65"/>
      <c r="B1" s="65"/>
      <c r="C1" s="65"/>
      <c r="D1" s="65"/>
      <c r="E1" s="65"/>
      <c r="F1" s="65"/>
      <c r="G1" s="65"/>
    </row>
    <row r="2" spans="1:7" ht="15" customHeight="1" x14ac:dyDescent="0.2">
      <c r="A2" s="1" t="s">
        <v>59</v>
      </c>
      <c r="B2" s="1"/>
      <c r="C2" s="1"/>
      <c r="D2" s="1"/>
      <c r="E2" s="1"/>
      <c r="F2" s="1"/>
      <c r="G2" s="1"/>
    </row>
    <row r="3" spans="1:7" x14ac:dyDescent="0.2">
      <c r="A3" s="2"/>
      <c r="B3" s="2"/>
      <c r="C3" s="2"/>
      <c r="D3" s="2"/>
      <c r="E3" s="2"/>
      <c r="F3" s="6"/>
      <c r="G3" s="2"/>
    </row>
    <row r="4" spans="1:7" x14ac:dyDescent="0.2">
      <c r="A4" s="66" t="s">
        <v>0</v>
      </c>
      <c r="B4" s="15" t="s">
        <v>1</v>
      </c>
      <c r="C4" s="15" t="s">
        <v>2</v>
      </c>
      <c r="D4" s="15" t="s">
        <v>3</v>
      </c>
      <c r="E4" s="15" t="s">
        <v>5</v>
      </c>
      <c r="F4" s="69" t="s">
        <v>36</v>
      </c>
      <c r="G4" s="69" t="s">
        <v>40</v>
      </c>
    </row>
    <row r="5" spans="1:7" x14ac:dyDescent="0.2">
      <c r="A5" s="67"/>
      <c r="B5" s="68" t="s">
        <v>6</v>
      </c>
      <c r="C5" s="68"/>
      <c r="D5" s="68"/>
      <c r="E5" s="68"/>
      <c r="F5" s="70"/>
      <c r="G5" s="70"/>
    </row>
    <row r="6" spans="1:7" ht="12.75" customHeight="1" x14ac:dyDescent="0.2">
      <c r="A6" s="29" t="s">
        <v>63</v>
      </c>
      <c r="B6" s="38">
        <f t="shared" ref="B6:G6" si="0">AVERAGE(B7:B18)</f>
        <v>90263.686584595955</v>
      </c>
      <c r="C6" s="38">
        <f t="shared" si="0"/>
        <v>82809.591603535329</v>
      </c>
      <c r="D6" s="38">
        <f t="shared" si="0"/>
        <v>106750.51767676767</v>
      </c>
      <c r="E6" s="38">
        <f t="shared" si="0"/>
        <v>63462.243298611102</v>
      </c>
      <c r="F6" s="38">
        <f t="shared" si="0"/>
        <v>3232.2916666666665</v>
      </c>
      <c r="G6" s="38">
        <f t="shared" si="0"/>
        <v>21159.236111111113</v>
      </c>
    </row>
    <row r="7" spans="1:7" x14ac:dyDescent="0.2">
      <c r="A7" s="30" t="s">
        <v>7</v>
      </c>
      <c r="B7" s="39">
        <v>91190.272727272721</v>
      </c>
      <c r="C7" s="40">
        <v>83465.821969696961</v>
      </c>
      <c r="D7" s="40">
        <v>100209.0909090909</v>
      </c>
      <c r="E7" s="40">
        <v>67240.3</v>
      </c>
      <c r="F7" s="40">
        <v>3133.3333333333335</v>
      </c>
      <c r="G7" s="40">
        <v>18500</v>
      </c>
    </row>
    <row r="8" spans="1:7" x14ac:dyDescent="0.2">
      <c r="A8" s="30" t="s">
        <v>8</v>
      </c>
      <c r="B8" s="40">
        <v>85921.779772727285</v>
      </c>
      <c r="C8" s="40">
        <v>83273.754545454532</v>
      </c>
      <c r="D8" s="40">
        <v>92693.409090909074</v>
      </c>
      <c r="E8" s="40">
        <v>68158.883333333331</v>
      </c>
      <c r="F8" s="40">
        <v>3266.6666666666665</v>
      </c>
      <c r="G8" s="40">
        <v>19152.5</v>
      </c>
    </row>
    <row r="9" spans="1:7" x14ac:dyDescent="0.2">
      <c r="A9" s="31" t="s">
        <v>9</v>
      </c>
      <c r="B9" s="40">
        <v>86781.072727272724</v>
      </c>
      <c r="C9" s="40">
        <v>83678.599272727253</v>
      </c>
      <c r="D9" s="40">
        <v>102714.31818181818</v>
      </c>
      <c r="E9" s="40">
        <v>60993.933333333327</v>
      </c>
      <c r="F9" s="40">
        <v>3383.3333333333335</v>
      </c>
      <c r="G9" s="40">
        <v>19017.5</v>
      </c>
    </row>
    <row r="10" spans="1:7" x14ac:dyDescent="0.2">
      <c r="A10" s="31" t="s">
        <v>10</v>
      </c>
      <c r="B10" s="40">
        <v>87682.95454545453</v>
      </c>
      <c r="C10" s="40">
        <v>84301.899818181802</v>
      </c>
      <c r="D10" s="40">
        <v>102714.31818181818</v>
      </c>
      <c r="E10" s="40">
        <v>56217.299999999996</v>
      </c>
      <c r="F10" s="40">
        <v>3300</v>
      </c>
      <c r="G10" s="40">
        <v>20160</v>
      </c>
    </row>
    <row r="11" spans="1:7" x14ac:dyDescent="0.2">
      <c r="A11" s="31" t="s">
        <v>11</v>
      </c>
      <c r="B11" s="40">
        <v>91190.272727272721</v>
      </c>
      <c r="C11" s="40">
        <v>81483.352121212112</v>
      </c>
      <c r="D11" s="40">
        <v>105219.54545454546</v>
      </c>
      <c r="E11" s="40">
        <v>53461.549999999996</v>
      </c>
      <c r="F11" s="40">
        <v>3000</v>
      </c>
      <c r="G11" s="40">
        <v>21546.666666666668</v>
      </c>
    </row>
    <row r="12" spans="1:7" x14ac:dyDescent="0.2">
      <c r="A12" s="31" t="s">
        <v>12</v>
      </c>
      <c r="B12" s="40">
        <v>88334.313636363644</v>
      </c>
      <c r="C12" s="40">
        <v>83273.754545454532</v>
      </c>
      <c r="D12" s="40">
        <v>107724.77272727272</v>
      </c>
      <c r="E12" s="40">
        <v>57135.883333333331</v>
      </c>
      <c r="F12" s="40">
        <v>2837.5</v>
      </c>
      <c r="G12" s="40">
        <v>21160</v>
      </c>
    </row>
    <row r="13" spans="1:7" x14ac:dyDescent="0.2">
      <c r="A13" s="31" t="s">
        <v>13</v>
      </c>
      <c r="B13" s="40">
        <v>89809.057424242419</v>
      </c>
      <c r="C13" s="40">
        <v>83955.176363636361</v>
      </c>
      <c r="D13" s="40">
        <v>107724.77272727272</v>
      </c>
      <c r="E13" s="40">
        <v>57319.6</v>
      </c>
      <c r="F13" s="40">
        <v>2800</v>
      </c>
      <c r="G13" s="40">
        <v>21187.5</v>
      </c>
    </row>
    <row r="14" spans="1:7" x14ac:dyDescent="0.2">
      <c r="A14" s="31" t="s">
        <v>14</v>
      </c>
      <c r="B14" s="40">
        <v>92249.148787878774</v>
      </c>
      <c r="C14" s="40">
        <v>81715.503181818174</v>
      </c>
      <c r="D14" s="40">
        <v>107724.77272727272</v>
      </c>
      <c r="E14" s="40">
        <v>61728.799999999996</v>
      </c>
      <c r="F14" s="40">
        <v>3233.3333333333335</v>
      </c>
      <c r="G14" s="40">
        <v>21950</v>
      </c>
    </row>
    <row r="15" spans="1:7" x14ac:dyDescent="0.2">
      <c r="A15" s="31" t="s">
        <v>15</v>
      </c>
      <c r="B15" s="40">
        <v>92609.90151515152</v>
      </c>
      <c r="C15" s="40">
        <v>83277.929924242417</v>
      </c>
      <c r="D15" s="40">
        <v>108351.07954545454</v>
      </c>
      <c r="E15" s="40">
        <v>64576.408333333326</v>
      </c>
      <c r="F15" s="40">
        <v>3433.3333333333335</v>
      </c>
      <c r="G15" s="40">
        <v>22959.999999999996</v>
      </c>
    </row>
    <row r="16" spans="1:7" x14ac:dyDescent="0.2">
      <c r="A16" s="30" t="s">
        <v>16</v>
      </c>
      <c r="B16" s="40">
        <v>92048.730606060592</v>
      </c>
      <c r="C16" s="40">
        <v>83158.514090909084</v>
      </c>
      <c r="D16" s="40">
        <v>114614.14772727272</v>
      </c>
      <c r="E16" s="40">
        <v>63565.966666666667</v>
      </c>
      <c r="F16" s="40">
        <v>3466.6666666666665</v>
      </c>
      <c r="G16" s="40">
        <v>22876.666666666664</v>
      </c>
    </row>
    <row r="17" spans="1:7" x14ac:dyDescent="0.2">
      <c r="A17" s="30" t="s">
        <v>17</v>
      </c>
      <c r="B17" s="40">
        <v>92152.28</v>
      </c>
      <c r="C17" s="40">
        <v>80460.384318181808</v>
      </c>
      <c r="D17" s="40">
        <v>117745.68181818182</v>
      </c>
      <c r="E17" s="40">
        <v>69376.006249999991</v>
      </c>
      <c r="F17" s="40">
        <v>3466.6666666666665</v>
      </c>
      <c r="G17" s="40">
        <v>22733.333333333336</v>
      </c>
    </row>
    <row r="18" spans="1:7" x14ac:dyDescent="0.2">
      <c r="A18" s="32" t="s">
        <v>18</v>
      </c>
      <c r="B18" s="41">
        <v>93194.454545454544</v>
      </c>
      <c r="C18" s="41">
        <v>81670.409090909074</v>
      </c>
      <c r="D18" s="41">
        <v>113570.30303030301</v>
      </c>
      <c r="E18" s="41">
        <v>81772.28833333333</v>
      </c>
      <c r="F18" s="41">
        <v>3466.6666666666665</v>
      </c>
      <c r="G18" s="41">
        <v>22666.666666666668</v>
      </c>
    </row>
    <row r="19" spans="1:7" ht="12.75" customHeight="1" x14ac:dyDescent="0.2">
      <c r="A19" s="71" t="s">
        <v>47</v>
      </c>
      <c r="B19" s="71"/>
      <c r="C19" s="71"/>
      <c r="D19" s="11"/>
      <c r="E19" s="11"/>
      <c r="F19" s="11"/>
      <c r="G19" s="11"/>
    </row>
    <row r="20" spans="1:7" ht="11.25" customHeight="1" x14ac:dyDescent="0.2">
      <c r="A20" s="4" t="s">
        <v>52</v>
      </c>
      <c r="B20" s="12"/>
      <c r="C20" s="13"/>
      <c r="D20" s="13"/>
      <c r="E20" s="13"/>
      <c r="F20" s="13"/>
      <c r="G20" s="13"/>
    </row>
    <row r="21" spans="1:7" ht="11.25" customHeight="1" x14ac:dyDescent="0.2">
      <c r="A21" s="4" t="s">
        <v>21</v>
      </c>
      <c r="B21" s="13"/>
      <c r="C21" s="13"/>
      <c r="D21" s="13"/>
      <c r="E21" s="13"/>
      <c r="F21" s="13"/>
      <c r="G21" s="13"/>
    </row>
    <row r="22" spans="1:7" ht="11.25" customHeight="1" x14ac:dyDescent="0.2">
      <c r="A22" s="4" t="s">
        <v>38</v>
      </c>
      <c r="B22" s="14"/>
      <c r="C22" s="14"/>
      <c r="D22" s="14"/>
      <c r="E22" s="14"/>
      <c r="F22" s="13"/>
      <c r="G22" s="13"/>
    </row>
    <row r="23" spans="1:7" ht="11.25" customHeight="1" x14ac:dyDescent="0.2">
      <c r="A23" s="4" t="s">
        <v>39</v>
      </c>
      <c r="B23" s="13"/>
      <c r="C23" s="13"/>
      <c r="D23" s="13"/>
      <c r="E23" s="13"/>
      <c r="F23" s="13"/>
      <c r="G23" s="13"/>
    </row>
    <row r="24" spans="1:7" ht="11.25" customHeight="1" x14ac:dyDescent="0.2">
      <c r="A24" s="4" t="s">
        <v>23</v>
      </c>
      <c r="B24" s="2"/>
      <c r="C24" s="2"/>
      <c r="D24" s="2"/>
      <c r="E24" s="2"/>
      <c r="F24" s="2"/>
      <c r="G24" s="2"/>
    </row>
    <row r="25" spans="1:7" ht="11.25" customHeight="1" x14ac:dyDescent="0.2">
      <c r="A25" s="7"/>
      <c r="B25" s="13"/>
      <c r="C25" s="13"/>
      <c r="D25" s="13"/>
      <c r="E25" s="13"/>
      <c r="F25" s="13"/>
      <c r="G25" s="13"/>
    </row>
  </sheetData>
  <mergeCells count="6">
    <mergeCell ref="A19:C19"/>
    <mergeCell ref="A1:G1"/>
    <mergeCell ref="A4:A5"/>
    <mergeCell ref="B5:E5"/>
    <mergeCell ref="F4:F5"/>
    <mergeCell ref="G4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workbookViewId="0">
      <selection activeCell="A6" sqref="A6"/>
    </sheetView>
  </sheetViews>
  <sheetFormatPr baseColWidth="10" defaultColWidth="11.42578125" defaultRowHeight="12" x14ac:dyDescent="0.2"/>
  <cols>
    <col min="1" max="7" width="12.28515625" style="5" customWidth="1"/>
    <col min="8" max="16384" width="11.42578125" style="5"/>
  </cols>
  <sheetData>
    <row r="1" spans="1:7" s="2" customFormat="1" ht="12.75" customHeight="1" x14ac:dyDescent="0.2">
      <c r="A1" s="65"/>
      <c r="B1" s="65"/>
      <c r="C1" s="65"/>
      <c r="D1" s="65"/>
      <c r="E1" s="65"/>
      <c r="F1" s="65"/>
      <c r="G1" s="65"/>
    </row>
    <row r="2" spans="1:7" s="13" customFormat="1" ht="12.75" customHeight="1" x14ac:dyDescent="0.2">
      <c r="A2" s="72" t="s">
        <v>58</v>
      </c>
      <c r="B2" s="72"/>
      <c r="C2" s="72"/>
      <c r="D2" s="72"/>
      <c r="E2" s="72"/>
      <c r="F2" s="72"/>
      <c r="G2" s="72"/>
    </row>
    <row r="3" spans="1:7" s="2" customFormat="1" ht="11.25" customHeight="1" x14ac:dyDescent="0.2">
      <c r="F3" s="6"/>
    </row>
    <row r="4" spans="1:7" s="2" customFormat="1" ht="25.5" customHeight="1" x14ac:dyDescent="0.2">
      <c r="A4" s="66" t="s">
        <v>0</v>
      </c>
      <c r="B4" s="15" t="s">
        <v>1</v>
      </c>
      <c r="C4" s="15" t="s">
        <v>2</v>
      </c>
      <c r="D4" s="15" t="s">
        <v>3</v>
      </c>
      <c r="E4" s="15" t="s">
        <v>5</v>
      </c>
      <c r="F4" s="69" t="s">
        <v>36</v>
      </c>
      <c r="G4" s="69" t="s">
        <v>40</v>
      </c>
    </row>
    <row r="5" spans="1:7" s="2" customFormat="1" ht="16.5" customHeight="1" x14ac:dyDescent="0.2">
      <c r="A5" s="67"/>
      <c r="B5" s="68" t="s">
        <v>6</v>
      </c>
      <c r="C5" s="68"/>
      <c r="D5" s="68"/>
      <c r="E5" s="68"/>
      <c r="F5" s="70"/>
      <c r="G5" s="70"/>
    </row>
    <row r="6" spans="1:7" s="2" customFormat="1" ht="12" customHeight="1" x14ac:dyDescent="0.2">
      <c r="A6" s="29" t="s">
        <v>63</v>
      </c>
      <c r="B6" s="20">
        <f t="shared" ref="B6:G6" si="0">AVERAGE(B7:B18)</f>
        <v>71828.892443357181</v>
      </c>
      <c r="C6" s="20">
        <f t="shared" si="0"/>
        <v>79033.237528829966</v>
      </c>
      <c r="D6" s="20">
        <f t="shared" si="0"/>
        <v>127169.85969065655</v>
      </c>
      <c r="E6" s="20">
        <f t="shared" si="0"/>
        <v>49361.937728392251</v>
      </c>
      <c r="F6" s="20">
        <f t="shared" si="0"/>
        <v>3604.0026003086423</v>
      </c>
      <c r="G6" s="20">
        <f t="shared" si="0"/>
        <v>19275.302120076427</v>
      </c>
    </row>
    <row r="7" spans="1:7" s="2" customFormat="1" ht="12" customHeight="1" x14ac:dyDescent="0.2">
      <c r="A7" s="30" t="s">
        <v>7</v>
      </c>
      <c r="B7" s="18">
        <v>84396.096363636359</v>
      </c>
      <c r="C7" s="17">
        <v>80852.702909090891</v>
      </c>
      <c r="D7" s="17">
        <v>115240.45454545453</v>
      </c>
      <c r="E7" s="17">
        <v>51224.335281212123</v>
      </c>
      <c r="F7" s="17">
        <v>3466.6666666666665</v>
      </c>
      <c r="G7" s="17">
        <v>23532.5</v>
      </c>
    </row>
    <row r="8" spans="1:7" s="2" customFormat="1" ht="12" customHeight="1" x14ac:dyDescent="0.2">
      <c r="A8" s="30" t="s">
        <v>8</v>
      </c>
      <c r="B8" s="17">
        <v>69673.154040404028</v>
      </c>
      <c r="C8" s="17">
        <v>80021.134469696961</v>
      </c>
      <c r="D8" s="17">
        <v>120668.44696969696</v>
      </c>
      <c r="E8" s="17">
        <v>53789.999770101007</v>
      </c>
      <c r="F8" s="17">
        <v>3545.8333333333335</v>
      </c>
      <c r="G8" s="17">
        <v>20398.333333333332</v>
      </c>
    </row>
    <row r="9" spans="1:7" s="2" customFormat="1" ht="12" customHeight="1" x14ac:dyDescent="0.2">
      <c r="A9" s="31" t="s">
        <v>9</v>
      </c>
      <c r="B9" s="17">
        <v>69659.236111111124</v>
      </c>
      <c r="C9" s="17">
        <v>83618.919191919194</v>
      </c>
      <c r="D9" s="17">
        <v>122477.77777777778</v>
      </c>
      <c r="E9" s="17">
        <v>45549.413182323224</v>
      </c>
      <c r="F9" s="17">
        <v>3650</v>
      </c>
      <c r="G9" s="17">
        <v>21369.5987654321</v>
      </c>
    </row>
    <row r="10" spans="1:7" s="2" customFormat="1" ht="12" customHeight="1" x14ac:dyDescent="0.2">
      <c r="A10" s="31" t="s">
        <v>10</v>
      </c>
      <c r="B10" s="17">
        <v>70813.589166666658</v>
      </c>
      <c r="C10" s="17">
        <v>77461.627272727274</v>
      </c>
      <c r="D10" s="17">
        <v>116910.60606060606</v>
      </c>
      <c r="E10" s="17">
        <v>53707.897348484839</v>
      </c>
      <c r="F10" s="17">
        <v>3362.5</v>
      </c>
      <c r="G10" s="17">
        <v>20813.657407407405</v>
      </c>
    </row>
    <row r="11" spans="1:7" s="2" customFormat="1" ht="12" customHeight="1" x14ac:dyDescent="0.2">
      <c r="A11" s="31" t="s">
        <v>11</v>
      </c>
      <c r="B11" s="17">
        <v>68819.521043771034</v>
      </c>
      <c r="C11" s="17">
        <v>80188.149621212113</v>
      </c>
      <c r="D11" s="17">
        <v>129158.38383838386</v>
      </c>
      <c r="E11" s="17">
        <v>45763.33732272726</v>
      </c>
      <c r="F11" s="17">
        <v>3726.1677777777777</v>
      </c>
      <c r="G11" s="17">
        <v>20903.935185185182</v>
      </c>
    </row>
    <row r="12" spans="1:7" s="2" customFormat="1" ht="12" customHeight="1" x14ac:dyDescent="0.2">
      <c r="A12" s="31" t="s">
        <v>12</v>
      </c>
      <c r="B12" s="17">
        <v>67741.345454545459</v>
      </c>
      <c r="C12" s="17">
        <v>78710.065530303022</v>
      </c>
      <c r="D12" s="17">
        <v>118803.44444444442</v>
      </c>
      <c r="E12" s="17">
        <v>47844.830454545459</v>
      </c>
      <c r="F12" s="17">
        <v>3510.9375</v>
      </c>
      <c r="G12" s="17">
        <v>17470.370370370372</v>
      </c>
    </row>
    <row r="13" spans="1:7" s="2" customFormat="1" ht="12" customHeight="1" x14ac:dyDescent="0.2">
      <c r="A13" s="31" t="s">
        <v>13</v>
      </c>
      <c r="B13" s="17">
        <v>70007.184343434332</v>
      </c>
      <c r="C13" s="17">
        <v>80292.534090909074</v>
      </c>
      <c r="D13" s="17">
        <v>147182.10227272724</v>
      </c>
      <c r="E13" s="17">
        <v>48823.121704545447</v>
      </c>
      <c r="F13" s="17">
        <v>3683.3333333333335</v>
      </c>
      <c r="G13" s="17">
        <v>18231.398809523809</v>
      </c>
    </row>
    <row r="14" spans="1:7" s="2" customFormat="1" ht="12" customHeight="1" x14ac:dyDescent="0.2">
      <c r="A14" s="31" t="s">
        <v>14</v>
      </c>
      <c r="B14" s="17">
        <v>69261.183333333334</v>
      </c>
      <c r="C14" s="17">
        <v>80960.594696969682</v>
      </c>
      <c r="D14" s="17">
        <v>146305.27272727271</v>
      </c>
      <c r="E14" s="17">
        <v>49054.855227272717</v>
      </c>
      <c r="F14" s="17">
        <v>3660</v>
      </c>
      <c r="G14" s="17">
        <v>22080.208333333332</v>
      </c>
    </row>
    <row r="15" spans="1:7" s="2" customFormat="1" ht="12" customHeight="1" x14ac:dyDescent="0.2">
      <c r="A15" s="31" t="s">
        <v>15</v>
      </c>
      <c r="B15" s="17">
        <v>69993.266414141399</v>
      </c>
      <c r="C15" s="17">
        <v>80741.387310606049</v>
      </c>
      <c r="D15" s="17">
        <v>128914.82007575758</v>
      </c>
      <c r="E15" s="17">
        <v>45387.202499999999</v>
      </c>
      <c r="F15" s="17">
        <v>3662.5</v>
      </c>
      <c r="G15" s="17">
        <v>16696.111111111113</v>
      </c>
    </row>
    <row r="16" spans="1:7" s="2" customFormat="1" ht="12" customHeight="1" x14ac:dyDescent="0.2">
      <c r="A16" s="30" t="s">
        <v>16</v>
      </c>
      <c r="B16" s="17">
        <v>74586.183080808085</v>
      </c>
      <c r="C16" s="17">
        <v>79594.410757575752</v>
      </c>
      <c r="D16" s="17">
        <v>130271.81818181818</v>
      </c>
      <c r="E16" s="17">
        <v>48011.845606060597</v>
      </c>
      <c r="F16" s="17">
        <v>3912.5</v>
      </c>
      <c r="G16" s="17">
        <v>16916.666666666668</v>
      </c>
    </row>
    <row r="17" spans="1:7" s="2" customFormat="1" ht="12" customHeight="1" x14ac:dyDescent="0.2">
      <c r="A17" s="30" t="s">
        <v>17</v>
      </c>
      <c r="B17" s="17">
        <v>75073.310606060593</v>
      </c>
      <c r="C17" s="17">
        <v>73977.273674242417</v>
      </c>
      <c r="D17" s="17">
        <v>120250.90909090907</v>
      </c>
      <c r="E17" s="17">
        <v>51307.054545454535</v>
      </c>
      <c r="F17" s="17">
        <v>3726.8518518518517</v>
      </c>
      <c r="G17" s="17">
        <v>16596.560846560846</v>
      </c>
    </row>
    <row r="18" spans="1:7" s="2" customFormat="1" ht="12" customHeight="1" x14ac:dyDescent="0.2">
      <c r="A18" s="32" t="s">
        <v>18</v>
      </c>
      <c r="B18" s="19">
        <v>71922.639362373724</v>
      </c>
      <c r="C18" s="19">
        <v>71980.050820707052</v>
      </c>
      <c r="D18" s="19">
        <v>129854.28030303029</v>
      </c>
      <c r="E18" s="19">
        <v>51879.359797979785</v>
      </c>
      <c r="F18" s="19">
        <v>3340.7407407407409</v>
      </c>
      <c r="G18" s="19">
        <v>16294.284611992945</v>
      </c>
    </row>
    <row r="19" spans="1:7" s="2" customFormat="1" ht="12" customHeight="1" x14ac:dyDescent="0.2">
      <c r="A19" s="71" t="s">
        <v>47</v>
      </c>
      <c r="B19" s="71"/>
      <c r="C19" s="71"/>
      <c r="D19" s="16"/>
      <c r="E19" s="16"/>
      <c r="F19" s="16"/>
      <c r="G19" s="16"/>
    </row>
    <row r="20" spans="1:7" s="2" customFormat="1" x14ac:dyDescent="0.2">
      <c r="A20" s="4" t="s">
        <v>52</v>
      </c>
    </row>
    <row r="21" spans="1:7" s="2" customFormat="1" x14ac:dyDescent="0.2">
      <c r="A21" s="4" t="s">
        <v>21</v>
      </c>
    </row>
    <row r="22" spans="1:7" s="2" customFormat="1" x14ac:dyDescent="0.2">
      <c r="A22" s="4" t="s">
        <v>38</v>
      </c>
    </row>
    <row r="23" spans="1:7" s="2" customFormat="1" ht="11.25" customHeight="1" x14ac:dyDescent="0.2">
      <c r="A23" s="4" t="s">
        <v>39</v>
      </c>
    </row>
    <row r="24" spans="1:7" s="2" customFormat="1" ht="13.5" customHeight="1" x14ac:dyDescent="0.2">
      <c r="A24" s="4" t="s">
        <v>23</v>
      </c>
    </row>
    <row r="25" spans="1:7" x14ac:dyDescent="0.2">
      <c r="A25" s="7"/>
    </row>
  </sheetData>
  <mergeCells count="7">
    <mergeCell ref="A19:C19"/>
    <mergeCell ref="A1:G1"/>
    <mergeCell ref="A2:G2"/>
    <mergeCell ref="A4:A5"/>
    <mergeCell ref="B5:E5"/>
    <mergeCell ref="F4:F5"/>
    <mergeCell ref="G4:G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>
      <selection activeCell="A6" sqref="A6"/>
    </sheetView>
  </sheetViews>
  <sheetFormatPr baseColWidth="10" defaultColWidth="11.42578125" defaultRowHeight="12" x14ac:dyDescent="0.2"/>
  <cols>
    <col min="1" max="2" width="13.140625" style="5" customWidth="1"/>
    <col min="3" max="3" width="13.28515625" style="5" customWidth="1"/>
    <col min="4" max="7" width="13.140625" style="5" customWidth="1"/>
    <col min="8" max="16384" width="11.42578125" style="5"/>
  </cols>
  <sheetData>
    <row r="1" spans="1:7" x14ac:dyDescent="0.2">
      <c r="A1" s="65"/>
      <c r="B1" s="65"/>
      <c r="C1" s="65"/>
      <c r="D1" s="65"/>
      <c r="E1" s="65"/>
      <c r="F1" s="65"/>
      <c r="G1" s="65"/>
    </row>
    <row r="2" spans="1:7" ht="15" customHeight="1" x14ac:dyDescent="0.2">
      <c r="A2" s="1" t="s">
        <v>57</v>
      </c>
      <c r="B2" s="1"/>
      <c r="C2" s="1"/>
      <c r="D2" s="1"/>
      <c r="E2" s="1"/>
      <c r="F2" s="1"/>
      <c r="G2" s="1"/>
    </row>
    <row r="3" spans="1:7" x14ac:dyDescent="0.2">
      <c r="A3" s="13"/>
      <c r="B3" s="13"/>
      <c r="C3" s="13"/>
      <c r="D3" s="13"/>
      <c r="E3" s="13"/>
      <c r="F3" s="13"/>
      <c r="G3" s="13"/>
    </row>
    <row r="4" spans="1:7" ht="14.25" customHeight="1" x14ac:dyDescent="0.2">
      <c r="A4" s="66" t="s">
        <v>0</v>
      </c>
      <c r="B4" s="15" t="s">
        <v>1</v>
      </c>
      <c r="C4" s="15" t="s">
        <v>2</v>
      </c>
      <c r="D4" s="15" t="s">
        <v>3</v>
      </c>
      <c r="E4" s="15" t="s">
        <v>5</v>
      </c>
      <c r="F4" s="69" t="s">
        <v>36</v>
      </c>
      <c r="G4" s="69" t="s">
        <v>40</v>
      </c>
    </row>
    <row r="5" spans="1:7" x14ac:dyDescent="0.2">
      <c r="A5" s="67"/>
      <c r="B5" s="68" t="s">
        <v>6</v>
      </c>
      <c r="C5" s="68"/>
      <c r="D5" s="68"/>
      <c r="E5" s="68"/>
      <c r="F5" s="70"/>
      <c r="G5" s="70"/>
    </row>
    <row r="6" spans="1:7" x14ac:dyDescent="0.2">
      <c r="A6" s="29" t="s">
        <v>63</v>
      </c>
      <c r="B6" s="20">
        <f t="shared" ref="B6:G6" si="0">AVERAGE(B7:B18)</f>
        <v>64331.847993827156</v>
      </c>
      <c r="C6" s="20">
        <f>AVERAGE(C7:C18)</f>
        <v>83512.369791666657</v>
      </c>
      <c r="D6" s="20">
        <f>AVERAGE(D7:D18)</f>
        <v>134628.47222222222</v>
      </c>
      <c r="E6" s="20">
        <f t="shared" si="0"/>
        <v>49091.660462962966</v>
      </c>
      <c r="F6" s="20">
        <f t="shared" si="0"/>
        <v>3418.737911522634</v>
      </c>
      <c r="G6" s="20">
        <f t="shared" si="0"/>
        <v>18311.328752694495</v>
      </c>
    </row>
    <row r="7" spans="1:7" x14ac:dyDescent="0.2">
      <c r="A7" s="30" t="s">
        <v>7</v>
      </c>
      <c r="B7" s="18">
        <v>65995.370370370365</v>
      </c>
      <c r="C7" s="17">
        <v>76968.75</v>
      </c>
      <c r="D7" s="17">
        <v>134722.22222222222</v>
      </c>
      <c r="E7" s="17">
        <v>51316.666666666664</v>
      </c>
      <c r="F7" s="17">
        <v>3647.0679012345681</v>
      </c>
      <c r="G7" s="17">
        <v>16956.735008818341</v>
      </c>
    </row>
    <row r="8" spans="1:7" x14ac:dyDescent="0.2">
      <c r="A8" s="30" t="s">
        <v>8</v>
      </c>
      <c r="B8" s="17">
        <v>65682.870370370365</v>
      </c>
      <c r="C8" s="17">
        <v>77105.902777777781</v>
      </c>
      <c r="D8" s="17">
        <v>132187.5</v>
      </c>
      <c r="E8" s="17">
        <v>58151.388888888883</v>
      </c>
      <c r="F8" s="17">
        <v>3407.0370370370365</v>
      </c>
      <c r="G8" s="17">
        <v>17430.665784832454</v>
      </c>
    </row>
    <row r="9" spans="1:7" x14ac:dyDescent="0.2">
      <c r="A9" s="31" t="s">
        <v>9</v>
      </c>
      <c r="B9" s="17">
        <v>60324.074074074073</v>
      </c>
      <c r="C9" s="17">
        <v>59714.583333333328</v>
      </c>
      <c r="D9" s="17">
        <v>120263.88888888888</v>
      </c>
      <c r="E9" s="17">
        <v>51698.369999999995</v>
      </c>
      <c r="F9" s="17">
        <v>3918.8888888888891</v>
      </c>
      <c r="G9" s="17">
        <v>17527.336860670192</v>
      </c>
    </row>
    <row r="10" spans="1:7" x14ac:dyDescent="0.2">
      <c r="A10" s="31" t="s">
        <v>10</v>
      </c>
      <c r="B10" s="17">
        <v>58125</v>
      </c>
      <c r="C10" s="17">
        <v>65812.5</v>
      </c>
      <c r="D10" s="17">
        <v>120250</v>
      </c>
      <c r="E10" s="17">
        <v>48216.666666666672</v>
      </c>
      <c r="F10" s="17">
        <v>3865.9722222222222</v>
      </c>
      <c r="G10" s="17">
        <v>18384.259259259259</v>
      </c>
    </row>
    <row r="11" spans="1:7" x14ac:dyDescent="0.2">
      <c r="A11" s="31" t="s">
        <v>11</v>
      </c>
      <c r="B11" s="17">
        <v>61486.111111111102</v>
      </c>
      <c r="C11" s="17">
        <v>59888.888888888891</v>
      </c>
      <c r="D11" s="17">
        <v>65312.5</v>
      </c>
      <c r="E11" s="17">
        <v>45854.166666666672</v>
      </c>
      <c r="F11" s="17">
        <v>3464.583333333333</v>
      </c>
      <c r="G11" s="17">
        <v>18002.204585537922</v>
      </c>
    </row>
    <row r="12" spans="1:7" x14ac:dyDescent="0.2">
      <c r="A12" s="31" t="s">
        <v>12</v>
      </c>
      <c r="B12" s="17">
        <v>64570.601851851854</v>
      </c>
      <c r="C12" s="17">
        <v>75062.5</v>
      </c>
      <c r="D12" s="17">
        <v>139687.5</v>
      </c>
      <c r="E12" s="17">
        <v>43366.666666666664</v>
      </c>
      <c r="F12" s="17">
        <v>2860.4166666666665</v>
      </c>
      <c r="G12" s="17">
        <v>17679.805996472664</v>
      </c>
    </row>
    <row r="13" spans="1:7" x14ac:dyDescent="0.2">
      <c r="A13" s="31" t="s">
        <v>13</v>
      </c>
      <c r="B13" s="17">
        <v>66106.481481481474</v>
      </c>
      <c r="C13" s="17">
        <v>91302.083333333328</v>
      </c>
      <c r="D13" s="17">
        <v>149062.5</v>
      </c>
      <c r="E13" s="17">
        <v>45135.416666666672</v>
      </c>
      <c r="F13" s="17">
        <v>3082.0833333333335</v>
      </c>
      <c r="G13" s="17">
        <v>18410.815145502645</v>
      </c>
    </row>
    <row r="14" spans="1:7" x14ac:dyDescent="0.2">
      <c r="A14" s="31" t="s">
        <v>14</v>
      </c>
      <c r="B14" s="17">
        <v>64770.370370370372</v>
      </c>
      <c r="C14" s="17">
        <v>85189.583333333328</v>
      </c>
      <c r="D14" s="17">
        <v>148708.33333333331</v>
      </c>
      <c r="E14" s="17">
        <v>54177.083333333336</v>
      </c>
      <c r="F14" s="17">
        <v>3531.6666666666665</v>
      </c>
      <c r="G14" s="17">
        <v>18327.781452087009</v>
      </c>
    </row>
    <row r="15" spans="1:7" x14ac:dyDescent="0.2">
      <c r="A15" s="31" t="s">
        <v>15</v>
      </c>
      <c r="B15" s="17">
        <v>65958.333333333328</v>
      </c>
      <c r="C15" s="17">
        <v>90578.125</v>
      </c>
      <c r="D15" s="17">
        <v>151875</v>
      </c>
      <c r="E15" s="17">
        <v>51361.111111111117</v>
      </c>
      <c r="F15" s="17">
        <v>3357.9166666666665</v>
      </c>
      <c r="G15" s="17">
        <v>18798.673941798945</v>
      </c>
    </row>
    <row r="16" spans="1:7" x14ac:dyDescent="0.2">
      <c r="A16" s="30" t="s">
        <v>16</v>
      </c>
      <c r="B16" s="17">
        <v>66118.055555555547</v>
      </c>
      <c r="C16" s="17">
        <v>90427.083333333328</v>
      </c>
      <c r="D16" s="17">
        <v>151111.11111111109</v>
      </c>
      <c r="E16" s="17">
        <v>46533.333333333336</v>
      </c>
      <c r="F16" s="17">
        <v>3291.6666666666665</v>
      </c>
      <c r="G16" s="17">
        <v>19443.989748677246</v>
      </c>
    </row>
    <row r="17" spans="1:7" x14ac:dyDescent="0.2">
      <c r="A17" s="30" t="s">
        <v>17</v>
      </c>
      <c r="B17" s="17">
        <v>66087.962962962978</v>
      </c>
      <c r="C17" s="17">
        <v>149408.33333333331</v>
      </c>
      <c r="D17" s="17">
        <v>149583.33333333331</v>
      </c>
      <c r="E17" s="17">
        <v>45395.555555555555</v>
      </c>
      <c r="F17" s="17">
        <v>3287</v>
      </c>
      <c r="G17" s="17">
        <v>19420.171957671959</v>
      </c>
    </row>
    <row r="18" spans="1:7" x14ac:dyDescent="0.2">
      <c r="A18" s="32" t="s">
        <v>18</v>
      </c>
      <c r="B18" s="19">
        <v>66756.944444444438</v>
      </c>
      <c r="C18" s="19">
        <v>80690.104166666657</v>
      </c>
      <c r="D18" s="19">
        <v>152777.77777777775</v>
      </c>
      <c r="E18" s="19">
        <v>47893.499999999993</v>
      </c>
      <c r="F18" s="19">
        <v>3310.5555555555552</v>
      </c>
      <c r="G18" s="19">
        <v>19353.505291005291</v>
      </c>
    </row>
    <row r="19" spans="1:7" ht="14.25" customHeight="1" x14ac:dyDescent="0.2">
      <c r="A19" s="71" t="s">
        <v>47</v>
      </c>
      <c r="B19" s="71"/>
      <c r="C19" s="71"/>
      <c r="D19" s="17"/>
      <c r="E19" s="17"/>
      <c r="F19" s="17"/>
      <c r="G19" s="17"/>
    </row>
    <row r="20" spans="1:7" ht="12" customHeight="1" x14ac:dyDescent="0.2">
      <c r="A20" s="4" t="s">
        <v>52</v>
      </c>
      <c r="B20" s="2"/>
      <c r="C20" s="2"/>
      <c r="D20" s="2"/>
      <c r="E20" s="2"/>
      <c r="F20" s="2"/>
      <c r="G20" s="2"/>
    </row>
    <row r="21" spans="1:7" ht="12" customHeight="1" x14ac:dyDescent="0.2">
      <c r="A21" s="4" t="s">
        <v>21</v>
      </c>
      <c r="B21" s="2"/>
      <c r="C21" s="2"/>
      <c r="D21" s="2"/>
      <c r="E21" s="2"/>
      <c r="F21" s="2"/>
      <c r="G21" s="2"/>
    </row>
    <row r="22" spans="1:7" ht="12" customHeight="1" x14ac:dyDescent="0.2">
      <c r="A22" s="4" t="s">
        <v>38</v>
      </c>
      <c r="B22" s="2"/>
      <c r="C22" s="2"/>
      <c r="D22" s="2"/>
      <c r="E22" s="2"/>
      <c r="F22" s="2"/>
      <c r="G22" s="2"/>
    </row>
    <row r="23" spans="1:7" ht="12" customHeight="1" x14ac:dyDescent="0.2">
      <c r="A23" s="4" t="s">
        <v>39</v>
      </c>
      <c r="B23" s="2"/>
      <c r="C23" s="2"/>
      <c r="D23" s="2"/>
      <c r="E23" s="2"/>
      <c r="F23" s="2"/>
      <c r="G23" s="2"/>
    </row>
    <row r="24" spans="1:7" ht="12" customHeight="1" x14ac:dyDescent="0.2">
      <c r="A24" s="4" t="s">
        <v>23</v>
      </c>
      <c r="B24" s="2"/>
      <c r="C24" s="2"/>
      <c r="D24" s="2"/>
      <c r="E24" s="2"/>
      <c r="F24" s="2"/>
      <c r="G24" s="2"/>
    </row>
    <row r="25" spans="1:7" ht="12" customHeight="1" x14ac:dyDescent="0.2">
      <c r="A25" s="7"/>
    </row>
  </sheetData>
  <mergeCells count="6">
    <mergeCell ref="A19:C19"/>
    <mergeCell ref="A1:G1"/>
    <mergeCell ref="A4:A5"/>
    <mergeCell ref="B5:E5"/>
    <mergeCell ref="F4:F5"/>
    <mergeCell ref="G4:G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7"/>
  <sheetViews>
    <sheetView workbookViewId="0">
      <selection activeCell="A6" sqref="A6"/>
    </sheetView>
  </sheetViews>
  <sheetFormatPr baseColWidth="10" defaultColWidth="11.42578125" defaultRowHeight="12" x14ac:dyDescent="0.2"/>
  <cols>
    <col min="1" max="16384" width="11.42578125" style="5"/>
  </cols>
  <sheetData>
    <row r="1" spans="1:1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" customHeight="1" x14ac:dyDescent="0.2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6"/>
      <c r="K3" s="2"/>
    </row>
    <row r="4" spans="1:11" ht="26.25" x14ac:dyDescent="0.2">
      <c r="A4" s="66" t="s">
        <v>0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43</v>
      </c>
      <c r="I4" s="15" t="s">
        <v>5</v>
      </c>
      <c r="J4" s="69" t="s">
        <v>44</v>
      </c>
      <c r="K4" s="69" t="s">
        <v>45</v>
      </c>
    </row>
    <row r="5" spans="1:11" x14ac:dyDescent="0.2">
      <c r="A5" s="67"/>
      <c r="B5" s="68" t="s">
        <v>6</v>
      </c>
      <c r="C5" s="68"/>
      <c r="D5" s="68"/>
      <c r="E5" s="68"/>
      <c r="F5" s="68"/>
      <c r="G5" s="68"/>
      <c r="H5" s="68"/>
      <c r="I5" s="68"/>
      <c r="J5" s="70"/>
      <c r="K5" s="70"/>
    </row>
    <row r="6" spans="1:11" x14ac:dyDescent="0.2">
      <c r="A6" s="29" t="s">
        <v>63</v>
      </c>
      <c r="B6" s="20">
        <f t="shared" ref="B6:K6" si="0">AVERAGE(B7:B18)</f>
        <v>75868.750000000015</v>
      </c>
      <c r="C6" s="20">
        <f t="shared" si="0"/>
        <v>57293.055555555555</v>
      </c>
      <c r="D6" s="20">
        <f t="shared" si="0"/>
        <v>68402.777777777781</v>
      </c>
      <c r="E6" s="20">
        <f t="shared" si="0"/>
        <v>80044.212962962964</v>
      </c>
      <c r="F6" s="20">
        <f>AVERAGE(F7:F18)</f>
        <v>156124.94488536156</v>
      </c>
      <c r="G6" s="20">
        <f>AVERAGE(G7:G18)</f>
        <v>138020.83333333334</v>
      </c>
      <c r="H6" s="20">
        <f>AVERAGE(H7:H11,H13:H17)</f>
        <v>159895.83333333334</v>
      </c>
      <c r="I6" s="20">
        <f t="shared" si="0"/>
        <v>50764.050925925927</v>
      </c>
      <c r="J6" s="20">
        <f t="shared" si="0"/>
        <v>3200.4702295524694</v>
      </c>
      <c r="K6" s="20">
        <f t="shared" si="0"/>
        <v>18726.624228395045</v>
      </c>
    </row>
    <row r="7" spans="1:11" x14ac:dyDescent="0.2">
      <c r="A7" s="30" t="s">
        <v>7</v>
      </c>
      <c r="B7" s="18">
        <v>77080.555555555562</v>
      </c>
      <c r="C7" s="18">
        <v>61697.222222222226</v>
      </c>
      <c r="D7" s="18">
        <v>68972.222222222234</v>
      </c>
      <c r="E7" s="18">
        <v>74910.416666666657</v>
      </c>
      <c r="F7" s="17">
        <v>82666.666666666657</v>
      </c>
      <c r="G7" s="17">
        <v>138333.33333333334</v>
      </c>
      <c r="H7" s="17">
        <v>168333.33333333334</v>
      </c>
      <c r="I7" s="17">
        <v>52548.888888888891</v>
      </c>
      <c r="J7" s="17">
        <v>3165</v>
      </c>
      <c r="K7" s="17">
        <f>19.0024636243386*1000</f>
        <v>19002.463624338598</v>
      </c>
    </row>
    <row r="8" spans="1:11" x14ac:dyDescent="0.2">
      <c r="A8" s="30" t="s">
        <v>8</v>
      </c>
      <c r="B8" s="17">
        <v>74097.222222222234</v>
      </c>
      <c r="C8" s="17">
        <v>59000</v>
      </c>
      <c r="D8" s="17">
        <v>69444.444444444438</v>
      </c>
      <c r="E8" s="17">
        <v>75857.638888888891</v>
      </c>
      <c r="F8" s="17">
        <v>132870.37037037036</v>
      </c>
      <c r="G8" s="17">
        <v>138416.66666666666</v>
      </c>
      <c r="H8" s="17">
        <v>135000</v>
      </c>
      <c r="I8" s="17">
        <v>50137.962962962964</v>
      </c>
      <c r="J8" s="17">
        <v>3253.9814814814818</v>
      </c>
      <c r="K8" s="17">
        <f>19.1714065255732*1000</f>
        <v>19171.406525573198</v>
      </c>
    </row>
    <row r="9" spans="1:11" x14ac:dyDescent="0.2">
      <c r="A9" s="31" t="s">
        <v>9</v>
      </c>
      <c r="B9" s="17">
        <v>74458.333333333328</v>
      </c>
      <c r="C9" s="17">
        <v>57680.555555555562</v>
      </c>
      <c r="D9" s="17">
        <v>69555.555555555562</v>
      </c>
      <c r="E9" s="17">
        <v>77072.916666666657</v>
      </c>
      <c r="F9" s="17">
        <v>135714.28571428571</v>
      </c>
      <c r="G9" s="17">
        <v>135000</v>
      </c>
      <c r="H9" s="17">
        <v>170000</v>
      </c>
      <c r="I9" s="17">
        <v>55872.916666666672</v>
      </c>
      <c r="J9" s="17">
        <v>3262.5</v>
      </c>
      <c r="K9" s="17">
        <f>19.4914847883598*1000</f>
        <v>19491.484788359798</v>
      </c>
    </row>
    <row r="10" spans="1:11" x14ac:dyDescent="0.2">
      <c r="A10" s="31" t="s">
        <v>10</v>
      </c>
      <c r="B10" s="17">
        <v>75138.888888888905</v>
      </c>
      <c r="C10" s="17">
        <v>64583.333333333328</v>
      </c>
      <c r="D10" s="17">
        <v>67944.444444444438</v>
      </c>
      <c r="E10" s="17">
        <v>79781.25</v>
      </c>
      <c r="F10" s="17">
        <v>126333.33333333333</v>
      </c>
      <c r="G10" s="17">
        <v>135000</v>
      </c>
      <c r="H10" s="17">
        <v>135000</v>
      </c>
      <c r="I10" s="17">
        <v>56914.583333333336</v>
      </c>
      <c r="J10" s="17">
        <v>3259.1666666666665</v>
      </c>
      <c r="K10" s="17">
        <f>19.533344356261*1000</f>
        <v>19533.344356261001</v>
      </c>
    </row>
    <row r="11" spans="1:11" x14ac:dyDescent="0.2">
      <c r="A11" s="31" t="s">
        <v>11</v>
      </c>
      <c r="B11" s="17">
        <v>77175</v>
      </c>
      <c r="C11" s="17">
        <v>55402.777777777774</v>
      </c>
      <c r="D11" s="17">
        <v>68722.222222222219</v>
      </c>
      <c r="E11" s="17">
        <v>81977.777777777781</v>
      </c>
      <c r="F11" s="17">
        <v>165666.66666666669</v>
      </c>
      <c r="G11" s="17">
        <v>135000</v>
      </c>
      <c r="H11" s="17">
        <v>170000</v>
      </c>
      <c r="I11" s="17">
        <v>55917.5</v>
      </c>
      <c r="J11" s="17">
        <v>3191.4814814814818</v>
      </c>
      <c r="K11" s="17">
        <f>19.2308972663139*1000</f>
        <v>19230.897266313899</v>
      </c>
    </row>
    <row r="12" spans="1:11" x14ac:dyDescent="0.2">
      <c r="A12" s="31" t="s">
        <v>12</v>
      </c>
      <c r="B12" s="17">
        <v>75777.777777777766</v>
      </c>
      <c r="C12" s="17">
        <v>56916.666666666664</v>
      </c>
      <c r="D12" s="17">
        <v>70472.222222222234</v>
      </c>
      <c r="E12" s="17">
        <v>82527.777777777781</v>
      </c>
      <c r="F12" s="17">
        <v>164047.61904761902</v>
      </c>
      <c r="G12" s="17">
        <v>133666.66666666666</v>
      </c>
      <c r="H12" s="17" t="s">
        <v>32</v>
      </c>
      <c r="I12" s="17">
        <v>50895.370370370365</v>
      </c>
      <c r="J12" s="17">
        <v>3188.6111111111109</v>
      </c>
      <c r="K12" s="17">
        <f>18.9368386243386*1000</f>
        <v>18936.838624338598</v>
      </c>
    </row>
    <row r="13" spans="1:11" x14ac:dyDescent="0.2">
      <c r="A13" s="31" t="s">
        <v>13</v>
      </c>
      <c r="B13" s="17">
        <v>75694.444444444438</v>
      </c>
      <c r="C13" s="17">
        <v>57722.222222222219</v>
      </c>
      <c r="D13" s="17">
        <v>70319.444444444438</v>
      </c>
      <c r="E13" s="17">
        <v>82291.666666666672</v>
      </c>
      <c r="F13" s="17">
        <v>167916.66666666666</v>
      </c>
      <c r="G13" s="17">
        <v>134791.66666666666</v>
      </c>
      <c r="H13" s="17">
        <v>170000</v>
      </c>
      <c r="I13" s="17">
        <v>50761.111111111109</v>
      </c>
      <c r="J13" s="17">
        <v>3295</v>
      </c>
      <c r="K13" s="17">
        <f>17.6736111111111*1000</f>
        <v>17673.611111111099</v>
      </c>
    </row>
    <row r="14" spans="1:11" x14ac:dyDescent="0.2">
      <c r="A14" s="31" t="s">
        <v>14</v>
      </c>
      <c r="B14" s="17">
        <v>74694.444444444438</v>
      </c>
      <c r="C14" s="17">
        <v>57930.555555555562</v>
      </c>
      <c r="D14" s="17">
        <v>70527.777777777781</v>
      </c>
      <c r="E14" s="17">
        <v>80458.333333333328</v>
      </c>
      <c r="F14" s="17">
        <v>171517.85714285713</v>
      </c>
      <c r="G14" s="17">
        <v>130208.33333333334</v>
      </c>
      <c r="H14" s="17">
        <v>140625</v>
      </c>
      <c r="I14" s="17">
        <v>48641.666666666672</v>
      </c>
      <c r="J14" s="17">
        <v>3215.5555555555552</v>
      </c>
      <c r="K14" s="17">
        <f>18.3488888888889*1000</f>
        <v>18348.888888888901</v>
      </c>
    </row>
    <row r="15" spans="1:11" x14ac:dyDescent="0.2">
      <c r="A15" s="31" t="s">
        <v>15</v>
      </c>
      <c r="B15" s="17">
        <v>77416.666666666672</v>
      </c>
      <c r="C15" s="17">
        <v>53972.222222222219</v>
      </c>
      <c r="D15" s="17">
        <v>68500</v>
      </c>
      <c r="E15" s="17">
        <v>80611.111111111095</v>
      </c>
      <c r="F15" s="17">
        <v>167321.42857142855</v>
      </c>
      <c r="G15" s="17">
        <v>146666.66666666666</v>
      </c>
      <c r="H15" s="17">
        <v>170000</v>
      </c>
      <c r="I15" s="17">
        <v>42998.611111111109</v>
      </c>
      <c r="J15" s="17">
        <v>3125</v>
      </c>
      <c r="K15" s="17">
        <f>18.2222222222222*1000</f>
        <v>18222.222222222201</v>
      </c>
    </row>
    <row r="16" spans="1:11" x14ac:dyDescent="0.2">
      <c r="A16" s="30" t="s">
        <v>16</v>
      </c>
      <c r="B16" s="17">
        <v>77183.333333333343</v>
      </c>
      <c r="C16" s="17">
        <v>54847.222222222226</v>
      </c>
      <c r="D16" s="17">
        <v>67152.777777777766</v>
      </c>
      <c r="E16" s="17">
        <v>79888.888888888891</v>
      </c>
      <c r="F16" s="17">
        <v>168214.28571428571</v>
      </c>
      <c r="G16" s="17">
        <v>145416.66666666666</v>
      </c>
      <c r="H16" s="17">
        <v>170000</v>
      </c>
      <c r="I16" s="17">
        <v>45866.111111111109</v>
      </c>
      <c r="J16" s="17">
        <v>3146.6666666666665</v>
      </c>
      <c r="K16" s="17">
        <f>18.2333333333333*1000</f>
        <v>18233.333333333299</v>
      </c>
    </row>
    <row r="17" spans="1:11" x14ac:dyDescent="0.2">
      <c r="A17" s="30" t="s">
        <v>17</v>
      </c>
      <c r="B17" s="17">
        <v>75569.444444444438</v>
      </c>
      <c r="C17" s="17">
        <v>54597.222222222219</v>
      </c>
      <c r="D17" s="17">
        <v>67027.777777777766</v>
      </c>
      <c r="E17" s="17">
        <v>79347.222222222234</v>
      </c>
      <c r="F17" s="17">
        <v>170595.23809523811</v>
      </c>
      <c r="G17" s="17">
        <v>140416.66666666666</v>
      </c>
      <c r="H17" s="17">
        <v>170000</v>
      </c>
      <c r="I17" s="17">
        <v>47659.722222222226</v>
      </c>
      <c r="J17" s="17">
        <v>3229.5833333333335</v>
      </c>
      <c r="K17" s="17">
        <f>18.2638888888889*1000</f>
        <v>18263.888888888901</v>
      </c>
    </row>
    <row r="18" spans="1:11" x14ac:dyDescent="0.2">
      <c r="A18" s="32" t="s">
        <v>18</v>
      </c>
      <c r="B18" s="19">
        <v>76138.888888888891</v>
      </c>
      <c r="C18" s="19">
        <v>53166.666666666664</v>
      </c>
      <c r="D18" s="19">
        <v>62194.444444444445</v>
      </c>
      <c r="E18" s="19">
        <v>85805.555555555562</v>
      </c>
      <c r="F18" s="19">
        <v>220634.92063492062</v>
      </c>
      <c r="G18" s="19">
        <v>143333.33333333334</v>
      </c>
      <c r="H18" s="19" t="s">
        <v>32</v>
      </c>
      <c r="I18" s="19">
        <v>50954.166666666672</v>
      </c>
      <c r="J18" s="19">
        <v>3073.0964583333334</v>
      </c>
      <c r="K18" s="19">
        <f>18.6111111111111*1000</f>
        <v>18611.111111111099</v>
      </c>
    </row>
    <row r="19" spans="1:11" ht="15" customHeight="1" x14ac:dyDescent="0.2">
      <c r="A19" s="71" t="s">
        <v>47</v>
      </c>
      <c r="B19" s="71"/>
      <c r="C19" s="71"/>
      <c r="D19" s="17"/>
      <c r="E19" s="17"/>
      <c r="F19" s="17"/>
      <c r="G19" s="17"/>
      <c r="H19" s="21"/>
      <c r="I19" s="17"/>
      <c r="J19" s="17"/>
      <c r="K19" s="17"/>
    </row>
    <row r="20" spans="1:11" x14ac:dyDescent="0.2">
      <c r="A20" s="23" t="s">
        <v>51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A21" s="22" t="s">
        <v>41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">
      <c r="A22" s="22" t="s">
        <v>42</v>
      </c>
      <c r="B22" s="2"/>
      <c r="C22" s="2"/>
      <c r="D22" s="46"/>
      <c r="E22" s="2"/>
      <c r="F22" s="2"/>
      <c r="G22" s="2"/>
      <c r="H22" s="2"/>
      <c r="I22" s="2"/>
      <c r="J22" s="2"/>
      <c r="K22" s="2"/>
    </row>
    <row r="23" spans="1:11" x14ac:dyDescent="0.2">
      <c r="A23" s="22" t="s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">
      <c r="A24" s="22" t="s">
        <v>30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">
      <c r="A25" s="24" t="s">
        <v>37</v>
      </c>
    </row>
    <row r="26" spans="1:11" x14ac:dyDescent="0.2">
      <c r="A26" s="22" t="s">
        <v>20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">
      <c r="A27" s="24"/>
    </row>
  </sheetData>
  <mergeCells count="6">
    <mergeCell ref="A19:C19"/>
    <mergeCell ref="A1:K1"/>
    <mergeCell ref="A4:A5"/>
    <mergeCell ref="B5:I5"/>
    <mergeCell ref="J4:J5"/>
    <mergeCell ref="K4:K5"/>
  </mergeCells>
  <pageMargins left="0.7" right="0.7" top="0.75" bottom="0.75" header="0.3" footer="0.3"/>
  <ignoredErrors>
    <ignoredError sqref="H6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A25" sqref="A25"/>
    </sheetView>
  </sheetViews>
  <sheetFormatPr baseColWidth="10" defaultColWidth="11.42578125" defaultRowHeight="10.5" customHeight="1" x14ac:dyDescent="0.2"/>
  <cols>
    <col min="1" max="1" width="13.7109375" style="5" customWidth="1"/>
    <col min="2" max="2" width="11.5703125" style="5" customWidth="1"/>
    <col min="3" max="5" width="13.7109375" style="5" customWidth="1"/>
    <col min="6" max="6" width="11.140625" style="5" customWidth="1"/>
    <col min="7" max="7" width="15.140625" style="5" customWidth="1"/>
    <col min="8" max="16384" width="11.42578125" style="5"/>
  </cols>
  <sheetData>
    <row r="1" spans="1:11" ht="11.2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1.25" customHeight="1" x14ac:dyDescent="0.2">
      <c r="A2" s="1" t="s">
        <v>55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1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6"/>
      <c r="K3" s="2"/>
    </row>
    <row r="4" spans="1:11" ht="23.25" customHeight="1" x14ac:dyDescent="0.2">
      <c r="A4" s="66" t="s">
        <v>0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46</v>
      </c>
      <c r="I4" s="15" t="s">
        <v>5</v>
      </c>
      <c r="J4" s="69" t="s">
        <v>36</v>
      </c>
      <c r="K4" s="69" t="s">
        <v>50</v>
      </c>
    </row>
    <row r="5" spans="1:11" ht="11.25" customHeight="1" x14ac:dyDescent="0.2">
      <c r="A5" s="67"/>
      <c r="B5" s="68" t="s">
        <v>6</v>
      </c>
      <c r="C5" s="68"/>
      <c r="D5" s="68"/>
      <c r="E5" s="68"/>
      <c r="F5" s="68"/>
      <c r="G5" s="68"/>
      <c r="H5" s="68"/>
      <c r="I5" s="68"/>
      <c r="J5" s="70"/>
      <c r="K5" s="70"/>
    </row>
    <row r="6" spans="1:11" s="33" customFormat="1" ht="11.25" customHeight="1" x14ac:dyDescent="0.2">
      <c r="A6" s="29" t="s">
        <v>63</v>
      </c>
      <c r="B6" s="20">
        <f t="shared" ref="B6:K6" si="0">AVERAGE(B7:B18)</f>
        <v>74444.212962962964</v>
      </c>
      <c r="C6" s="20">
        <f t="shared" si="0"/>
        <v>56396.990740740752</v>
      </c>
      <c r="D6" s="20">
        <f t="shared" si="0"/>
        <v>68887.962962962964</v>
      </c>
      <c r="E6" s="20">
        <f t="shared" si="0"/>
        <v>79321.759259259255</v>
      </c>
      <c r="F6" s="20">
        <f>AVERAGE(F7:F18)</f>
        <v>152188.06878306877</v>
      </c>
      <c r="G6" s="20">
        <f>AVERAGE(G7:G18)</f>
        <v>138236.11111111112</v>
      </c>
      <c r="H6" s="20">
        <f>AVERAGE(H7:H18)</f>
        <v>165368.05555555553</v>
      </c>
      <c r="I6" s="20">
        <f t="shared" si="0"/>
        <v>59753.998842592591</v>
      </c>
      <c r="J6" s="20">
        <f t="shared" si="0"/>
        <v>42062.696319444432</v>
      </c>
      <c r="K6" s="20">
        <f t="shared" si="0"/>
        <v>20597.206606407995</v>
      </c>
    </row>
    <row r="7" spans="1:11" ht="15" customHeight="1" x14ac:dyDescent="0.2">
      <c r="A7" s="30" t="s">
        <v>7</v>
      </c>
      <c r="B7" s="18">
        <v>75166.666666666672</v>
      </c>
      <c r="C7" s="18">
        <v>55819.444444444438</v>
      </c>
      <c r="D7" s="18">
        <v>69333.333333333328</v>
      </c>
      <c r="E7" s="18">
        <v>80305.555555555562</v>
      </c>
      <c r="F7" s="17">
        <v>159888.88888888888</v>
      </c>
      <c r="G7" s="17">
        <v>133333.33333333334</v>
      </c>
      <c r="H7" s="17">
        <v>170000</v>
      </c>
      <c r="I7" s="17">
        <v>59990.277777777774</v>
      </c>
      <c r="J7" s="17">
        <v>43692.416249999987</v>
      </c>
      <c r="K7" s="17">
        <v>18375</v>
      </c>
    </row>
    <row r="8" spans="1:11" ht="15" customHeight="1" x14ac:dyDescent="0.2">
      <c r="A8" s="30" t="s">
        <v>8</v>
      </c>
      <c r="B8" s="17">
        <v>74638.888888888891</v>
      </c>
      <c r="C8" s="17">
        <v>54902.777777777781</v>
      </c>
      <c r="D8" s="17">
        <v>69847.222222222219</v>
      </c>
      <c r="E8" s="17">
        <v>78527.777777777766</v>
      </c>
      <c r="F8" s="17">
        <v>150444.44444444447</v>
      </c>
      <c r="G8" s="17">
        <v>136111.11111111112</v>
      </c>
      <c r="H8" s="17">
        <v>170000</v>
      </c>
      <c r="I8" s="17">
        <v>59647.916666666664</v>
      </c>
      <c r="J8" s="17">
        <v>45064.167361111096</v>
      </c>
      <c r="K8" s="17">
        <v>19048.611111111109</v>
      </c>
    </row>
    <row r="9" spans="1:11" ht="15" customHeight="1" x14ac:dyDescent="0.2">
      <c r="A9" s="31" t="s">
        <v>9</v>
      </c>
      <c r="B9" s="17">
        <v>73638.888888888905</v>
      </c>
      <c r="C9" s="17">
        <v>54902.777777777781</v>
      </c>
      <c r="D9" s="17">
        <v>67930.555555555562</v>
      </c>
      <c r="E9" s="17">
        <v>78111.111111111095</v>
      </c>
      <c r="F9" s="17">
        <v>146547.61904761905</v>
      </c>
      <c r="G9" s="17">
        <v>135208.33333333334</v>
      </c>
      <c r="H9" s="17">
        <v>168750</v>
      </c>
      <c r="I9" s="17">
        <v>62665.625000000007</v>
      </c>
      <c r="J9" s="17">
        <v>45048.857638888869</v>
      </c>
      <c r="K9" s="17">
        <v>21881.985780423282</v>
      </c>
    </row>
    <row r="10" spans="1:11" ht="15" customHeight="1" x14ac:dyDescent="0.2">
      <c r="A10" s="31" t="s">
        <v>10</v>
      </c>
      <c r="B10" s="17">
        <v>74347.222222222219</v>
      </c>
      <c r="C10" s="17">
        <v>54763.888888888883</v>
      </c>
      <c r="D10" s="17">
        <v>67250</v>
      </c>
      <c r="E10" s="17">
        <v>78236.111111111095</v>
      </c>
      <c r="F10" s="17">
        <v>149325.39682539683</v>
      </c>
      <c r="G10" s="17">
        <v>136388.88888888888</v>
      </c>
      <c r="H10" s="17">
        <v>136666.66666666666</v>
      </c>
      <c r="I10" s="17">
        <v>60788.541666666672</v>
      </c>
      <c r="J10" s="17">
        <v>43747.531249999985</v>
      </c>
      <c r="K10" s="17">
        <v>21581.2251984127</v>
      </c>
    </row>
    <row r="11" spans="1:11" ht="15" customHeight="1" x14ac:dyDescent="0.2">
      <c r="A11" s="31" t="s">
        <v>11</v>
      </c>
      <c r="B11" s="17">
        <v>73969.444444444453</v>
      </c>
      <c r="C11" s="17">
        <v>56213.888888888883</v>
      </c>
      <c r="D11" s="17">
        <v>66133.333333333343</v>
      </c>
      <c r="E11" s="17">
        <v>78297.222222222234</v>
      </c>
      <c r="F11" s="17">
        <v>152349.20634920636</v>
      </c>
      <c r="G11" s="17">
        <v>135000</v>
      </c>
      <c r="H11" s="17">
        <v>165000</v>
      </c>
      <c r="I11" s="17">
        <v>64065</v>
      </c>
      <c r="J11" s="17">
        <v>41956.29374999999</v>
      </c>
      <c r="K11" s="17">
        <v>21687.888558201059</v>
      </c>
    </row>
    <row r="12" spans="1:11" ht="15" customHeight="1" x14ac:dyDescent="0.2">
      <c r="A12" s="31" t="s">
        <v>12</v>
      </c>
      <c r="B12" s="17">
        <v>74625</v>
      </c>
      <c r="C12" s="17">
        <v>56000</v>
      </c>
      <c r="D12" s="17">
        <v>68791.666666666672</v>
      </c>
      <c r="E12" s="17">
        <v>80041.666666666672</v>
      </c>
      <c r="F12" s="17">
        <v>152436.50793650793</v>
      </c>
      <c r="G12" s="17">
        <v>136458.33333333334</v>
      </c>
      <c r="H12" s="17">
        <v>155000</v>
      </c>
      <c r="I12" s="17">
        <v>59625</v>
      </c>
      <c r="J12" s="17">
        <v>40429.148958333324</v>
      </c>
      <c r="K12" s="17">
        <v>20097.5887345679</v>
      </c>
    </row>
    <row r="13" spans="1:11" ht="15" customHeight="1" x14ac:dyDescent="0.2">
      <c r="A13" s="31" t="s">
        <v>13</v>
      </c>
      <c r="B13" s="17">
        <v>75972.222222222219</v>
      </c>
      <c r="C13" s="17">
        <v>56188.888888888891</v>
      </c>
      <c r="D13" s="17">
        <v>69841.666666666672</v>
      </c>
      <c r="E13" s="17">
        <v>79327.777777777766</v>
      </c>
      <c r="F13" s="17">
        <v>145677.46031746033</v>
      </c>
      <c r="G13" s="17">
        <v>139666.66666666666</v>
      </c>
      <c r="H13" s="17">
        <v>169000</v>
      </c>
      <c r="I13" s="17">
        <v>49194.444444444453</v>
      </c>
      <c r="J13" s="17">
        <v>41290.320833333317</v>
      </c>
      <c r="K13" s="17">
        <v>21237.23544973545</v>
      </c>
    </row>
    <row r="14" spans="1:11" ht="15" customHeight="1" x14ac:dyDescent="0.2">
      <c r="A14" s="31" t="s">
        <v>14</v>
      </c>
      <c r="B14" s="17">
        <v>74958.333333333328</v>
      </c>
      <c r="C14" s="17">
        <v>56847.222222222219</v>
      </c>
      <c r="D14" s="17">
        <v>68250</v>
      </c>
      <c r="E14" s="17">
        <v>80180.555555555562</v>
      </c>
      <c r="F14" s="17">
        <v>151809.52380952382</v>
      </c>
      <c r="G14" s="17">
        <v>137083.33333333334</v>
      </c>
      <c r="H14" s="17">
        <v>170000</v>
      </c>
      <c r="I14" s="17">
        <v>61275.347222222226</v>
      </c>
      <c r="J14" s="17">
        <v>41336.249999999993</v>
      </c>
      <c r="K14" s="17">
        <v>20506.944444444442</v>
      </c>
    </row>
    <row r="15" spans="1:11" ht="15" customHeight="1" x14ac:dyDescent="0.2">
      <c r="A15" s="31" t="s">
        <v>15</v>
      </c>
      <c r="B15" s="17">
        <v>73916.666666666672</v>
      </c>
      <c r="C15" s="17">
        <v>57847.222222222219</v>
      </c>
      <c r="D15" s="17">
        <v>70000</v>
      </c>
      <c r="E15" s="17">
        <v>80083.333333333328</v>
      </c>
      <c r="F15" s="17">
        <v>153809.52380952382</v>
      </c>
      <c r="G15" s="17">
        <v>138750</v>
      </c>
      <c r="H15" s="17">
        <v>170000</v>
      </c>
      <c r="I15" s="17">
        <v>59043.75</v>
      </c>
      <c r="J15" s="17">
        <v>41680.718749999993</v>
      </c>
      <c r="K15" s="17">
        <v>20555.555555555558</v>
      </c>
    </row>
    <row r="16" spans="1:11" ht="15" customHeight="1" x14ac:dyDescent="0.2">
      <c r="A16" s="30" t="s">
        <v>16</v>
      </c>
      <c r="B16" s="17">
        <v>74000</v>
      </c>
      <c r="C16" s="17">
        <v>57222.222222222226</v>
      </c>
      <c r="D16" s="17">
        <v>69916.666666666672</v>
      </c>
      <c r="E16" s="17">
        <v>79388.888888888891</v>
      </c>
      <c r="F16" s="17">
        <v>151809.52380952382</v>
      </c>
      <c r="G16" s="17">
        <v>142500</v>
      </c>
      <c r="H16" s="17">
        <v>170000</v>
      </c>
      <c r="I16" s="17">
        <v>58660.416666666664</v>
      </c>
      <c r="J16" s="17">
        <v>40532.489583333321</v>
      </c>
      <c r="K16" s="17">
        <v>21152.777777777774</v>
      </c>
    </row>
    <row r="17" spans="1:11" ht="15" customHeight="1" x14ac:dyDescent="0.2">
      <c r="A17" s="30" t="s">
        <v>17</v>
      </c>
      <c r="B17" s="17">
        <v>73555.555555555562</v>
      </c>
      <c r="C17" s="17">
        <v>58944.444444444453</v>
      </c>
      <c r="D17" s="17">
        <v>68125</v>
      </c>
      <c r="E17" s="17">
        <v>79916.666666666672</v>
      </c>
      <c r="F17" s="17">
        <v>157365.07936507938</v>
      </c>
      <c r="G17" s="17">
        <v>144166.66666666666</v>
      </c>
      <c r="H17" s="17">
        <v>170000</v>
      </c>
      <c r="I17" s="17">
        <v>58983.333333333336</v>
      </c>
      <c r="J17" s="17">
        <v>39843.552083333321</v>
      </c>
      <c r="K17" s="17">
        <v>20263.888888888887</v>
      </c>
    </row>
    <row r="18" spans="1:11" ht="15" customHeight="1" x14ac:dyDescent="0.2">
      <c r="A18" s="32" t="s">
        <v>18</v>
      </c>
      <c r="B18" s="19">
        <v>74541.666666666672</v>
      </c>
      <c r="C18" s="19">
        <v>57111.111111111109</v>
      </c>
      <c r="D18" s="19">
        <v>71236.111111111095</v>
      </c>
      <c r="E18" s="19">
        <v>79444.444444444438</v>
      </c>
      <c r="F18" s="19">
        <v>154793.6507936508</v>
      </c>
      <c r="G18" s="19">
        <v>144166.66666666666</v>
      </c>
      <c r="H18" s="19">
        <v>170000</v>
      </c>
      <c r="I18" s="19">
        <v>63108.333333333336</v>
      </c>
      <c r="J18" s="19">
        <v>40130.609374999993</v>
      </c>
      <c r="K18" s="19">
        <v>20777.777777777774</v>
      </c>
    </row>
    <row r="19" spans="1:11" s="48" customFormat="1" ht="15" customHeight="1" x14ac:dyDescent="0.25">
      <c r="A19" s="48" t="s">
        <v>47</v>
      </c>
    </row>
    <row r="20" spans="1:11" ht="11.25" customHeight="1" x14ac:dyDescent="0.2">
      <c r="A20" s="23" t="s">
        <v>48</v>
      </c>
      <c r="B20" s="22"/>
      <c r="C20" s="47"/>
      <c r="D20" s="22"/>
      <c r="E20" s="47"/>
      <c r="F20" s="22"/>
      <c r="G20" s="22"/>
      <c r="H20" s="22"/>
      <c r="I20" s="2"/>
      <c r="J20" s="2"/>
      <c r="K20" s="2"/>
    </row>
    <row r="21" spans="1:11" ht="11.25" customHeight="1" x14ac:dyDescent="0.2">
      <c r="A21" s="23" t="s">
        <v>38</v>
      </c>
      <c r="B21" s="22"/>
      <c r="C21" s="22"/>
      <c r="D21" s="22"/>
      <c r="E21" s="22"/>
      <c r="F21" s="22"/>
      <c r="G21" s="22"/>
      <c r="H21" s="22"/>
      <c r="I21" s="2"/>
      <c r="J21" s="2"/>
      <c r="K21" s="2"/>
    </row>
    <row r="22" spans="1:11" ht="11.25" customHeight="1" x14ac:dyDescent="0.2">
      <c r="A22" s="23" t="s">
        <v>39</v>
      </c>
      <c r="B22" s="22"/>
      <c r="C22" s="22"/>
      <c r="D22" s="22"/>
      <c r="E22" s="22"/>
      <c r="F22" s="22"/>
      <c r="G22" s="22"/>
      <c r="H22" s="22"/>
      <c r="I22" s="2"/>
      <c r="J22" s="2"/>
      <c r="K22" s="2"/>
    </row>
    <row r="23" spans="1:11" ht="11.25" customHeight="1" x14ac:dyDescent="0.2">
      <c r="A23" s="22" t="s">
        <v>31</v>
      </c>
      <c r="B23" s="22"/>
      <c r="C23" s="22"/>
      <c r="D23" s="22"/>
      <c r="E23" s="22"/>
      <c r="F23" s="22"/>
      <c r="G23" s="22"/>
      <c r="H23" s="22"/>
      <c r="I23" s="2"/>
      <c r="J23" s="2"/>
      <c r="K23" s="2"/>
    </row>
    <row r="24" spans="1:11" ht="11.25" customHeight="1" x14ac:dyDescent="0.2">
      <c r="A24" s="22" t="s">
        <v>20</v>
      </c>
      <c r="B24" s="22"/>
      <c r="C24" s="22"/>
      <c r="D24" s="22"/>
      <c r="E24" s="22"/>
      <c r="F24" s="22"/>
      <c r="G24" s="22"/>
      <c r="H24" s="22"/>
      <c r="I24" s="2"/>
      <c r="J24" s="2"/>
      <c r="K24" s="2"/>
    </row>
    <row r="25" spans="1:11" ht="10.5" customHeight="1" x14ac:dyDescent="0.2">
      <c r="A25" s="24"/>
      <c r="B25" s="24"/>
      <c r="C25" s="24"/>
      <c r="D25" s="24"/>
      <c r="E25" s="24"/>
      <c r="F25" s="24"/>
      <c r="G25" s="24"/>
      <c r="H25" s="24"/>
    </row>
    <row r="26" spans="1:11" ht="10.5" customHeight="1" x14ac:dyDescent="0.2">
      <c r="A26" s="24"/>
      <c r="B26" s="24"/>
      <c r="C26" s="24"/>
      <c r="D26" s="24"/>
      <c r="E26" s="24"/>
      <c r="F26" s="24"/>
      <c r="G26" s="24"/>
      <c r="H26" s="24"/>
    </row>
  </sheetData>
  <mergeCells count="5">
    <mergeCell ref="A1:K1"/>
    <mergeCell ref="A4:A5"/>
    <mergeCell ref="J4:J5"/>
    <mergeCell ref="K4:K5"/>
    <mergeCell ref="B5:I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workbookViewId="0">
      <selection activeCell="A26" sqref="A26"/>
    </sheetView>
  </sheetViews>
  <sheetFormatPr baseColWidth="10" defaultColWidth="11.42578125" defaultRowHeight="12" x14ac:dyDescent="0.2"/>
  <cols>
    <col min="1" max="1" width="13.28515625" style="5" customWidth="1"/>
    <col min="2" max="2" width="10.42578125" style="5" customWidth="1"/>
    <col min="3" max="3" width="11.42578125" style="5" customWidth="1"/>
    <col min="4" max="6" width="13.28515625" style="5" customWidth="1"/>
    <col min="7" max="7" width="11.85546875" style="5" customWidth="1"/>
    <col min="8" max="8" width="10.140625" style="5" customWidth="1"/>
    <col min="9" max="9" width="9.42578125" style="5" customWidth="1"/>
    <col min="10" max="10" width="9.7109375" style="5" customWidth="1"/>
    <col min="11" max="11" width="9.5703125" style="5" customWidth="1"/>
    <col min="12" max="16384" width="11.42578125" style="5"/>
  </cols>
  <sheetData>
    <row r="1" spans="1:1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" customHeight="1" x14ac:dyDescent="0.2">
      <c r="A2" s="1" t="s">
        <v>54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6"/>
      <c r="K3" s="2"/>
    </row>
    <row r="4" spans="1:11" ht="34.5" customHeight="1" x14ac:dyDescent="0.2">
      <c r="A4" s="66" t="s">
        <v>0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46</v>
      </c>
      <c r="I4" s="15" t="s">
        <v>5</v>
      </c>
      <c r="J4" s="69" t="s">
        <v>36</v>
      </c>
      <c r="K4" s="69" t="s">
        <v>50</v>
      </c>
    </row>
    <row r="5" spans="1:11" x14ac:dyDescent="0.2">
      <c r="A5" s="67"/>
      <c r="B5" s="73" t="s">
        <v>6</v>
      </c>
      <c r="C5" s="73"/>
      <c r="D5" s="73"/>
      <c r="E5" s="73"/>
      <c r="F5" s="73"/>
      <c r="G5" s="73"/>
      <c r="H5" s="73"/>
      <c r="I5" s="73"/>
      <c r="J5" s="70"/>
      <c r="K5" s="70"/>
    </row>
    <row r="6" spans="1:11" ht="12.95" customHeight="1" x14ac:dyDescent="0.2">
      <c r="A6" s="29" t="s">
        <v>63</v>
      </c>
      <c r="B6" s="20">
        <f t="shared" ref="B6:K6" si="0">AVERAGE(B7:B18)</f>
        <v>79169.328703703708</v>
      </c>
      <c r="C6" s="20">
        <f t="shared" si="0"/>
        <v>59040.277777777774</v>
      </c>
      <c r="D6" s="20">
        <f t="shared" si="0"/>
        <v>68838.541666666672</v>
      </c>
      <c r="E6" s="20">
        <f t="shared" si="0"/>
        <v>82396.296296296307</v>
      </c>
      <c r="F6" s="20">
        <f>AVERAGE(F7:F18)</f>
        <v>162282.1560846561</v>
      </c>
      <c r="G6" s="20">
        <f>AVERAGE(G7:G18)</f>
        <v>147309.02777777775</v>
      </c>
      <c r="H6" s="20">
        <f>AVERAGE(H7:H8,H11:H15)</f>
        <v>183214.28571428571</v>
      </c>
      <c r="I6" s="20">
        <f t="shared" si="0"/>
        <v>63554.533179012353</v>
      </c>
      <c r="J6" s="20">
        <f t="shared" si="0"/>
        <v>47876.690914351835</v>
      </c>
      <c r="K6" s="20">
        <f t="shared" si="0"/>
        <v>20062.615740740741</v>
      </c>
    </row>
    <row r="7" spans="1:11" ht="12.95" customHeight="1" x14ac:dyDescent="0.2">
      <c r="A7" s="30" t="s">
        <v>7</v>
      </c>
      <c r="B7" s="18">
        <v>75122.222222222219</v>
      </c>
      <c r="C7" s="18">
        <v>58261.111111111109</v>
      </c>
      <c r="D7" s="18">
        <v>68333.333333333328</v>
      </c>
      <c r="E7" s="18">
        <v>79200</v>
      </c>
      <c r="F7" s="17">
        <v>159523.80952380953</v>
      </c>
      <c r="G7" s="17">
        <v>144166.66666666666</v>
      </c>
      <c r="H7" s="17">
        <v>170000</v>
      </c>
      <c r="I7" s="17">
        <v>61854.166666666664</v>
      </c>
      <c r="J7" s="17">
        <v>44178.117187499985</v>
      </c>
      <c r="K7" s="17">
        <v>20744.444444444445</v>
      </c>
    </row>
    <row r="8" spans="1:11" ht="12.95" customHeight="1" x14ac:dyDescent="0.2">
      <c r="A8" s="30" t="s">
        <v>8</v>
      </c>
      <c r="B8" s="17">
        <v>75722.222222222234</v>
      </c>
      <c r="C8" s="17">
        <v>57833.333333333336</v>
      </c>
      <c r="D8" s="17">
        <v>67708.333333333328</v>
      </c>
      <c r="E8" s="17">
        <v>80666.666666666672</v>
      </c>
      <c r="F8" s="17">
        <v>156297.61904761902</v>
      </c>
      <c r="G8" s="17">
        <v>144791.66666666666</v>
      </c>
      <c r="H8" s="17">
        <v>175000</v>
      </c>
      <c r="I8" s="17">
        <v>61333.333333333336</v>
      </c>
      <c r="J8" s="17">
        <v>46675.515624999985</v>
      </c>
      <c r="K8" s="17">
        <v>20430.555555555558</v>
      </c>
    </row>
    <row r="9" spans="1:11" ht="12.95" customHeight="1" x14ac:dyDescent="0.2">
      <c r="A9" s="31" t="s">
        <v>9</v>
      </c>
      <c r="B9" s="17">
        <v>75750</v>
      </c>
      <c r="C9" s="17">
        <v>55666.666666666672</v>
      </c>
      <c r="D9" s="17">
        <v>64916.666666666657</v>
      </c>
      <c r="E9" s="17">
        <v>81875</v>
      </c>
      <c r="F9" s="17">
        <v>176166.66666666669</v>
      </c>
      <c r="G9" s="17">
        <v>145000</v>
      </c>
      <c r="H9" s="17" t="s">
        <v>32</v>
      </c>
      <c r="I9" s="17">
        <v>67581.481481481489</v>
      </c>
      <c r="J9" s="17">
        <v>48914.562499999985</v>
      </c>
      <c r="K9" s="17">
        <v>20708.333333333336</v>
      </c>
    </row>
    <row r="10" spans="1:11" ht="12.95" customHeight="1" x14ac:dyDescent="0.2">
      <c r="A10" s="31" t="s">
        <v>10</v>
      </c>
      <c r="B10" s="17">
        <v>76895.833333333343</v>
      </c>
      <c r="C10" s="17">
        <v>54645.833333333328</v>
      </c>
      <c r="D10" s="17">
        <v>59312.5</v>
      </c>
      <c r="E10" s="17">
        <v>81750</v>
      </c>
      <c r="F10" s="17">
        <v>139834.28571428574</v>
      </c>
      <c r="G10" s="17">
        <v>142500</v>
      </c>
      <c r="H10" s="17" t="s">
        <v>32</v>
      </c>
      <c r="I10" s="17">
        <v>43750</v>
      </c>
      <c r="J10" s="17">
        <v>46985.537499999991</v>
      </c>
      <c r="K10" s="17">
        <v>20812.5</v>
      </c>
    </row>
    <row r="11" spans="1:11" ht="12.95" customHeight="1" x14ac:dyDescent="0.2">
      <c r="A11" s="31" t="s">
        <v>11</v>
      </c>
      <c r="B11" s="17">
        <v>78000</v>
      </c>
      <c r="C11" s="17">
        <v>56562.5</v>
      </c>
      <c r="D11" s="17">
        <v>78437.5</v>
      </c>
      <c r="E11" s="17">
        <v>76250</v>
      </c>
      <c r="F11" s="17">
        <v>127000</v>
      </c>
      <c r="G11" s="17">
        <v>155000</v>
      </c>
      <c r="H11" s="17">
        <v>185000</v>
      </c>
      <c r="I11" s="17">
        <v>40000</v>
      </c>
      <c r="J11" s="17">
        <v>39958.374999999993</v>
      </c>
      <c r="K11" s="17">
        <v>17812.5</v>
      </c>
    </row>
    <row r="12" spans="1:11" ht="12.95" customHeight="1" x14ac:dyDescent="0.2">
      <c r="A12" s="31" t="s">
        <v>12</v>
      </c>
      <c r="B12" s="17">
        <v>78236.111111111109</v>
      </c>
      <c r="C12" s="17">
        <v>56888.888888888883</v>
      </c>
      <c r="D12" s="17">
        <v>69875</v>
      </c>
      <c r="E12" s="17">
        <v>77263.888888888891</v>
      </c>
      <c r="F12" s="17">
        <v>150142.85714285713</v>
      </c>
      <c r="G12" s="17">
        <v>145416.66666666666</v>
      </c>
      <c r="H12" s="17">
        <v>190000</v>
      </c>
      <c r="I12" s="17">
        <v>62668.75</v>
      </c>
      <c r="J12" s="17">
        <v>38695.322916666657</v>
      </c>
      <c r="K12" s="17">
        <v>18486.111111111109</v>
      </c>
    </row>
    <row r="13" spans="1:11" ht="12.95" customHeight="1" x14ac:dyDescent="0.2">
      <c r="A13" s="31" t="s">
        <v>13</v>
      </c>
      <c r="B13" s="17">
        <v>78958.333333333328</v>
      </c>
      <c r="C13" s="17">
        <v>58083.333333333336</v>
      </c>
      <c r="D13" s="17">
        <v>70750</v>
      </c>
      <c r="E13" s="17">
        <v>78472.222222222234</v>
      </c>
      <c r="F13" s="17">
        <v>156761.90476190476</v>
      </c>
      <c r="G13" s="17">
        <v>146111.11111111112</v>
      </c>
      <c r="H13" s="17">
        <v>187500</v>
      </c>
      <c r="I13" s="17">
        <v>65656.25</v>
      </c>
      <c r="J13" s="17">
        <v>39384.260416666657</v>
      </c>
      <c r="K13" s="17">
        <v>18791.666666666668</v>
      </c>
    </row>
    <row r="14" spans="1:11" ht="12.95" customHeight="1" x14ac:dyDescent="0.2">
      <c r="A14" s="31" t="s">
        <v>14</v>
      </c>
      <c r="B14" s="17">
        <v>79291.666666666672</v>
      </c>
      <c r="C14" s="17">
        <v>58597.222222222219</v>
      </c>
      <c r="D14" s="17">
        <v>71916.666666666672</v>
      </c>
      <c r="E14" s="17">
        <v>83791.666666666672</v>
      </c>
      <c r="F14" s="17">
        <v>132797.61904761902</v>
      </c>
      <c r="G14" s="17">
        <v>148333.33333333334</v>
      </c>
      <c r="H14" s="17">
        <v>185000</v>
      </c>
      <c r="I14" s="17">
        <v>63831.25</v>
      </c>
      <c r="J14" s="17">
        <v>44895.760416666657</v>
      </c>
      <c r="K14" s="17">
        <v>18625</v>
      </c>
    </row>
    <row r="15" spans="1:11" ht="12.95" customHeight="1" x14ac:dyDescent="0.2">
      <c r="A15" s="31" t="s">
        <v>15</v>
      </c>
      <c r="B15" s="17">
        <v>80138.888888888891</v>
      </c>
      <c r="C15" s="17">
        <v>57888.888888888883</v>
      </c>
      <c r="D15" s="17">
        <v>73750</v>
      </c>
      <c r="E15" s="17">
        <v>78458.333333333328</v>
      </c>
      <c r="F15" s="17">
        <v>156359.12698412698</v>
      </c>
      <c r="G15" s="17">
        <v>143333.33333333334</v>
      </c>
      <c r="H15" s="17">
        <v>190000</v>
      </c>
      <c r="I15" s="17">
        <v>66620.833333333343</v>
      </c>
      <c r="J15" s="17">
        <v>45871.755208333321</v>
      </c>
      <c r="K15" s="17">
        <v>18520.833333333332</v>
      </c>
    </row>
    <row r="16" spans="1:11" ht="12.95" customHeight="1" x14ac:dyDescent="0.2">
      <c r="A16" s="30" t="s">
        <v>16</v>
      </c>
      <c r="B16" s="17">
        <v>82819.444444444438</v>
      </c>
      <c r="C16" s="17">
        <v>66555.555555555562</v>
      </c>
      <c r="D16" s="17">
        <v>65250</v>
      </c>
      <c r="E16" s="17">
        <v>89458.333333333328</v>
      </c>
      <c r="F16" s="17">
        <v>171626.98412698408</v>
      </c>
      <c r="G16" s="17">
        <v>153333.33333333334</v>
      </c>
      <c r="H16" s="17" t="s">
        <v>32</v>
      </c>
      <c r="I16" s="17">
        <v>75450</v>
      </c>
      <c r="J16" s="17">
        <v>53163.01041666665</v>
      </c>
      <c r="K16" s="17">
        <v>21875</v>
      </c>
    </row>
    <row r="17" spans="1:11" ht="12.95" customHeight="1" x14ac:dyDescent="0.2">
      <c r="A17" s="30" t="s">
        <v>17</v>
      </c>
      <c r="B17" s="17">
        <v>83791.666666666672</v>
      </c>
      <c r="C17" s="17">
        <v>62791.666666666664</v>
      </c>
      <c r="D17" s="17">
        <v>67687.5</v>
      </c>
      <c r="E17" s="17">
        <v>87305.555555555562</v>
      </c>
      <c r="F17" s="17">
        <v>207184.52380952379</v>
      </c>
      <c r="G17" s="17">
        <v>145833.33333333334</v>
      </c>
      <c r="H17" s="17" t="s">
        <v>32</v>
      </c>
      <c r="I17" s="17">
        <v>75158.333333333343</v>
      </c>
      <c r="J17" s="17">
        <v>60521.245659722212</v>
      </c>
      <c r="K17" s="17">
        <v>21916.666666666668</v>
      </c>
    </row>
    <row r="18" spans="1:11" ht="12.95" customHeight="1" x14ac:dyDescent="0.2">
      <c r="A18" s="32" t="s">
        <v>18</v>
      </c>
      <c r="B18" s="19">
        <v>85305.555555555562</v>
      </c>
      <c r="C18" s="19">
        <v>64708.333333333328</v>
      </c>
      <c r="D18" s="19">
        <v>68125</v>
      </c>
      <c r="E18" s="19">
        <v>94263.888888888876</v>
      </c>
      <c r="F18" s="19">
        <v>213690.47619047615</v>
      </c>
      <c r="G18" s="19">
        <v>153888.88888888888</v>
      </c>
      <c r="H18" s="19" t="s">
        <v>32</v>
      </c>
      <c r="I18" s="19">
        <v>78750</v>
      </c>
      <c r="J18" s="19">
        <v>65276.828124999985</v>
      </c>
      <c r="K18" s="19">
        <v>22027.777777777774</v>
      </c>
    </row>
    <row r="19" spans="1:11" s="48" customFormat="1" ht="15.75" customHeight="1" x14ac:dyDescent="0.25">
      <c r="A19" s="48" t="s">
        <v>47</v>
      </c>
    </row>
    <row r="20" spans="1:11" ht="11.25" customHeight="1" x14ac:dyDescent="0.2">
      <c r="A20" s="23" t="s">
        <v>49</v>
      </c>
      <c r="B20" s="2"/>
      <c r="C20" s="46"/>
      <c r="D20" s="2"/>
      <c r="E20" s="46"/>
      <c r="F20" s="2"/>
      <c r="G20" s="2"/>
      <c r="H20" s="2"/>
      <c r="I20" s="2"/>
      <c r="J20" s="2"/>
      <c r="K20" s="2"/>
    </row>
    <row r="21" spans="1:11" ht="11.25" customHeight="1" x14ac:dyDescent="0.2">
      <c r="A21" s="23" t="s">
        <v>38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1.25" customHeight="1" x14ac:dyDescent="0.2">
      <c r="A22" s="23" t="s">
        <v>39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1.25" customHeight="1" x14ac:dyDescent="0.2">
      <c r="A23" s="22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1.25" customHeight="1" x14ac:dyDescent="0.2">
      <c r="A24" s="22" t="s">
        <v>33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1.25" customHeight="1" x14ac:dyDescent="0.2">
      <c r="A25" s="22" t="s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5">
    <mergeCell ref="A1:K1"/>
    <mergeCell ref="A4:A5"/>
    <mergeCell ref="J4:J5"/>
    <mergeCell ref="K4:K5"/>
    <mergeCell ref="B5:I5"/>
  </mergeCells>
  <pageMargins left="0.7" right="0.7" top="0.75" bottom="0.75" header="0.3" footer="0.3"/>
  <ignoredErrors>
    <ignoredError sqref="H6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dcterms:created xsi:type="dcterms:W3CDTF">2015-06-05T18:19:34Z</dcterms:created>
  <dcterms:modified xsi:type="dcterms:W3CDTF">2024-08-30T16:50:45Z</dcterms:modified>
</cp:coreProperties>
</file>