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ICIEMBRE 2021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Document'!$A$9:$L$227</definedName>
    <definedName name="_xlnm.Print_Area" localSheetId="0">'New Text Document'!$A$1:$L$176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Document'!$A$9:$L$227</definedName>
    <definedName name="Z_204BDDCD_F0EA_4D68_8827_ED13C8623E2D_.wvu.PrintArea" localSheetId="0" hidden="1">'New Text Document'!$A$1:$L$176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L156" i="1" l="1"/>
  <c r="L153" i="1"/>
  <c r="L140" i="1"/>
  <c r="L146" i="1"/>
  <c r="L132" i="1"/>
  <c r="L129" i="1"/>
  <c r="L126" i="1"/>
  <c r="L117" i="1"/>
  <c r="L109" i="1"/>
  <c r="L102" i="1"/>
  <c r="L96" i="1"/>
  <c r="L88" i="1"/>
  <c r="L84" i="1"/>
  <c r="L77" i="1"/>
  <c r="L74" i="1"/>
  <c r="L64" i="1"/>
  <c r="L57" i="1"/>
  <c r="L53" i="1"/>
  <c r="L49" i="1"/>
  <c r="L44" i="1"/>
  <c r="L39" i="1"/>
  <c r="L36" i="1"/>
  <c r="L33" i="1"/>
  <c r="L30" i="1"/>
  <c r="L26" i="1"/>
  <c r="L23" i="1"/>
  <c r="L18" i="1"/>
  <c r="B158" i="1"/>
  <c r="L158" i="1"/>
  <c r="L11" i="1" l="1"/>
  <c r="L80" i="1"/>
  <c r="J158" i="1"/>
  <c r="K158" i="1"/>
  <c r="I158" i="1"/>
  <c r="H158" i="1"/>
  <c r="G158" i="1"/>
  <c r="F158" i="1"/>
  <c r="L135" i="1"/>
  <c r="L70" i="1"/>
  <c r="L61" i="1"/>
  <c r="L125" i="1"/>
  <c r="K126" i="1"/>
  <c r="J126" i="1"/>
  <c r="I126" i="1"/>
  <c r="F126" i="1"/>
  <c r="H126" i="1"/>
  <c r="G126" i="1"/>
  <c r="L121" i="1"/>
  <c r="L155" i="1"/>
  <c r="L152" i="1"/>
  <c r="K146" i="1"/>
  <c r="J149" i="1"/>
  <c r="L149" i="1" l="1"/>
  <c r="K149" i="1"/>
  <c r="I149" i="1"/>
  <c r="H149" i="1"/>
  <c r="G149" i="1"/>
  <c r="F149" i="1"/>
  <c r="I146" i="1"/>
  <c r="H146" i="1"/>
  <c r="G146" i="1"/>
  <c r="F146" i="1"/>
  <c r="F57" i="1"/>
  <c r="J33" i="1"/>
  <c r="I33" i="1"/>
  <c r="H33" i="1"/>
  <c r="G33" i="1"/>
  <c r="F33" i="1"/>
  <c r="J140" i="1"/>
  <c r="H140" i="1"/>
  <c r="G137" i="1" l="1"/>
  <c r="G139" i="1"/>
  <c r="G140" i="1" l="1"/>
  <c r="J143" i="1"/>
  <c r="G135" i="1"/>
  <c r="F140" i="1"/>
  <c r="L143" i="1"/>
  <c r="G93" i="1" l="1"/>
  <c r="K93" i="1" s="1"/>
  <c r="F96" i="1"/>
  <c r="H96" i="1"/>
  <c r="J96" i="1"/>
  <c r="G91" i="1"/>
  <c r="G92" i="1"/>
  <c r="G94" i="1"/>
  <c r="K94" i="1" s="1"/>
  <c r="K49" i="1"/>
  <c r="J49" i="1"/>
  <c r="H49" i="1"/>
  <c r="F49" i="1"/>
  <c r="J44" i="1"/>
  <c r="I47" i="1"/>
  <c r="G47" i="1"/>
  <c r="I135" i="1"/>
  <c r="H135" i="1"/>
  <c r="K91" i="1" l="1"/>
  <c r="K129" i="1"/>
  <c r="J129" i="1"/>
  <c r="I129" i="1"/>
  <c r="H129" i="1"/>
  <c r="G129" i="1"/>
  <c r="F129" i="1"/>
  <c r="J123" i="1"/>
  <c r="H123" i="1"/>
  <c r="F123" i="1"/>
  <c r="K88" i="1"/>
  <c r="J88" i="1"/>
  <c r="I88" i="1"/>
  <c r="H88" i="1"/>
  <c r="G88" i="1"/>
  <c r="F88" i="1"/>
  <c r="K64" i="1"/>
  <c r="J64" i="1"/>
  <c r="I64" i="1"/>
  <c r="H64" i="1"/>
  <c r="G64" i="1"/>
  <c r="F64" i="1"/>
  <c r="J39" i="1" l="1"/>
  <c r="I39" i="1"/>
  <c r="H39" i="1"/>
  <c r="G39" i="1"/>
  <c r="F39" i="1"/>
  <c r="J36" i="1"/>
  <c r="I36" i="1"/>
  <c r="H36" i="1"/>
  <c r="G36" i="1"/>
  <c r="F36" i="1"/>
  <c r="J30" i="1"/>
  <c r="I30" i="1"/>
  <c r="H30" i="1"/>
  <c r="G30" i="1"/>
  <c r="F30" i="1"/>
  <c r="K30" i="1"/>
  <c r="F143" i="1"/>
  <c r="G143" i="1"/>
  <c r="H143" i="1"/>
  <c r="I143" i="1"/>
  <c r="K23" i="1"/>
  <c r="J23" i="1"/>
  <c r="I23" i="1"/>
  <c r="H23" i="1"/>
  <c r="G23" i="1"/>
  <c r="F23" i="1"/>
  <c r="F18" i="1" l="1"/>
  <c r="K57" i="1"/>
  <c r="J57" i="1"/>
  <c r="H57" i="1"/>
  <c r="H18" i="1"/>
  <c r="H84" i="1"/>
  <c r="F84" i="1"/>
  <c r="F117" i="1"/>
  <c r="J18" i="1" l="1"/>
  <c r="F132" i="1" l="1"/>
  <c r="H11" i="1"/>
  <c r="J11" i="1"/>
  <c r="H26" i="1"/>
  <c r="J26" i="1"/>
  <c r="H44" i="1"/>
  <c r="H53" i="1"/>
  <c r="J53" i="1"/>
  <c r="H70" i="1"/>
  <c r="I70" i="1"/>
  <c r="J70" i="1"/>
  <c r="H74" i="1"/>
  <c r="J74" i="1"/>
  <c r="G77" i="1"/>
  <c r="H77" i="1"/>
  <c r="I77" i="1"/>
  <c r="J77" i="1"/>
  <c r="H80" i="1"/>
  <c r="J80" i="1"/>
  <c r="J84" i="1"/>
  <c r="H102" i="1"/>
  <c r="J102" i="1"/>
  <c r="H109" i="1"/>
  <c r="J109" i="1"/>
  <c r="H117" i="1"/>
  <c r="J117" i="1"/>
  <c r="H132" i="1"/>
  <c r="J132" i="1"/>
  <c r="F113" i="1"/>
  <c r="F109" i="1"/>
  <c r="F102" i="1"/>
  <c r="F80" i="1"/>
  <c r="F77" i="1"/>
  <c r="F74" i="1"/>
  <c r="F70" i="1"/>
  <c r="F67" i="1"/>
  <c r="F53" i="1"/>
  <c r="F44" i="1"/>
  <c r="F26" i="1"/>
  <c r="F11" i="1"/>
  <c r="H113" i="1"/>
  <c r="J113" i="1"/>
  <c r="I104" i="1"/>
  <c r="G104" i="1"/>
  <c r="I108" i="1"/>
  <c r="G108" i="1"/>
  <c r="I107" i="1"/>
  <c r="G107" i="1"/>
  <c r="I106" i="1"/>
  <c r="G106" i="1"/>
  <c r="I105" i="1"/>
  <c r="G105" i="1"/>
  <c r="I101" i="1"/>
  <c r="G101" i="1"/>
  <c r="I98" i="1"/>
  <c r="I102" i="1" s="1"/>
  <c r="G98" i="1"/>
  <c r="K76" i="1"/>
  <c r="K77" i="1" s="1"/>
  <c r="I72" i="1"/>
  <c r="G72" i="1"/>
  <c r="J67" i="1"/>
  <c r="H67" i="1"/>
  <c r="I66" i="1"/>
  <c r="G66" i="1"/>
  <c r="G67" i="1" s="1"/>
  <c r="I67" i="1"/>
  <c r="I55" i="1"/>
  <c r="I57" i="1" s="1"/>
  <c r="G55" i="1"/>
  <c r="G57" i="1" s="1"/>
  <c r="G43" i="1"/>
  <c r="K104" i="1" l="1"/>
  <c r="K105" i="1"/>
  <c r="L105" i="1" s="1"/>
  <c r="K106" i="1"/>
  <c r="L106" i="1" s="1"/>
  <c r="K107" i="1"/>
  <c r="L107" i="1" s="1"/>
  <c r="L108" i="1"/>
  <c r="L101" i="1"/>
  <c r="G102" i="1"/>
  <c r="K66" i="1"/>
  <c r="L66" i="1" s="1"/>
  <c r="L67" i="1" s="1"/>
  <c r="I119" i="1"/>
  <c r="G119" i="1"/>
  <c r="G48" i="1"/>
  <c r="G49" i="1" s="1"/>
  <c r="I48" i="1"/>
  <c r="I49" i="1" s="1"/>
  <c r="G10" i="1"/>
  <c r="G11" i="1" s="1"/>
  <c r="L98" i="1" l="1"/>
  <c r="K102" i="1"/>
  <c r="L104" i="1"/>
  <c r="L72" i="1"/>
  <c r="K123" i="1"/>
  <c r="K67" i="1"/>
  <c r="L55" i="1"/>
  <c r="I109" i="1"/>
  <c r="G109" i="1"/>
  <c r="I115" i="1"/>
  <c r="I117" i="1" s="1"/>
  <c r="G115" i="1"/>
  <c r="G117" i="1" s="1"/>
  <c r="I120" i="1"/>
  <c r="I123" i="1" s="1"/>
  <c r="G120" i="1"/>
  <c r="G123" i="1" s="1"/>
  <c r="I16" i="1"/>
  <c r="I18" i="1" s="1"/>
  <c r="G16" i="1"/>
  <c r="G18" i="1" s="1"/>
  <c r="K115" i="1" l="1"/>
  <c r="K117" i="1" s="1"/>
  <c r="L119" i="1"/>
  <c r="L123" i="1" s="1"/>
  <c r="K109" i="1"/>
  <c r="K16" i="1"/>
  <c r="K18" i="1" s="1"/>
  <c r="G111" i="1"/>
  <c r="I111" i="1"/>
  <c r="I113" i="1" s="1"/>
  <c r="I82" i="1"/>
  <c r="I84" i="1" s="1"/>
  <c r="G82" i="1"/>
  <c r="G84" i="1" s="1"/>
  <c r="G42" i="1"/>
  <c r="G44" i="1" s="1"/>
  <c r="I44" i="1"/>
  <c r="I131" i="1"/>
  <c r="I132" i="1" s="1"/>
  <c r="G131" i="1"/>
  <c r="G132" i="1" s="1"/>
  <c r="G112" i="1"/>
  <c r="K112" i="1" s="1"/>
  <c r="L76" i="1"/>
  <c r="I73" i="1"/>
  <c r="I74" i="1" s="1"/>
  <c r="G73" i="1"/>
  <c r="G74" i="1" s="1"/>
  <c r="G69" i="1"/>
  <c r="G70" i="1" s="1"/>
  <c r="I95" i="1"/>
  <c r="I96" i="1" s="1"/>
  <c r="G95" i="1"/>
  <c r="G96" i="1" s="1"/>
  <c r="K11" i="1" l="1"/>
  <c r="I11" i="1"/>
  <c r="L16" i="1"/>
  <c r="L115" i="1"/>
  <c r="G113" i="1"/>
  <c r="K74" i="1"/>
  <c r="K113" i="1"/>
  <c r="K82" i="1"/>
  <c r="K84" i="1" s="1"/>
  <c r="K44" i="1"/>
  <c r="K132" i="1"/>
  <c r="K69" i="1"/>
  <c r="K70" i="1" s="1"/>
  <c r="K96" i="1"/>
  <c r="L82" i="1" l="1"/>
  <c r="L111" i="1"/>
  <c r="L113" i="1" s="1"/>
  <c r="I137" i="1" l="1"/>
  <c r="I139" i="1"/>
  <c r="I79" i="1"/>
  <c r="I80" i="1" s="1"/>
  <c r="G79" i="1"/>
  <c r="G80" i="1" s="1"/>
  <c r="I53" i="1"/>
  <c r="G52" i="1"/>
  <c r="G53" i="1" s="1"/>
  <c r="I25" i="1"/>
  <c r="I26" i="1" s="1"/>
  <c r="G25" i="1"/>
  <c r="G26" i="1" s="1"/>
  <c r="I140" i="1" l="1"/>
  <c r="K80" i="1"/>
  <c r="K26" i="1"/>
  <c r="K53" i="1"/>
  <c r="K140" i="1" l="1"/>
  <c r="L79" i="1"/>
</calcChain>
</file>

<file path=xl/sharedStrings.xml><?xml version="1.0" encoding="utf-8"?>
<sst xmlns="http://schemas.openxmlformats.org/spreadsheetml/2006/main" count="361" uniqueCount="157">
  <si>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</si>
  <si>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</si>
  <si>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</si>
  <si>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</si>
  <si>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</si>
  <si>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</si>
  <si>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</si>
  <si>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</si>
  <si>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</si>
  <si>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</si>
  <si>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</si>
  <si>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</si>
  <si>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</si>
  <si>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</si>
  <si>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</si>
  <si>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</si>
  <si>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</si>
  <si>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</si>
  <si>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</si>
  <si>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</si>
  <si>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CHARINA RODRIGUEZ</t>
  </si>
  <si>
    <t>LIZZY ALEXANDRA FRIAS NUÑEZ</t>
  </si>
  <si>
    <t>ENCARGADO(A)</t>
  </si>
  <si>
    <t>ANDREA PEREZ FERRERA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</si>
  <si>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</si>
  <si>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</si>
  <si>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</si>
  <si>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</si>
  <si>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</si>
  <si>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</si>
  <si>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</si>
  <si>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</si>
  <si>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</si>
  <si>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</si>
  <si>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</si>
  <si>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</si>
  <si>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</si>
  <si>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</si>
  <si>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</si>
  <si>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</si>
  <si>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</si>
  <si>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</si>
  <si>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</si>
  <si>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</si>
  <si>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</si>
  <si>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</si>
  <si>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</si>
  <si>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</si>
  <si>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</si>
  <si>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</si>
  <si>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</si>
  <si>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</si>
  <si>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</si>
  <si>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</si>
  <si>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</si>
  <si>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</si>
  <si>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</si>
  <si>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</si>
  <si>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</si>
  <si>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</si>
  <si>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</si>
  <si>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</si>
  <si>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</si>
  <si>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</si>
  <si>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</si>
  <si>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</si>
  <si>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</si>
  <si>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</si>
  <si>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</si>
  <si>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</si>
  <si>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</si>
  <si>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</si>
  <si>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</si>
  <si>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</si>
  <si>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DIVISION DE ESTADISTICAS SOCIALES Y CULTURALES-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</si>
  <si>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</si>
  <si>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</si>
  <si>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</si>
  <si>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</si>
  <si>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</si>
  <si>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</si>
  <si>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</si>
  <si>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</si>
  <si>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</si>
  <si>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DEPARTAMENTO JURIDICO- ONE</t>
  </si>
  <si>
    <t xml:space="preserve">ROSANNA COLON TORRES </t>
  </si>
  <si>
    <t>DANIEL ALEJANDRO DE OLEO SEGURA</t>
  </si>
  <si>
    <t>GENOLIA ALEXANDRA GOMEZ CESPEDES</t>
  </si>
  <si>
    <t>AUXILIAR ADMINSTRATIVO</t>
  </si>
  <si>
    <t>DIVISION DE DISEÑO Y PLUBLICACIONES-ONE</t>
  </si>
  <si>
    <t>HUASCAR ESTEVAN ASENCIO SANTOS</t>
  </si>
  <si>
    <t>DIANA ABUJAROUR PEÑA</t>
  </si>
  <si>
    <t>DISEÑADOR GRAFICO</t>
  </si>
  <si>
    <t xml:space="preserve">                             </t>
  </si>
  <si>
    <t xml:space="preserve">LORENY TORRES KING </t>
  </si>
  <si>
    <t>SAGRARIO MARGARITA MATOS ESCOLASTICO</t>
  </si>
  <si>
    <t>DIVISION DE RELACIONES INTERNACIONALES-ONE</t>
  </si>
  <si>
    <t>RUTH NAOMI MATEO ABREU</t>
  </si>
  <si>
    <t>SECCION DE NOMINAS-ONE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</si>
  <si>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</si>
  <si>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</si>
  <si>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</si>
  <si>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</si>
  <si>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</si>
  <si>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</si>
  <si>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</si>
  <si>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</si>
  <si>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 xml:space="preserve">ALEXA  CHANEL MARTINEZ GURRERO </t>
  </si>
  <si>
    <t>DIVISION DE ESTADISTICAS DE COMERCIO EXTERIOR- ONE</t>
  </si>
  <si>
    <t>LUIS MANUEL ALBURQUERQUE SEGURA</t>
  </si>
  <si>
    <t>COORDINADOR  (A)</t>
  </si>
  <si>
    <t xml:space="preserve">JOSE MIGUEL PEREZ DEL CARMEN </t>
  </si>
  <si>
    <t>DIVISION DE FORMULACION Y SEGUIMIENTO PLAN PRODUCCION ESTADISTICA-ONE</t>
  </si>
  <si>
    <t>FABIO GALARZA LOPEZ                                                                                                                                                                                                                     ANALISTA                                      M                    9/9/201                               30/12/2021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</si>
  <si>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</si>
  <si>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</si>
  <si>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</si>
  <si>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</si>
  <si>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</si>
  <si>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</si>
  <si>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FRANCISCO JAVIER DE JESUS DE LA ROS </t>
  </si>
  <si>
    <t xml:space="preserve">JOSE ANTONIO DIAZ RAMIREZ </t>
  </si>
  <si>
    <t>RODOLFO GABRIEL JIMENEZ ARIAS</t>
  </si>
  <si>
    <t>CRISMAIRY MARLENNY JIMENEZ MENA</t>
  </si>
  <si>
    <t xml:space="preserve">COORDINADOR DE PROYECTO </t>
  </si>
  <si>
    <t xml:space="preserve">SILL NATANAEL BATISTA PERDOMO </t>
  </si>
  <si>
    <t xml:space="preserve">                          ANALISTA</t>
  </si>
  <si>
    <t xml:space="preserve">            4/9/2021</t>
  </si>
  <si>
    <t xml:space="preserve">            1/9/2021</t>
  </si>
  <si>
    <t>Genero</t>
  </si>
  <si>
    <t xml:space="preserve">          F</t>
  </si>
  <si>
    <t>DIVISION DE ADMINISTRACION DE SERVICIOS TIC- ONE</t>
  </si>
  <si>
    <t>RAVEL ELIAS DOMINGUEZ MEDINA</t>
  </si>
  <si>
    <t>DIRECTOR A)</t>
  </si>
  <si>
    <t xml:space="preserve">DAYSI CAROLINA LANTIGUA ESPEJO 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</si>
  <si>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</si>
  <si>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</si>
  <si>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</si>
  <si>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</si>
  <si>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</si>
  <si>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</si>
  <si>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DEPARTAMENTO DE ARTICULACION-ONE</t>
  </si>
  <si>
    <t xml:space="preserve">   MARIDALIA RODRIGUEZ GORIS  </t>
  </si>
  <si>
    <t>DIVISION DE LEVANTAMIENTO Y ANALISIS -ONE</t>
  </si>
  <si>
    <t>CESIMARLIN ALTAGRACIA PEÑA MEJIA</t>
  </si>
  <si>
    <t>DIVISION DE FORMULACION Y SEGUIMIENTO PEN-ONE</t>
  </si>
  <si>
    <t>CARLOS ALFREDO SOSA DE LA CRUZ</t>
  </si>
  <si>
    <t>DIVISION DE FORMULACION Y SEGUIMIENTO- ONE</t>
  </si>
  <si>
    <t xml:space="preserve">ROSMEIRY PAMELA REYES DE JESUS </t>
  </si>
  <si>
    <t>Mes de Diciembre 2021</t>
  </si>
  <si>
    <t>N/A</t>
  </si>
  <si>
    <t>MILDRED GABRIELA MARTINEZ MEJIA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</si>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</sst>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3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" fontId="16" fillId="38" borderId="0" xfId="21" applyNumberFormat="1" applyFont="1" applyFill="1" applyAlignment="1">
      <alignment horizontal="center" vertical="center"/>
    </xf>
    <xf numFmtId="43" fontId="16" fillId="37" borderId="0" xfId="1" applyFont="1" applyFill="1" applyBorder="1" applyAlignment="1">
      <alignment horizontal="left"/>
    </xf>
    <xf numFmtId="43" fontId="0" fillId="37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16" fillId="37" borderId="0" xfId="1" applyNumberFormat="1" applyFont="1" applyFill="1" applyBorder="1" applyAlignment="1">
      <alignment horizontal="center"/>
    </xf>
    <xf numFmtId="4" fontId="1" fillId="38" borderId="0" xfId="21" applyNumberFormat="1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3" fontId="16" fillId="0" borderId="0" xfId="1" applyFont="1" applyAlignment="1"/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" fontId="16" fillId="38" borderId="0" xfId="21" applyNumberFormat="1" applyFont="1" applyFill="1" applyAlignment="1">
      <alignment horizontal="center" vertical="center" wrapText="1"/>
    </xf>
    <xf numFmtId="4" fontId="1" fillId="38" borderId="0" xfId="21" applyNumberFormat="1" applyFont="1" applyFill="1" applyAlignment="1">
      <alignment horizontal="right" vertical="center" wrapText="1"/>
    </xf>
    <xf numFmtId="43" fontId="0" fillId="33" borderId="0" xfId="1" applyFont="1" applyFill="1" applyAlignment="1">
      <alignment wrapText="1"/>
    </xf>
    <xf numFmtId="43" fontId="0" fillId="0" borderId="0" xfId="1" applyFont="1" applyAlignment="1">
      <alignment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" fillId="38" borderId="0" xfId="21" applyNumberFormat="1" applyFont="1" applyFill="1" applyAlignment="1">
      <alignment vertical="center" wrapText="1"/>
    </xf>
    <xf numFmtId="43" fontId="0" fillId="0" borderId="0" xfId="1" applyFont="1" applyAlignment="1">
      <alignment horizont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" fontId="1" fillId="38" borderId="0" xfId="21" applyNumberFormat="1" applyFont="1" applyFill="1" applyAlignment="1">
      <alignment horizontal="center" vertical="center" wrapText="1"/>
    </xf>
    <xf numFmtId="14" fontId="0" fillId="38" borderId="0" xfId="0" applyNumberFormat="1" applyFont="1" applyFill="1" applyAlignment="1">
      <alignment horizontal="center" wrapText="1"/>
    </xf>
    <xf numFmtId="43" fontId="19" fillId="35" borderId="0" xfId="1" applyFont="1" applyFill="1" applyAlignment="1">
      <alignment horizontal="center" wrapText="1"/>
    </xf>
    <xf numFmtId="0" fontId="19" fillId="35" borderId="0" xfId="1" applyNumberFormat="1" applyFont="1" applyFill="1" applyAlignment="1">
      <alignment horizontal="center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19" fillId="35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14" fontId="0" fillId="0" borderId="0" xfId="1" applyNumberFormat="1" applyFont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right"/>
    </xf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Border="1" applyAlignment="1">
      <alignment horizontal="right" vertical="center"/>
    </xf>
    <xf numFmtId="43" fontId="16" fillId="37" borderId="0" xfId="1" applyFont="1" applyFill="1" applyBorder="1" applyAlignment="1">
      <alignment horizontal="center" wrapText="1"/>
    </xf>
    <xf numFmtId="43" fontId="16" fillId="37" borderId="0" xfId="1" applyFont="1" applyFill="1" applyBorder="1" applyAlignment="1">
      <alignment wrapText="1"/>
    </xf>
    <xf numFmtId="43" fontId="16" fillId="37" borderId="0" xfId="1" applyFont="1" applyFill="1" applyBorder="1" applyAlignment="1">
      <alignment horizontal="right" wrapText="1"/>
    </xf>
    <xf numFmtId="43" fontId="16" fillId="37" borderId="0" xfId="1" applyFont="1" applyFill="1" applyAlignment="1">
      <alignment horizontal="right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43" fontId="1" fillId="0" borderId="0" xfId="1" applyFont="1" applyFill="1" applyAlignment="1">
      <alignment horizontal="center" wrapText="1"/>
    </xf>
    <xf numFmtId="14" fontId="1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/>
    </xf>
    <xf numFmtId="43" fontId="0" fillId="33" borderId="0" xfId="1" applyFont="1" applyFill="1" applyAlignment="1"/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43" fontId="0" fillId="37" borderId="0" xfId="1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Border="1" applyAlignment="1">
      <alignment horizontal="center" vertical="center" wrapText="1"/>
    </xf>
    <xf numFmtId="4" fontId="1" fillId="38" borderId="0" xfId="21" applyNumberFormat="1" applyFont="1" applyFill="1" applyAlignment="1">
      <alignment horizontal="right" wrapText="1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43" fontId="1" fillId="38" borderId="0" xfId="1" applyFont="1" applyFill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712117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4225529</xdr:colOff>
      <xdr:row>160</xdr:row>
      <xdr:rowOff>125034</xdr:rowOff>
    </xdr:from>
    <xdr:to>
      <xdr:col>6</xdr:col>
      <xdr:colOff>918619</xdr:colOff>
      <xdr:row>176</xdr:row>
      <xdr:rowOff>88954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529" y="32837456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00"/>
  <sheetViews>
    <sheetView showGridLines="0" tabSelected="1" showWhiteSpace="0" topLeftCell="A121" zoomScale="64" zoomScaleNormal="64" zoomScaleSheetLayoutView="57" zoomScalePageLayoutView="70" workbookViewId="0">
      <selection activeCell="P151" sqref="P151"/>
    </sheetView>
  </sheetViews>
  <sheetFormatPr baseColWidth="10" defaultRowHeight="15" x14ac:dyDescent="0.25"/>
  <cols>
    <col min="1" max="1" width="68.28515625" style="51" customWidth="1"/>
    <col min="2" max="2" width="39.85546875" style="15" customWidth="1"/>
    <col min="3" max="3" width="11.42578125" style="15" customWidth="1"/>
    <col min="4" max="4" width="19.140625" style="56" customWidth="1"/>
    <col min="5" max="5" width="18" style="56" customWidth="1"/>
    <col min="6" max="6" width="19.140625" style="55" customWidth="1"/>
    <col min="7" max="7" width="16.85546875" style="55" customWidth="1"/>
    <col min="8" max="8" width="16.28515625" style="55" bestFit="1" customWidth="1"/>
    <col min="9" max="9" width="14.85546875" style="55" customWidth="1"/>
    <col min="10" max="10" width="16.42578125" style="55" customWidth="1"/>
    <col min="11" max="11" width="16.5703125" style="55" customWidth="1"/>
    <col min="12" max="12" width="24.7109375" style="73" customWidth="1"/>
    <col min="13" max="13" width="17.7109375" style="51" customWidth="1"/>
    <col min="14" max="40" width="11.42578125" style="51"/>
    <col min="41" max="50" width="11.42578125" style="51" customWidth="1"/>
    <col min="51" max="51" width="11.42578125" style="51" hidden="1" customWidth="1"/>
    <col min="52" max="16384" width="11.42578125" style="51"/>
  </cols>
  <sheetData>
    <row r="1" spans="1:236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70"/>
    </row>
    <row r="2" spans="1:236" ht="26.25" x14ac:dyDescent="0.4">
      <c r="A2" s="207" t="s">
        <v>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9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</row>
    <row r="3" spans="1:236" ht="26.25" x14ac:dyDescent="0.4">
      <c r="A3" s="207" t="s">
        <v>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</row>
    <row r="4" spans="1:236" ht="20.25" x14ac:dyDescent="0.3">
      <c r="A4" s="210" t="s">
        <v>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</row>
    <row r="5" spans="1:236" ht="20.25" x14ac:dyDescent="0.3">
      <c r="A5" s="210" t="s">
        <v>10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1:236" ht="21" thickBot="1" x14ac:dyDescent="0.35">
      <c r="A6" s="194" t="s">
        <v>149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</row>
    <row r="7" spans="1:236" x14ac:dyDescent="0.25">
      <c r="A7" s="197" t="s">
        <v>14</v>
      </c>
      <c r="B7" s="192" t="s">
        <v>0</v>
      </c>
      <c r="C7" s="192" t="s">
        <v>129</v>
      </c>
      <c r="D7" s="205" t="s">
        <v>12</v>
      </c>
      <c r="E7" s="205" t="s">
        <v>13</v>
      </c>
      <c r="F7" s="199" t="s">
        <v>7</v>
      </c>
      <c r="G7" s="201" t="s">
        <v>1</v>
      </c>
      <c r="H7" s="199" t="s">
        <v>2</v>
      </c>
      <c r="I7" s="201" t="s">
        <v>3</v>
      </c>
      <c r="J7" s="199" t="s">
        <v>4</v>
      </c>
      <c r="K7" s="199" t="s">
        <v>5</v>
      </c>
      <c r="L7" s="203" t="s">
        <v>6</v>
      </c>
      <c r="O7" s="52"/>
      <c r="P7" s="53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</row>
    <row r="8" spans="1:236" ht="15.75" thickBot="1" x14ac:dyDescent="0.3">
      <c r="A8" s="198"/>
      <c r="B8" s="193"/>
      <c r="C8" s="193"/>
      <c r="D8" s="206"/>
      <c r="E8" s="206"/>
      <c r="F8" s="200"/>
      <c r="G8" s="202"/>
      <c r="H8" s="200"/>
      <c r="I8" s="202"/>
      <c r="J8" s="200"/>
      <c r="K8" s="200"/>
      <c r="L8" s="204"/>
    </row>
    <row r="9" spans="1:236" x14ac:dyDescent="0.25">
      <c r="A9" s="191" t="s">
        <v>19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</row>
    <row r="10" spans="1:236" x14ac:dyDescent="0.25">
      <c r="A10" s="51" t="s">
        <v>38</v>
      </c>
      <c r="B10" s="3" t="s">
        <v>39</v>
      </c>
      <c r="C10" s="6" t="s">
        <v>81</v>
      </c>
      <c r="D10" s="11">
        <v>44470</v>
      </c>
      <c r="E10" s="11" t="s">
        <v>150</v>
      </c>
      <c r="F10" s="7">
        <v>89500</v>
      </c>
      <c r="G10" s="6">
        <f>F10*0.0287</f>
        <v>2568.65</v>
      </c>
      <c r="H10" s="6">
        <v>9040.4500000000007</v>
      </c>
      <c r="I10" s="6">
        <v>2720.8</v>
      </c>
      <c r="J10" s="6">
        <v>2700.24</v>
      </c>
      <c r="K10" s="16">
        <v>16950.14</v>
      </c>
      <c r="L10" s="71">
        <v>72549.86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</row>
    <row r="11" spans="1:236" x14ac:dyDescent="0.25">
      <c r="A11" s="54" t="s">
        <v>15</v>
      </c>
      <c r="B11" s="13">
        <v>1</v>
      </c>
      <c r="C11" s="8"/>
      <c r="D11" s="54"/>
      <c r="E11" s="54"/>
      <c r="F11" s="8">
        <f>SUM(F10:F10)</f>
        <v>89500</v>
      </c>
      <c r="G11" s="8">
        <f t="shared" ref="G11:K11" si="0">SUM(G10:G10)</f>
        <v>2568.65</v>
      </c>
      <c r="H11" s="8">
        <f t="shared" si="0"/>
        <v>9040.4500000000007</v>
      </c>
      <c r="I11" s="8">
        <f t="shared" si="0"/>
        <v>2720.8</v>
      </c>
      <c r="J11" s="8">
        <f t="shared" si="0"/>
        <v>2700.24</v>
      </c>
      <c r="K11" s="8">
        <f t="shared" si="0"/>
        <v>16950.14</v>
      </c>
      <c r="L11" s="72">
        <f>F11-K11</f>
        <v>72549.86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</row>
    <row r="12" spans="1:236" x14ac:dyDescent="0.25">
      <c r="C12" s="5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</row>
    <row r="13" spans="1:236" ht="11.25" customHeight="1" x14ac:dyDescent="0.25">
      <c r="A13" s="50" t="s">
        <v>50</v>
      </c>
      <c r="B13" s="50"/>
      <c r="C13" s="50"/>
      <c r="D13" s="109"/>
      <c r="E13" s="50"/>
      <c r="F13" s="50"/>
      <c r="G13" s="50"/>
      <c r="H13" s="50"/>
      <c r="I13" s="50"/>
      <c r="J13" s="50"/>
      <c r="K13" s="50"/>
      <c r="L13" s="74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</row>
    <row r="14" spans="1:236" s="42" customFormat="1" ht="11.25" customHeight="1" x14ac:dyDescent="0.25">
      <c r="A14" s="4" t="s">
        <v>94</v>
      </c>
      <c r="B14" s="5" t="s">
        <v>114</v>
      </c>
      <c r="C14" s="5" t="s">
        <v>81</v>
      </c>
      <c r="D14" s="190" t="s">
        <v>127</v>
      </c>
      <c r="E14" s="11" t="s">
        <v>150</v>
      </c>
      <c r="F14" s="57">
        <v>4000</v>
      </c>
      <c r="G14" s="43">
        <v>1148</v>
      </c>
      <c r="H14" s="43">
        <v>442.65</v>
      </c>
      <c r="I14" s="43">
        <v>1216</v>
      </c>
      <c r="J14" s="43">
        <v>0</v>
      </c>
      <c r="K14" s="43">
        <v>2806.65</v>
      </c>
      <c r="L14" s="75">
        <v>37193.35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</row>
    <row r="15" spans="1:236" s="59" customFormat="1" x14ac:dyDescent="0.25">
      <c r="A15" s="58" t="s">
        <v>95</v>
      </c>
      <c r="B15" s="22" t="s">
        <v>62</v>
      </c>
      <c r="C15" s="23" t="s">
        <v>81</v>
      </c>
      <c r="D15" s="4" t="s">
        <v>127</v>
      </c>
      <c r="E15" s="11" t="s">
        <v>150</v>
      </c>
      <c r="F15" s="23">
        <v>133000</v>
      </c>
      <c r="G15" s="23">
        <v>3817.1</v>
      </c>
      <c r="H15" s="23">
        <v>19867.79</v>
      </c>
      <c r="I15" s="23">
        <v>4043.2</v>
      </c>
      <c r="J15" s="23">
        <v>0</v>
      </c>
      <c r="K15" s="23">
        <v>27728.09</v>
      </c>
      <c r="L15" s="76">
        <v>105271.91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</row>
    <row r="16" spans="1:236" x14ac:dyDescent="0.25">
      <c r="A16" s="4" t="s">
        <v>134</v>
      </c>
      <c r="B16" s="5" t="s">
        <v>117</v>
      </c>
      <c r="C16" s="6" t="s">
        <v>81</v>
      </c>
      <c r="D16" s="4" t="s">
        <v>127</v>
      </c>
      <c r="E16" s="11" t="s">
        <v>150</v>
      </c>
      <c r="F16" s="7">
        <v>66000</v>
      </c>
      <c r="G16" s="6">
        <f>F16*0.0287</f>
        <v>1894.2</v>
      </c>
      <c r="H16" s="6">
        <v>4615.76</v>
      </c>
      <c r="I16" s="6">
        <f>F16*0.0304</f>
        <v>2006.4</v>
      </c>
      <c r="J16" s="6">
        <v>0</v>
      </c>
      <c r="K16" s="6">
        <f>+G16+H16+I16+J16</f>
        <v>8516.36</v>
      </c>
      <c r="L16" s="71">
        <f>F16-K16</f>
        <v>57483.64</v>
      </c>
      <c r="M16" s="6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</row>
    <row r="17" spans="1:236" x14ac:dyDescent="0.25">
      <c r="A17" s="4" t="s">
        <v>78</v>
      </c>
      <c r="B17" s="5" t="s">
        <v>79</v>
      </c>
      <c r="C17" s="6" t="s">
        <v>80</v>
      </c>
      <c r="D17" s="4" t="s">
        <v>128</v>
      </c>
      <c r="E17" s="11" t="s">
        <v>150</v>
      </c>
      <c r="F17" s="7">
        <v>75000</v>
      </c>
      <c r="G17" s="6">
        <v>2152.5</v>
      </c>
      <c r="H17" s="6">
        <v>6309.38</v>
      </c>
      <c r="I17" s="6">
        <v>2280</v>
      </c>
      <c r="J17" s="6">
        <v>0</v>
      </c>
      <c r="K17" s="6">
        <v>10741.88</v>
      </c>
      <c r="L17" s="71">
        <v>64258.12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</row>
    <row r="18" spans="1:236" x14ac:dyDescent="0.25">
      <c r="A18" s="54" t="s">
        <v>15</v>
      </c>
      <c r="B18" s="13">
        <v>4</v>
      </c>
      <c r="C18" s="8"/>
      <c r="D18" s="54"/>
      <c r="E18" s="54"/>
      <c r="F18" s="8">
        <f t="shared" ref="F18:K18" si="1">SUM(F16:F17)</f>
        <v>141000</v>
      </c>
      <c r="G18" s="8">
        <f t="shared" si="1"/>
        <v>4046.7</v>
      </c>
      <c r="H18" s="8">
        <f t="shared" si="1"/>
        <v>10925.14</v>
      </c>
      <c r="I18" s="8">
        <f t="shared" si="1"/>
        <v>4286.3999999999996</v>
      </c>
      <c r="J18" s="8">
        <f t="shared" si="1"/>
        <v>0</v>
      </c>
      <c r="K18" s="8">
        <f t="shared" si="1"/>
        <v>19258.239999999998</v>
      </c>
      <c r="L18" s="72">
        <f>L16+L17+L15+L14</f>
        <v>264207.02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</row>
    <row r="19" spans="1:236" s="59" customFormat="1" x14ac:dyDescent="0.25">
      <c r="A19" s="53" t="s">
        <v>89</v>
      </c>
      <c r="B19" s="20"/>
      <c r="C19" s="21"/>
      <c r="D19" s="53"/>
      <c r="E19" s="53"/>
      <c r="F19" s="21" t="s">
        <v>93</v>
      </c>
      <c r="G19" s="21"/>
      <c r="H19" s="21"/>
      <c r="I19" s="21"/>
      <c r="J19" s="21"/>
      <c r="K19" s="21"/>
      <c r="L19" s="77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</row>
    <row r="20" spans="1:236" s="59" customFormat="1" x14ac:dyDescent="0.25">
      <c r="A20" s="58" t="s">
        <v>90</v>
      </c>
      <c r="B20" s="22" t="s">
        <v>92</v>
      </c>
      <c r="C20" s="23" t="s">
        <v>80</v>
      </c>
      <c r="D20" s="24">
        <v>44354</v>
      </c>
      <c r="E20" s="11" t="s">
        <v>150</v>
      </c>
      <c r="F20" s="23">
        <v>44000</v>
      </c>
      <c r="G20" s="23">
        <v>1262.8</v>
      </c>
      <c r="H20" s="23">
        <v>1007.19</v>
      </c>
      <c r="I20" s="23">
        <v>1337.6</v>
      </c>
      <c r="J20" s="23">
        <v>0</v>
      </c>
      <c r="K20" s="23">
        <v>3607.59</v>
      </c>
      <c r="L20" s="76">
        <v>40392.410000000003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</row>
    <row r="21" spans="1:236" s="59" customFormat="1" x14ac:dyDescent="0.25">
      <c r="A21" s="58" t="s">
        <v>111</v>
      </c>
      <c r="B21" s="22" t="s">
        <v>92</v>
      </c>
      <c r="C21" s="23" t="s">
        <v>80</v>
      </c>
      <c r="D21" s="24">
        <v>44378</v>
      </c>
      <c r="E21" s="11" t="s">
        <v>150</v>
      </c>
      <c r="F21" s="23">
        <v>44000</v>
      </c>
      <c r="G21" s="23">
        <v>1262.8</v>
      </c>
      <c r="H21" s="23">
        <v>1007.19</v>
      </c>
      <c r="I21" s="23">
        <v>1337.6</v>
      </c>
      <c r="J21" s="23">
        <v>0</v>
      </c>
      <c r="K21" s="23">
        <v>3607.59</v>
      </c>
      <c r="L21" s="76">
        <v>40392.410000000003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</row>
    <row r="22" spans="1:236" s="59" customFormat="1" x14ac:dyDescent="0.25">
      <c r="A22" s="58" t="s">
        <v>91</v>
      </c>
      <c r="B22" s="22" t="s">
        <v>92</v>
      </c>
      <c r="C22" s="23" t="s">
        <v>81</v>
      </c>
      <c r="D22" s="24">
        <v>44354</v>
      </c>
      <c r="E22" s="11" t="s">
        <v>150</v>
      </c>
      <c r="F22" s="23">
        <v>44000</v>
      </c>
      <c r="G22" s="23">
        <v>1262.8</v>
      </c>
      <c r="H22" s="23">
        <v>1007.19</v>
      </c>
      <c r="I22" s="23">
        <v>1337.6</v>
      </c>
      <c r="J22" s="23">
        <v>0</v>
      </c>
      <c r="K22" s="23">
        <v>3607.59</v>
      </c>
      <c r="L22" s="76">
        <v>40392.410000000003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</row>
    <row r="23" spans="1:236" s="52" customFormat="1" x14ac:dyDescent="0.25">
      <c r="A23" s="54" t="s">
        <v>15</v>
      </c>
      <c r="B23" s="13">
        <v>3</v>
      </c>
      <c r="C23" s="8"/>
      <c r="D23" s="54"/>
      <c r="E23" s="54"/>
      <c r="F23" s="8">
        <f t="shared" ref="F23:K23" si="2">SUM(F20:F22)</f>
        <v>132000</v>
      </c>
      <c r="G23" s="8">
        <f t="shared" si="2"/>
        <v>3788.3999999999996</v>
      </c>
      <c r="H23" s="8">
        <f t="shared" si="2"/>
        <v>3021.57</v>
      </c>
      <c r="I23" s="8">
        <f t="shared" si="2"/>
        <v>4012.7999999999997</v>
      </c>
      <c r="J23" s="8">
        <f t="shared" si="2"/>
        <v>0</v>
      </c>
      <c r="K23" s="8">
        <f t="shared" si="2"/>
        <v>10822.77</v>
      </c>
      <c r="L23" s="72">
        <f>SUM(L20:L22)</f>
        <v>121177.23000000001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</row>
    <row r="24" spans="1:236" x14ac:dyDescent="0.25">
      <c r="A24" s="50" t="s">
        <v>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4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236" x14ac:dyDescent="0.25">
      <c r="A25" s="4" t="s">
        <v>61</v>
      </c>
      <c r="B25" s="5" t="s">
        <v>62</v>
      </c>
      <c r="C25" s="6" t="s">
        <v>81</v>
      </c>
      <c r="D25" s="11">
        <v>44244</v>
      </c>
      <c r="E25" s="11" t="s">
        <v>150</v>
      </c>
      <c r="F25" s="7">
        <v>133000</v>
      </c>
      <c r="G25" s="6">
        <f>F25*0.0287</f>
        <v>3817.1</v>
      </c>
      <c r="H25" s="6">
        <v>19867.79</v>
      </c>
      <c r="I25" s="6">
        <f>F25*0.0304</f>
        <v>4043.2</v>
      </c>
      <c r="J25" s="6">
        <v>12036.26</v>
      </c>
      <c r="K25" s="6">
        <v>39089.29</v>
      </c>
      <c r="L25" s="71">
        <v>93910.71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1:236" x14ac:dyDescent="0.25">
      <c r="A26" s="54" t="s">
        <v>15</v>
      </c>
      <c r="B26" s="13">
        <v>1</v>
      </c>
      <c r="C26" s="8"/>
      <c r="D26" s="54"/>
      <c r="E26" s="54"/>
      <c r="F26" s="8">
        <f>SUM(F25)</f>
        <v>133000</v>
      </c>
      <c r="G26" s="8">
        <f t="shared" ref="G26:K26" si="3">SUM(G25)</f>
        <v>3817.1</v>
      </c>
      <c r="H26" s="8">
        <f t="shared" si="3"/>
        <v>19867.79</v>
      </c>
      <c r="I26" s="8">
        <f t="shared" si="3"/>
        <v>4043.2</v>
      </c>
      <c r="J26" s="8">
        <f t="shared" si="3"/>
        <v>12036.26</v>
      </c>
      <c r="K26" s="8">
        <f t="shared" si="3"/>
        <v>39089.29</v>
      </c>
      <c r="L26" s="72">
        <f>SUM(L25)</f>
        <v>93910.71</v>
      </c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</row>
    <row r="27" spans="1:236" s="61" customFormat="1" x14ac:dyDescent="0.25">
      <c r="A27" s="52"/>
      <c r="B27" s="14"/>
      <c r="C27" s="12"/>
      <c r="D27" s="52"/>
      <c r="E27" s="52"/>
      <c r="F27" s="12"/>
      <c r="G27" s="12"/>
      <c r="H27" s="12"/>
      <c r="I27" s="12"/>
      <c r="J27" s="12"/>
      <c r="K27" s="12"/>
      <c r="L27" s="78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</row>
    <row r="28" spans="1:236" s="61" customFormat="1" x14ac:dyDescent="0.25">
      <c r="A28" s="52" t="s">
        <v>96</v>
      </c>
      <c r="B28" s="14"/>
      <c r="C28" s="12"/>
      <c r="D28" s="52"/>
      <c r="E28" s="52"/>
      <c r="F28" s="28"/>
      <c r="G28" s="28"/>
      <c r="H28" s="28"/>
      <c r="I28" s="28"/>
      <c r="J28" s="28"/>
      <c r="K28" s="28"/>
      <c r="L28" s="79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</row>
    <row r="29" spans="1:236" s="61" customFormat="1" x14ac:dyDescent="0.25">
      <c r="A29" s="58" t="s">
        <v>97</v>
      </c>
      <c r="B29" s="27" t="s">
        <v>17</v>
      </c>
      <c r="C29" s="28" t="s">
        <v>81</v>
      </c>
      <c r="D29" s="29">
        <v>44348</v>
      </c>
      <c r="E29" s="11" t="s">
        <v>150</v>
      </c>
      <c r="F29" s="28">
        <v>60000</v>
      </c>
      <c r="G29" s="28">
        <v>1722</v>
      </c>
      <c r="H29" s="28">
        <v>3486.68</v>
      </c>
      <c r="I29" s="28">
        <v>1824</v>
      </c>
      <c r="J29" s="28">
        <v>0</v>
      </c>
      <c r="K29" s="28">
        <v>7032.68</v>
      </c>
      <c r="L29" s="79">
        <v>52967.32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</row>
    <row r="30" spans="1:236" s="52" customFormat="1" x14ac:dyDescent="0.25">
      <c r="A30" s="54" t="s">
        <v>15</v>
      </c>
      <c r="B30" s="13">
        <v>1</v>
      </c>
      <c r="C30" s="8"/>
      <c r="D30" s="54"/>
      <c r="E30" s="54"/>
      <c r="F30" s="8">
        <f>F29</f>
        <v>60000</v>
      </c>
      <c r="G30" s="8">
        <f>G29</f>
        <v>1722</v>
      </c>
      <c r="H30" s="8">
        <f>H29</f>
        <v>3486.68</v>
      </c>
      <c r="I30" s="8">
        <f>I29</f>
        <v>1824</v>
      </c>
      <c r="J30" s="8">
        <f>J29</f>
        <v>0</v>
      </c>
      <c r="K30" s="8">
        <f>SUM(K24:K25)</f>
        <v>39089.29</v>
      </c>
      <c r="L30" s="72">
        <f>L29</f>
        <v>52967.32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</row>
    <row r="31" spans="1:236" s="52" customFormat="1" x14ac:dyDescent="0.25">
      <c r="A31" s="52" t="s">
        <v>135</v>
      </c>
      <c r="B31" s="14"/>
      <c r="C31" s="12"/>
      <c r="F31" s="12"/>
      <c r="G31" s="12"/>
      <c r="H31" s="12"/>
      <c r="I31" s="12"/>
      <c r="J31" s="12"/>
      <c r="K31" s="12"/>
      <c r="L31" s="78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</row>
    <row r="32" spans="1:236" s="58" customFormat="1" x14ac:dyDescent="0.25">
      <c r="A32" s="58" t="s">
        <v>136</v>
      </c>
      <c r="B32" s="27" t="s">
        <v>104</v>
      </c>
      <c r="C32" s="28" t="s">
        <v>81</v>
      </c>
      <c r="D32" s="29">
        <v>44470</v>
      </c>
      <c r="E32" s="11" t="s">
        <v>150</v>
      </c>
      <c r="F32" s="28">
        <v>89500</v>
      </c>
      <c r="G32" s="28">
        <v>2568.65</v>
      </c>
      <c r="H32" s="28">
        <v>9635.51</v>
      </c>
      <c r="I32" s="28">
        <v>2720.8</v>
      </c>
      <c r="J32" s="28">
        <v>0</v>
      </c>
      <c r="K32" s="28">
        <v>14924.96</v>
      </c>
      <c r="L32" s="79">
        <v>74575.039999999994</v>
      </c>
    </row>
    <row r="33" spans="1:236" s="129" customFormat="1" x14ac:dyDescent="0.25">
      <c r="A33" s="129" t="s">
        <v>15</v>
      </c>
      <c r="B33" s="175">
        <v>1</v>
      </c>
      <c r="C33" s="135"/>
      <c r="F33" s="135">
        <f>F32</f>
        <v>89500</v>
      </c>
      <c r="G33" s="135">
        <f>G32</f>
        <v>2568.65</v>
      </c>
      <c r="H33" s="135">
        <f>H32</f>
        <v>9635.51</v>
      </c>
      <c r="I33" s="135">
        <f>I32</f>
        <v>2720.8</v>
      </c>
      <c r="J33" s="135">
        <f>J32</f>
        <v>0</v>
      </c>
      <c r="K33" s="135">
        <v>14294.96</v>
      </c>
      <c r="L33" s="136">
        <f>L32</f>
        <v>74575.039999999994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</row>
    <row r="34" spans="1:236" s="61" customFormat="1" x14ac:dyDescent="0.25">
      <c r="A34" s="52" t="s">
        <v>98</v>
      </c>
      <c r="B34" s="27"/>
      <c r="C34" s="28"/>
      <c r="D34" s="29"/>
      <c r="E34" s="29"/>
      <c r="F34" s="28"/>
      <c r="G34" s="28"/>
      <c r="H34" s="28"/>
      <c r="I34" s="28"/>
      <c r="J34" s="28"/>
      <c r="K34" s="28"/>
      <c r="L34" s="79"/>
      <c r="O34" s="51"/>
      <c r="P34" s="51"/>
      <c r="Q34" s="51"/>
      <c r="R34" s="51"/>
      <c r="S34" s="51"/>
      <c r="T34" s="51"/>
      <c r="U34" s="51"/>
      <c r="V34" s="51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</row>
    <row r="35" spans="1:236" s="61" customFormat="1" x14ac:dyDescent="0.25">
      <c r="A35" s="58" t="s">
        <v>99</v>
      </c>
      <c r="B35" s="27" t="s">
        <v>100</v>
      </c>
      <c r="C35" s="28" t="s">
        <v>80</v>
      </c>
      <c r="D35" s="29">
        <v>44287</v>
      </c>
      <c r="E35" s="11" t="s">
        <v>150</v>
      </c>
      <c r="F35" s="28">
        <v>44000</v>
      </c>
      <c r="G35" s="28">
        <v>1262.8</v>
      </c>
      <c r="H35" s="28">
        <v>1007.19</v>
      </c>
      <c r="I35" s="28">
        <v>1337.6</v>
      </c>
      <c r="J35" s="28">
        <v>0</v>
      </c>
      <c r="K35" s="28">
        <v>3607.59</v>
      </c>
      <c r="L35" s="79">
        <v>40392.410000000003</v>
      </c>
      <c r="O35" s="51"/>
      <c r="P35" s="51"/>
      <c r="Q35" s="51"/>
      <c r="R35" s="51"/>
      <c r="S35" s="51"/>
      <c r="T35" s="51"/>
      <c r="U35" s="51"/>
      <c r="V35" s="51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</row>
    <row r="36" spans="1:236" s="52" customFormat="1" x14ac:dyDescent="0.25">
      <c r="A36" s="54" t="s">
        <v>15</v>
      </c>
      <c r="B36" s="13">
        <v>1</v>
      </c>
      <c r="C36" s="8"/>
      <c r="D36" s="54"/>
      <c r="E36" s="54"/>
      <c r="F36" s="8">
        <f>F35</f>
        <v>44000</v>
      </c>
      <c r="G36" s="8">
        <f>G35</f>
        <v>1262.8</v>
      </c>
      <c r="H36" s="8">
        <f>H35</f>
        <v>1007.19</v>
      </c>
      <c r="I36" s="8">
        <f>I35</f>
        <v>1337.6</v>
      </c>
      <c r="J36" s="8">
        <f>J35</f>
        <v>0</v>
      </c>
      <c r="K36" s="8">
        <v>3607.59</v>
      </c>
      <c r="L36" s="72">
        <f>L35</f>
        <v>40392.410000000003</v>
      </c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236" s="52" customFormat="1" x14ac:dyDescent="0.25">
      <c r="A37" s="52" t="s">
        <v>101</v>
      </c>
      <c r="B37" s="27"/>
      <c r="C37" s="12"/>
      <c r="F37" s="12"/>
      <c r="G37" s="12"/>
      <c r="H37" s="12"/>
      <c r="I37" s="12"/>
      <c r="J37" s="12"/>
      <c r="K37" s="12"/>
      <c r="L37" s="78"/>
      <c r="O37" s="51"/>
      <c r="P37" s="51"/>
      <c r="Q37" s="51"/>
      <c r="R37" s="51"/>
      <c r="S37" s="51"/>
      <c r="T37" s="51"/>
      <c r="U37" s="51"/>
      <c r="V37" s="51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236" s="52" customFormat="1" x14ac:dyDescent="0.25">
      <c r="A38" s="58" t="s">
        <v>102</v>
      </c>
      <c r="B38" s="27" t="s">
        <v>18</v>
      </c>
      <c r="C38" s="28" t="s">
        <v>80</v>
      </c>
      <c r="D38" s="29">
        <v>44362</v>
      </c>
      <c r="E38" s="11" t="s">
        <v>150</v>
      </c>
      <c r="F38" s="28">
        <v>33000</v>
      </c>
      <c r="G38" s="28">
        <v>947.1</v>
      </c>
      <c r="H38" s="28">
        <v>0</v>
      </c>
      <c r="I38" s="28">
        <v>1003.2</v>
      </c>
      <c r="J38" s="28">
        <v>0</v>
      </c>
      <c r="K38" s="28">
        <v>1950.3</v>
      </c>
      <c r="L38" s="79">
        <v>31049.7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</row>
    <row r="39" spans="1:236" s="52" customFormat="1" x14ac:dyDescent="0.25">
      <c r="A39" s="54" t="s">
        <v>15</v>
      </c>
      <c r="B39" s="13">
        <v>1</v>
      </c>
      <c r="C39" s="8"/>
      <c r="D39" s="30">
        <v>44362</v>
      </c>
      <c r="E39" s="30"/>
      <c r="F39" s="8">
        <f>F38</f>
        <v>33000</v>
      </c>
      <c r="G39" s="8">
        <f>G38</f>
        <v>947.1</v>
      </c>
      <c r="H39" s="8">
        <f>H38</f>
        <v>0</v>
      </c>
      <c r="I39" s="8">
        <f>I38</f>
        <v>1003.2</v>
      </c>
      <c r="J39" s="8">
        <f>J38</f>
        <v>0</v>
      </c>
      <c r="K39" s="8">
        <v>1950.3</v>
      </c>
      <c r="L39" s="72">
        <f>L38</f>
        <v>31049.7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</row>
    <row r="40" spans="1:236" s="52" customFormat="1" x14ac:dyDescent="0.25">
      <c r="B40" s="14"/>
      <c r="C40" s="12"/>
      <c r="F40" s="12"/>
      <c r="G40" s="12"/>
      <c r="H40" s="12"/>
      <c r="I40" s="12"/>
      <c r="J40" s="12"/>
      <c r="K40" s="12"/>
      <c r="L40" s="78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</row>
    <row r="41" spans="1:236" s="52" customFormat="1" x14ac:dyDescent="0.25">
      <c r="A41" s="50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74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</row>
    <row r="42" spans="1:236" x14ac:dyDescent="0.25">
      <c r="A42" s="51" t="s">
        <v>40</v>
      </c>
      <c r="B42" s="3" t="s">
        <v>41</v>
      </c>
      <c r="C42" s="6" t="s">
        <v>81</v>
      </c>
      <c r="D42" s="10">
        <v>44276</v>
      </c>
      <c r="E42" s="11" t="s">
        <v>150</v>
      </c>
      <c r="F42" s="7">
        <v>40000</v>
      </c>
      <c r="G42" s="6">
        <f>F42*0.0287</f>
        <v>1148</v>
      </c>
      <c r="H42" s="6">
        <v>442.65</v>
      </c>
      <c r="I42" s="6">
        <v>1216</v>
      </c>
      <c r="J42" s="6">
        <v>2377.6</v>
      </c>
      <c r="K42" s="6">
        <v>5184.25</v>
      </c>
      <c r="L42" s="71">
        <v>34815.75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</row>
    <row r="43" spans="1:236" s="52" customFormat="1" x14ac:dyDescent="0.25">
      <c r="A43" s="4" t="s">
        <v>44</v>
      </c>
      <c r="B43" s="5" t="s">
        <v>17</v>
      </c>
      <c r="C43" s="6" t="s">
        <v>80</v>
      </c>
      <c r="D43" s="10">
        <v>44276</v>
      </c>
      <c r="E43" s="11" t="s">
        <v>150</v>
      </c>
      <c r="F43" s="7">
        <v>40000</v>
      </c>
      <c r="G43" s="6">
        <f>F43*0.0287</f>
        <v>1148</v>
      </c>
      <c r="H43" s="6">
        <v>442.65</v>
      </c>
      <c r="I43" s="6">
        <v>1216</v>
      </c>
      <c r="J43" s="6">
        <v>2944</v>
      </c>
      <c r="K43" s="6">
        <v>5750.65</v>
      </c>
      <c r="L43" s="71">
        <v>34249.35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</row>
    <row r="44" spans="1:236" s="52" customFormat="1" x14ac:dyDescent="0.25">
      <c r="A44" s="54" t="s">
        <v>15</v>
      </c>
      <c r="B44" s="13">
        <v>2</v>
      </c>
      <c r="C44" s="8"/>
      <c r="D44" s="54"/>
      <c r="E44" s="54"/>
      <c r="F44" s="8">
        <f>SUM(F42:F43)</f>
        <v>80000</v>
      </c>
      <c r="G44" s="8">
        <f t="shared" ref="G44:K44" si="4">SUM(G42:G43)</f>
        <v>2296</v>
      </c>
      <c r="H44" s="8">
        <f t="shared" si="4"/>
        <v>885.3</v>
      </c>
      <c r="I44" s="8">
        <f t="shared" si="4"/>
        <v>2432</v>
      </c>
      <c r="J44" s="8">
        <f>SUM(J42:J43)</f>
        <v>5321.6</v>
      </c>
      <c r="K44" s="8">
        <f t="shared" si="4"/>
        <v>10934.9</v>
      </c>
      <c r="L44" s="72">
        <f>SUM(L42:L43)</f>
        <v>69065.100000000006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</row>
    <row r="45" spans="1:236" s="52" customFormat="1" x14ac:dyDescent="0.25">
      <c r="B45" s="14"/>
      <c r="L45" s="80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236" s="27" customFormat="1" x14ac:dyDescent="0.25">
      <c r="A46" s="50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81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</row>
    <row r="47" spans="1:236" s="52" customFormat="1" x14ac:dyDescent="0.25">
      <c r="A47" s="4" t="s">
        <v>116</v>
      </c>
      <c r="B47" s="5" t="s">
        <v>117</v>
      </c>
      <c r="C47" s="5" t="s">
        <v>81</v>
      </c>
      <c r="D47" s="11">
        <v>44348</v>
      </c>
      <c r="E47" s="11" t="s">
        <v>150</v>
      </c>
      <c r="F47" s="7">
        <v>40000</v>
      </c>
      <c r="G47" s="6">
        <f>F47*0.0287</f>
        <v>1148</v>
      </c>
      <c r="H47" s="6">
        <v>442.65</v>
      </c>
      <c r="I47" s="6">
        <f>F47*0.0304</f>
        <v>1216</v>
      </c>
      <c r="J47" s="6">
        <v>5566.4</v>
      </c>
      <c r="K47" s="6">
        <v>8373.0499999999993</v>
      </c>
      <c r="L47" s="71">
        <v>31626.95</v>
      </c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</row>
    <row r="48" spans="1:236" s="52" customFormat="1" x14ac:dyDescent="0.25">
      <c r="A48" s="4" t="s">
        <v>42</v>
      </c>
      <c r="B48" s="5" t="s">
        <v>43</v>
      </c>
      <c r="C48" s="6" t="s">
        <v>81</v>
      </c>
      <c r="D48" s="10">
        <v>44276</v>
      </c>
      <c r="E48" s="11" t="s">
        <v>150</v>
      </c>
      <c r="F48" s="7">
        <v>40000</v>
      </c>
      <c r="G48" s="6">
        <f>F48*0.0287</f>
        <v>1148</v>
      </c>
      <c r="H48" s="6">
        <v>240.13</v>
      </c>
      <c r="I48" s="6">
        <f>F48*0.0304</f>
        <v>1216</v>
      </c>
      <c r="J48" s="6">
        <v>3490.62</v>
      </c>
      <c r="K48" s="6">
        <v>6094.75</v>
      </c>
      <c r="L48" s="71">
        <v>33905.25</v>
      </c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</row>
    <row r="49" spans="1:236" s="52" customFormat="1" x14ac:dyDescent="0.25">
      <c r="A49" s="54" t="s">
        <v>15</v>
      </c>
      <c r="B49" s="13">
        <v>2</v>
      </c>
      <c r="C49" s="8"/>
      <c r="D49" s="54"/>
      <c r="E49" s="54"/>
      <c r="F49" s="8">
        <f t="shared" ref="F49:K49" si="5">SUM(F47:F48)</f>
        <v>80000</v>
      </c>
      <c r="G49" s="8">
        <f t="shared" si="5"/>
        <v>2296</v>
      </c>
      <c r="H49" s="8">
        <f t="shared" si="5"/>
        <v>682.78</v>
      </c>
      <c r="I49" s="8">
        <f t="shared" si="5"/>
        <v>2432</v>
      </c>
      <c r="J49" s="8">
        <f t="shared" si="5"/>
        <v>9057.02</v>
      </c>
      <c r="K49" s="8">
        <f t="shared" si="5"/>
        <v>14467.8</v>
      </c>
      <c r="L49" s="72">
        <f>SUM(L48:L48)+L47</f>
        <v>65532.2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</row>
    <row r="50" spans="1:236" s="52" customFormat="1" x14ac:dyDescent="0.25">
      <c r="B50" s="14"/>
      <c r="L50" s="80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</row>
    <row r="51" spans="1:236" s="52" customFormat="1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74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</row>
    <row r="52" spans="1:236" s="52" customFormat="1" x14ac:dyDescent="0.25">
      <c r="A52" s="4" t="s">
        <v>20</v>
      </c>
      <c r="B52" s="5" t="s">
        <v>17</v>
      </c>
      <c r="C52" s="6" t="s">
        <v>81</v>
      </c>
      <c r="D52" s="11">
        <v>44256</v>
      </c>
      <c r="E52" s="11" t="s">
        <v>150</v>
      </c>
      <c r="F52" s="7">
        <v>40000</v>
      </c>
      <c r="G52" s="6">
        <f>F52*0.0287</f>
        <v>1148</v>
      </c>
      <c r="H52" s="6">
        <v>442.65</v>
      </c>
      <c r="I52" s="6">
        <v>1216</v>
      </c>
      <c r="J52" s="6">
        <v>4991.99</v>
      </c>
      <c r="K52" s="6">
        <v>7798.64</v>
      </c>
      <c r="L52" s="71">
        <v>32201.360000000001</v>
      </c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</row>
    <row r="53" spans="1:236" s="52" customFormat="1" x14ac:dyDescent="0.25">
      <c r="A53" s="54" t="s">
        <v>15</v>
      </c>
      <c r="B53" s="13">
        <v>1</v>
      </c>
      <c r="C53" s="8"/>
      <c r="D53" s="54"/>
      <c r="E53" s="54"/>
      <c r="F53" s="8">
        <f>SUM(F52:F52)</f>
        <v>40000</v>
      </c>
      <c r="G53" s="8">
        <f t="shared" ref="G53:K53" si="6">SUM(G52:G52)</f>
        <v>1148</v>
      </c>
      <c r="H53" s="8">
        <f t="shared" si="6"/>
        <v>442.65</v>
      </c>
      <c r="I53" s="8">
        <f t="shared" si="6"/>
        <v>1216</v>
      </c>
      <c r="J53" s="8">
        <f t="shared" si="6"/>
        <v>4991.99</v>
      </c>
      <c r="K53" s="8">
        <f t="shared" si="6"/>
        <v>7798.64</v>
      </c>
      <c r="L53" s="72">
        <f>SUM(L52:L52)</f>
        <v>32201.360000000001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</row>
    <row r="54" spans="1:236" x14ac:dyDescent="0.25">
      <c r="A54" s="50" t="s">
        <v>65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74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</row>
    <row r="55" spans="1:236" ht="12.75" customHeight="1" x14ac:dyDescent="0.25">
      <c r="A55" s="4" t="s">
        <v>31</v>
      </c>
      <c r="B55" s="5" t="s">
        <v>62</v>
      </c>
      <c r="C55" s="6" t="s">
        <v>81</v>
      </c>
      <c r="D55" s="11">
        <v>44279</v>
      </c>
      <c r="E55" s="11" t="s">
        <v>150</v>
      </c>
      <c r="F55" s="7">
        <v>133000</v>
      </c>
      <c r="G55" s="6">
        <f>F55*0.0287</f>
        <v>3817.1</v>
      </c>
      <c r="H55" s="6">
        <v>19867.79</v>
      </c>
      <c r="I55" s="6">
        <f>F55*0.0304</f>
        <v>4043.2</v>
      </c>
      <c r="J55" s="6">
        <v>797.01</v>
      </c>
      <c r="K55" s="6">
        <v>28525.1</v>
      </c>
      <c r="L55" s="71">
        <f>F55-K55</f>
        <v>104474.9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236" ht="12.75" customHeight="1" x14ac:dyDescent="0.25">
      <c r="A56" s="4" t="s">
        <v>82</v>
      </c>
      <c r="B56" s="5" t="s">
        <v>17</v>
      </c>
      <c r="C56" s="6" t="s">
        <v>81</v>
      </c>
      <c r="D56" s="11">
        <v>44287</v>
      </c>
      <c r="E56" s="11" t="s">
        <v>150</v>
      </c>
      <c r="F56" s="7">
        <v>60000</v>
      </c>
      <c r="G56" s="6">
        <v>1722</v>
      </c>
      <c r="H56" s="6">
        <v>3486.68</v>
      </c>
      <c r="I56" s="6">
        <v>1824</v>
      </c>
      <c r="J56" s="6">
        <v>1949.73</v>
      </c>
      <c r="K56" s="6">
        <v>8982.41</v>
      </c>
      <c r="L56" s="71">
        <v>51017.59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236" s="134" customFormat="1" ht="12.75" customHeight="1" x14ac:dyDescent="0.25">
      <c r="A57" s="54" t="s">
        <v>15</v>
      </c>
      <c r="B57" s="178">
        <v>2</v>
      </c>
      <c r="C57" s="132"/>
      <c r="D57" s="133"/>
      <c r="E57" s="133"/>
      <c r="F57" s="8">
        <f t="shared" ref="F57:K57" si="7">SUM(F55:F55)+F56</f>
        <v>193000</v>
      </c>
      <c r="G57" s="8">
        <f t="shared" si="7"/>
        <v>5539.1</v>
      </c>
      <c r="H57" s="8">
        <f t="shared" si="7"/>
        <v>23354.47</v>
      </c>
      <c r="I57" s="8">
        <f t="shared" si="7"/>
        <v>5867.2</v>
      </c>
      <c r="J57" s="8">
        <f t="shared" si="7"/>
        <v>2746.74</v>
      </c>
      <c r="K57" s="8">
        <f t="shared" si="7"/>
        <v>37507.509999999995</v>
      </c>
      <c r="L57" s="72">
        <f>SUM(L55:L55)+L56</f>
        <v>155492.49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</row>
    <row r="58" spans="1:236" s="61" customFormat="1" ht="12.75" customHeight="1" x14ac:dyDescent="0.25">
      <c r="A58" s="52"/>
      <c r="B58" s="126"/>
      <c r="C58" s="127"/>
      <c r="D58" s="128"/>
      <c r="E58" s="128"/>
      <c r="F58" s="12"/>
      <c r="G58" s="12"/>
      <c r="H58" s="12"/>
      <c r="I58" s="12"/>
      <c r="J58" s="12"/>
      <c r="K58" s="12"/>
      <c r="L58" s="78"/>
    </row>
    <row r="59" spans="1:236" s="61" customFormat="1" ht="12.75" customHeight="1" x14ac:dyDescent="0.25">
      <c r="A59" s="52" t="s">
        <v>137</v>
      </c>
      <c r="B59" s="126" t="s">
        <v>138</v>
      </c>
      <c r="C59" s="127" t="s">
        <v>80</v>
      </c>
      <c r="D59" s="128">
        <v>44470</v>
      </c>
      <c r="E59" s="11" t="s">
        <v>150</v>
      </c>
      <c r="F59" s="28">
        <v>44000</v>
      </c>
      <c r="G59" s="28">
        <v>1262.8</v>
      </c>
      <c r="H59" s="28">
        <v>1007.19</v>
      </c>
      <c r="I59" s="28">
        <v>1337.6</v>
      </c>
      <c r="J59" s="28">
        <v>0</v>
      </c>
      <c r="K59" s="28">
        <v>3607.59</v>
      </c>
      <c r="L59" s="79">
        <v>40392.410000000003</v>
      </c>
    </row>
    <row r="60" spans="1:236" s="61" customFormat="1" ht="12.75" customHeight="1" x14ac:dyDescent="0.25">
      <c r="A60" s="58" t="s">
        <v>139</v>
      </c>
      <c r="B60" s="126"/>
      <c r="C60" s="127"/>
      <c r="D60" s="128"/>
      <c r="E60" s="128"/>
      <c r="F60" s="28"/>
      <c r="G60" s="28"/>
      <c r="H60" s="28"/>
      <c r="I60" s="28"/>
      <c r="J60" s="28"/>
      <c r="K60" s="28"/>
      <c r="L60" s="79"/>
    </row>
    <row r="61" spans="1:236" s="65" customFormat="1" ht="12.75" customHeight="1" x14ac:dyDescent="0.25">
      <c r="A61" s="129" t="s">
        <v>140</v>
      </c>
      <c r="B61" s="177">
        <v>1</v>
      </c>
      <c r="C61" s="130"/>
      <c r="D61" s="131"/>
      <c r="E61" s="131"/>
      <c r="F61" s="135">
        <v>44000</v>
      </c>
      <c r="G61" s="135">
        <v>1262.8</v>
      </c>
      <c r="H61" s="135">
        <v>1007.19</v>
      </c>
      <c r="I61" s="135">
        <v>1337.6</v>
      </c>
      <c r="J61" s="135">
        <v>0</v>
      </c>
      <c r="K61" s="135">
        <v>3607.59</v>
      </c>
      <c r="L61" s="136">
        <f>L59</f>
        <v>40392.410000000003</v>
      </c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1:236" ht="18" customHeight="1" x14ac:dyDescent="0.25">
      <c r="A62" s="53" t="s">
        <v>115</v>
      </c>
      <c r="B62" s="14"/>
      <c r="C62" s="12"/>
      <c r="D62" s="52"/>
      <c r="E62" s="52"/>
      <c r="F62" s="51"/>
      <c r="G62" s="51"/>
      <c r="H62" s="51"/>
      <c r="I62" s="51"/>
      <c r="J62" s="51"/>
      <c r="K62" s="51"/>
      <c r="L62" s="51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236" s="60" customFormat="1" ht="18" customHeight="1" x14ac:dyDescent="0.25">
      <c r="A63" s="60" t="s">
        <v>103</v>
      </c>
      <c r="B63" s="22" t="s">
        <v>104</v>
      </c>
      <c r="C63" s="23" t="s">
        <v>81</v>
      </c>
      <c r="D63" s="25">
        <v>44348</v>
      </c>
      <c r="E63" s="11" t="s">
        <v>150</v>
      </c>
      <c r="F63" s="23">
        <v>100000</v>
      </c>
      <c r="G63" s="23">
        <v>2870</v>
      </c>
      <c r="H63" s="23">
        <v>12105.37</v>
      </c>
      <c r="I63" s="23">
        <v>3040</v>
      </c>
      <c r="J63" s="23">
        <v>0</v>
      </c>
      <c r="K63" s="23">
        <v>18015.37</v>
      </c>
      <c r="L63" s="76">
        <v>81984.63</v>
      </c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</row>
    <row r="64" spans="1:236" ht="18" customHeight="1" x14ac:dyDescent="0.25">
      <c r="A64" s="54" t="s">
        <v>15</v>
      </c>
      <c r="B64" s="26">
        <v>1</v>
      </c>
      <c r="C64" s="8"/>
      <c r="D64" s="54"/>
      <c r="E64" s="54"/>
      <c r="F64" s="8">
        <f t="shared" ref="F64:K64" si="8">SUM(F63:F63)</f>
        <v>100000</v>
      </c>
      <c r="G64" s="8">
        <f t="shared" si="8"/>
        <v>2870</v>
      </c>
      <c r="H64" s="8">
        <f t="shared" si="8"/>
        <v>12105.37</v>
      </c>
      <c r="I64" s="8">
        <f t="shared" si="8"/>
        <v>3040</v>
      </c>
      <c r="J64" s="8">
        <f t="shared" si="8"/>
        <v>0</v>
      </c>
      <c r="K64" s="8">
        <f t="shared" si="8"/>
        <v>18015.37</v>
      </c>
      <c r="L64" s="72">
        <f>SUM(L63:L63)</f>
        <v>81984.63</v>
      </c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</row>
    <row r="65" spans="1:668" ht="18" customHeight="1" x14ac:dyDescent="0.25">
      <c r="A65" s="50" t="s">
        <v>66</v>
      </c>
      <c r="B65" s="157"/>
      <c r="C65" s="12"/>
      <c r="D65" s="52"/>
      <c r="E65" s="52"/>
      <c r="F65" s="12"/>
      <c r="G65" s="12"/>
      <c r="H65" s="12"/>
      <c r="I65" s="12"/>
      <c r="J65" s="12"/>
      <c r="K65" s="12"/>
      <c r="L65" s="78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</row>
    <row r="66" spans="1:668" ht="12.75" customHeight="1" x14ac:dyDescent="0.25">
      <c r="A66" s="4" t="s">
        <v>47</v>
      </c>
      <c r="B66" s="5" t="s">
        <v>62</v>
      </c>
      <c r="C66" s="6" t="s">
        <v>81</v>
      </c>
      <c r="D66" s="10">
        <v>44276</v>
      </c>
      <c r="E66" s="11" t="s">
        <v>150</v>
      </c>
      <c r="F66" s="7">
        <v>89500</v>
      </c>
      <c r="G66" s="6">
        <f>F66*0.0287</f>
        <v>2568.65</v>
      </c>
      <c r="H66" s="6">
        <v>9635.51</v>
      </c>
      <c r="I66" s="6">
        <f>F66*0.0304</f>
        <v>2720.8</v>
      </c>
      <c r="J66" s="6">
        <v>252.5</v>
      </c>
      <c r="K66" s="6">
        <f>+J66+I66+H66+G66</f>
        <v>15177.460000000001</v>
      </c>
      <c r="L66" s="71">
        <f>F66-K66</f>
        <v>74322.539999999994</v>
      </c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</row>
    <row r="67" spans="1:668" ht="18" customHeight="1" x14ac:dyDescent="0.25">
      <c r="A67" s="54" t="s">
        <v>15</v>
      </c>
      <c r="B67" s="26">
        <v>1</v>
      </c>
      <c r="C67" s="8"/>
      <c r="D67" s="54"/>
      <c r="E67" s="54"/>
      <c r="F67" s="8">
        <f t="shared" ref="F67:K67" si="9">SUM(F66:F66)</f>
        <v>89500</v>
      </c>
      <c r="G67" s="8">
        <f t="shared" si="9"/>
        <v>2568.65</v>
      </c>
      <c r="H67" s="8">
        <f t="shared" si="9"/>
        <v>9635.51</v>
      </c>
      <c r="I67" s="8">
        <f t="shared" si="9"/>
        <v>2720.8</v>
      </c>
      <c r="J67" s="8">
        <f t="shared" si="9"/>
        <v>252.5</v>
      </c>
      <c r="K67" s="8">
        <f t="shared" si="9"/>
        <v>15177.460000000001</v>
      </c>
      <c r="L67" s="72">
        <f>SUM(L66:L66)</f>
        <v>74322.539999999994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</row>
    <row r="68" spans="1:668" s="52" customFormat="1" x14ac:dyDescent="0.25">
      <c r="A68" s="50" t="s">
        <v>67</v>
      </c>
      <c r="B68" s="14"/>
      <c r="C68" s="12"/>
      <c r="F68" s="12"/>
      <c r="G68" s="12"/>
      <c r="H68" s="12"/>
      <c r="I68" s="12"/>
      <c r="J68" s="12"/>
      <c r="K68" s="12"/>
      <c r="L68" s="78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</row>
    <row r="69" spans="1:668" ht="12.75" customHeight="1" x14ac:dyDescent="0.25">
      <c r="A69" s="4" t="s">
        <v>26</v>
      </c>
      <c r="B69" s="5" t="s">
        <v>27</v>
      </c>
      <c r="C69" s="6" t="s">
        <v>81</v>
      </c>
      <c r="D69" s="11">
        <v>44245</v>
      </c>
      <c r="E69" s="11" t="s">
        <v>150</v>
      </c>
      <c r="F69" s="7">
        <v>165000</v>
      </c>
      <c r="G69" s="6">
        <f>F69*0.0287</f>
        <v>4735.5</v>
      </c>
      <c r="H69" s="6">
        <v>27463.39</v>
      </c>
      <c r="I69" s="6">
        <v>4742.3999999999996</v>
      </c>
      <c r="J69" s="6">
        <v>0</v>
      </c>
      <c r="K69" s="6">
        <f>G69+H69+I69</f>
        <v>36941.29</v>
      </c>
      <c r="L69" s="71">
        <v>128058.71</v>
      </c>
    </row>
    <row r="70" spans="1:668" ht="18" customHeight="1" x14ac:dyDescent="0.25">
      <c r="A70" s="54" t="s">
        <v>15</v>
      </c>
      <c r="B70" s="13">
        <v>1</v>
      </c>
      <c r="C70" s="8"/>
      <c r="D70" s="54"/>
      <c r="E70" s="54"/>
      <c r="F70" s="8">
        <f>SUM(F69:F69)</f>
        <v>165000</v>
      </c>
      <c r="G70" s="8">
        <f t="shared" ref="G70:K70" si="10">SUM(G69:G69)</f>
        <v>4735.5</v>
      </c>
      <c r="H70" s="8">
        <f t="shared" si="10"/>
        <v>27463.39</v>
      </c>
      <c r="I70" s="8">
        <f t="shared" si="10"/>
        <v>4742.3999999999996</v>
      </c>
      <c r="J70" s="8">
        <f t="shared" si="10"/>
        <v>0</v>
      </c>
      <c r="K70" s="8">
        <f t="shared" si="10"/>
        <v>36941.29</v>
      </c>
      <c r="L70" s="72">
        <f>SUM(L69:L69)</f>
        <v>128058.71</v>
      </c>
    </row>
    <row r="71" spans="1:668" ht="18" customHeight="1" x14ac:dyDescent="0.25">
      <c r="A71" s="50" t="s">
        <v>68</v>
      </c>
      <c r="B71" s="14"/>
      <c r="C71" s="12"/>
      <c r="D71" s="52"/>
      <c r="E71" s="52"/>
      <c r="F71" s="12"/>
      <c r="G71" s="12"/>
      <c r="H71" s="12"/>
      <c r="I71" s="12"/>
      <c r="J71" s="12"/>
      <c r="K71" s="12"/>
      <c r="L71" s="78"/>
    </row>
    <row r="72" spans="1:668" ht="12.75" customHeight="1" x14ac:dyDescent="0.25">
      <c r="A72" s="4" t="s">
        <v>28</v>
      </c>
      <c r="B72" s="5" t="s">
        <v>22</v>
      </c>
      <c r="C72" s="6" t="s">
        <v>81</v>
      </c>
      <c r="D72" s="11">
        <v>44268</v>
      </c>
      <c r="E72" s="11" t="s">
        <v>150</v>
      </c>
      <c r="F72" s="7">
        <v>89500</v>
      </c>
      <c r="G72" s="6">
        <f>F72*0.0287</f>
        <v>2568.65</v>
      </c>
      <c r="H72" s="6">
        <v>9337.98</v>
      </c>
      <c r="I72" s="6">
        <f>F72*0.0304</f>
        <v>2720.8</v>
      </c>
      <c r="J72" s="6">
        <v>3994.12</v>
      </c>
      <c r="K72" s="6">
        <v>18581.55</v>
      </c>
      <c r="L72" s="71">
        <f>F72-K72</f>
        <v>70918.45</v>
      </c>
    </row>
    <row r="73" spans="1:668" ht="12.75" customHeight="1" x14ac:dyDescent="0.25">
      <c r="A73" s="4" t="s">
        <v>69</v>
      </c>
      <c r="B73" s="5" t="s">
        <v>70</v>
      </c>
      <c r="C73" s="6" t="s">
        <v>81</v>
      </c>
      <c r="D73" s="11">
        <v>44242</v>
      </c>
      <c r="E73" s="11" t="s">
        <v>150</v>
      </c>
      <c r="F73" s="7">
        <v>32000</v>
      </c>
      <c r="G73" s="6">
        <f>F73*0.0287</f>
        <v>918.4</v>
      </c>
      <c r="H73" s="6">
        <v>0</v>
      </c>
      <c r="I73" s="6">
        <f>F73*0.0304</f>
        <v>972.8</v>
      </c>
      <c r="J73" s="6">
        <v>1392.4</v>
      </c>
      <c r="K73" s="17">
        <v>3283.6</v>
      </c>
      <c r="L73" s="71">
        <v>28716.400000000001</v>
      </c>
    </row>
    <row r="74" spans="1:668" ht="18" customHeight="1" x14ac:dyDescent="0.25">
      <c r="A74" s="54" t="s">
        <v>15</v>
      </c>
      <c r="B74" s="13">
        <v>2</v>
      </c>
      <c r="C74" s="8"/>
      <c r="D74" s="54"/>
      <c r="E74" s="54"/>
      <c r="F74" s="8">
        <f>SUM(F72:F73)</f>
        <v>121500</v>
      </c>
      <c r="G74" s="8">
        <f t="shared" ref="G74:L74" si="11">SUM(G72:G73)</f>
        <v>3487.05</v>
      </c>
      <c r="H74" s="8">
        <f t="shared" si="11"/>
        <v>9337.98</v>
      </c>
      <c r="I74" s="8">
        <f t="shared" si="11"/>
        <v>3693.6000000000004</v>
      </c>
      <c r="J74" s="8">
        <f t="shared" si="11"/>
        <v>5386.52</v>
      </c>
      <c r="K74" s="8">
        <f t="shared" si="11"/>
        <v>21865.149999999998</v>
      </c>
      <c r="L74" s="72">
        <f>SUM(L72:L73)</f>
        <v>99634.85</v>
      </c>
    </row>
    <row r="75" spans="1:668" x14ac:dyDescent="0.2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74"/>
      <c r="M75" s="59"/>
      <c r="N75" s="59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</row>
    <row r="76" spans="1:668" ht="15" customHeight="1" x14ac:dyDescent="0.25">
      <c r="A76" s="4" t="s">
        <v>29</v>
      </c>
      <c r="B76" s="5" t="s">
        <v>30</v>
      </c>
      <c r="C76" s="6" t="s">
        <v>81</v>
      </c>
      <c r="D76" s="11">
        <v>44268</v>
      </c>
      <c r="E76" s="11" t="s">
        <v>150</v>
      </c>
      <c r="F76" s="7">
        <v>58000</v>
      </c>
      <c r="G76" s="6">
        <v>1664.6</v>
      </c>
      <c r="H76" s="6">
        <v>3110.32</v>
      </c>
      <c r="I76" s="6">
        <v>1763.2</v>
      </c>
      <c r="J76" s="6">
        <v>352.5</v>
      </c>
      <c r="K76" s="6">
        <f>+J76+I76+H76+G76</f>
        <v>6890.6200000000008</v>
      </c>
      <c r="L76" s="71">
        <f>F76-K76</f>
        <v>51109.38</v>
      </c>
      <c r="M76" s="59"/>
      <c r="N76" s="59"/>
    </row>
    <row r="77" spans="1:668" ht="18" customHeight="1" x14ac:dyDescent="0.25">
      <c r="A77" s="54" t="s">
        <v>15</v>
      </c>
      <c r="B77" s="13">
        <v>1</v>
      </c>
      <c r="C77" s="8"/>
      <c r="D77" s="54"/>
      <c r="E77" s="54"/>
      <c r="F77" s="8">
        <f>SUM(F76:F76)</f>
        <v>58000</v>
      </c>
      <c r="G77" s="8">
        <f t="shared" ref="G77:L77" si="12">SUM(G76:G76)</f>
        <v>1664.6</v>
      </c>
      <c r="H77" s="8">
        <f t="shared" si="12"/>
        <v>3110.32</v>
      </c>
      <c r="I77" s="8">
        <f t="shared" si="12"/>
        <v>1763.2</v>
      </c>
      <c r="J77" s="8">
        <f t="shared" si="12"/>
        <v>352.5</v>
      </c>
      <c r="K77" s="8">
        <f t="shared" si="12"/>
        <v>6890.6200000000008</v>
      </c>
      <c r="L77" s="72">
        <f>SUM(L76:L76)</f>
        <v>51109.38</v>
      </c>
      <c r="M77" s="59"/>
      <c r="N77" s="59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1:668" s="52" customFormat="1" x14ac:dyDescent="0.25">
      <c r="A78" s="50" t="s">
        <v>71</v>
      </c>
      <c r="B78" s="14"/>
      <c r="C78" s="12"/>
      <c r="F78" s="12"/>
      <c r="G78" s="12"/>
      <c r="H78" s="12"/>
      <c r="I78" s="12"/>
      <c r="J78" s="12"/>
      <c r="K78" s="12"/>
      <c r="L78" s="78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51"/>
      <c r="JP78" s="51"/>
      <c r="JQ78" s="51"/>
      <c r="JR78" s="51"/>
      <c r="JS78" s="51"/>
      <c r="JT78" s="51"/>
      <c r="JU78" s="51"/>
      <c r="JV78" s="51"/>
      <c r="JW78" s="51"/>
      <c r="JX78" s="51"/>
      <c r="JY78" s="51"/>
      <c r="JZ78" s="51"/>
      <c r="KA78" s="51"/>
      <c r="KB78" s="51"/>
      <c r="KC78" s="51"/>
      <c r="KD78" s="51"/>
      <c r="KE78" s="51"/>
      <c r="KF78" s="51"/>
      <c r="KG78" s="51"/>
      <c r="KH78" s="51"/>
      <c r="KI78" s="51"/>
      <c r="KJ78" s="51"/>
      <c r="KK78" s="51"/>
      <c r="KL78" s="51"/>
      <c r="KM78" s="51"/>
      <c r="KN78" s="51"/>
      <c r="KO78" s="51"/>
      <c r="KP78" s="51"/>
      <c r="KQ78" s="51"/>
      <c r="KR78" s="51"/>
      <c r="KS78" s="51"/>
      <c r="KT78" s="51"/>
      <c r="KU78" s="51"/>
      <c r="KV78" s="51"/>
      <c r="KW78" s="51"/>
      <c r="KX78" s="51"/>
      <c r="KY78" s="51"/>
      <c r="KZ78" s="51"/>
      <c r="LA78" s="51"/>
      <c r="LB78" s="51"/>
      <c r="LC78" s="51"/>
      <c r="LD78" s="51"/>
      <c r="LE78" s="51"/>
      <c r="LF78" s="51"/>
      <c r="LG78" s="51"/>
      <c r="LH78" s="51"/>
      <c r="LI78" s="51"/>
      <c r="LJ78" s="51"/>
      <c r="LK78" s="51"/>
      <c r="LL78" s="51"/>
      <c r="LM78" s="51"/>
      <c r="LN78" s="51"/>
      <c r="LO78" s="51"/>
      <c r="LP78" s="51"/>
      <c r="LQ78" s="51"/>
      <c r="LR78" s="51"/>
      <c r="LS78" s="51"/>
      <c r="LT78" s="51"/>
      <c r="LU78" s="51"/>
      <c r="LV78" s="51"/>
      <c r="LW78" s="51"/>
      <c r="LX78" s="51"/>
      <c r="LY78" s="51"/>
      <c r="LZ78" s="51"/>
      <c r="MA78" s="51"/>
      <c r="MB78" s="51"/>
      <c r="MC78" s="51"/>
      <c r="MD78" s="51"/>
      <c r="ME78" s="51"/>
      <c r="MF78" s="51"/>
      <c r="MG78" s="51"/>
      <c r="MH78" s="51"/>
      <c r="MI78" s="51"/>
      <c r="MJ78" s="51"/>
      <c r="MK78" s="51"/>
      <c r="ML78" s="51"/>
      <c r="MM78" s="51"/>
      <c r="MN78" s="51"/>
      <c r="MO78" s="51"/>
      <c r="MP78" s="51"/>
      <c r="MQ78" s="51"/>
      <c r="MR78" s="51"/>
      <c r="MS78" s="51"/>
      <c r="MT78" s="51"/>
      <c r="MU78" s="51"/>
      <c r="MV78" s="51"/>
      <c r="MW78" s="51"/>
      <c r="MX78" s="51"/>
      <c r="MY78" s="51"/>
      <c r="MZ78" s="51"/>
      <c r="NA78" s="51"/>
      <c r="NB78" s="51"/>
      <c r="NC78" s="51"/>
      <c r="ND78" s="51"/>
      <c r="NE78" s="51"/>
      <c r="NF78" s="51"/>
      <c r="NG78" s="51"/>
      <c r="NH78" s="51"/>
      <c r="NI78" s="51"/>
      <c r="NJ78" s="51"/>
      <c r="NK78" s="51"/>
      <c r="NL78" s="51"/>
      <c r="NM78" s="51"/>
      <c r="NN78" s="51"/>
      <c r="NO78" s="51"/>
      <c r="NP78" s="51"/>
      <c r="NQ78" s="51"/>
      <c r="NR78" s="51"/>
      <c r="NS78" s="51"/>
      <c r="NT78" s="51"/>
      <c r="NU78" s="51"/>
      <c r="NV78" s="51"/>
      <c r="NW78" s="51"/>
      <c r="NX78" s="51"/>
      <c r="NY78" s="51"/>
      <c r="NZ78" s="51"/>
      <c r="OA78" s="51"/>
      <c r="OB78" s="51"/>
      <c r="OC78" s="51"/>
      <c r="OD78" s="51"/>
      <c r="OE78" s="51"/>
      <c r="OF78" s="51"/>
      <c r="OG78" s="51"/>
      <c r="OH78" s="51"/>
      <c r="OI78" s="51"/>
      <c r="OJ78" s="51"/>
      <c r="OK78" s="51"/>
      <c r="OL78" s="51"/>
      <c r="OM78" s="51"/>
      <c r="ON78" s="51"/>
      <c r="OO78" s="51"/>
      <c r="OP78" s="51"/>
      <c r="OQ78" s="51"/>
      <c r="OR78" s="51"/>
      <c r="OS78" s="51"/>
      <c r="OT78" s="51"/>
      <c r="OU78" s="51"/>
      <c r="OV78" s="51"/>
      <c r="OW78" s="51"/>
      <c r="OX78" s="51"/>
      <c r="OY78" s="51"/>
      <c r="OZ78" s="51"/>
      <c r="PA78" s="51"/>
      <c r="PB78" s="51"/>
      <c r="PC78" s="51"/>
      <c r="PD78" s="51"/>
      <c r="PE78" s="51"/>
      <c r="PF78" s="51"/>
      <c r="PG78" s="51"/>
      <c r="PH78" s="51"/>
      <c r="PI78" s="51"/>
      <c r="PJ78" s="51"/>
      <c r="PK78" s="51"/>
      <c r="PL78" s="51"/>
      <c r="PM78" s="51"/>
      <c r="PN78" s="51"/>
      <c r="PO78" s="51"/>
      <c r="PP78" s="51"/>
      <c r="PQ78" s="51"/>
      <c r="PR78" s="51"/>
      <c r="PS78" s="51"/>
      <c r="PT78" s="51"/>
      <c r="PU78" s="51"/>
      <c r="PV78" s="51"/>
      <c r="PW78" s="51"/>
      <c r="PX78" s="51"/>
      <c r="PY78" s="51"/>
      <c r="PZ78" s="51"/>
      <c r="QA78" s="51"/>
      <c r="QB78" s="51"/>
      <c r="QC78" s="51"/>
      <c r="QD78" s="51"/>
      <c r="QE78" s="51"/>
      <c r="QF78" s="51"/>
      <c r="QG78" s="51"/>
      <c r="QH78" s="51"/>
      <c r="QI78" s="51"/>
      <c r="QJ78" s="51"/>
      <c r="QK78" s="51"/>
      <c r="QL78" s="51"/>
      <c r="QM78" s="51"/>
      <c r="QN78" s="51"/>
      <c r="QO78" s="51"/>
      <c r="QP78" s="51"/>
      <c r="QQ78" s="51"/>
      <c r="QR78" s="51"/>
      <c r="QS78" s="51"/>
      <c r="QT78" s="51"/>
      <c r="QU78" s="51"/>
      <c r="QV78" s="51"/>
      <c r="QW78" s="51"/>
      <c r="QX78" s="51"/>
      <c r="QY78" s="51"/>
      <c r="QZ78" s="51"/>
      <c r="RA78" s="51"/>
      <c r="RB78" s="51"/>
      <c r="RC78" s="51"/>
      <c r="RD78" s="51"/>
      <c r="RE78" s="51"/>
      <c r="RF78" s="51"/>
      <c r="RG78" s="51"/>
      <c r="RH78" s="51"/>
      <c r="RI78" s="51"/>
      <c r="RJ78" s="51"/>
      <c r="RK78" s="51"/>
      <c r="RL78" s="51"/>
      <c r="RM78" s="51"/>
      <c r="RN78" s="51"/>
      <c r="RO78" s="51"/>
      <c r="RP78" s="51"/>
      <c r="RQ78" s="51"/>
      <c r="RR78" s="51"/>
      <c r="RS78" s="51"/>
      <c r="RT78" s="51"/>
      <c r="RU78" s="51"/>
      <c r="RV78" s="51"/>
      <c r="RW78" s="51"/>
      <c r="RX78" s="51"/>
      <c r="RY78" s="51"/>
      <c r="RZ78" s="51"/>
      <c r="SA78" s="51"/>
      <c r="SB78" s="51"/>
      <c r="SC78" s="51"/>
      <c r="SD78" s="51"/>
      <c r="SE78" s="51"/>
      <c r="SF78" s="51"/>
      <c r="SG78" s="51"/>
      <c r="SH78" s="51"/>
      <c r="SI78" s="51"/>
      <c r="SJ78" s="51"/>
      <c r="SK78" s="51"/>
      <c r="SL78" s="51"/>
      <c r="SM78" s="51"/>
      <c r="SN78" s="51"/>
      <c r="SO78" s="51"/>
      <c r="SP78" s="51"/>
      <c r="SQ78" s="51"/>
      <c r="SR78" s="51"/>
      <c r="SS78" s="51"/>
      <c r="ST78" s="51"/>
      <c r="SU78" s="51"/>
      <c r="SV78" s="51"/>
      <c r="SW78" s="51"/>
      <c r="SX78" s="51"/>
      <c r="SY78" s="51"/>
      <c r="SZ78" s="51"/>
      <c r="TA78" s="51"/>
      <c r="TB78" s="51"/>
      <c r="TC78" s="51"/>
      <c r="TD78" s="51"/>
      <c r="TE78" s="51"/>
      <c r="TF78" s="51"/>
      <c r="TG78" s="51"/>
      <c r="TH78" s="51"/>
      <c r="TI78" s="51"/>
      <c r="TJ78" s="51"/>
      <c r="TK78" s="51"/>
      <c r="TL78" s="51"/>
      <c r="TM78" s="51"/>
      <c r="TN78" s="51"/>
      <c r="TO78" s="51"/>
      <c r="TP78" s="51"/>
      <c r="TQ78" s="51"/>
      <c r="TR78" s="51"/>
      <c r="TS78" s="51"/>
      <c r="TT78" s="51"/>
      <c r="TU78" s="51"/>
      <c r="TV78" s="51"/>
      <c r="TW78" s="51"/>
      <c r="TX78" s="51"/>
      <c r="TY78" s="51"/>
      <c r="TZ78" s="51"/>
      <c r="UA78" s="51"/>
      <c r="UB78" s="51"/>
      <c r="UC78" s="51"/>
      <c r="UD78" s="51"/>
      <c r="UE78" s="51"/>
      <c r="UF78" s="51"/>
      <c r="UG78" s="51"/>
      <c r="UH78" s="51"/>
      <c r="UI78" s="51"/>
      <c r="UJ78" s="51"/>
      <c r="UK78" s="51"/>
      <c r="UL78" s="51"/>
      <c r="UM78" s="51"/>
      <c r="UN78" s="51"/>
      <c r="UO78" s="51"/>
      <c r="UP78" s="51"/>
      <c r="UQ78" s="51"/>
      <c r="UR78" s="51"/>
      <c r="US78" s="51"/>
      <c r="UT78" s="51"/>
      <c r="UU78" s="51"/>
      <c r="UV78" s="51"/>
      <c r="UW78" s="51"/>
      <c r="UX78" s="51"/>
      <c r="UY78" s="51"/>
      <c r="UZ78" s="51"/>
      <c r="VA78" s="51"/>
      <c r="VB78" s="51"/>
      <c r="VC78" s="51"/>
      <c r="VD78" s="51"/>
      <c r="VE78" s="51"/>
      <c r="VF78" s="51"/>
      <c r="VG78" s="51"/>
      <c r="VH78" s="51"/>
      <c r="VI78" s="51"/>
      <c r="VJ78" s="51"/>
      <c r="VK78" s="51"/>
      <c r="VL78" s="51"/>
      <c r="VM78" s="51"/>
      <c r="VN78" s="51"/>
      <c r="VO78" s="51"/>
      <c r="VP78" s="51"/>
      <c r="VQ78" s="51"/>
      <c r="VR78" s="51"/>
      <c r="VS78" s="51"/>
      <c r="VT78" s="51"/>
      <c r="VU78" s="51"/>
      <c r="VV78" s="51"/>
      <c r="VW78" s="51"/>
      <c r="VX78" s="51"/>
      <c r="VY78" s="51"/>
      <c r="VZ78" s="51"/>
      <c r="WA78" s="51"/>
      <c r="WB78" s="51"/>
      <c r="WC78" s="51"/>
      <c r="WD78" s="51"/>
      <c r="WE78" s="51"/>
      <c r="WF78" s="51"/>
      <c r="WG78" s="51"/>
      <c r="WH78" s="51"/>
      <c r="WI78" s="51"/>
      <c r="WJ78" s="51"/>
      <c r="WK78" s="51"/>
      <c r="WL78" s="51"/>
      <c r="WM78" s="51"/>
      <c r="WN78" s="51"/>
      <c r="WO78" s="51"/>
      <c r="WP78" s="51"/>
      <c r="WQ78" s="51"/>
      <c r="WR78" s="51"/>
      <c r="WS78" s="51"/>
      <c r="WT78" s="51"/>
      <c r="WU78" s="51"/>
      <c r="WV78" s="51"/>
      <c r="WW78" s="51"/>
      <c r="WX78" s="51"/>
      <c r="WY78" s="51"/>
      <c r="WZ78" s="51"/>
      <c r="XA78" s="51"/>
      <c r="XB78" s="51"/>
      <c r="XC78" s="51"/>
      <c r="XD78" s="51"/>
      <c r="XE78" s="51"/>
      <c r="XF78" s="51"/>
      <c r="XG78" s="51"/>
      <c r="XH78" s="51"/>
      <c r="XI78" s="51"/>
      <c r="XJ78" s="51"/>
      <c r="XK78" s="51"/>
      <c r="XL78" s="51"/>
      <c r="XM78" s="51"/>
      <c r="XN78" s="51"/>
      <c r="XO78" s="51"/>
      <c r="XP78" s="51"/>
      <c r="XQ78" s="51"/>
      <c r="XR78" s="51"/>
      <c r="XS78" s="51"/>
      <c r="XT78" s="51"/>
      <c r="XU78" s="51"/>
      <c r="XV78" s="51"/>
      <c r="XW78" s="51"/>
      <c r="XX78" s="51"/>
      <c r="XY78" s="51"/>
      <c r="XZ78" s="51"/>
      <c r="YA78" s="51"/>
      <c r="YB78" s="51"/>
      <c r="YC78" s="51"/>
      <c r="YD78" s="51"/>
      <c r="YE78" s="51"/>
      <c r="YF78" s="51"/>
      <c r="YG78" s="51"/>
      <c r="YH78" s="51"/>
      <c r="YI78" s="51"/>
      <c r="YJ78" s="51"/>
      <c r="YK78" s="51"/>
      <c r="YL78" s="51"/>
      <c r="YM78" s="51"/>
      <c r="YN78" s="51"/>
      <c r="YO78" s="51"/>
      <c r="YP78" s="51"/>
      <c r="YQ78" s="51"/>
      <c r="YR78" s="51"/>
    </row>
    <row r="79" spans="1:668" ht="12.75" customHeight="1" x14ac:dyDescent="0.25">
      <c r="A79" s="4" t="s">
        <v>21</v>
      </c>
      <c r="B79" s="5" t="s">
        <v>22</v>
      </c>
      <c r="C79" s="6" t="s">
        <v>81</v>
      </c>
      <c r="D79" s="11">
        <v>44256</v>
      </c>
      <c r="E79" s="11" t="s">
        <v>150</v>
      </c>
      <c r="F79" s="7">
        <v>106500</v>
      </c>
      <c r="G79" s="6">
        <f>F79*0.0287</f>
        <v>3056.55</v>
      </c>
      <c r="H79" s="6">
        <v>13634.33</v>
      </c>
      <c r="I79" s="6">
        <f>F79*0.0304</f>
        <v>3237.6</v>
      </c>
      <c r="J79" s="6">
        <v>252.5</v>
      </c>
      <c r="K79" s="6">
        <v>20180.98</v>
      </c>
      <c r="L79" s="71">
        <f>F79-K79</f>
        <v>86319.02</v>
      </c>
    </row>
    <row r="80" spans="1:668" ht="18" customHeight="1" x14ac:dyDescent="0.25">
      <c r="A80" s="54" t="s">
        <v>15</v>
      </c>
      <c r="B80" s="13">
        <v>1</v>
      </c>
      <c r="C80" s="8"/>
      <c r="D80" s="54"/>
      <c r="E80" s="54"/>
      <c r="F80" s="8">
        <f t="shared" ref="F80:K80" si="13">SUM(F79:F79)</f>
        <v>106500</v>
      </c>
      <c r="G80" s="8">
        <f t="shared" si="13"/>
        <v>3056.55</v>
      </c>
      <c r="H80" s="8">
        <f t="shared" si="13"/>
        <v>13634.33</v>
      </c>
      <c r="I80" s="8">
        <f t="shared" si="13"/>
        <v>3237.6</v>
      </c>
      <c r="J80" s="8">
        <f t="shared" si="13"/>
        <v>252.5</v>
      </c>
      <c r="K80" s="8">
        <f t="shared" si="13"/>
        <v>20180.98</v>
      </c>
      <c r="L80" s="72">
        <f>F80-K80</f>
        <v>86319.02</v>
      </c>
    </row>
    <row r="81" spans="1:668" s="52" customFormat="1" x14ac:dyDescent="0.25">
      <c r="A81" s="50" t="s">
        <v>72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74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  <c r="NC81" s="51"/>
      <c r="ND81" s="51"/>
      <c r="NE81" s="51"/>
      <c r="NF81" s="51"/>
      <c r="NG81" s="51"/>
      <c r="NH81" s="51"/>
      <c r="NI81" s="51"/>
      <c r="NJ81" s="51"/>
      <c r="NK81" s="51"/>
      <c r="NL81" s="51"/>
      <c r="NM81" s="51"/>
      <c r="NN81" s="51"/>
      <c r="NO81" s="51"/>
      <c r="NP81" s="51"/>
      <c r="NQ81" s="51"/>
      <c r="NR81" s="51"/>
      <c r="NS81" s="51"/>
      <c r="NT81" s="51"/>
      <c r="NU81" s="51"/>
      <c r="NV81" s="51"/>
      <c r="NW81" s="51"/>
      <c r="NX81" s="51"/>
      <c r="NY81" s="51"/>
      <c r="NZ81" s="51"/>
      <c r="OA81" s="51"/>
      <c r="OB81" s="51"/>
      <c r="OC81" s="51"/>
      <c r="OD81" s="51"/>
      <c r="OE81" s="51"/>
      <c r="OF81" s="51"/>
      <c r="OG81" s="51"/>
      <c r="OH81" s="51"/>
      <c r="OI81" s="51"/>
      <c r="OJ81" s="51"/>
      <c r="OK81" s="51"/>
      <c r="OL81" s="51"/>
      <c r="OM81" s="51"/>
      <c r="ON81" s="51"/>
      <c r="OO81" s="51"/>
      <c r="OP81" s="51"/>
      <c r="OQ81" s="51"/>
      <c r="OR81" s="51"/>
      <c r="OS81" s="51"/>
      <c r="OT81" s="51"/>
      <c r="OU81" s="51"/>
      <c r="OV81" s="51"/>
      <c r="OW81" s="51"/>
      <c r="OX81" s="51"/>
      <c r="OY81" s="51"/>
      <c r="OZ81" s="51"/>
      <c r="PA81" s="51"/>
      <c r="PB81" s="51"/>
      <c r="PC81" s="51"/>
      <c r="PD81" s="51"/>
      <c r="PE81" s="51"/>
      <c r="PF81" s="51"/>
      <c r="PG81" s="51"/>
      <c r="PH81" s="51"/>
      <c r="PI81" s="51"/>
      <c r="PJ81" s="51"/>
      <c r="PK81" s="51"/>
      <c r="PL81" s="51"/>
      <c r="PM81" s="51"/>
      <c r="PN81" s="51"/>
      <c r="PO81" s="51"/>
      <c r="PP81" s="51"/>
      <c r="PQ81" s="51"/>
      <c r="PR81" s="51"/>
      <c r="PS81" s="51"/>
      <c r="PT81" s="51"/>
      <c r="PU81" s="51"/>
      <c r="PV81" s="51"/>
      <c r="PW81" s="51"/>
      <c r="PX81" s="51"/>
      <c r="PY81" s="51"/>
      <c r="PZ81" s="51"/>
      <c r="QA81" s="51"/>
      <c r="QB81" s="51"/>
      <c r="QC81" s="51"/>
      <c r="QD81" s="51"/>
      <c r="QE81" s="51"/>
      <c r="QF81" s="51"/>
      <c r="QG81" s="51"/>
      <c r="QH81" s="51"/>
      <c r="QI81" s="51"/>
      <c r="QJ81" s="51"/>
      <c r="QK81" s="51"/>
      <c r="QL81" s="51"/>
      <c r="QM81" s="51"/>
      <c r="QN81" s="51"/>
      <c r="QO81" s="51"/>
      <c r="QP81" s="51"/>
      <c r="QQ81" s="51"/>
      <c r="QR81" s="51"/>
      <c r="QS81" s="51"/>
      <c r="QT81" s="51"/>
      <c r="QU81" s="51"/>
      <c r="QV81" s="51"/>
      <c r="QW81" s="51"/>
      <c r="QX81" s="51"/>
      <c r="QY81" s="51"/>
      <c r="QZ81" s="51"/>
      <c r="RA81" s="51"/>
      <c r="RB81" s="51"/>
      <c r="RC81" s="51"/>
      <c r="RD81" s="51"/>
      <c r="RE81" s="51"/>
      <c r="RF81" s="51"/>
      <c r="RG81" s="51"/>
      <c r="RH81" s="51"/>
      <c r="RI81" s="51"/>
      <c r="RJ81" s="51"/>
      <c r="RK81" s="51"/>
      <c r="RL81" s="51"/>
      <c r="RM81" s="51"/>
      <c r="RN81" s="51"/>
      <c r="RO81" s="51"/>
      <c r="RP81" s="51"/>
      <c r="RQ81" s="51"/>
      <c r="RR81" s="51"/>
      <c r="RS81" s="51"/>
      <c r="RT81" s="51"/>
      <c r="RU81" s="51"/>
      <c r="RV81" s="51"/>
      <c r="RW81" s="51"/>
      <c r="RX81" s="51"/>
      <c r="RY81" s="51"/>
      <c r="RZ81" s="51"/>
      <c r="SA81" s="51"/>
      <c r="SB81" s="51"/>
      <c r="SC81" s="51"/>
      <c r="SD81" s="51"/>
      <c r="SE81" s="51"/>
      <c r="SF81" s="51"/>
      <c r="SG81" s="51"/>
      <c r="SH81" s="51"/>
      <c r="SI81" s="51"/>
      <c r="SJ81" s="51"/>
      <c r="SK81" s="51"/>
      <c r="SL81" s="51"/>
      <c r="SM81" s="51"/>
      <c r="SN81" s="51"/>
      <c r="SO81" s="51"/>
      <c r="SP81" s="51"/>
      <c r="SQ81" s="51"/>
      <c r="SR81" s="51"/>
      <c r="SS81" s="51"/>
      <c r="ST81" s="51"/>
      <c r="SU81" s="51"/>
      <c r="SV81" s="51"/>
      <c r="SW81" s="51"/>
      <c r="SX81" s="51"/>
      <c r="SY81" s="51"/>
      <c r="SZ81" s="51"/>
      <c r="TA81" s="51"/>
      <c r="TB81" s="51"/>
      <c r="TC81" s="51"/>
      <c r="TD81" s="51"/>
      <c r="TE81" s="51"/>
      <c r="TF81" s="51"/>
      <c r="TG81" s="51"/>
      <c r="TH81" s="51"/>
      <c r="TI81" s="51"/>
      <c r="TJ81" s="51"/>
      <c r="TK81" s="51"/>
      <c r="TL81" s="51"/>
      <c r="TM81" s="51"/>
      <c r="TN81" s="51"/>
      <c r="TO81" s="51"/>
      <c r="TP81" s="51"/>
      <c r="TQ81" s="51"/>
      <c r="TR81" s="51"/>
      <c r="TS81" s="51"/>
      <c r="TT81" s="51"/>
      <c r="TU81" s="51"/>
      <c r="TV81" s="51"/>
      <c r="TW81" s="51"/>
      <c r="TX81" s="51"/>
      <c r="TY81" s="51"/>
      <c r="TZ81" s="51"/>
      <c r="UA81" s="51"/>
      <c r="UB81" s="51"/>
      <c r="UC81" s="51"/>
      <c r="UD81" s="51"/>
      <c r="UE81" s="51"/>
      <c r="UF81" s="51"/>
      <c r="UG81" s="51"/>
      <c r="UH81" s="51"/>
      <c r="UI81" s="51"/>
      <c r="UJ81" s="51"/>
      <c r="UK81" s="51"/>
      <c r="UL81" s="51"/>
      <c r="UM81" s="51"/>
      <c r="UN81" s="51"/>
      <c r="UO81" s="51"/>
      <c r="UP81" s="51"/>
      <c r="UQ81" s="51"/>
      <c r="UR81" s="51"/>
      <c r="US81" s="51"/>
      <c r="UT81" s="51"/>
      <c r="UU81" s="51"/>
      <c r="UV81" s="51"/>
      <c r="UW81" s="51"/>
      <c r="UX81" s="51"/>
      <c r="UY81" s="51"/>
      <c r="UZ81" s="51"/>
      <c r="VA81" s="51"/>
      <c r="VB81" s="51"/>
      <c r="VC81" s="51"/>
      <c r="VD81" s="51"/>
      <c r="VE81" s="51"/>
      <c r="VF81" s="51"/>
      <c r="VG81" s="51"/>
      <c r="VH81" s="51"/>
      <c r="VI81" s="51"/>
      <c r="VJ81" s="51"/>
      <c r="VK81" s="51"/>
      <c r="VL81" s="51"/>
      <c r="VM81" s="51"/>
      <c r="VN81" s="51"/>
      <c r="VO81" s="51"/>
      <c r="VP81" s="51"/>
      <c r="VQ81" s="51"/>
      <c r="VR81" s="51"/>
      <c r="VS81" s="51"/>
      <c r="VT81" s="51"/>
      <c r="VU81" s="51"/>
      <c r="VV81" s="51"/>
      <c r="VW81" s="51"/>
      <c r="VX81" s="51"/>
      <c r="VY81" s="51"/>
      <c r="VZ81" s="51"/>
      <c r="WA81" s="51"/>
      <c r="WB81" s="51"/>
      <c r="WC81" s="51"/>
      <c r="WD81" s="51"/>
      <c r="WE81" s="51"/>
      <c r="WF81" s="51"/>
      <c r="WG81" s="51"/>
      <c r="WH81" s="51"/>
      <c r="WI81" s="51"/>
      <c r="WJ81" s="51"/>
      <c r="WK81" s="51"/>
      <c r="WL81" s="51"/>
      <c r="WM81" s="51"/>
      <c r="WN81" s="51"/>
      <c r="WO81" s="51"/>
      <c r="WP81" s="51"/>
      <c r="WQ81" s="51"/>
      <c r="WR81" s="51"/>
      <c r="WS81" s="51"/>
      <c r="WT81" s="51"/>
      <c r="WU81" s="51"/>
      <c r="WV81" s="51"/>
      <c r="WW81" s="51"/>
      <c r="WX81" s="51"/>
      <c r="WY81" s="51"/>
      <c r="WZ81" s="51"/>
      <c r="XA81" s="51"/>
      <c r="XB81" s="51"/>
      <c r="XC81" s="51"/>
      <c r="XD81" s="51"/>
      <c r="XE81" s="51"/>
      <c r="XF81" s="51"/>
      <c r="XG81" s="51"/>
      <c r="XH81" s="51"/>
      <c r="XI81" s="51"/>
      <c r="XJ81" s="51"/>
      <c r="XK81" s="51"/>
      <c r="XL81" s="51"/>
      <c r="XM81" s="51"/>
      <c r="XN81" s="51"/>
      <c r="XO81" s="51"/>
      <c r="XP81" s="51"/>
      <c r="XQ81" s="51"/>
      <c r="XR81" s="51"/>
      <c r="XS81" s="51"/>
      <c r="XT81" s="51"/>
      <c r="XU81" s="51"/>
      <c r="XV81" s="51"/>
      <c r="XW81" s="51"/>
      <c r="XX81" s="51"/>
      <c r="XY81" s="51"/>
      <c r="XZ81" s="51"/>
      <c r="YA81" s="51"/>
      <c r="YB81" s="51"/>
      <c r="YC81" s="51"/>
      <c r="YD81" s="51"/>
      <c r="YE81" s="51"/>
      <c r="YF81" s="51"/>
      <c r="YG81" s="51"/>
      <c r="YH81" s="51"/>
      <c r="YI81" s="51"/>
      <c r="YJ81" s="51"/>
      <c r="YK81" s="51"/>
      <c r="YL81" s="51"/>
      <c r="YM81" s="51"/>
      <c r="YN81" s="51"/>
      <c r="YO81" s="51"/>
      <c r="YP81" s="51"/>
      <c r="YQ81" s="51"/>
      <c r="YR81" s="51"/>
    </row>
    <row r="82" spans="1:668" ht="12.75" customHeight="1" x14ac:dyDescent="0.25">
      <c r="A82" s="4" t="s">
        <v>45</v>
      </c>
      <c r="B82" s="5" t="s">
        <v>46</v>
      </c>
      <c r="C82" s="6" t="s">
        <v>81</v>
      </c>
      <c r="D82" s="11">
        <v>44286</v>
      </c>
      <c r="E82" s="11" t="s">
        <v>150</v>
      </c>
      <c r="F82" s="7">
        <v>50000</v>
      </c>
      <c r="G82" s="6">
        <f>F82*0.0287</f>
        <v>1435</v>
      </c>
      <c r="H82" s="6">
        <v>1854</v>
      </c>
      <c r="I82" s="6">
        <f>F82*0.0304</f>
        <v>1520</v>
      </c>
      <c r="J82" s="6">
        <v>0</v>
      </c>
      <c r="K82" s="6">
        <f>G82+H82+I82</f>
        <v>4809</v>
      </c>
      <c r="L82" s="71">
        <f>F82-K82</f>
        <v>45191</v>
      </c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</row>
    <row r="83" spans="1:668" ht="12.75" customHeight="1" x14ac:dyDescent="0.25">
      <c r="A83" s="4" t="s">
        <v>83</v>
      </c>
      <c r="B83" s="5" t="s">
        <v>46</v>
      </c>
      <c r="C83" s="6" t="s">
        <v>80</v>
      </c>
      <c r="D83" s="11">
        <v>44256</v>
      </c>
      <c r="E83" s="11" t="s">
        <v>150</v>
      </c>
      <c r="F83" s="7">
        <v>35000</v>
      </c>
      <c r="G83" s="6">
        <v>1004.5</v>
      </c>
      <c r="H83" s="6">
        <v>0</v>
      </c>
      <c r="I83" s="6">
        <v>1064</v>
      </c>
      <c r="J83" s="6">
        <v>5990.83</v>
      </c>
      <c r="K83" s="6">
        <v>8059.33</v>
      </c>
      <c r="L83" s="71">
        <v>26940.67</v>
      </c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668" ht="18" customHeight="1" x14ac:dyDescent="0.25">
      <c r="A84" s="54" t="s">
        <v>15</v>
      </c>
      <c r="B84" s="13">
        <v>2</v>
      </c>
      <c r="C84" s="8"/>
      <c r="D84" s="54"/>
      <c r="E84" s="54"/>
      <c r="F84" s="8">
        <f>SUM(F82:F82)+F83</f>
        <v>85000</v>
      </c>
      <c r="G84" s="8">
        <f>SUM(G82:G82)+G83</f>
        <v>2439.5</v>
      </c>
      <c r="H84" s="8">
        <f>SUM(H82:H82)+H83</f>
        <v>1854</v>
      </c>
      <c r="I84" s="8">
        <f>SUM(I82:I82)+I83</f>
        <v>2584</v>
      </c>
      <c r="J84" s="8">
        <f t="shared" ref="J84" si="14">SUM(J82:J82)</f>
        <v>0</v>
      </c>
      <c r="K84" s="8">
        <f>SUM(K82:K82)+K83</f>
        <v>12868.33</v>
      </c>
      <c r="L84" s="72">
        <f>SUM(L82:L82)+L83</f>
        <v>72131.67</v>
      </c>
      <c r="IA84" s="64"/>
      <c r="IB84" s="64"/>
    </row>
    <row r="85" spans="1:668" s="59" customFormat="1" ht="15.75" customHeight="1" x14ac:dyDescent="0.25">
      <c r="A85" s="53" t="s">
        <v>105</v>
      </c>
      <c r="B85" s="20"/>
      <c r="C85" s="21"/>
      <c r="D85" s="53"/>
      <c r="E85" s="53"/>
      <c r="F85" s="21"/>
      <c r="G85" s="21"/>
      <c r="H85" s="21"/>
      <c r="I85" s="21"/>
      <c r="J85" s="21"/>
      <c r="K85" s="21"/>
      <c r="L85" s="77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64"/>
      <c r="IB85" s="64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1"/>
      <c r="NO85" s="51"/>
      <c r="NP85" s="51"/>
      <c r="NQ85" s="51"/>
      <c r="NR85" s="51"/>
      <c r="NS85" s="51"/>
      <c r="NT85" s="51"/>
      <c r="NU85" s="51"/>
      <c r="NV85" s="51"/>
      <c r="NW85" s="51"/>
      <c r="NX85" s="51"/>
      <c r="NY85" s="51"/>
      <c r="NZ85" s="51"/>
      <c r="OA85" s="51"/>
      <c r="OB85" s="51"/>
      <c r="OC85" s="51"/>
      <c r="OD85" s="51"/>
      <c r="OE85" s="51"/>
      <c r="OF85" s="51"/>
      <c r="OG85" s="51"/>
      <c r="OH85" s="51"/>
      <c r="OI85" s="51"/>
      <c r="OJ85" s="51"/>
      <c r="OK85" s="51"/>
      <c r="OL85" s="51"/>
      <c r="OM85" s="51"/>
      <c r="ON85" s="51"/>
      <c r="OO85" s="51"/>
      <c r="OP85" s="51"/>
      <c r="OQ85" s="51"/>
      <c r="OR85" s="51"/>
      <c r="OS85" s="51"/>
      <c r="OT85" s="51"/>
      <c r="OU85" s="51"/>
      <c r="OV85" s="51"/>
      <c r="OW85" s="51"/>
      <c r="OX85" s="51"/>
      <c r="OY85" s="51"/>
      <c r="OZ85" s="51"/>
      <c r="PA85" s="51"/>
      <c r="PB85" s="51"/>
      <c r="PC85" s="51"/>
      <c r="PD85" s="51"/>
      <c r="PE85" s="51"/>
      <c r="PF85" s="51"/>
      <c r="PG85" s="51"/>
      <c r="PH85" s="51"/>
      <c r="PI85" s="51"/>
      <c r="PJ85" s="51"/>
      <c r="PK85" s="51"/>
      <c r="PL85" s="51"/>
      <c r="PM85" s="51"/>
      <c r="PN85" s="51"/>
      <c r="PO85" s="51"/>
      <c r="PP85" s="51"/>
      <c r="PQ85" s="51"/>
      <c r="PR85" s="51"/>
      <c r="PS85" s="51"/>
      <c r="PT85" s="51"/>
      <c r="PU85" s="51"/>
      <c r="PV85" s="51"/>
      <c r="PW85" s="51"/>
      <c r="PX85" s="51"/>
      <c r="PY85" s="51"/>
      <c r="PZ85" s="51"/>
      <c r="QA85" s="51"/>
      <c r="QB85" s="51"/>
      <c r="QC85" s="51"/>
      <c r="QD85" s="51"/>
      <c r="QE85" s="51"/>
      <c r="QF85" s="51"/>
      <c r="QG85" s="51"/>
      <c r="QH85" s="51"/>
      <c r="QI85" s="51"/>
      <c r="QJ85" s="51"/>
      <c r="QK85" s="51"/>
      <c r="QL85" s="51"/>
      <c r="QM85" s="51"/>
      <c r="QN85" s="51"/>
      <c r="QO85" s="51"/>
      <c r="QP85" s="51"/>
      <c r="QQ85" s="51"/>
      <c r="QR85" s="51"/>
      <c r="QS85" s="51"/>
      <c r="QT85" s="51"/>
      <c r="QU85" s="51"/>
      <c r="QV85" s="51"/>
      <c r="QW85" s="51"/>
      <c r="QX85" s="51"/>
      <c r="QY85" s="51"/>
      <c r="QZ85" s="51"/>
      <c r="RA85" s="51"/>
      <c r="RB85" s="51"/>
      <c r="RC85" s="51"/>
      <c r="RD85" s="51"/>
      <c r="RE85" s="51"/>
      <c r="RF85" s="51"/>
      <c r="RG85" s="51"/>
      <c r="RH85" s="51"/>
      <c r="RI85" s="51"/>
      <c r="RJ85" s="51"/>
      <c r="RK85" s="51"/>
      <c r="RL85" s="51"/>
      <c r="RM85" s="51"/>
      <c r="RN85" s="51"/>
      <c r="RO85" s="51"/>
      <c r="RP85" s="51"/>
      <c r="RQ85" s="51"/>
      <c r="RR85" s="51"/>
      <c r="RS85" s="51"/>
      <c r="RT85" s="51"/>
      <c r="RU85" s="51"/>
      <c r="RV85" s="51"/>
      <c r="RW85" s="51"/>
      <c r="RX85" s="51"/>
      <c r="RY85" s="51"/>
      <c r="RZ85" s="51"/>
      <c r="SA85" s="51"/>
      <c r="SB85" s="51"/>
      <c r="SC85" s="51"/>
      <c r="SD85" s="51"/>
      <c r="SE85" s="51"/>
      <c r="SF85" s="51"/>
      <c r="SG85" s="51"/>
      <c r="SH85" s="51"/>
      <c r="SI85" s="51"/>
      <c r="SJ85" s="51"/>
      <c r="SK85" s="51"/>
      <c r="SL85" s="51"/>
      <c r="SM85" s="51"/>
      <c r="SN85" s="51"/>
      <c r="SO85" s="51"/>
      <c r="SP85" s="51"/>
      <c r="SQ85" s="51"/>
      <c r="SR85" s="51"/>
      <c r="SS85" s="51"/>
      <c r="ST85" s="51"/>
      <c r="SU85" s="51"/>
      <c r="SV85" s="51"/>
      <c r="SW85" s="51"/>
      <c r="SX85" s="51"/>
      <c r="SY85" s="51"/>
      <c r="SZ85" s="51"/>
      <c r="TA85" s="51"/>
      <c r="TB85" s="51"/>
      <c r="TC85" s="51"/>
      <c r="TD85" s="51"/>
      <c r="TE85" s="51"/>
      <c r="TF85" s="51"/>
      <c r="TG85" s="51"/>
      <c r="TH85" s="51"/>
      <c r="TI85" s="51"/>
      <c r="TJ85" s="51"/>
      <c r="TK85" s="51"/>
      <c r="TL85" s="51"/>
      <c r="TM85" s="51"/>
      <c r="TN85" s="51"/>
      <c r="TO85" s="51"/>
      <c r="TP85" s="51"/>
      <c r="TQ85" s="51"/>
      <c r="TR85" s="51"/>
      <c r="TS85" s="51"/>
      <c r="TT85" s="51"/>
      <c r="TU85" s="51"/>
      <c r="TV85" s="51"/>
      <c r="TW85" s="51"/>
      <c r="TX85" s="51"/>
      <c r="TY85" s="51"/>
      <c r="TZ85" s="51"/>
      <c r="UA85" s="51"/>
      <c r="UB85" s="51"/>
      <c r="UC85" s="51"/>
      <c r="UD85" s="51"/>
      <c r="UE85" s="51"/>
      <c r="UF85" s="51"/>
      <c r="UG85" s="51"/>
      <c r="UH85" s="51"/>
      <c r="UI85" s="51"/>
      <c r="UJ85" s="51"/>
      <c r="UK85" s="51"/>
      <c r="UL85" s="51"/>
      <c r="UM85" s="51"/>
      <c r="UN85" s="51"/>
      <c r="UO85" s="51"/>
      <c r="UP85" s="51"/>
      <c r="UQ85" s="51"/>
      <c r="UR85" s="51"/>
      <c r="US85" s="51"/>
      <c r="UT85" s="51"/>
      <c r="UU85" s="51"/>
      <c r="UV85" s="51"/>
      <c r="UW85" s="51"/>
      <c r="UX85" s="51"/>
      <c r="UY85" s="51"/>
      <c r="UZ85" s="51"/>
      <c r="VA85" s="51"/>
      <c r="VB85" s="51"/>
      <c r="VC85" s="51"/>
      <c r="VD85" s="51"/>
      <c r="VE85" s="51"/>
      <c r="VF85" s="51"/>
      <c r="VG85" s="51"/>
      <c r="VH85" s="51"/>
      <c r="VI85" s="51"/>
      <c r="VJ85" s="51"/>
      <c r="VK85" s="51"/>
      <c r="VL85" s="51"/>
      <c r="VM85" s="51"/>
      <c r="VN85" s="51"/>
      <c r="VO85" s="51"/>
      <c r="VP85" s="51"/>
      <c r="VQ85" s="51"/>
      <c r="VR85" s="51"/>
      <c r="VS85" s="51"/>
      <c r="VT85" s="51"/>
      <c r="VU85" s="51"/>
      <c r="VV85" s="51"/>
      <c r="VW85" s="51"/>
      <c r="VX85" s="51"/>
      <c r="VY85" s="51"/>
      <c r="VZ85" s="51"/>
      <c r="WA85" s="51"/>
      <c r="WB85" s="51"/>
      <c r="WC85" s="51"/>
      <c r="WD85" s="51"/>
      <c r="WE85" s="51"/>
      <c r="WF85" s="51"/>
      <c r="WG85" s="51"/>
      <c r="WH85" s="51"/>
      <c r="WI85" s="51"/>
      <c r="WJ85" s="51"/>
      <c r="WK85" s="51"/>
      <c r="WL85" s="51"/>
      <c r="WM85" s="51"/>
      <c r="WN85" s="51"/>
      <c r="WO85" s="51"/>
      <c r="WP85" s="51"/>
      <c r="WQ85" s="51"/>
      <c r="WR85" s="51"/>
      <c r="WS85" s="51"/>
      <c r="WT85" s="51"/>
      <c r="WU85" s="51"/>
      <c r="WV85" s="51"/>
      <c r="WW85" s="51"/>
      <c r="WX85" s="51"/>
      <c r="WY85" s="51"/>
      <c r="WZ85" s="51"/>
      <c r="XA85" s="51"/>
      <c r="XB85" s="51"/>
      <c r="XC85" s="51"/>
      <c r="XD85" s="51"/>
      <c r="XE85" s="51"/>
      <c r="XF85" s="51"/>
      <c r="XG85" s="51"/>
      <c r="XH85" s="51"/>
      <c r="XI85" s="51"/>
      <c r="XJ85" s="51"/>
      <c r="XK85" s="51"/>
      <c r="XL85" s="51"/>
      <c r="XM85" s="51"/>
      <c r="XN85" s="51"/>
      <c r="XO85" s="51"/>
      <c r="XP85" s="51"/>
      <c r="XQ85" s="51"/>
      <c r="XR85" s="51"/>
      <c r="XS85" s="51"/>
      <c r="XT85" s="51"/>
      <c r="XU85" s="51"/>
      <c r="XV85" s="51"/>
      <c r="XW85" s="51"/>
      <c r="XX85" s="51"/>
      <c r="XY85" s="51"/>
      <c r="XZ85" s="51"/>
      <c r="YA85" s="51"/>
      <c r="YB85" s="51"/>
      <c r="YC85" s="51"/>
      <c r="YD85" s="51"/>
      <c r="YE85" s="51"/>
      <c r="YF85" s="51"/>
      <c r="YG85" s="51"/>
      <c r="YH85" s="51"/>
      <c r="YI85" s="51"/>
      <c r="YJ85" s="51"/>
      <c r="YK85" s="51"/>
      <c r="YL85" s="51"/>
      <c r="YM85" s="51"/>
      <c r="YN85" s="51"/>
      <c r="YO85" s="51"/>
      <c r="YP85" s="51"/>
      <c r="YQ85" s="51"/>
      <c r="YR85" s="51"/>
    </row>
    <row r="86" spans="1:668" s="60" customFormat="1" ht="18" customHeight="1" x14ac:dyDescent="0.25">
      <c r="A86" s="60" t="s">
        <v>106</v>
      </c>
      <c r="B86" s="5" t="s">
        <v>110</v>
      </c>
      <c r="C86" s="23" t="s">
        <v>81</v>
      </c>
      <c r="D86" s="25">
        <v>44287</v>
      </c>
      <c r="E86" s="11" t="s">
        <v>150</v>
      </c>
      <c r="F86" s="23">
        <v>70000</v>
      </c>
      <c r="G86" s="23">
        <v>2009</v>
      </c>
      <c r="H86" s="23">
        <v>5368.48</v>
      </c>
      <c r="I86" s="23">
        <v>2128</v>
      </c>
      <c r="J86" s="23">
        <v>0</v>
      </c>
      <c r="K86" s="23">
        <v>9505.48</v>
      </c>
      <c r="L86" s="76">
        <v>60494.52</v>
      </c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64"/>
      <c r="IB86" s="64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51"/>
      <c r="JP86" s="51"/>
      <c r="JQ86" s="51"/>
      <c r="JR86" s="51"/>
      <c r="JS86" s="51"/>
      <c r="JT86" s="51"/>
      <c r="JU86" s="51"/>
      <c r="JV86" s="51"/>
      <c r="JW86" s="51"/>
      <c r="JX86" s="51"/>
      <c r="JY86" s="51"/>
      <c r="JZ86" s="51"/>
      <c r="KA86" s="51"/>
      <c r="KB86" s="51"/>
      <c r="KC86" s="51"/>
      <c r="KD86" s="51"/>
      <c r="KE86" s="51"/>
      <c r="KF86" s="51"/>
      <c r="KG86" s="51"/>
      <c r="KH86" s="51"/>
      <c r="KI86" s="51"/>
      <c r="KJ86" s="51"/>
      <c r="KK86" s="51"/>
      <c r="KL86" s="51"/>
      <c r="KM86" s="51"/>
      <c r="KN86" s="51"/>
      <c r="KO86" s="51"/>
      <c r="KP86" s="51"/>
      <c r="KQ86" s="51"/>
      <c r="KR86" s="51"/>
      <c r="KS86" s="51"/>
      <c r="KT86" s="51"/>
      <c r="KU86" s="51"/>
      <c r="KV86" s="51"/>
      <c r="KW86" s="51"/>
      <c r="KX86" s="51"/>
      <c r="KY86" s="51"/>
      <c r="KZ86" s="51"/>
      <c r="LA86" s="51"/>
      <c r="LB86" s="51"/>
      <c r="LC86" s="51"/>
      <c r="LD86" s="51"/>
      <c r="LE86" s="51"/>
      <c r="LF86" s="51"/>
      <c r="LG86" s="51"/>
      <c r="LH86" s="51"/>
      <c r="LI86" s="51"/>
      <c r="LJ86" s="51"/>
      <c r="LK86" s="51"/>
      <c r="LL86" s="51"/>
      <c r="LM86" s="51"/>
      <c r="LN86" s="51"/>
      <c r="LO86" s="51"/>
      <c r="LP86" s="51"/>
      <c r="LQ86" s="51"/>
      <c r="LR86" s="51"/>
      <c r="LS86" s="51"/>
      <c r="LT86" s="51"/>
      <c r="LU86" s="51"/>
      <c r="LV86" s="51"/>
      <c r="LW86" s="51"/>
      <c r="LX86" s="51"/>
      <c r="LY86" s="51"/>
      <c r="LZ86" s="51"/>
      <c r="MA86" s="51"/>
      <c r="MB86" s="51"/>
      <c r="MC86" s="51"/>
      <c r="MD86" s="51"/>
      <c r="ME86" s="51"/>
      <c r="MF86" s="51"/>
      <c r="MG86" s="51"/>
      <c r="MH86" s="51"/>
      <c r="MI86" s="51"/>
      <c r="MJ86" s="51"/>
      <c r="MK86" s="51"/>
      <c r="ML86" s="51"/>
      <c r="MM86" s="51"/>
      <c r="MN86" s="51"/>
      <c r="MO86" s="51"/>
      <c r="MP86" s="51"/>
      <c r="MQ86" s="51"/>
      <c r="MR86" s="51"/>
      <c r="MS86" s="51"/>
      <c r="MT86" s="51"/>
      <c r="MU86" s="51"/>
      <c r="MV86" s="51"/>
      <c r="MW86" s="51"/>
      <c r="MX86" s="51"/>
      <c r="MY86" s="51"/>
      <c r="MZ86" s="51"/>
      <c r="NA86" s="51"/>
      <c r="NB86" s="51"/>
      <c r="NC86" s="51"/>
      <c r="ND86" s="51"/>
      <c r="NE86" s="51"/>
      <c r="NF86" s="51"/>
      <c r="NG86" s="51"/>
      <c r="NH86" s="51"/>
      <c r="NI86" s="51"/>
      <c r="NJ86" s="51"/>
      <c r="NK86" s="51"/>
      <c r="NL86" s="51"/>
      <c r="NM86" s="51"/>
      <c r="NN86" s="51"/>
      <c r="NO86" s="51"/>
      <c r="NP86" s="51"/>
      <c r="NQ86" s="51"/>
      <c r="NR86" s="51"/>
      <c r="NS86" s="51"/>
      <c r="NT86" s="51"/>
      <c r="NU86" s="51"/>
      <c r="NV86" s="51"/>
      <c r="NW86" s="51"/>
      <c r="NX86" s="51"/>
      <c r="NY86" s="51"/>
      <c r="NZ86" s="51"/>
      <c r="OA86" s="51"/>
      <c r="OB86" s="51"/>
      <c r="OC86" s="51"/>
      <c r="OD86" s="51"/>
      <c r="OE86" s="51"/>
      <c r="OF86" s="51"/>
      <c r="OG86" s="51"/>
      <c r="OH86" s="51"/>
      <c r="OI86" s="51"/>
      <c r="OJ86" s="51"/>
      <c r="OK86" s="51"/>
      <c r="OL86" s="51"/>
      <c r="OM86" s="51"/>
      <c r="ON86" s="51"/>
      <c r="OO86" s="51"/>
      <c r="OP86" s="51"/>
      <c r="OQ86" s="51"/>
      <c r="OR86" s="51"/>
      <c r="OS86" s="51"/>
      <c r="OT86" s="51"/>
      <c r="OU86" s="51"/>
      <c r="OV86" s="51"/>
      <c r="OW86" s="51"/>
      <c r="OX86" s="51"/>
      <c r="OY86" s="51"/>
      <c r="OZ86" s="51"/>
      <c r="PA86" s="51"/>
      <c r="PB86" s="51"/>
      <c r="PC86" s="51"/>
      <c r="PD86" s="51"/>
      <c r="PE86" s="51"/>
      <c r="PF86" s="51"/>
      <c r="PG86" s="51"/>
      <c r="PH86" s="51"/>
      <c r="PI86" s="51"/>
      <c r="PJ86" s="51"/>
      <c r="PK86" s="51"/>
      <c r="PL86" s="51"/>
      <c r="PM86" s="51"/>
      <c r="PN86" s="51"/>
      <c r="PO86" s="51"/>
      <c r="PP86" s="51"/>
      <c r="PQ86" s="51"/>
      <c r="PR86" s="51"/>
      <c r="PS86" s="51"/>
      <c r="PT86" s="51"/>
      <c r="PU86" s="51"/>
      <c r="PV86" s="51"/>
      <c r="PW86" s="51"/>
      <c r="PX86" s="51"/>
      <c r="PY86" s="51"/>
      <c r="PZ86" s="51"/>
      <c r="QA86" s="51"/>
      <c r="QB86" s="51"/>
      <c r="QC86" s="51"/>
      <c r="QD86" s="51"/>
      <c r="QE86" s="51"/>
      <c r="QF86" s="51"/>
      <c r="QG86" s="51"/>
      <c r="QH86" s="51"/>
      <c r="QI86" s="51"/>
      <c r="QJ86" s="51"/>
      <c r="QK86" s="51"/>
      <c r="QL86" s="51"/>
      <c r="QM86" s="51"/>
      <c r="QN86" s="51"/>
      <c r="QO86" s="51"/>
      <c r="QP86" s="51"/>
      <c r="QQ86" s="51"/>
      <c r="QR86" s="51"/>
      <c r="QS86" s="51"/>
      <c r="QT86" s="51"/>
      <c r="QU86" s="51"/>
      <c r="QV86" s="51"/>
      <c r="QW86" s="51"/>
      <c r="QX86" s="51"/>
      <c r="QY86" s="51"/>
      <c r="QZ86" s="51"/>
      <c r="RA86" s="51"/>
      <c r="RB86" s="51"/>
      <c r="RC86" s="51"/>
      <c r="RD86" s="51"/>
      <c r="RE86" s="51"/>
      <c r="RF86" s="51"/>
      <c r="RG86" s="51"/>
      <c r="RH86" s="51"/>
      <c r="RI86" s="51"/>
      <c r="RJ86" s="51"/>
      <c r="RK86" s="51"/>
      <c r="RL86" s="51"/>
      <c r="RM86" s="51"/>
      <c r="RN86" s="51"/>
      <c r="RO86" s="51"/>
      <c r="RP86" s="51"/>
      <c r="RQ86" s="51"/>
      <c r="RR86" s="51"/>
      <c r="RS86" s="51"/>
      <c r="RT86" s="51"/>
      <c r="RU86" s="51"/>
      <c r="RV86" s="51"/>
      <c r="RW86" s="51"/>
      <c r="RX86" s="51"/>
      <c r="RY86" s="51"/>
      <c r="RZ86" s="51"/>
      <c r="SA86" s="51"/>
      <c r="SB86" s="51"/>
      <c r="SC86" s="51"/>
      <c r="SD86" s="51"/>
      <c r="SE86" s="51"/>
      <c r="SF86" s="51"/>
      <c r="SG86" s="51"/>
      <c r="SH86" s="51"/>
      <c r="SI86" s="51"/>
      <c r="SJ86" s="51"/>
      <c r="SK86" s="51"/>
      <c r="SL86" s="51"/>
      <c r="SM86" s="51"/>
      <c r="SN86" s="51"/>
      <c r="SO86" s="51"/>
      <c r="SP86" s="51"/>
      <c r="SQ86" s="51"/>
      <c r="SR86" s="51"/>
      <c r="SS86" s="51"/>
      <c r="ST86" s="51"/>
      <c r="SU86" s="51"/>
      <c r="SV86" s="51"/>
      <c r="SW86" s="51"/>
      <c r="SX86" s="51"/>
      <c r="SY86" s="51"/>
      <c r="SZ86" s="51"/>
      <c r="TA86" s="51"/>
      <c r="TB86" s="51"/>
      <c r="TC86" s="51"/>
      <c r="TD86" s="51"/>
      <c r="TE86" s="51"/>
      <c r="TF86" s="51"/>
      <c r="TG86" s="51"/>
      <c r="TH86" s="51"/>
      <c r="TI86" s="51"/>
      <c r="TJ86" s="51"/>
      <c r="TK86" s="51"/>
      <c r="TL86" s="51"/>
      <c r="TM86" s="51"/>
      <c r="TN86" s="51"/>
      <c r="TO86" s="51"/>
      <c r="TP86" s="51"/>
      <c r="TQ86" s="51"/>
      <c r="TR86" s="51"/>
      <c r="TS86" s="51"/>
      <c r="TT86" s="51"/>
      <c r="TU86" s="51"/>
      <c r="TV86" s="51"/>
      <c r="TW86" s="51"/>
      <c r="TX86" s="51"/>
      <c r="TY86" s="51"/>
      <c r="TZ86" s="51"/>
      <c r="UA86" s="51"/>
      <c r="UB86" s="51"/>
      <c r="UC86" s="51"/>
      <c r="UD86" s="51"/>
      <c r="UE86" s="51"/>
      <c r="UF86" s="51"/>
      <c r="UG86" s="51"/>
      <c r="UH86" s="51"/>
      <c r="UI86" s="51"/>
      <c r="UJ86" s="51"/>
      <c r="UK86" s="51"/>
      <c r="UL86" s="51"/>
      <c r="UM86" s="51"/>
      <c r="UN86" s="51"/>
      <c r="UO86" s="51"/>
      <c r="UP86" s="51"/>
      <c r="UQ86" s="51"/>
      <c r="UR86" s="51"/>
      <c r="US86" s="51"/>
      <c r="UT86" s="51"/>
      <c r="UU86" s="51"/>
      <c r="UV86" s="51"/>
      <c r="UW86" s="51"/>
      <c r="UX86" s="51"/>
      <c r="UY86" s="51"/>
      <c r="UZ86" s="51"/>
      <c r="VA86" s="51"/>
      <c r="VB86" s="51"/>
      <c r="VC86" s="51"/>
      <c r="VD86" s="51"/>
      <c r="VE86" s="51"/>
      <c r="VF86" s="51"/>
      <c r="VG86" s="51"/>
      <c r="VH86" s="51"/>
      <c r="VI86" s="51"/>
      <c r="VJ86" s="51"/>
      <c r="VK86" s="51"/>
      <c r="VL86" s="51"/>
      <c r="VM86" s="51"/>
      <c r="VN86" s="51"/>
      <c r="VO86" s="51"/>
      <c r="VP86" s="51"/>
      <c r="VQ86" s="51"/>
      <c r="VR86" s="51"/>
      <c r="VS86" s="51"/>
      <c r="VT86" s="51"/>
      <c r="VU86" s="51"/>
      <c r="VV86" s="51"/>
      <c r="VW86" s="51"/>
      <c r="VX86" s="51"/>
      <c r="VY86" s="51"/>
      <c r="VZ86" s="51"/>
      <c r="WA86" s="51"/>
      <c r="WB86" s="51"/>
      <c r="WC86" s="51"/>
      <c r="WD86" s="51"/>
      <c r="WE86" s="51"/>
      <c r="WF86" s="51"/>
      <c r="WG86" s="51"/>
      <c r="WH86" s="51"/>
      <c r="WI86" s="51"/>
      <c r="WJ86" s="51"/>
      <c r="WK86" s="51"/>
      <c r="WL86" s="51"/>
      <c r="WM86" s="51"/>
      <c r="WN86" s="51"/>
      <c r="WO86" s="51"/>
      <c r="WP86" s="51"/>
      <c r="WQ86" s="51"/>
      <c r="WR86" s="51"/>
      <c r="WS86" s="51"/>
      <c r="WT86" s="51"/>
      <c r="WU86" s="51"/>
      <c r="WV86" s="51"/>
      <c r="WW86" s="51"/>
      <c r="WX86" s="51"/>
      <c r="WY86" s="51"/>
      <c r="WZ86" s="51"/>
      <c r="XA86" s="51"/>
      <c r="XB86" s="51"/>
      <c r="XC86" s="51"/>
      <c r="XD86" s="51"/>
      <c r="XE86" s="51"/>
      <c r="XF86" s="51"/>
      <c r="XG86" s="51"/>
      <c r="XH86" s="51"/>
      <c r="XI86" s="51"/>
      <c r="XJ86" s="51"/>
      <c r="XK86" s="51"/>
      <c r="XL86" s="51"/>
      <c r="XM86" s="51"/>
      <c r="XN86" s="51"/>
      <c r="XO86" s="51"/>
      <c r="XP86" s="51"/>
      <c r="XQ86" s="51"/>
      <c r="XR86" s="51"/>
      <c r="XS86" s="51"/>
      <c r="XT86" s="51"/>
      <c r="XU86" s="51"/>
      <c r="XV86" s="51"/>
      <c r="XW86" s="51"/>
      <c r="XX86" s="51"/>
      <c r="XY86" s="51"/>
      <c r="XZ86" s="51"/>
      <c r="YA86" s="51"/>
      <c r="YB86" s="51"/>
      <c r="YC86" s="51"/>
      <c r="YD86" s="51"/>
      <c r="YE86" s="51"/>
      <c r="YF86" s="51"/>
      <c r="YG86" s="51"/>
      <c r="YH86" s="51"/>
      <c r="YI86" s="51"/>
      <c r="YJ86" s="51"/>
      <c r="YK86" s="51"/>
      <c r="YL86" s="51"/>
      <c r="YM86" s="51"/>
      <c r="YN86" s="51"/>
      <c r="YO86" s="51"/>
      <c r="YP86" s="51"/>
      <c r="YQ86" s="51"/>
      <c r="YR86" s="51"/>
    </row>
    <row r="87" spans="1:668" s="60" customFormat="1" ht="18" customHeight="1" x14ac:dyDescent="0.25">
      <c r="A87" s="60" t="s">
        <v>151</v>
      </c>
      <c r="B87" s="5" t="s">
        <v>34</v>
      </c>
      <c r="C87" s="23" t="s">
        <v>81</v>
      </c>
      <c r="D87" s="25">
        <v>44287</v>
      </c>
      <c r="E87" s="11" t="s">
        <v>150</v>
      </c>
      <c r="F87" s="23">
        <v>165000</v>
      </c>
      <c r="G87" s="23">
        <v>4735.5</v>
      </c>
      <c r="H87" s="23">
        <v>27463.39</v>
      </c>
      <c r="I87" s="23">
        <v>4742.3999999999996</v>
      </c>
      <c r="J87" s="23">
        <v>4650</v>
      </c>
      <c r="K87" s="23">
        <v>41591.29</v>
      </c>
      <c r="L87" s="76">
        <v>123408.71</v>
      </c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64"/>
      <c r="IB87" s="64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  <c r="IW87" s="51"/>
      <c r="IX87" s="51"/>
      <c r="IY87" s="51"/>
      <c r="IZ87" s="51"/>
      <c r="JA87" s="51"/>
      <c r="JB87" s="51"/>
      <c r="JC87" s="51"/>
      <c r="JD87" s="51"/>
      <c r="JE87" s="51"/>
      <c r="JF87" s="51"/>
      <c r="JG87" s="51"/>
      <c r="JH87" s="51"/>
      <c r="JI87" s="51"/>
      <c r="JJ87" s="51"/>
      <c r="JK87" s="51"/>
      <c r="JL87" s="51"/>
      <c r="JM87" s="51"/>
      <c r="JN87" s="51"/>
      <c r="JO87" s="51"/>
      <c r="JP87" s="51"/>
      <c r="JQ87" s="51"/>
      <c r="JR87" s="51"/>
      <c r="JS87" s="51"/>
      <c r="JT87" s="51"/>
      <c r="JU87" s="51"/>
      <c r="JV87" s="51"/>
      <c r="JW87" s="51"/>
      <c r="JX87" s="51"/>
      <c r="JY87" s="51"/>
      <c r="JZ87" s="51"/>
      <c r="KA87" s="51"/>
      <c r="KB87" s="51"/>
      <c r="KC87" s="51"/>
      <c r="KD87" s="51"/>
      <c r="KE87" s="51"/>
      <c r="KF87" s="51"/>
      <c r="KG87" s="51"/>
      <c r="KH87" s="51"/>
      <c r="KI87" s="51"/>
      <c r="KJ87" s="51"/>
      <c r="KK87" s="51"/>
      <c r="KL87" s="51"/>
      <c r="KM87" s="51"/>
      <c r="KN87" s="51"/>
      <c r="KO87" s="51"/>
      <c r="KP87" s="51"/>
      <c r="KQ87" s="51"/>
      <c r="KR87" s="51"/>
      <c r="KS87" s="51"/>
      <c r="KT87" s="51"/>
      <c r="KU87" s="51"/>
      <c r="KV87" s="51"/>
      <c r="KW87" s="51"/>
      <c r="KX87" s="51"/>
      <c r="KY87" s="51"/>
      <c r="KZ87" s="51"/>
      <c r="LA87" s="51"/>
      <c r="LB87" s="51"/>
      <c r="LC87" s="51"/>
      <c r="LD87" s="51"/>
      <c r="LE87" s="51"/>
      <c r="LF87" s="51"/>
      <c r="LG87" s="51"/>
      <c r="LH87" s="51"/>
      <c r="LI87" s="51"/>
      <c r="LJ87" s="51"/>
      <c r="LK87" s="51"/>
      <c r="LL87" s="51"/>
      <c r="LM87" s="51"/>
      <c r="LN87" s="51"/>
      <c r="LO87" s="51"/>
      <c r="LP87" s="51"/>
      <c r="LQ87" s="51"/>
      <c r="LR87" s="51"/>
      <c r="LS87" s="51"/>
      <c r="LT87" s="51"/>
      <c r="LU87" s="51"/>
      <c r="LV87" s="51"/>
      <c r="LW87" s="51"/>
      <c r="LX87" s="51"/>
      <c r="LY87" s="51"/>
      <c r="LZ87" s="51"/>
      <c r="MA87" s="51"/>
      <c r="MB87" s="51"/>
      <c r="MC87" s="51"/>
      <c r="MD87" s="51"/>
      <c r="ME87" s="51"/>
      <c r="MF87" s="51"/>
      <c r="MG87" s="51"/>
      <c r="MH87" s="51"/>
      <c r="MI87" s="51"/>
      <c r="MJ87" s="51"/>
      <c r="MK87" s="51"/>
      <c r="ML87" s="51"/>
      <c r="MM87" s="51"/>
      <c r="MN87" s="51"/>
      <c r="MO87" s="51"/>
      <c r="MP87" s="51"/>
      <c r="MQ87" s="51"/>
      <c r="MR87" s="51"/>
      <c r="MS87" s="51"/>
      <c r="MT87" s="51"/>
      <c r="MU87" s="51"/>
      <c r="MV87" s="51"/>
      <c r="MW87" s="51"/>
      <c r="MX87" s="51"/>
      <c r="MY87" s="51"/>
      <c r="MZ87" s="51"/>
      <c r="NA87" s="51"/>
      <c r="NB87" s="51"/>
      <c r="NC87" s="51"/>
      <c r="ND87" s="51"/>
      <c r="NE87" s="51"/>
      <c r="NF87" s="51"/>
      <c r="NG87" s="51"/>
      <c r="NH87" s="51"/>
      <c r="NI87" s="51"/>
      <c r="NJ87" s="51"/>
      <c r="NK87" s="51"/>
      <c r="NL87" s="51"/>
      <c r="NM87" s="51"/>
      <c r="NN87" s="51"/>
      <c r="NO87" s="51"/>
      <c r="NP87" s="51"/>
      <c r="NQ87" s="51"/>
      <c r="NR87" s="51"/>
      <c r="NS87" s="51"/>
      <c r="NT87" s="51"/>
      <c r="NU87" s="51"/>
      <c r="NV87" s="51"/>
      <c r="NW87" s="51"/>
      <c r="NX87" s="51"/>
      <c r="NY87" s="51"/>
      <c r="NZ87" s="51"/>
      <c r="OA87" s="51"/>
      <c r="OB87" s="51"/>
      <c r="OC87" s="51"/>
      <c r="OD87" s="51"/>
      <c r="OE87" s="51"/>
      <c r="OF87" s="51"/>
      <c r="OG87" s="51"/>
      <c r="OH87" s="51"/>
      <c r="OI87" s="51"/>
      <c r="OJ87" s="51"/>
      <c r="OK87" s="51"/>
      <c r="OL87" s="51"/>
      <c r="OM87" s="51"/>
      <c r="ON87" s="51"/>
      <c r="OO87" s="51"/>
      <c r="OP87" s="51"/>
      <c r="OQ87" s="51"/>
      <c r="OR87" s="51"/>
      <c r="OS87" s="51"/>
      <c r="OT87" s="51"/>
      <c r="OU87" s="51"/>
      <c r="OV87" s="51"/>
      <c r="OW87" s="51"/>
      <c r="OX87" s="51"/>
      <c r="OY87" s="51"/>
      <c r="OZ87" s="51"/>
      <c r="PA87" s="51"/>
      <c r="PB87" s="51"/>
      <c r="PC87" s="51"/>
      <c r="PD87" s="51"/>
      <c r="PE87" s="51"/>
      <c r="PF87" s="51"/>
      <c r="PG87" s="51"/>
      <c r="PH87" s="51"/>
      <c r="PI87" s="51"/>
      <c r="PJ87" s="51"/>
      <c r="PK87" s="51"/>
      <c r="PL87" s="51"/>
      <c r="PM87" s="51"/>
      <c r="PN87" s="51"/>
      <c r="PO87" s="51"/>
      <c r="PP87" s="51"/>
      <c r="PQ87" s="51"/>
      <c r="PR87" s="51"/>
      <c r="PS87" s="51"/>
      <c r="PT87" s="51"/>
      <c r="PU87" s="51"/>
      <c r="PV87" s="51"/>
      <c r="PW87" s="51"/>
      <c r="PX87" s="51"/>
      <c r="PY87" s="51"/>
      <c r="PZ87" s="51"/>
      <c r="QA87" s="51"/>
      <c r="QB87" s="51"/>
      <c r="QC87" s="51"/>
      <c r="QD87" s="51"/>
      <c r="QE87" s="51"/>
      <c r="QF87" s="51"/>
      <c r="QG87" s="51"/>
      <c r="QH87" s="51"/>
      <c r="QI87" s="51"/>
      <c r="QJ87" s="51"/>
      <c r="QK87" s="51"/>
      <c r="QL87" s="51"/>
      <c r="QM87" s="51"/>
      <c r="QN87" s="51"/>
      <c r="QO87" s="51"/>
      <c r="QP87" s="51"/>
      <c r="QQ87" s="51"/>
      <c r="QR87" s="51"/>
      <c r="QS87" s="51"/>
      <c r="QT87" s="51"/>
      <c r="QU87" s="51"/>
      <c r="QV87" s="51"/>
      <c r="QW87" s="51"/>
      <c r="QX87" s="51"/>
      <c r="QY87" s="51"/>
      <c r="QZ87" s="51"/>
      <c r="RA87" s="51"/>
      <c r="RB87" s="51"/>
      <c r="RC87" s="51"/>
      <c r="RD87" s="51"/>
      <c r="RE87" s="51"/>
      <c r="RF87" s="51"/>
      <c r="RG87" s="51"/>
      <c r="RH87" s="51"/>
      <c r="RI87" s="51"/>
      <c r="RJ87" s="51"/>
      <c r="RK87" s="51"/>
      <c r="RL87" s="51"/>
      <c r="RM87" s="51"/>
      <c r="RN87" s="51"/>
      <c r="RO87" s="51"/>
      <c r="RP87" s="51"/>
      <c r="RQ87" s="51"/>
      <c r="RR87" s="51"/>
      <c r="RS87" s="51"/>
      <c r="RT87" s="51"/>
      <c r="RU87" s="51"/>
      <c r="RV87" s="51"/>
      <c r="RW87" s="51"/>
      <c r="RX87" s="51"/>
      <c r="RY87" s="51"/>
      <c r="RZ87" s="51"/>
      <c r="SA87" s="51"/>
      <c r="SB87" s="51"/>
      <c r="SC87" s="51"/>
      <c r="SD87" s="51"/>
      <c r="SE87" s="51"/>
      <c r="SF87" s="51"/>
      <c r="SG87" s="51"/>
      <c r="SH87" s="51"/>
      <c r="SI87" s="51"/>
      <c r="SJ87" s="51"/>
      <c r="SK87" s="51"/>
      <c r="SL87" s="51"/>
      <c r="SM87" s="51"/>
      <c r="SN87" s="51"/>
      <c r="SO87" s="51"/>
      <c r="SP87" s="51"/>
      <c r="SQ87" s="51"/>
      <c r="SR87" s="51"/>
      <c r="SS87" s="51"/>
      <c r="ST87" s="51"/>
      <c r="SU87" s="51"/>
      <c r="SV87" s="51"/>
      <c r="SW87" s="51"/>
      <c r="SX87" s="51"/>
      <c r="SY87" s="51"/>
      <c r="SZ87" s="51"/>
      <c r="TA87" s="51"/>
      <c r="TB87" s="51"/>
      <c r="TC87" s="51"/>
      <c r="TD87" s="51"/>
      <c r="TE87" s="51"/>
      <c r="TF87" s="51"/>
      <c r="TG87" s="51"/>
      <c r="TH87" s="51"/>
      <c r="TI87" s="51"/>
      <c r="TJ87" s="51"/>
      <c r="TK87" s="51"/>
      <c r="TL87" s="51"/>
      <c r="TM87" s="51"/>
      <c r="TN87" s="51"/>
      <c r="TO87" s="51"/>
      <c r="TP87" s="51"/>
      <c r="TQ87" s="51"/>
      <c r="TR87" s="51"/>
      <c r="TS87" s="51"/>
      <c r="TT87" s="51"/>
      <c r="TU87" s="51"/>
      <c r="TV87" s="51"/>
      <c r="TW87" s="51"/>
      <c r="TX87" s="51"/>
      <c r="TY87" s="51"/>
      <c r="TZ87" s="51"/>
      <c r="UA87" s="51"/>
      <c r="UB87" s="51"/>
      <c r="UC87" s="51"/>
      <c r="UD87" s="51"/>
      <c r="UE87" s="51"/>
      <c r="UF87" s="51"/>
      <c r="UG87" s="51"/>
      <c r="UH87" s="51"/>
      <c r="UI87" s="51"/>
      <c r="UJ87" s="51"/>
      <c r="UK87" s="51"/>
      <c r="UL87" s="51"/>
      <c r="UM87" s="51"/>
      <c r="UN87" s="51"/>
      <c r="UO87" s="51"/>
      <c r="UP87" s="51"/>
      <c r="UQ87" s="51"/>
      <c r="UR87" s="51"/>
      <c r="US87" s="51"/>
      <c r="UT87" s="51"/>
      <c r="UU87" s="51"/>
      <c r="UV87" s="51"/>
      <c r="UW87" s="51"/>
      <c r="UX87" s="51"/>
      <c r="UY87" s="51"/>
      <c r="UZ87" s="51"/>
      <c r="VA87" s="51"/>
      <c r="VB87" s="51"/>
      <c r="VC87" s="51"/>
      <c r="VD87" s="51"/>
      <c r="VE87" s="51"/>
      <c r="VF87" s="51"/>
      <c r="VG87" s="51"/>
      <c r="VH87" s="51"/>
      <c r="VI87" s="51"/>
      <c r="VJ87" s="51"/>
      <c r="VK87" s="51"/>
      <c r="VL87" s="51"/>
      <c r="VM87" s="51"/>
      <c r="VN87" s="51"/>
      <c r="VO87" s="51"/>
      <c r="VP87" s="51"/>
      <c r="VQ87" s="51"/>
      <c r="VR87" s="51"/>
      <c r="VS87" s="51"/>
      <c r="VT87" s="51"/>
      <c r="VU87" s="51"/>
      <c r="VV87" s="51"/>
      <c r="VW87" s="51"/>
      <c r="VX87" s="51"/>
      <c r="VY87" s="51"/>
      <c r="VZ87" s="51"/>
      <c r="WA87" s="51"/>
      <c r="WB87" s="51"/>
      <c r="WC87" s="51"/>
      <c r="WD87" s="51"/>
      <c r="WE87" s="51"/>
      <c r="WF87" s="51"/>
      <c r="WG87" s="51"/>
      <c r="WH87" s="51"/>
      <c r="WI87" s="51"/>
      <c r="WJ87" s="51"/>
      <c r="WK87" s="51"/>
      <c r="WL87" s="51"/>
      <c r="WM87" s="51"/>
      <c r="WN87" s="51"/>
      <c r="WO87" s="51"/>
      <c r="WP87" s="51"/>
      <c r="WQ87" s="51"/>
      <c r="WR87" s="51"/>
      <c r="WS87" s="51"/>
      <c r="WT87" s="51"/>
      <c r="WU87" s="51"/>
      <c r="WV87" s="51"/>
      <c r="WW87" s="51"/>
      <c r="WX87" s="51"/>
      <c r="WY87" s="51"/>
      <c r="WZ87" s="51"/>
      <c r="XA87" s="51"/>
      <c r="XB87" s="51"/>
      <c r="XC87" s="51"/>
      <c r="XD87" s="51"/>
      <c r="XE87" s="51"/>
      <c r="XF87" s="51"/>
      <c r="XG87" s="51"/>
      <c r="XH87" s="51"/>
      <c r="XI87" s="51"/>
      <c r="XJ87" s="51"/>
      <c r="XK87" s="51"/>
      <c r="XL87" s="51"/>
      <c r="XM87" s="51"/>
      <c r="XN87" s="51"/>
      <c r="XO87" s="51"/>
      <c r="XP87" s="51"/>
      <c r="XQ87" s="51"/>
      <c r="XR87" s="51"/>
      <c r="XS87" s="51"/>
      <c r="XT87" s="51"/>
      <c r="XU87" s="51"/>
      <c r="XV87" s="51"/>
      <c r="XW87" s="51"/>
      <c r="XX87" s="51"/>
      <c r="XY87" s="51"/>
      <c r="XZ87" s="51"/>
      <c r="YA87" s="51"/>
      <c r="YB87" s="51"/>
      <c r="YC87" s="51"/>
      <c r="YD87" s="51"/>
      <c r="YE87" s="51"/>
      <c r="YF87" s="51"/>
      <c r="YG87" s="51"/>
      <c r="YH87" s="51"/>
      <c r="YI87" s="51"/>
      <c r="YJ87" s="51"/>
      <c r="YK87" s="51"/>
      <c r="YL87" s="51"/>
      <c r="YM87" s="51"/>
      <c r="YN87" s="51"/>
      <c r="YO87" s="51"/>
      <c r="YP87" s="51"/>
      <c r="YQ87" s="51"/>
      <c r="YR87" s="51"/>
    </row>
    <row r="88" spans="1:668" ht="18" customHeight="1" x14ac:dyDescent="0.25">
      <c r="A88" s="54" t="s">
        <v>15</v>
      </c>
      <c r="B88" s="13">
        <v>2</v>
      </c>
      <c r="C88" s="8"/>
      <c r="D88" s="54"/>
      <c r="E88" s="54"/>
      <c r="F88" s="8">
        <f>SUM(F86:F86)</f>
        <v>70000</v>
      </c>
      <c r="G88" s="8">
        <f t="shared" ref="G88:K88" si="15">SUM(G86:G86)</f>
        <v>2009</v>
      </c>
      <c r="H88" s="8">
        <f t="shared" si="15"/>
        <v>5368.48</v>
      </c>
      <c r="I88" s="8">
        <f t="shared" si="15"/>
        <v>2128</v>
      </c>
      <c r="J88" s="8">
        <f t="shared" si="15"/>
        <v>0</v>
      </c>
      <c r="K88" s="8">
        <f t="shared" si="15"/>
        <v>9505.48</v>
      </c>
      <c r="L88" s="72">
        <f>SUM(L86:L86)+L87</f>
        <v>183903.23</v>
      </c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64"/>
      <c r="IB88" s="64"/>
    </row>
    <row r="89" spans="1:668" s="52" customFormat="1" ht="15.75" x14ac:dyDescent="0.25">
      <c r="B89" s="14"/>
      <c r="C89" s="12"/>
      <c r="F89" s="12"/>
      <c r="G89" s="12"/>
      <c r="H89" s="12"/>
      <c r="I89" s="12"/>
      <c r="J89" s="12"/>
      <c r="K89" s="12"/>
      <c r="L89" s="78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4"/>
      <c r="IB89" s="64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/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51"/>
      <c r="KO89" s="51"/>
      <c r="KP89" s="51"/>
      <c r="KQ89" s="51"/>
      <c r="KR89" s="51"/>
      <c r="KS89" s="51"/>
      <c r="KT89" s="51"/>
      <c r="KU89" s="51"/>
      <c r="KV89" s="51"/>
      <c r="KW89" s="51"/>
      <c r="KX89" s="51"/>
      <c r="KY89" s="51"/>
      <c r="KZ89" s="51"/>
      <c r="LA89" s="51"/>
      <c r="LB89" s="51"/>
      <c r="LC89" s="51"/>
      <c r="LD89" s="51"/>
      <c r="LE89" s="51"/>
      <c r="LF89" s="51"/>
      <c r="LG89" s="51"/>
      <c r="LH89" s="51"/>
      <c r="LI89" s="51"/>
      <c r="LJ89" s="51"/>
      <c r="LK89" s="51"/>
      <c r="LL89" s="51"/>
      <c r="LM89" s="51"/>
      <c r="LN89" s="51"/>
      <c r="LO89" s="51"/>
      <c r="LP89" s="51"/>
      <c r="LQ89" s="51"/>
      <c r="LR89" s="51"/>
      <c r="LS89" s="51"/>
      <c r="LT89" s="51"/>
      <c r="LU89" s="51"/>
      <c r="LV89" s="51"/>
      <c r="LW89" s="51"/>
      <c r="LX89" s="51"/>
      <c r="LY89" s="51"/>
      <c r="LZ89" s="51"/>
      <c r="MA89" s="51"/>
      <c r="MB89" s="51"/>
      <c r="MC89" s="51"/>
      <c r="MD89" s="51"/>
      <c r="ME89" s="51"/>
      <c r="MF89" s="51"/>
      <c r="MG89" s="51"/>
      <c r="MH89" s="51"/>
      <c r="MI89" s="51"/>
      <c r="MJ89" s="51"/>
      <c r="MK89" s="51"/>
      <c r="ML89" s="51"/>
      <c r="MM89" s="51"/>
      <c r="MN89" s="51"/>
      <c r="MO89" s="51"/>
      <c r="MP89" s="51"/>
      <c r="MQ89" s="51"/>
      <c r="MR89" s="51"/>
      <c r="MS89" s="51"/>
      <c r="MT89" s="51"/>
      <c r="MU89" s="51"/>
      <c r="MV89" s="51"/>
      <c r="MW89" s="51"/>
      <c r="MX89" s="51"/>
      <c r="MY89" s="51"/>
      <c r="MZ89" s="51"/>
      <c r="NA89" s="51"/>
      <c r="NB89" s="51"/>
      <c r="NC89" s="51"/>
      <c r="ND89" s="51"/>
      <c r="NE89" s="51"/>
      <c r="NF89" s="51"/>
      <c r="NG89" s="51"/>
      <c r="NH89" s="51"/>
      <c r="NI89" s="51"/>
      <c r="NJ89" s="51"/>
      <c r="NK89" s="51"/>
      <c r="NL89" s="51"/>
      <c r="NM89" s="51"/>
      <c r="NN89" s="51"/>
      <c r="NO89" s="51"/>
      <c r="NP89" s="51"/>
      <c r="NQ89" s="51"/>
      <c r="NR89" s="51"/>
      <c r="NS89" s="51"/>
      <c r="NT89" s="51"/>
      <c r="NU89" s="51"/>
      <c r="NV89" s="51"/>
      <c r="NW89" s="51"/>
      <c r="NX89" s="51"/>
      <c r="NY89" s="51"/>
      <c r="NZ89" s="51"/>
      <c r="OA89" s="51"/>
      <c r="OB89" s="51"/>
      <c r="OC89" s="51"/>
      <c r="OD89" s="51"/>
      <c r="OE89" s="51"/>
      <c r="OF89" s="51"/>
      <c r="OG89" s="51"/>
      <c r="OH89" s="51"/>
      <c r="OI89" s="51"/>
      <c r="OJ89" s="51"/>
      <c r="OK89" s="51"/>
      <c r="OL89" s="51"/>
      <c r="OM89" s="51"/>
      <c r="ON89" s="51"/>
      <c r="OO89" s="51"/>
      <c r="OP89" s="51"/>
      <c r="OQ89" s="51"/>
      <c r="OR89" s="51"/>
      <c r="OS89" s="51"/>
      <c r="OT89" s="51"/>
      <c r="OU89" s="51"/>
      <c r="OV89" s="51"/>
      <c r="OW89" s="51"/>
      <c r="OX89" s="51"/>
      <c r="OY89" s="51"/>
      <c r="OZ89" s="51"/>
      <c r="PA89" s="51"/>
      <c r="PB89" s="51"/>
      <c r="PC89" s="51"/>
      <c r="PD89" s="51"/>
      <c r="PE89" s="51"/>
      <c r="PF89" s="51"/>
      <c r="PG89" s="51"/>
      <c r="PH89" s="51"/>
      <c r="PI89" s="51"/>
      <c r="PJ89" s="51"/>
      <c r="PK89" s="51"/>
      <c r="PL89" s="51"/>
      <c r="PM89" s="51"/>
      <c r="PN89" s="51"/>
      <c r="PO89" s="51"/>
      <c r="PP89" s="51"/>
      <c r="PQ89" s="51"/>
      <c r="PR89" s="51"/>
      <c r="PS89" s="51"/>
      <c r="PT89" s="51"/>
      <c r="PU89" s="51"/>
      <c r="PV89" s="51"/>
      <c r="PW89" s="51"/>
      <c r="PX89" s="51"/>
      <c r="PY89" s="51"/>
      <c r="PZ89" s="51"/>
      <c r="QA89" s="51"/>
      <c r="QB89" s="51"/>
      <c r="QC89" s="51"/>
      <c r="QD89" s="51"/>
      <c r="QE89" s="51"/>
      <c r="QF89" s="51"/>
      <c r="QG89" s="51"/>
      <c r="QH89" s="51"/>
      <c r="QI89" s="51"/>
      <c r="QJ89" s="51"/>
      <c r="QK89" s="51"/>
      <c r="QL89" s="51"/>
      <c r="QM89" s="51"/>
      <c r="QN89" s="51"/>
      <c r="QO89" s="51"/>
      <c r="QP89" s="51"/>
      <c r="QQ89" s="51"/>
      <c r="QR89" s="51"/>
      <c r="QS89" s="51"/>
      <c r="QT89" s="51"/>
      <c r="QU89" s="51"/>
      <c r="QV89" s="51"/>
      <c r="QW89" s="51"/>
      <c r="QX89" s="51"/>
      <c r="QY89" s="51"/>
      <c r="QZ89" s="51"/>
      <c r="RA89" s="51"/>
      <c r="RB89" s="51"/>
      <c r="RC89" s="51"/>
      <c r="RD89" s="51"/>
      <c r="RE89" s="51"/>
      <c r="RF89" s="51"/>
      <c r="RG89" s="51"/>
      <c r="RH89" s="51"/>
      <c r="RI89" s="51"/>
      <c r="RJ89" s="51"/>
      <c r="RK89" s="51"/>
      <c r="RL89" s="51"/>
      <c r="RM89" s="51"/>
      <c r="RN89" s="51"/>
      <c r="RO89" s="51"/>
      <c r="RP89" s="51"/>
      <c r="RQ89" s="51"/>
      <c r="RR89" s="51"/>
      <c r="RS89" s="51"/>
      <c r="RT89" s="51"/>
      <c r="RU89" s="51"/>
      <c r="RV89" s="51"/>
      <c r="RW89" s="51"/>
      <c r="RX89" s="51"/>
      <c r="RY89" s="51"/>
      <c r="RZ89" s="51"/>
      <c r="SA89" s="51"/>
      <c r="SB89" s="51"/>
      <c r="SC89" s="51"/>
      <c r="SD89" s="51"/>
      <c r="SE89" s="51"/>
      <c r="SF89" s="51"/>
      <c r="SG89" s="51"/>
      <c r="SH89" s="51"/>
      <c r="SI89" s="51"/>
      <c r="SJ89" s="51"/>
      <c r="SK89" s="51"/>
      <c r="SL89" s="51"/>
      <c r="SM89" s="51"/>
      <c r="SN89" s="51"/>
      <c r="SO89" s="51"/>
      <c r="SP89" s="51"/>
      <c r="SQ89" s="51"/>
      <c r="SR89" s="51"/>
      <c r="SS89" s="51"/>
      <c r="ST89" s="51"/>
      <c r="SU89" s="51"/>
      <c r="SV89" s="51"/>
      <c r="SW89" s="51"/>
      <c r="SX89" s="51"/>
      <c r="SY89" s="51"/>
      <c r="SZ89" s="51"/>
      <c r="TA89" s="51"/>
      <c r="TB89" s="51"/>
      <c r="TC89" s="51"/>
      <c r="TD89" s="51"/>
      <c r="TE89" s="51"/>
      <c r="TF89" s="51"/>
      <c r="TG89" s="51"/>
      <c r="TH89" s="51"/>
      <c r="TI89" s="51"/>
      <c r="TJ89" s="51"/>
      <c r="TK89" s="51"/>
      <c r="TL89" s="51"/>
      <c r="TM89" s="51"/>
      <c r="TN89" s="51"/>
      <c r="TO89" s="51"/>
      <c r="TP89" s="51"/>
      <c r="TQ89" s="51"/>
      <c r="TR89" s="51"/>
      <c r="TS89" s="51"/>
      <c r="TT89" s="51"/>
      <c r="TU89" s="51"/>
      <c r="TV89" s="51"/>
      <c r="TW89" s="51"/>
      <c r="TX89" s="51"/>
      <c r="TY89" s="51"/>
      <c r="TZ89" s="51"/>
      <c r="UA89" s="51"/>
      <c r="UB89" s="51"/>
      <c r="UC89" s="51"/>
      <c r="UD89" s="51"/>
      <c r="UE89" s="51"/>
      <c r="UF89" s="51"/>
      <c r="UG89" s="51"/>
      <c r="UH89" s="51"/>
      <c r="UI89" s="51"/>
      <c r="UJ89" s="51"/>
      <c r="UK89" s="51"/>
      <c r="UL89" s="51"/>
      <c r="UM89" s="51"/>
      <c r="UN89" s="51"/>
      <c r="UO89" s="51"/>
      <c r="UP89" s="51"/>
      <c r="UQ89" s="51"/>
      <c r="UR89" s="51"/>
      <c r="US89" s="51"/>
      <c r="UT89" s="51"/>
      <c r="UU89" s="51"/>
      <c r="UV89" s="51"/>
      <c r="UW89" s="51"/>
      <c r="UX89" s="51"/>
      <c r="UY89" s="51"/>
      <c r="UZ89" s="51"/>
      <c r="VA89" s="51"/>
      <c r="VB89" s="51"/>
      <c r="VC89" s="51"/>
      <c r="VD89" s="51"/>
      <c r="VE89" s="51"/>
      <c r="VF89" s="51"/>
      <c r="VG89" s="51"/>
      <c r="VH89" s="51"/>
      <c r="VI89" s="51"/>
      <c r="VJ89" s="51"/>
      <c r="VK89" s="51"/>
      <c r="VL89" s="51"/>
      <c r="VM89" s="51"/>
      <c r="VN89" s="51"/>
      <c r="VO89" s="51"/>
      <c r="VP89" s="51"/>
      <c r="VQ89" s="51"/>
      <c r="VR89" s="51"/>
      <c r="VS89" s="51"/>
      <c r="VT89" s="51"/>
      <c r="VU89" s="51"/>
      <c r="VV89" s="51"/>
      <c r="VW89" s="51"/>
      <c r="VX89" s="51"/>
      <c r="VY89" s="51"/>
      <c r="VZ89" s="51"/>
      <c r="WA89" s="51"/>
      <c r="WB89" s="51"/>
      <c r="WC89" s="51"/>
      <c r="WD89" s="51"/>
      <c r="WE89" s="51"/>
      <c r="WF89" s="51"/>
      <c r="WG89" s="51"/>
      <c r="WH89" s="51"/>
      <c r="WI89" s="51"/>
      <c r="WJ89" s="51"/>
      <c r="WK89" s="51"/>
      <c r="WL89" s="51"/>
      <c r="WM89" s="51"/>
      <c r="WN89" s="51"/>
      <c r="WO89" s="51"/>
      <c r="WP89" s="51"/>
      <c r="WQ89" s="51"/>
      <c r="WR89" s="51"/>
      <c r="WS89" s="51"/>
      <c r="WT89" s="51"/>
      <c r="WU89" s="51"/>
      <c r="WV89" s="51"/>
      <c r="WW89" s="51"/>
      <c r="WX89" s="51"/>
      <c r="WY89" s="51"/>
      <c r="WZ89" s="51"/>
      <c r="XA89" s="51"/>
      <c r="XB89" s="51"/>
      <c r="XC89" s="51"/>
      <c r="XD89" s="51"/>
      <c r="XE89" s="51"/>
      <c r="XF89" s="51"/>
      <c r="XG89" s="51"/>
      <c r="XH89" s="51"/>
      <c r="XI89" s="51"/>
      <c r="XJ89" s="51"/>
      <c r="XK89" s="51"/>
      <c r="XL89" s="51"/>
      <c r="XM89" s="51"/>
      <c r="XN89" s="51"/>
      <c r="XO89" s="51"/>
      <c r="XP89" s="51"/>
      <c r="XQ89" s="51"/>
      <c r="XR89" s="51"/>
      <c r="XS89" s="51"/>
      <c r="XT89" s="51"/>
      <c r="XU89" s="51"/>
      <c r="XV89" s="51"/>
      <c r="XW89" s="51"/>
      <c r="XX89" s="51"/>
      <c r="XY89" s="51"/>
      <c r="XZ89" s="51"/>
      <c r="YA89" s="51"/>
      <c r="YB89" s="51"/>
      <c r="YC89" s="51"/>
      <c r="YD89" s="51"/>
      <c r="YE89" s="51"/>
      <c r="YF89" s="51"/>
      <c r="YG89" s="51"/>
      <c r="YH89" s="51"/>
      <c r="YI89" s="51"/>
      <c r="YJ89" s="51"/>
      <c r="YK89" s="51"/>
      <c r="YL89" s="51"/>
      <c r="YM89" s="51"/>
      <c r="YN89" s="51"/>
      <c r="YO89" s="51"/>
      <c r="YP89" s="51"/>
      <c r="YQ89" s="51"/>
      <c r="YR89" s="51"/>
    </row>
    <row r="90" spans="1:668" s="52" customFormat="1" ht="15.75" x14ac:dyDescent="0.25">
      <c r="A90" s="50" t="s">
        <v>131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74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64"/>
      <c r="IB90" s="64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  <c r="IW90" s="51"/>
      <c r="IX90" s="51"/>
      <c r="IY90" s="51"/>
      <c r="IZ90" s="51"/>
      <c r="JA90" s="51"/>
      <c r="JB90" s="51"/>
      <c r="JC90" s="51"/>
      <c r="JD90" s="51"/>
      <c r="JE90" s="51"/>
      <c r="JF90" s="51"/>
      <c r="JG90" s="51"/>
      <c r="JH90" s="51"/>
      <c r="JI90" s="51"/>
      <c r="JJ90" s="51"/>
      <c r="JK90" s="51"/>
      <c r="JL90" s="51"/>
      <c r="JM90" s="51"/>
      <c r="JN90" s="51"/>
      <c r="JO90" s="51"/>
      <c r="JP90" s="51"/>
      <c r="JQ90" s="51"/>
      <c r="JR90" s="51"/>
      <c r="JS90" s="51"/>
      <c r="JT90" s="51"/>
      <c r="JU90" s="51"/>
      <c r="JV90" s="51"/>
      <c r="JW90" s="51"/>
      <c r="JX90" s="51"/>
      <c r="JY90" s="51"/>
      <c r="JZ90" s="51"/>
      <c r="KA90" s="51"/>
      <c r="KB90" s="51"/>
      <c r="KC90" s="51"/>
      <c r="KD90" s="51"/>
      <c r="KE90" s="51"/>
      <c r="KF90" s="51"/>
      <c r="KG90" s="51"/>
      <c r="KH90" s="51"/>
      <c r="KI90" s="51"/>
      <c r="KJ90" s="51"/>
      <c r="KK90" s="51"/>
      <c r="KL90" s="51"/>
      <c r="KM90" s="51"/>
      <c r="KN90" s="51"/>
      <c r="KO90" s="51"/>
      <c r="KP90" s="51"/>
      <c r="KQ90" s="51"/>
      <c r="KR90" s="51"/>
      <c r="KS90" s="51"/>
      <c r="KT90" s="51"/>
      <c r="KU90" s="51"/>
      <c r="KV90" s="51"/>
      <c r="KW90" s="51"/>
      <c r="KX90" s="51"/>
      <c r="KY90" s="51"/>
      <c r="KZ90" s="51"/>
      <c r="LA90" s="51"/>
      <c r="LB90" s="51"/>
      <c r="LC90" s="51"/>
      <c r="LD90" s="51"/>
      <c r="LE90" s="51"/>
      <c r="LF90" s="51"/>
      <c r="LG90" s="51"/>
      <c r="LH90" s="51"/>
      <c r="LI90" s="51"/>
      <c r="LJ90" s="51"/>
      <c r="LK90" s="51"/>
      <c r="LL90" s="51"/>
      <c r="LM90" s="51"/>
      <c r="LN90" s="51"/>
      <c r="LO90" s="51"/>
      <c r="LP90" s="51"/>
      <c r="LQ90" s="51"/>
      <c r="LR90" s="51"/>
      <c r="LS90" s="51"/>
      <c r="LT90" s="51"/>
      <c r="LU90" s="51"/>
      <c r="LV90" s="51"/>
      <c r="LW90" s="51"/>
      <c r="LX90" s="51"/>
      <c r="LY90" s="51"/>
      <c r="LZ90" s="51"/>
      <c r="MA90" s="51"/>
      <c r="MB90" s="51"/>
      <c r="MC90" s="51"/>
      <c r="MD90" s="51"/>
      <c r="ME90" s="51"/>
      <c r="MF90" s="51"/>
      <c r="MG90" s="51"/>
      <c r="MH90" s="51"/>
      <c r="MI90" s="51"/>
      <c r="MJ90" s="51"/>
      <c r="MK90" s="51"/>
      <c r="ML90" s="51"/>
      <c r="MM90" s="51"/>
      <c r="MN90" s="51"/>
      <c r="MO90" s="51"/>
      <c r="MP90" s="51"/>
      <c r="MQ90" s="51"/>
      <c r="MR90" s="51"/>
      <c r="MS90" s="51"/>
      <c r="MT90" s="51"/>
      <c r="MU90" s="51"/>
      <c r="MV90" s="51"/>
      <c r="MW90" s="51"/>
      <c r="MX90" s="51"/>
      <c r="MY90" s="51"/>
      <c r="MZ90" s="51"/>
      <c r="NA90" s="51"/>
      <c r="NB90" s="51"/>
      <c r="NC90" s="51"/>
      <c r="ND90" s="51"/>
      <c r="NE90" s="51"/>
      <c r="NF90" s="51"/>
      <c r="NG90" s="51"/>
      <c r="NH90" s="51"/>
      <c r="NI90" s="51"/>
      <c r="NJ90" s="51"/>
      <c r="NK90" s="51"/>
      <c r="NL90" s="51"/>
      <c r="NM90" s="51"/>
      <c r="NN90" s="51"/>
      <c r="NO90" s="51"/>
      <c r="NP90" s="51"/>
      <c r="NQ90" s="51"/>
      <c r="NR90" s="51"/>
      <c r="NS90" s="51"/>
      <c r="NT90" s="51"/>
      <c r="NU90" s="51"/>
      <c r="NV90" s="51"/>
      <c r="NW90" s="51"/>
      <c r="NX90" s="51"/>
      <c r="NY90" s="51"/>
      <c r="NZ90" s="51"/>
      <c r="OA90" s="51"/>
      <c r="OB90" s="51"/>
      <c r="OC90" s="51"/>
      <c r="OD90" s="51"/>
      <c r="OE90" s="51"/>
      <c r="OF90" s="51"/>
      <c r="OG90" s="51"/>
      <c r="OH90" s="51"/>
      <c r="OI90" s="51"/>
      <c r="OJ90" s="51"/>
      <c r="OK90" s="51"/>
      <c r="OL90" s="51"/>
      <c r="OM90" s="51"/>
      <c r="ON90" s="51"/>
      <c r="OO90" s="51"/>
      <c r="OP90" s="51"/>
      <c r="OQ90" s="51"/>
      <c r="OR90" s="51"/>
      <c r="OS90" s="51"/>
      <c r="OT90" s="51"/>
      <c r="OU90" s="51"/>
      <c r="OV90" s="51"/>
      <c r="OW90" s="51"/>
      <c r="OX90" s="51"/>
      <c r="OY90" s="51"/>
      <c r="OZ90" s="51"/>
      <c r="PA90" s="51"/>
      <c r="PB90" s="51"/>
      <c r="PC90" s="51"/>
      <c r="PD90" s="51"/>
      <c r="PE90" s="51"/>
      <c r="PF90" s="51"/>
      <c r="PG90" s="51"/>
      <c r="PH90" s="51"/>
      <c r="PI90" s="51"/>
      <c r="PJ90" s="51"/>
      <c r="PK90" s="51"/>
      <c r="PL90" s="51"/>
      <c r="PM90" s="51"/>
      <c r="PN90" s="51"/>
      <c r="PO90" s="51"/>
      <c r="PP90" s="51"/>
      <c r="PQ90" s="51"/>
      <c r="PR90" s="51"/>
      <c r="PS90" s="51"/>
      <c r="PT90" s="51"/>
      <c r="PU90" s="51"/>
      <c r="PV90" s="51"/>
      <c r="PW90" s="51"/>
      <c r="PX90" s="51"/>
      <c r="PY90" s="51"/>
      <c r="PZ90" s="51"/>
      <c r="QA90" s="51"/>
      <c r="QB90" s="51"/>
      <c r="QC90" s="51"/>
      <c r="QD90" s="51"/>
      <c r="QE90" s="51"/>
      <c r="QF90" s="51"/>
      <c r="QG90" s="51"/>
      <c r="QH90" s="51"/>
      <c r="QI90" s="51"/>
      <c r="QJ90" s="51"/>
      <c r="QK90" s="51"/>
      <c r="QL90" s="51"/>
      <c r="QM90" s="51"/>
      <c r="QN90" s="51"/>
      <c r="QO90" s="51"/>
      <c r="QP90" s="51"/>
      <c r="QQ90" s="51"/>
      <c r="QR90" s="51"/>
      <c r="QS90" s="51"/>
      <c r="QT90" s="51"/>
      <c r="QU90" s="51"/>
      <c r="QV90" s="51"/>
      <c r="QW90" s="51"/>
      <c r="QX90" s="51"/>
      <c r="QY90" s="51"/>
      <c r="QZ90" s="51"/>
      <c r="RA90" s="51"/>
      <c r="RB90" s="51"/>
      <c r="RC90" s="51"/>
      <c r="RD90" s="51"/>
      <c r="RE90" s="51"/>
      <c r="RF90" s="51"/>
      <c r="RG90" s="51"/>
      <c r="RH90" s="51"/>
      <c r="RI90" s="51"/>
      <c r="RJ90" s="51"/>
      <c r="RK90" s="51"/>
      <c r="RL90" s="51"/>
      <c r="RM90" s="51"/>
      <c r="RN90" s="51"/>
      <c r="RO90" s="51"/>
      <c r="RP90" s="51"/>
      <c r="RQ90" s="51"/>
      <c r="RR90" s="51"/>
      <c r="RS90" s="51"/>
      <c r="RT90" s="51"/>
      <c r="RU90" s="51"/>
      <c r="RV90" s="51"/>
      <c r="RW90" s="51"/>
      <c r="RX90" s="51"/>
      <c r="RY90" s="51"/>
      <c r="RZ90" s="51"/>
      <c r="SA90" s="51"/>
      <c r="SB90" s="51"/>
      <c r="SC90" s="51"/>
      <c r="SD90" s="51"/>
      <c r="SE90" s="51"/>
      <c r="SF90" s="51"/>
      <c r="SG90" s="51"/>
      <c r="SH90" s="51"/>
      <c r="SI90" s="51"/>
      <c r="SJ90" s="51"/>
      <c r="SK90" s="51"/>
      <c r="SL90" s="51"/>
      <c r="SM90" s="51"/>
      <c r="SN90" s="51"/>
      <c r="SO90" s="51"/>
      <c r="SP90" s="51"/>
      <c r="SQ90" s="51"/>
      <c r="SR90" s="51"/>
      <c r="SS90" s="51"/>
      <c r="ST90" s="51"/>
      <c r="SU90" s="51"/>
      <c r="SV90" s="51"/>
      <c r="SW90" s="51"/>
      <c r="SX90" s="51"/>
      <c r="SY90" s="51"/>
      <c r="SZ90" s="51"/>
      <c r="TA90" s="51"/>
      <c r="TB90" s="51"/>
      <c r="TC90" s="51"/>
      <c r="TD90" s="51"/>
      <c r="TE90" s="51"/>
      <c r="TF90" s="51"/>
      <c r="TG90" s="51"/>
      <c r="TH90" s="51"/>
      <c r="TI90" s="51"/>
      <c r="TJ90" s="51"/>
      <c r="TK90" s="51"/>
      <c r="TL90" s="51"/>
      <c r="TM90" s="51"/>
      <c r="TN90" s="51"/>
      <c r="TO90" s="51"/>
      <c r="TP90" s="51"/>
      <c r="TQ90" s="51"/>
      <c r="TR90" s="51"/>
      <c r="TS90" s="51"/>
      <c r="TT90" s="51"/>
      <c r="TU90" s="51"/>
      <c r="TV90" s="51"/>
      <c r="TW90" s="51"/>
      <c r="TX90" s="51"/>
      <c r="TY90" s="51"/>
      <c r="TZ90" s="51"/>
      <c r="UA90" s="51"/>
      <c r="UB90" s="51"/>
      <c r="UC90" s="51"/>
      <c r="UD90" s="51"/>
      <c r="UE90" s="51"/>
      <c r="UF90" s="51"/>
      <c r="UG90" s="51"/>
      <c r="UH90" s="51"/>
      <c r="UI90" s="51"/>
      <c r="UJ90" s="51"/>
      <c r="UK90" s="51"/>
      <c r="UL90" s="51"/>
      <c r="UM90" s="51"/>
      <c r="UN90" s="51"/>
      <c r="UO90" s="51"/>
      <c r="UP90" s="51"/>
      <c r="UQ90" s="51"/>
      <c r="UR90" s="51"/>
      <c r="US90" s="51"/>
      <c r="UT90" s="51"/>
      <c r="UU90" s="51"/>
      <c r="UV90" s="51"/>
      <c r="UW90" s="51"/>
      <c r="UX90" s="51"/>
      <c r="UY90" s="51"/>
      <c r="UZ90" s="51"/>
      <c r="VA90" s="51"/>
      <c r="VB90" s="51"/>
      <c r="VC90" s="51"/>
      <c r="VD90" s="51"/>
      <c r="VE90" s="51"/>
      <c r="VF90" s="51"/>
      <c r="VG90" s="51"/>
      <c r="VH90" s="51"/>
      <c r="VI90" s="51"/>
      <c r="VJ90" s="51"/>
      <c r="VK90" s="51"/>
      <c r="VL90" s="51"/>
      <c r="VM90" s="51"/>
      <c r="VN90" s="51"/>
      <c r="VO90" s="51"/>
      <c r="VP90" s="51"/>
      <c r="VQ90" s="51"/>
      <c r="VR90" s="51"/>
      <c r="VS90" s="51"/>
      <c r="VT90" s="51"/>
      <c r="VU90" s="51"/>
      <c r="VV90" s="51"/>
      <c r="VW90" s="51"/>
      <c r="VX90" s="51"/>
      <c r="VY90" s="51"/>
      <c r="VZ90" s="51"/>
      <c r="WA90" s="51"/>
      <c r="WB90" s="51"/>
      <c r="WC90" s="51"/>
      <c r="WD90" s="51"/>
      <c r="WE90" s="51"/>
      <c r="WF90" s="51"/>
      <c r="WG90" s="51"/>
      <c r="WH90" s="51"/>
      <c r="WI90" s="51"/>
      <c r="WJ90" s="51"/>
      <c r="WK90" s="51"/>
      <c r="WL90" s="51"/>
      <c r="WM90" s="51"/>
      <c r="WN90" s="51"/>
      <c r="WO90" s="51"/>
      <c r="WP90" s="51"/>
      <c r="WQ90" s="51"/>
      <c r="WR90" s="51"/>
      <c r="WS90" s="51"/>
      <c r="WT90" s="51"/>
      <c r="WU90" s="51"/>
      <c r="WV90" s="51"/>
      <c r="WW90" s="51"/>
      <c r="WX90" s="51"/>
      <c r="WY90" s="51"/>
      <c r="WZ90" s="51"/>
      <c r="XA90" s="51"/>
      <c r="XB90" s="51"/>
      <c r="XC90" s="51"/>
      <c r="XD90" s="51"/>
      <c r="XE90" s="51"/>
      <c r="XF90" s="51"/>
      <c r="XG90" s="51"/>
      <c r="XH90" s="51"/>
      <c r="XI90" s="51"/>
      <c r="XJ90" s="51"/>
      <c r="XK90" s="51"/>
      <c r="XL90" s="51"/>
      <c r="XM90" s="51"/>
      <c r="XN90" s="51"/>
      <c r="XO90" s="51"/>
      <c r="XP90" s="51"/>
      <c r="XQ90" s="51"/>
      <c r="XR90" s="51"/>
      <c r="XS90" s="51"/>
      <c r="XT90" s="51"/>
      <c r="XU90" s="51"/>
      <c r="XV90" s="51"/>
      <c r="XW90" s="51"/>
      <c r="XX90" s="51"/>
      <c r="XY90" s="51"/>
      <c r="XZ90" s="51"/>
      <c r="YA90" s="51"/>
      <c r="YB90" s="51"/>
      <c r="YC90" s="51"/>
      <c r="YD90" s="51"/>
      <c r="YE90" s="51"/>
      <c r="YF90" s="51"/>
      <c r="YG90" s="51"/>
      <c r="YH90" s="51"/>
      <c r="YI90" s="51"/>
      <c r="YJ90" s="51"/>
      <c r="YK90" s="51"/>
      <c r="YL90" s="51"/>
      <c r="YM90" s="51"/>
      <c r="YN90" s="51"/>
      <c r="YO90" s="51"/>
      <c r="YP90" s="51"/>
      <c r="YQ90" s="51"/>
      <c r="YR90" s="51"/>
    </row>
    <row r="91" spans="1:668" s="52" customFormat="1" ht="15.75" x14ac:dyDescent="0.25">
      <c r="A91" s="4" t="s">
        <v>118</v>
      </c>
      <c r="B91" s="5" t="s">
        <v>119</v>
      </c>
      <c r="C91" s="5" t="s">
        <v>80</v>
      </c>
      <c r="D91" s="11">
        <v>44317</v>
      </c>
      <c r="E91" s="11" t="s">
        <v>150</v>
      </c>
      <c r="F91" s="7">
        <v>32000</v>
      </c>
      <c r="G91" s="6">
        <f t="shared" ref="G91:G94" si="16">F91*0.0287</f>
        <v>918.4</v>
      </c>
      <c r="H91" s="6">
        <v>0</v>
      </c>
      <c r="I91" s="43">
        <v>972.8</v>
      </c>
      <c r="J91" s="45">
        <v>0</v>
      </c>
      <c r="K91" s="6">
        <f t="shared" ref="K91:K93" si="17">G91+H91+I91</f>
        <v>1891.1999999999998</v>
      </c>
      <c r="L91" s="71">
        <v>30108.799999999999</v>
      </c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64"/>
      <c r="IB91" s="64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1"/>
      <c r="NO91" s="51"/>
      <c r="NP91" s="51"/>
      <c r="NQ91" s="51"/>
      <c r="NR91" s="51"/>
      <c r="NS91" s="51"/>
      <c r="NT91" s="51"/>
      <c r="NU91" s="51"/>
      <c r="NV91" s="51"/>
      <c r="NW91" s="51"/>
      <c r="NX91" s="51"/>
      <c r="NY91" s="51"/>
      <c r="NZ91" s="51"/>
      <c r="OA91" s="51"/>
      <c r="OB91" s="51"/>
      <c r="OC91" s="51"/>
      <c r="OD91" s="51"/>
      <c r="OE91" s="51"/>
      <c r="OF91" s="51"/>
      <c r="OG91" s="51"/>
      <c r="OH91" s="51"/>
      <c r="OI91" s="51"/>
      <c r="OJ91" s="51"/>
      <c r="OK91" s="51"/>
      <c r="OL91" s="51"/>
      <c r="OM91" s="51"/>
      <c r="ON91" s="51"/>
      <c r="OO91" s="51"/>
      <c r="OP91" s="51"/>
      <c r="OQ91" s="51"/>
      <c r="OR91" s="51"/>
      <c r="OS91" s="51"/>
      <c r="OT91" s="51"/>
      <c r="OU91" s="51"/>
      <c r="OV91" s="51"/>
      <c r="OW91" s="51"/>
      <c r="OX91" s="51"/>
      <c r="OY91" s="51"/>
      <c r="OZ91" s="51"/>
      <c r="PA91" s="51"/>
      <c r="PB91" s="51"/>
      <c r="PC91" s="51"/>
      <c r="PD91" s="51"/>
      <c r="PE91" s="51"/>
      <c r="PF91" s="51"/>
      <c r="PG91" s="51"/>
      <c r="PH91" s="51"/>
      <c r="PI91" s="51"/>
      <c r="PJ91" s="51"/>
      <c r="PK91" s="51"/>
      <c r="PL91" s="51"/>
      <c r="PM91" s="51"/>
      <c r="PN91" s="51"/>
      <c r="PO91" s="51"/>
      <c r="PP91" s="51"/>
      <c r="PQ91" s="51"/>
      <c r="PR91" s="51"/>
      <c r="PS91" s="51"/>
      <c r="PT91" s="51"/>
      <c r="PU91" s="51"/>
      <c r="PV91" s="51"/>
      <c r="PW91" s="51"/>
      <c r="PX91" s="51"/>
      <c r="PY91" s="51"/>
      <c r="PZ91" s="51"/>
      <c r="QA91" s="51"/>
      <c r="QB91" s="51"/>
      <c r="QC91" s="51"/>
      <c r="QD91" s="51"/>
      <c r="QE91" s="51"/>
      <c r="QF91" s="51"/>
      <c r="QG91" s="51"/>
      <c r="QH91" s="51"/>
      <c r="QI91" s="51"/>
      <c r="QJ91" s="51"/>
      <c r="QK91" s="51"/>
      <c r="QL91" s="51"/>
      <c r="QM91" s="51"/>
      <c r="QN91" s="51"/>
      <c r="QO91" s="51"/>
      <c r="QP91" s="51"/>
      <c r="QQ91" s="51"/>
      <c r="QR91" s="51"/>
      <c r="QS91" s="51"/>
      <c r="QT91" s="51"/>
      <c r="QU91" s="51"/>
      <c r="QV91" s="51"/>
      <c r="QW91" s="51"/>
      <c r="QX91" s="51"/>
      <c r="QY91" s="51"/>
      <c r="QZ91" s="51"/>
      <c r="RA91" s="51"/>
      <c r="RB91" s="51"/>
      <c r="RC91" s="51"/>
      <c r="RD91" s="51"/>
      <c r="RE91" s="51"/>
      <c r="RF91" s="51"/>
      <c r="RG91" s="51"/>
      <c r="RH91" s="51"/>
      <c r="RI91" s="51"/>
      <c r="RJ91" s="51"/>
      <c r="RK91" s="51"/>
      <c r="RL91" s="51"/>
      <c r="RM91" s="51"/>
      <c r="RN91" s="51"/>
      <c r="RO91" s="51"/>
      <c r="RP91" s="51"/>
      <c r="RQ91" s="51"/>
      <c r="RR91" s="51"/>
      <c r="RS91" s="51"/>
      <c r="RT91" s="51"/>
      <c r="RU91" s="51"/>
      <c r="RV91" s="51"/>
      <c r="RW91" s="51"/>
      <c r="RX91" s="51"/>
      <c r="RY91" s="51"/>
      <c r="RZ91" s="51"/>
      <c r="SA91" s="51"/>
      <c r="SB91" s="51"/>
      <c r="SC91" s="51"/>
      <c r="SD91" s="51"/>
      <c r="SE91" s="51"/>
      <c r="SF91" s="51"/>
      <c r="SG91" s="51"/>
      <c r="SH91" s="51"/>
      <c r="SI91" s="51"/>
      <c r="SJ91" s="51"/>
      <c r="SK91" s="51"/>
      <c r="SL91" s="51"/>
      <c r="SM91" s="51"/>
      <c r="SN91" s="51"/>
      <c r="SO91" s="51"/>
      <c r="SP91" s="51"/>
      <c r="SQ91" s="51"/>
      <c r="SR91" s="51"/>
      <c r="SS91" s="51"/>
      <c r="ST91" s="51"/>
      <c r="SU91" s="51"/>
      <c r="SV91" s="51"/>
      <c r="SW91" s="51"/>
      <c r="SX91" s="51"/>
      <c r="SY91" s="51"/>
      <c r="SZ91" s="51"/>
      <c r="TA91" s="51"/>
      <c r="TB91" s="51"/>
      <c r="TC91" s="51"/>
      <c r="TD91" s="51"/>
      <c r="TE91" s="51"/>
      <c r="TF91" s="51"/>
      <c r="TG91" s="51"/>
      <c r="TH91" s="51"/>
      <c r="TI91" s="51"/>
      <c r="TJ91" s="51"/>
      <c r="TK91" s="51"/>
      <c r="TL91" s="51"/>
      <c r="TM91" s="51"/>
      <c r="TN91" s="51"/>
      <c r="TO91" s="51"/>
      <c r="TP91" s="51"/>
      <c r="TQ91" s="51"/>
      <c r="TR91" s="51"/>
      <c r="TS91" s="51"/>
      <c r="TT91" s="51"/>
      <c r="TU91" s="51"/>
      <c r="TV91" s="51"/>
      <c r="TW91" s="51"/>
      <c r="TX91" s="51"/>
      <c r="TY91" s="51"/>
      <c r="TZ91" s="51"/>
      <c r="UA91" s="51"/>
      <c r="UB91" s="51"/>
      <c r="UC91" s="51"/>
      <c r="UD91" s="51"/>
      <c r="UE91" s="51"/>
      <c r="UF91" s="51"/>
      <c r="UG91" s="51"/>
      <c r="UH91" s="51"/>
      <c r="UI91" s="51"/>
      <c r="UJ91" s="51"/>
      <c r="UK91" s="51"/>
      <c r="UL91" s="51"/>
      <c r="UM91" s="51"/>
      <c r="UN91" s="51"/>
      <c r="UO91" s="51"/>
      <c r="UP91" s="51"/>
      <c r="UQ91" s="51"/>
      <c r="UR91" s="51"/>
      <c r="US91" s="51"/>
      <c r="UT91" s="51"/>
      <c r="UU91" s="51"/>
      <c r="UV91" s="51"/>
      <c r="UW91" s="51"/>
      <c r="UX91" s="51"/>
      <c r="UY91" s="51"/>
      <c r="UZ91" s="51"/>
      <c r="VA91" s="51"/>
      <c r="VB91" s="51"/>
      <c r="VC91" s="51"/>
      <c r="VD91" s="51"/>
      <c r="VE91" s="51"/>
      <c r="VF91" s="51"/>
      <c r="VG91" s="51"/>
      <c r="VH91" s="51"/>
      <c r="VI91" s="51"/>
      <c r="VJ91" s="51"/>
      <c r="VK91" s="51"/>
      <c r="VL91" s="51"/>
      <c r="VM91" s="51"/>
      <c r="VN91" s="51"/>
      <c r="VO91" s="51"/>
      <c r="VP91" s="51"/>
      <c r="VQ91" s="51"/>
      <c r="VR91" s="51"/>
      <c r="VS91" s="51"/>
      <c r="VT91" s="51"/>
      <c r="VU91" s="51"/>
      <c r="VV91" s="51"/>
      <c r="VW91" s="51"/>
      <c r="VX91" s="51"/>
      <c r="VY91" s="51"/>
      <c r="VZ91" s="51"/>
      <c r="WA91" s="51"/>
      <c r="WB91" s="51"/>
      <c r="WC91" s="51"/>
      <c r="WD91" s="51"/>
      <c r="WE91" s="51"/>
      <c r="WF91" s="51"/>
      <c r="WG91" s="51"/>
      <c r="WH91" s="51"/>
      <c r="WI91" s="51"/>
      <c r="WJ91" s="51"/>
      <c r="WK91" s="51"/>
      <c r="WL91" s="51"/>
      <c r="WM91" s="51"/>
      <c r="WN91" s="51"/>
      <c r="WO91" s="51"/>
      <c r="WP91" s="51"/>
      <c r="WQ91" s="51"/>
      <c r="WR91" s="51"/>
      <c r="WS91" s="51"/>
      <c r="WT91" s="51"/>
      <c r="WU91" s="51"/>
      <c r="WV91" s="51"/>
      <c r="WW91" s="51"/>
      <c r="WX91" s="51"/>
      <c r="WY91" s="51"/>
      <c r="WZ91" s="51"/>
      <c r="XA91" s="51"/>
      <c r="XB91" s="51"/>
      <c r="XC91" s="51"/>
      <c r="XD91" s="51"/>
      <c r="XE91" s="51"/>
      <c r="XF91" s="51"/>
      <c r="XG91" s="51"/>
      <c r="XH91" s="51"/>
      <c r="XI91" s="51"/>
      <c r="XJ91" s="51"/>
      <c r="XK91" s="51"/>
      <c r="XL91" s="51"/>
      <c r="XM91" s="51"/>
      <c r="XN91" s="51"/>
      <c r="XO91" s="51"/>
      <c r="XP91" s="51"/>
      <c r="XQ91" s="51"/>
      <c r="XR91" s="51"/>
      <c r="XS91" s="51"/>
      <c r="XT91" s="51"/>
      <c r="XU91" s="51"/>
      <c r="XV91" s="51"/>
      <c r="XW91" s="51"/>
      <c r="XX91" s="51"/>
      <c r="XY91" s="51"/>
      <c r="XZ91" s="51"/>
      <c r="YA91" s="51"/>
      <c r="YB91" s="51"/>
      <c r="YC91" s="51"/>
      <c r="YD91" s="51"/>
      <c r="YE91" s="51"/>
      <c r="YF91" s="51"/>
      <c r="YG91" s="51"/>
      <c r="YH91" s="51"/>
      <c r="YI91" s="51"/>
      <c r="YJ91" s="51"/>
      <c r="YK91" s="51"/>
      <c r="YL91" s="51"/>
      <c r="YM91" s="51"/>
      <c r="YN91" s="51"/>
      <c r="YO91" s="51"/>
      <c r="YP91" s="51"/>
      <c r="YQ91" s="51"/>
      <c r="YR91" s="51"/>
    </row>
    <row r="92" spans="1:668" s="52" customFormat="1" ht="15.75" x14ac:dyDescent="0.25">
      <c r="A92" s="4" t="s">
        <v>120</v>
      </c>
      <c r="B92" s="5" t="s">
        <v>119</v>
      </c>
      <c r="C92" s="5" t="s">
        <v>80</v>
      </c>
      <c r="D92" s="11">
        <v>44317</v>
      </c>
      <c r="E92" s="11" t="s">
        <v>150</v>
      </c>
      <c r="F92" s="7">
        <v>32000</v>
      </c>
      <c r="G92" s="6">
        <f t="shared" si="16"/>
        <v>918.4</v>
      </c>
      <c r="H92" s="6">
        <v>0</v>
      </c>
      <c r="I92" s="43">
        <v>972.8</v>
      </c>
      <c r="J92" s="45">
        <v>800</v>
      </c>
      <c r="K92" s="6">
        <v>2691.2</v>
      </c>
      <c r="L92" s="71">
        <v>29308.799999999999</v>
      </c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64"/>
      <c r="IB92" s="64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  <c r="IW92" s="51"/>
      <c r="IX92" s="51"/>
      <c r="IY92" s="51"/>
      <c r="IZ92" s="51"/>
      <c r="JA92" s="51"/>
      <c r="JB92" s="51"/>
      <c r="JC92" s="51"/>
      <c r="JD92" s="51"/>
      <c r="JE92" s="51"/>
      <c r="JF92" s="51"/>
      <c r="JG92" s="51"/>
      <c r="JH92" s="51"/>
      <c r="JI92" s="51"/>
      <c r="JJ92" s="51"/>
      <c r="JK92" s="51"/>
      <c r="JL92" s="51"/>
      <c r="JM92" s="51"/>
      <c r="JN92" s="51"/>
      <c r="JO92" s="51"/>
      <c r="JP92" s="51"/>
      <c r="JQ92" s="51"/>
      <c r="JR92" s="51"/>
      <c r="JS92" s="51"/>
      <c r="JT92" s="51"/>
      <c r="JU92" s="51"/>
      <c r="JV92" s="51"/>
      <c r="JW92" s="51"/>
      <c r="JX92" s="51"/>
      <c r="JY92" s="51"/>
      <c r="JZ92" s="51"/>
      <c r="KA92" s="51"/>
      <c r="KB92" s="51"/>
      <c r="KC92" s="51"/>
      <c r="KD92" s="51"/>
      <c r="KE92" s="51"/>
      <c r="KF92" s="51"/>
      <c r="KG92" s="51"/>
      <c r="KH92" s="51"/>
      <c r="KI92" s="51"/>
      <c r="KJ92" s="51"/>
      <c r="KK92" s="51"/>
      <c r="KL92" s="51"/>
      <c r="KM92" s="51"/>
      <c r="KN92" s="51"/>
      <c r="KO92" s="51"/>
      <c r="KP92" s="51"/>
      <c r="KQ92" s="51"/>
      <c r="KR92" s="51"/>
      <c r="KS92" s="51"/>
      <c r="KT92" s="51"/>
      <c r="KU92" s="51"/>
      <c r="KV92" s="51"/>
      <c r="KW92" s="51"/>
      <c r="KX92" s="51"/>
      <c r="KY92" s="51"/>
      <c r="KZ92" s="51"/>
      <c r="LA92" s="51"/>
      <c r="LB92" s="51"/>
      <c r="LC92" s="51"/>
      <c r="LD92" s="51"/>
      <c r="LE92" s="51"/>
      <c r="LF92" s="51"/>
      <c r="LG92" s="51"/>
      <c r="LH92" s="51"/>
      <c r="LI92" s="51"/>
      <c r="LJ92" s="51"/>
      <c r="LK92" s="51"/>
      <c r="LL92" s="51"/>
      <c r="LM92" s="51"/>
      <c r="LN92" s="51"/>
      <c r="LO92" s="51"/>
      <c r="LP92" s="51"/>
      <c r="LQ92" s="51"/>
      <c r="LR92" s="51"/>
      <c r="LS92" s="51"/>
      <c r="LT92" s="51"/>
      <c r="LU92" s="51"/>
      <c r="LV92" s="51"/>
      <c r="LW92" s="51"/>
      <c r="LX92" s="51"/>
      <c r="LY92" s="51"/>
      <c r="LZ92" s="51"/>
      <c r="MA92" s="51"/>
      <c r="MB92" s="51"/>
      <c r="MC92" s="51"/>
      <c r="MD92" s="51"/>
      <c r="ME92" s="51"/>
      <c r="MF92" s="51"/>
      <c r="MG92" s="51"/>
      <c r="MH92" s="51"/>
      <c r="MI92" s="51"/>
      <c r="MJ92" s="51"/>
      <c r="MK92" s="51"/>
      <c r="ML92" s="51"/>
      <c r="MM92" s="51"/>
      <c r="MN92" s="51"/>
      <c r="MO92" s="51"/>
      <c r="MP92" s="51"/>
      <c r="MQ92" s="51"/>
      <c r="MR92" s="51"/>
      <c r="MS92" s="51"/>
      <c r="MT92" s="51"/>
      <c r="MU92" s="51"/>
      <c r="MV92" s="51"/>
      <c r="MW92" s="51"/>
      <c r="MX92" s="51"/>
      <c r="MY92" s="51"/>
      <c r="MZ92" s="51"/>
      <c r="NA92" s="51"/>
      <c r="NB92" s="51"/>
      <c r="NC92" s="51"/>
      <c r="ND92" s="51"/>
      <c r="NE92" s="51"/>
      <c r="NF92" s="51"/>
      <c r="NG92" s="51"/>
      <c r="NH92" s="51"/>
      <c r="NI92" s="51"/>
      <c r="NJ92" s="51"/>
      <c r="NK92" s="51"/>
      <c r="NL92" s="51"/>
      <c r="NM92" s="51"/>
      <c r="NN92" s="51"/>
      <c r="NO92" s="51"/>
      <c r="NP92" s="51"/>
      <c r="NQ92" s="51"/>
      <c r="NR92" s="51"/>
      <c r="NS92" s="51"/>
      <c r="NT92" s="51"/>
      <c r="NU92" s="51"/>
      <c r="NV92" s="51"/>
      <c r="NW92" s="51"/>
      <c r="NX92" s="51"/>
      <c r="NY92" s="51"/>
      <c r="NZ92" s="51"/>
      <c r="OA92" s="51"/>
      <c r="OB92" s="51"/>
      <c r="OC92" s="51"/>
      <c r="OD92" s="51"/>
      <c r="OE92" s="51"/>
      <c r="OF92" s="51"/>
      <c r="OG92" s="51"/>
      <c r="OH92" s="51"/>
      <c r="OI92" s="51"/>
      <c r="OJ92" s="51"/>
      <c r="OK92" s="51"/>
      <c r="OL92" s="51"/>
      <c r="OM92" s="51"/>
      <c r="ON92" s="51"/>
      <c r="OO92" s="51"/>
      <c r="OP92" s="51"/>
      <c r="OQ92" s="51"/>
      <c r="OR92" s="51"/>
      <c r="OS92" s="51"/>
      <c r="OT92" s="51"/>
      <c r="OU92" s="51"/>
      <c r="OV92" s="51"/>
      <c r="OW92" s="51"/>
      <c r="OX92" s="51"/>
      <c r="OY92" s="51"/>
      <c r="OZ92" s="51"/>
      <c r="PA92" s="51"/>
      <c r="PB92" s="51"/>
      <c r="PC92" s="51"/>
      <c r="PD92" s="51"/>
      <c r="PE92" s="51"/>
      <c r="PF92" s="51"/>
      <c r="PG92" s="51"/>
      <c r="PH92" s="51"/>
      <c r="PI92" s="51"/>
      <c r="PJ92" s="51"/>
      <c r="PK92" s="51"/>
      <c r="PL92" s="51"/>
      <c r="PM92" s="51"/>
      <c r="PN92" s="51"/>
      <c r="PO92" s="51"/>
      <c r="PP92" s="51"/>
      <c r="PQ92" s="51"/>
      <c r="PR92" s="51"/>
      <c r="PS92" s="51"/>
      <c r="PT92" s="51"/>
      <c r="PU92" s="51"/>
      <c r="PV92" s="51"/>
      <c r="PW92" s="51"/>
      <c r="PX92" s="51"/>
      <c r="PY92" s="51"/>
      <c r="PZ92" s="51"/>
      <c r="QA92" s="51"/>
      <c r="QB92" s="51"/>
      <c r="QC92" s="51"/>
      <c r="QD92" s="51"/>
      <c r="QE92" s="51"/>
      <c r="QF92" s="51"/>
      <c r="QG92" s="51"/>
      <c r="QH92" s="51"/>
      <c r="QI92" s="51"/>
      <c r="QJ92" s="51"/>
      <c r="QK92" s="51"/>
      <c r="QL92" s="51"/>
      <c r="QM92" s="51"/>
      <c r="QN92" s="51"/>
      <c r="QO92" s="51"/>
      <c r="QP92" s="51"/>
      <c r="QQ92" s="51"/>
      <c r="QR92" s="51"/>
      <c r="QS92" s="51"/>
      <c r="QT92" s="51"/>
      <c r="QU92" s="51"/>
      <c r="QV92" s="51"/>
      <c r="QW92" s="51"/>
      <c r="QX92" s="51"/>
      <c r="QY92" s="51"/>
      <c r="QZ92" s="51"/>
      <c r="RA92" s="51"/>
      <c r="RB92" s="51"/>
      <c r="RC92" s="51"/>
      <c r="RD92" s="51"/>
      <c r="RE92" s="51"/>
      <c r="RF92" s="51"/>
      <c r="RG92" s="51"/>
      <c r="RH92" s="51"/>
      <c r="RI92" s="51"/>
      <c r="RJ92" s="51"/>
      <c r="RK92" s="51"/>
      <c r="RL92" s="51"/>
      <c r="RM92" s="51"/>
      <c r="RN92" s="51"/>
      <c r="RO92" s="51"/>
      <c r="RP92" s="51"/>
      <c r="RQ92" s="51"/>
      <c r="RR92" s="51"/>
      <c r="RS92" s="51"/>
      <c r="RT92" s="51"/>
      <c r="RU92" s="51"/>
      <c r="RV92" s="51"/>
      <c r="RW92" s="51"/>
      <c r="RX92" s="51"/>
      <c r="RY92" s="51"/>
      <c r="RZ92" s="51"/>
      <c r="SA92" s="51"/>
      <c r="SB92" s="51"/>
      <c r="SC92" s="51"/>
      <c r="SD92" s="51"/>
      <c r="SE92" s="51"/>
      <c r="SF92" s="51"/>
      <c r="SG92" s="51"/>
      <c r="SH92" s="51"/>
      <c r="SI92" s="51"/>
      <c r="SJ92" s="51"/>
      <c r="SK92" s="51"/>
      <c r="SL92" s="51"/>
      <c r="SM92" s="51"/>
      <c r="SN92" s="51"/>
      <c r="SO92" s="51"/>
      <c r="SP92" s="51"/>
      <c r="SQ92" s="51"/>
      <c r="SR92" s="51"/>
      <c r="SS92" s="51"/>
      <c r="ST92" s="51"/>
      <c r="SU92" s="51"/>
      <c r="SV92" s="51"/>
      <c r="SW92" s="51"/>
      <c r="SX92" s="51"/>
      <c r="SY92" s="51"/>
      <c r="SZ92" s="51"/>
      <c r="TA92" s="51"/>
      <c r="TB92" s="51"/>
      <c r="TC92" s="51"/>
      <c r="TD92" s="51"/>
      <c r="TE92" s="51"/>
      <c r="TF92" s="51"/>
      <c r="TG92" s="51"/>
      <c r="TH92" s="51"/>
      <c r="TI92" s="51"/>
      <c r="TJ92" s="51"/>
      <c r="TK92" s="51"/>
      <c r="TL92" s="51"/>
      <c r="TM92" s="51"/>
      <c r="TN92" s="51"/>
      <c r="TO92" s="51"/>
      <c r="TP92" s="51"/>
      <c r="TQ92" s="51"/>
      <c r="TR92" s="51"/>
      <c r="TS92" s="51"/>
      <c r="TT92" s="51"/>
      <c r="TU92" s="51"/>
      <c r="TV92" s="51"/>
      <c r="TW92" s="51"/>
      <c r="TX92" s="51"/>
      <c r="TY92" s="51"/>
      <c r="TZ92" s="51"/>
      <c r="UA92" s="51"/>
      <c r="UB92" s="51"/>
      <c r="UC92" s="51"/>
      <c r="UD92" s="51"/>
      <c r="UE92" s="51"/>
      <c r="UF92" s="51"/>
      <c r="UG92" s="51"/>
      <c r="UH92" s="51"/>
      <c r="UI92" s="51"/>
      <c r="UJ92" s="51"/>
      <c r="UK92" s="51"/>
      <c r="UL92" s="51"/>
      <c r="UM92" s="51"/>
      <c r="UN92" s="51"/>
      <c r="UO92" s="51"/>
      <c r="UP92" s="51"/>
      <c r="UQ92" s="51"/>
      <c r="UR92" s="51"/>
      <c r="US92" s="51"/>
      <c r="UT92" s="51"/>
      <c r="UU92" s="51"/>
      <c r="UV92" s="51"/>
      <c r="UW92" s="51"/>
      <c r="UX92" s="51"/>
      <c r="UY92" s="51"/>
      <c r="UZ92" s="51"/>
      <c r="VA92" s="51"/>
      <c r="VB92" s="51"/>
      <c r="VC92" s="51"/>
      <c r="VD92" s="51"/>
      <c r="VE92" s="51"/>
      <c r="VF92" s="51"/>
      <c r="VG92" s="51"/>
      <c r="VH92" s="51"/>
      <c r="VI92" s="51"/>
      <c r="VJ92" s="51"/>
      <c r="VK92" s="51"/>
      <c r="VL92" s="51"/>
      <c r="VM92" s="51"/>
      <c r="VN92" s="51"/>
      <c r="VO92" s="51"/>
      <c r="VP92" s="51"/>
      <c r="VQ92" s="51"/>
      <c r="VR92" s="51"/>
      <c r="VS92" s="51"/>
      <c r="VT92" s="51"/>
      <c r="VU92" s="51"/>
      <c r="VV92" s="51"/>
      <c r="VW92" s="51"/>
      <c r="VX92" s="51"/>
      <c r="VY92" s="51"/>
      <c r="VZ92" s="51"/>
      <c r="WA92" s="51"/>
      <c r="WB92" s="51"/>
      <c r="WC92" s="51"/>
      <c r="WD92" s="51"/>
      <c r="WE92" s="51"/>
      <c r="WF92" s="51"/>
      <c r="WG92" s="51"/>
      <c r="WH92" s="51"/>
      <c r="WI92" s="51"/>
      <c r="WJ92" s="51"/>
      <c r="WK92" s="51"/>
      <c r="WL92" s="51"/>
      <c r="WM92" s="51"/>
      <c r="WN92" s="51"/>
      <c r="WO92" s="51"/>
      <c r="WP92" s="51"/>
      <c r="WQ92" s="51"/>
      <c r="WR92" s="51"/>
      <c r="WS92" s="51"/>
      <c r="WT92" s="51"/>
      <c r="WU92" s="51"/>
      <c r="WV92" s="51"/>
      <c r="WW92" s="51"/>
      <c r="WX92" s="51"/>
      <c r="WY92" s="51"/>
      <c r="WZ92" s="51"/>
      <c r="XA92" s="51"/>
      <c r="XB92" s="51"/>
      <c r="XC92" s="51"/>
      <c r="XD92" s="51"/>
      <c r="XE92" s="51"/>
      <c r="XF92" s="51"/>
      <c r="XG92" s="51"/>
      <c r="XH92" s="51"/>
      <c r="XI92" s="51"/>
      <c r="XJ92" s="51"/>
      <c r="XK92" s="51"/>
      <c r="XL92" s="51"/>
      <c r="XM92" s="51"/>
      <c r="XN92" s="51"/>
      <c r="XO92" s="51"/>
      <c r="XP92" s="51"/>
      <c r="XQ92" s="51"/>
      <c r="XR92" s="51"/>
      <c r="XS92" s="51"/>
      <c r="XT92" s="51"/>
      <c r="XU92" s="51"/>
      <c r="XV92" s="51"/>
      <c r="XW92" s="51"/>
      <c r="XX92" s="51"/>
      <c r="XY92" s="51"/>
      <c r="XZ92" s="51"/>
      <c r="YA92" s="51"/>
      <c r="YB92" s="51"/>
      <c r="YC92" s="51"/>
      <c r="YD92" s="51"/>
      <c r="YE92" s="51"/>
      <c r="YF92" s="51"/>
      <c r="YG92" s="51"/>
      <c r="YH92" s="51"/>
      <c r="YI92" s="51"/>
      <c r="YJ92" s="51"/>
      <c r="YK92" s="51"/>
      <c r="YL92" s="51"/>
      <c r="YM92" s="51"/>
      <c r="YN92" s="51"/>
      <c r="YO92" s="51"/>
      <c r="YP92" s="51"/>
      <c r="YQ92" s="51"/>
      <c r="YR92" s="51"/>
    </row>
    <row r="93" spans="1:668" s="52" customFormat="1" ht="15.75" x14ac:dyDescent="0.25">
      <c r="A93" s="4" t="s">
        <v>121</v>
      </c>
      <c r="B93" s="5" t="s">
        <v>119</v>
      </c>
      <c r="C93" s="5" t="s">
        <v>80</v>
      </c>
      <c r="D93" s="11">
        <v>44318</v>
      </c>
      <c r="E93" s="11" t="s">
        <v>150</v>
      </c>
      <c r="F93" s="7">
        <v>32000</v>
      </c>
      <c r="G93" s="6">
        <f t="shared" si="16"/>
        <v>918.4</v>
      </c>
      <c r="H93" s="6">
        <v>0</v>
      </c>
      <c r="I93" s="43">
        <v>972.8</v>
      </c>
      <c r="J93" s="45">
        <v>0</v>
      </c>
      <c r="K93" s="6">
        <f t="shared" si="17"/>
        <v>1891.1999999999998</v>
      </c>
      <c r="L93" s="71">
        <v>30108.799999999999</v>
      </c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64"/>
      <c r="IB93" s="64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  <c r="IW93" s="51"/>
      <c r="IX93" s="51"/>
      <c r="IY93" s="51"/>
      <c r="IZ93" s="51"/>
      <c r="JA93" s="51"/>
      <c r="JB93" s="51"/>
      <c r="JC93" s="51"/>
      <c r="JD93" s="51"/>
      <c r="JE93" s="51"/>
      <c r="JF93" s="51"/>
      <c r="JG93" s="51"/>
      <c r="JH93" s="51"/>
      <c r="JI93" s="51"/>
      <c r="JJ93" s="51"/>
      <c r="JK93" s="51"/>
      <c r="JL93" s="51"/>
      <c r="JM93" s="51"/>
      <c r="JN93" s="51"/>
      <c r="JO93" s="51"/>
      <c r="JP93" s="51"/>
      <c r="JQ93" s="51"/>
      <c r="JR93" s="51"/>
      <c r="JS93" s="51"/>
      <c r="JT93" s="51"/>
      <c r="JU93" s="51"/>
      <c r="JV93" s="51"/>
      <c r="JW93" s="51"/>
      <c r="JX93" s="51"/>
      <c r="JY93" s="51"/>
      <c r="JZ93" s="51"/>
      <c r="KA93" s="51"/>
      <c r="KB93" s="51"/>
      <c r="KC93" s="51"/>
      <c r="KD93" s="51"/>
      <c r="KE93" s="51"/>
      <c r="KF93" s="51"/>
      <c r="KG93" s="51"/>
      <c r="KH93" s="51"/>
      <c r="KI93" s="51"/>
      <c r="KJ93" s="51"/>
      <c r="KK93" s="51"/>
      <c r="KL93" s="51"/>
      <c r="KM93" s="51"/>
      <c r="KN93" s="51"/>
      <c r="KO93" s="51"/>
      <c r="KP93" s="51"/>
      <c r="KQ93" s="51"/>
      <c r="KR93" s="51"/>
      <c r="KS93" s="51"/>
      <c r="KT93" s="51"/>
      <c r="KU93" s="51"/>
      <c r="KV93" s="51"/>
      <c r="KW93" s="51"/>
      <c r="KX93" s="51"/>
      <c r="KY93" s="51"/>
      <c r="KZ93" s="51"/>
      <c r="LA93" s="51"/>
      <c r="LB93" s="51"/>
      <c r="LC93" s="51"/>
      <c r="LD93" s="51"/>
      <c r="LE93" s="51"/>
      <c r="LF93" s="51"/>
      <c r="LG93" s="51"/>
      <c r="LH93" s="51"/>
      <c r="LI93" s="51"/>
      <c r="LJ93" s="51"/>
      <c r="LK93" s="51"/>
      <c r="LL93" s="51"/>
      <c r="LM93" s="51"/>
      <c r="LN93" s="51"/>
      <c r="LO93" s="51"/>
      <c r="LP93" s="51"/>
      <c r="LQ93" s="51"/>
      <c r="LR93" s="51"/>
      <c r="LS93" s="51"/>
      <c r="LT93" s="51"/>
      <c r="LU93" s="51"/>
      <c r="LV93" s="51"/>
      <c r="LW93" s="51"/>
      <c r="LX93" s="51"/>
      <c r="LY93" s="51"/>
      <c r="LZ93" s="51"/>
      <c r="MA93" s="51"/>
      <c r="MB93" s="51"/>
      <c r="MC93" s="51"/>
      <c r="MD93" s="51"/>
      <c r="ME93" s="51"/>
      <c r="MF93" s="51"/>
      <c r="MG93" s="51"/>
      <c r="MH93" s="51"/>
      <c r="MI93" s="51"/>
      <c r="MJ93" s="51"/>
      <c r="MK93" s="51"/>
      <c r="ML93" s="51"/>
      <c r="MM93" s="51"/>
      <c r="MN93" s="51"/>
      <c r="MO93" s="51"/>
      <c r="MP93" s="51"/>
      <c r="MQ93" s="51"/>
      <c r="MR93" s="51"/>
      <c r="MS93" s="51"/>
      <c r="MT93" s="51"/>
      <c r="MU93" s="51"/>
      <c r="MV93" s="51"/>
      <c r="MW93" s="51"/>
      <c r="MX93" s="51"/>
      <c r="MY93" s="51"/>
      <c r="MZ93" s="51"/>
      <c r="NA93" s="51"/>
      <c r="NB93" s="51"/>
      <c r="NC93" s="51"/>
      <c r="ND93" s="51"/>
      <c r="NE93" s="51"/>
      <c r="NF93" s="51"/>
      <c r="NG93" s="51"/>
      <c r="NH93" s="51"/>
      <c r="NI93" s="51"/>
      <c r="NJ93" s="51"/>
      <c r="NK93" s="51"/>
      <c r="NL93" s="51"/>
      <c r="NM93" s="51"/>
      <c r="NN93" s="51"/>
      <c r="NO93" s="51"/>
      <c r="NP93" s="51"/>
      <c r="NQ93" s="51"/>
      <c r="NR93" s="51"/>
      <c r="NS93" s="51"/>
      <c r="NT93" s="51"/>
      <c r="NU93" s="51"/>
      <c r="NV93" s="51"/>
      <c r="NW93" s="51"/>
      <c r="NX93" s="51"/>
      <c r="NY93" s="51"/>
      <c r="NZ93" s="51"/>
      <c r="OA93" s="51"/>
      <c r="OB93" s="51"/>
      <c r="OC93" s="51"/>
      <c r="OD93" s="51"/>
      <c r="OE93" s="51"/>
      <c r="OF93" s="51"/>
      <c r="OG93" s="51"/>
      <c r="OH93" s="51"/>
      <c r="OI93" s="51"/>
      <c r="OJ93" s="51"/>
      <c r="OK93" s="51"/>
      <c r="OL93" s="51"/>
      <c r="OM93" s="51"/>
      <c r="ON93" s="51"/>
      <c r="OO93" s="51"/>
      <c r="OP93" s="51"/>
      <c r="OQ93" s="51"/>
      <c r="OR93" s="51"/>
      <c r="OS93" s="51"/>
      <c r="OT93" s="51"/>
      <c r="OU93" s="51"/>
      <c r="OV93" s="51"/>
      <c r="OW93" s="51"/>
      <c r="OX93" s="51"/>
      <c r="OY93" s="51"/>
      <c r="OZ93" s="51"/>
      <c r="PA93" s="51"/>
      <c r="PB93" s="51"/>
      <c r="PC93" s="51"/>
      <c r="PD93" s="51"/>
      <c r="PE93" s="51"/>
      <c r="PF93" s="51"/>
      <c r="PG93" s="51"/>
      <c r="PH93" s="51"/>
      <c r="PI93" s="51"/>
      <c r="PJ93" s="51"/>
      <c r="PK93" s="51"/>
      <c r="PL93" s="51"/>
      <c r="PM93" s="51"/>
      <c r="PN93" s="51"/>
      <c r="PO93" s="51"/>
      <c r="PP93" s="51"/>
      <c r="PQ93" s="51"/>
      <c r="PR93" s="51"/>
      <c r="PS93" s="51"/>
      <c r="PT93" s="51"/>
      <c r="PU93" s="51"/>
      <c r="PV93" s="51"/>
      <c r="PW93" s="51"/>
      <c r="PX93" s="51"/>
      <c r="PY93" s="51"/>
      <c r="PZ93" s="51"/>
      <c r="QA93" s="51"/>
      <c r="QB93" s="51"/>
      <c r="QC93" s="51"/>
      <c r="QD93" s="51"/>
      <c r="QE93" s="51"/>
      <c r="QF93" s="51"/>
      <c r="QG93" s="51"/>
      <c r="QH93" s="51"/>
      <c r="QI93" s="51"/>
      <c r="QJ93" s="51"/>
      <c r="QK93" s="51"/>
      <c r="QL93" s="51"/>
      <c r="QM93" s="51"/>
      <c r="QN93" s="51"/>
      <c r="QO93" s="51"/>
      <c r="QP93" s="51"/>
      <c r="QQ93" s="51"/>
      <c r="QR93" s="51"/>
      <c r="QS93" s="51"/>
      <c r="QT93" s="51"/>
      <c r="QU93" s="51"/>
      <c r="QV93" s="51"/>
      <c r="QW93" s="51"/>
      <c r="QX93" s="51"/>
      <c r="QY93" s="51"/>
      <c r="QZ93" s="51"/>
      <c r="RA93" s="51"/>
      <c r="RB93" s="51"/>
      <c r="RC93" s="51"/>
      <c r="RD93" s="51"/>
      <c r="RE93" s="51"/>
      <c r="RF93" s="51"/>
      <c r="RG93" s="51"/>
      <c r="RH93" s="51"/>
      <c r="RI93" s="51"/>
      <c r="RJ93" s="51"/>
      <c r="RK93" s="51"/>
      <c r="RL93" s="51"/>
      <c r="RM93" s="51"/>
      <c r="RN93" s="51"/>
      <c r="RO93" s="51"/>
      <c r="RP93" s="51"/>
      <c r="RQ93" s="51"/>
      <c r="RR93" s="51"/>
      <c r="RS93" s="51"/>
      <c r="RT93" s="51"/>
      <c r="RU93" s="51"/>
      <c r="RV93" s="51"/>
      <c r="RW93" s="51"/>
      <c r="RX93" s="51"/>
      <c r="RY93" s="51"/>
      <c r="RZ93" s="51"/>
      <c r="SA93" s="51"/>
      <c r="SB93" s="51"/>
      <c r="SC93" s="51"/>
      <c r="SD93" s="51"/>
      <c r="SE93" s="51"/>
      <c r="SF93" s="51"/>
      <c r="SG93" s="51"/>
      <c r="SH93" s="51"/>
      <c r="SI93" s="51"/>
      <c r="SJ93" s="51"/>
      <c r="SK93" s="51"/>
      <c r="SL93" s="51"/>
      <c r="SM93" s="51"/>
      <c r="SN93" s="51"/>
      <c r="SO93" s="51"/>
      <c r="SP93" s="51"/>
      <c r="SQ93" s="51"/>
      <c r="SR93" s="51"/>
      <c r="SS93" s="51"/>
      <c r="ST93" s="51"/>
      <c r="SU93" s="51"/>
      <c r="SV93" s="51"/>
      <c r="SW93" s="51"/>
      <c r="SX93" s="51"/>
      <c r="SY93" s="51"/>
      <c r="SZ93" s="51"/>
      <c r="TA93" s="51"/>
      <c r="TB93" s="51"/>
      <c r="TC93" s="51"/>
      <c r="TD93" s="51"/>
      <c r="TE93" s="51"/>
      <c r="TF93" s="51"/>
      <c r="TG93" s="51"/>
      <c r="TH93" s="51"/>
      <c r="TI93" s="51"/>
      <c r="TJ93" s="51"/>
      <c r="TK93" s="51"/>
      <c r="TL93" s="51"/>
      <c r="TM93" s="51"/>
      <c r="TN93" s="51"/>
      <c r="TO93" s="51"/>
      <c r="TP93" s="51"/>
      <c r="TQ93" s="51"/>
      <c r="TR93" s="51"/>
      <c r="TS93" s="51"/>
      <c r="TT93" s="51"/>
      <c r="TU93" s="51"/>
      <c r="TV93" s="51"/>
      <c r="TW93" s="51"/>
      <c r="TX93" s="51"/>
      <c r="TY93" s="51"/>
      <c r="TZ93" s="51"/>
      <c r="UA93" s="51"/>
      <c r="UB93" s="51"/>
      <c r="UC93" s="51"/>
      <c r="UD93" s="51"/>
      <c r="UE93" s="51"/>
      <c r="UF93" s="51"/>
      <c r="UG93" s="51"/>
      <c r="UH93" s="51"/>
      <c r="UI93" s="51"/>
      <c r="UJ93" s="51"/>
      <c r="UK93" s="51"/>
      <c r="UL93" s="51"/>
      <c r="UM93" s="51"/>
      <c r="UN93" s="51"/>
      <c r="UO93" s="51"/>
      <c r="UP93" s="51"/>
      <c r="UQ93" s="51"/>
      <c r="UR93" s="51"/>
      <c r="US93" s="51"/>
      <c r="UT93" s="51"/>
      <c r="UU93" s="51"/>
      <c r="UV93" s="51"/>
      <c r="UW93" s="51"/>
      <c r="UX93" s="51"/>
      <c r="UY93" s="51"/>
      <c r="UZ93" s="51"/>
      <c r="VA93" s="51"/>
      <c r="VB93" s="51"/>
      <c r="VC93" s="51"/>
      <c r="VD93" s="51"/>
      <c r="VE93" s="51"/>
      <c r="VF93" s="51"/>
      <c r="VG93" s="51"/>
      <c r="VH93" s="51"/>
      <c r="VI93" s="51"/>
      <c r="VJ93" s="51"/>
      <c r="VK93" s="51"/>
      <c r="VL93" s="51"/>
      <c r="VM93" s="51"/>
      <c r="VN93" s="51"/>
      <c r="VO93" s="51"/>
      <c r="VP93" s="51"/>
      <c r="VQ93" s="51"/>
      <c r="VR93" s="51"/>
      <c r="VS93" s="51"/>
      <c r="VT93" s="51"/>
      <c r="VU93" s="51"/>
      <c r="VV93" s="51"/>
      <c r="VW93" s="51"/>
      <c r="VX93" s="51"/>
      <c r="VY93" s="51"/>
      <c r="VZ93" s="51"/>
      <c r="WA93" s="51"/>
      <c r="WB93" s="51"/>
      <c r="WC93" s="51"/>
      <c r="WD93" s="51"/>
      <c r="WE93" s="51"/>
      <c r="WF93" s="51"/>
      <c r="WG93" s="51"/>
      <c r="WH93" s="51"/>
      <c r="WI93" s="51"/>
      <c r="WJ93" s="51"/>
      <c r="WK93" s="51"/>
      <c r="WL93" s="51"/>
      <c r="WM93" s="51"/>
      <c r="WN93" s="51"/>
      <c r="WO93" s="51"/>
      <c r="WP93" s="51"/>
      <c r="WQ93" s="51"/>
      <c r="WR93" s="51"/>
      <c r="WS93" s="51"/>
      <c r="WT93" s="51"/>
      <c r="WU93" s="51"/>
      <c r="WV93" s="51"/>
      <c r="WW93" s="51"/>
      <c r="WX93" s="51"/>
      <c r="WY93" s="51"/>
      <c r="WZ93" s="51"/>
      <c r="XA93" s="51"/>
      <c r="XB93" s="51"/>
      <c r="XC93" s="51"/>
      <c r="XD93" s="51"/>
      <c r="XE93" s="51"/>
      <c r="XF93" s="51"/>
      <c r="XG93" s="51"/>
      <c r="XH93" s="51"/>
      <c r="XI93" s="51"/>
      <c r="XJ93" s="51"/>
      <c r="XK93" s="51"/>
      <c r="XL93" s="51"/>
      <c r="XM93" s="51"/>
      <c r="XN93" s="51"/>
      <c r="XO93" s="51"/>
      <c r="XP93" s="51"/>
      <c r="XQ93" s="51"/>
      <c r="XR93" s="51"/>
      <c r="XS93" s="51"/>
      <c r="XT93" s="51"/>
      <c r="XU93" s="51"/>
      <c r="XV93" s="51"/>
      <c r="XW93" s="51"/>
      <c r="XX93" s="51"/>
      <c r="XY93" s="51"/>
      <c r="XZ93" s="51"/>
      <c r="YA93" s="51"/>
      <c r="YB93" s="51"/>
      <c r="YC93" s="51"/>
      <c r="YD93" s="51"/>
      <c r="YE93" s="51"/>
      <c r="YF93" s="51"/>
      <c r="YG93" s="51"/>
      <c r="YH93" s="51"/>
      <c r="YI93" s="51"/>
      <c r="YJ93" s="51"/>
      <c r="YK93" s="51"/>
      <c r="YL93" s="51"/>
      <c r="YM93" s="51"/>
      <c r="YN93" s="51"/>
      <c r="YO93" s="51"/>
      <c r="YP93" s="51"/>
      <c r="YQ93" s="51"/>
      <c r="YR93" s="51"/>
    </row>
    <row r="94" spans="1:668" s="52" customFormat="1" ht="15.75" x14ac:dyDescent="0.25">
      <c r="A94" s="4" t="s">
        <v>122</v>
      </c>
      <c r="B94" s="5" t="s">
        <v>119</v>
      </c>
      <c r="C94" s="5" t="s">
        <v>80</v>
      </c>
      <c r="D94" s="11">
        <v>44317</v>
      </c>
      <c r="E94" s="11" t="s">
        <v>150</v>
      </c>
      <c r="F94" s="7">
        <v>32000</v>
      </c>
      <c r="G94" s="6">
        <f t="shared" si="16"/>
        <v>918.4</v>
      </c>
      <c r="H94" s="6">
        <v>0</v>
      </c>
      <c r="I94" s="43">
        <v>972.8</v>
      </c>
      <c r="J94" s="45">
        <v>0</v>
      </c>
      <c r="K94" s="6">
        <f>G94+H94+I94</f>
        <v>1891.1999999999998</v>
      </c>
      <c r="L94" s="71">
        <v>30108.799999999999</v>
      </c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64"/>
      <c r="IB94" s="64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1"/>
      <c r="NO94" s="51"/>
      <c r="NP94" s="51"/>
      <c r="NQ94" s="51"/>
      <c r="NR94" s="51"/>
      <c r="NS94" s="51"/>
      <c r="NT94" s="51"/>
      <c r="NU94" s="51"/>
      <c r="NV94" s="51"/>
      <c r="NW94" s="51"/>
      <c r="NX94" s="51"/>
      <c r="NY94" s="51"/>
      <c r="NZ94" s="51"/>
      <c r="OA94" s="51"/>
      <c r="OB94" s="51"/>
      <c r="OC94" s="51"/>
      <c r="OD94" s="51"/>
      <c r="OE94" s="51"/>
      <c r="OF94" s="51"/>
      <c r="OG94" s="51"/>
      <c r="OH94" s="51"/>
      <c r="OI94" s="51"/>
      <c r="OJ94" s="51"/>
      <c r="OK94" s="51"/>
      <c r="OL94" s="51"/>
      <c r="OM94" s="51"/>
      <c r="ON94" s="51"/>
      <c r="OO94" s="51"/>
      <c r="OP94" s="51"/>
      <c r="OQ94" s="51"/>
      <c r="OR94" s="51"/>
      <c r="OS94" s="51"/>
      <c r="OT94" s="51"/>
      <c r="OU94" s="51"/>
      <c r="OV94" s="51"/>
      <c r="OW94" s="51"/>
      <c r="OX94" s="51"/>
      <c r="OY94" s="51"/>
      <c r="OZ94" s="51"/>
      <c r="PA94" s="51"/>
      <c r="PB94" s="51"/>
      <c r="PC94" s="51"/>
      <c r="PD94" s="51"/>
      <c r="PE94" s="51"/>
      <c r="PF94" s="51"/>
      <c r="PG94" s="51"/>
      <c r="PH94" s="51"/>
      <c r="PI94" s="51"/>
      <c r="PJ94" s="51"/>
      <c r="PK94" s="51"/>
      <c r="PL94" s="51"/>
      <c r="PM94" s="51"/>
      <c r="PN94" s="51"/>
      <c r="PO94" s="51"/>
      <c r="PP94" s="51"/>
      <c r="PQ94" s="51"/>
      <c r="PR94" s="51"/>
      <c r="PS94" s="51"/>
      <c r="PT94" s="51"/>
      <c r="PU94" s="51"/>
      <c r="PV94" s="51"/>
      <c r="PW94" s="51"/>
      <c r="PX94" s="51"/>
      <c r="PY94" s="51"/>
      <c r="PZ94" s="51"/>
      <c r="QA94" s="51"/>
      <c r="QB94" s="51"/>
      <c r="QC94" s="51"/>
      <c r="QD94" s="51"/>
      <c r="QE94" s="51"/>
      <c r="QF94" s="51"/>
      <c r="QG94" s="51"/>
      <c r="QH94" s="51"/>
      <c r="QI94" s="51"/>
      <c r="QJ94" s="51"/>
      <c r="QK94" s="51"/>
      <c r="QL94" s="51"/>
      <c r="QM94" s="51"/>
      <c r="QN94" s="51"/>
      <c r="QO94" s="51"/>
      <c r="QP94" s="51"/>
      <c r="QQ94" s="51"/>
      <c r="QR94" s="51"/>
      <c r="QS94" s="51"/>
      <c r="QT94" s="51"/>
      <c r="QU94" s="51"/>
      <c r="QV94" s="51"/>
      <c r="QW94" s="51"/>
      <c r="QX94" s="51"/>
      <c r="QY94" s="51"/>
      <c r="QZ94" s="51"/>
      <c r="RA94" s="51"/>
      <c r="RB94" s="51"/>
      <c r="RC94" s="51"/>
      <c r="RD94" s="51"/>
      <c r="RE94" s="51"/>
      <c r="RF94" s="51"/>
      <c r="RG94" s="51"/>
      <c r="RH94" s="51"/>
      <c r="RI94" s="51"/>
      <c r="RJ94" s="51"/>
      <c r="RK94" s="51"/>
      <c r="RL94" s="51"/>
      <c r="RM94" s="51"/>
      <c r="RN94" s="51"/>
      <c r="RO94" s="51"/>
      <c r="RP94" s="51"/>
      <c r="RQ94" s="51"/>
      <c r="RR94" s="51"/>
      <c r="RS94" s="51"/>
      <c r="RT94" s="51"/>
      <c r="RU94" s="51"/>
      <c r="RV94" s="51"/>
      <c r="RW94" s="51"/>
      <c r="RX94" s="51"/>
      <c r="RY94" s="51"/>
      <c r="RZ94" s="51"/>
      <c r="SA94" s="51"/>
      <c r="SB94" s="51"/>
      <c r="SC94" s="51"/>
      <c r="SD94" s="51"/>
      <c r="SE94" s="51"/>
      <c r="SF94" s="51"/>
      <c r="SG94" s="51"/>
      <c r="SH94" s="51"/>
      <c r="SI94" s="51"/>
      <c r="SJ94" s="51"/>
      <c r="SK94" s="51"/>
      <c r="SL94" s="51"/>
      <c r="SM94" s="51"/>
      <c r="SN94" s="51"/>
      <c r="SO94" s="51"/>
      <c r="SP94" s="51"/>
      <c r="SQ94" s="51"/>
      <c r="SR94" s="51"/>
      <c r="SS94" s="51"/>
      <c r="ST94" s="51"/>
      <c r="SU94" s="51"/>
      <c r="SV94" s="51"/>
      <c r="SW94" s="51"/>
      <c r="SX94" s="51"/>
      <c r="SY94" s="51"/>
      <c r="SZ94" s="51"/>
      <c r="TA94" s="51"/>
      <c r="TB94" s="51"/>
      <c r="TC94" s="51"/>
      <c r="TD94" s="51"/>
      <c r="TE94" s="51"/>
      <c r="TF94" s="51"/>
      <c r="TG94" s="51"/>
      <c r="TH94" s="51"/>
      <c r="TI94" s="51"/>
      <c r="TJ94" s="51"/>
      <c r="TK94" s="51"/>
      <c r="TL94" s="51"/>
      <c r="TM94" s="51"/>
      <c r="TN94" s="51"/>
      <c r="TO94" s="51"/>
      <c r="TP94" s="51"/>
      <c r="TQ94" s="51"/>
      <c r="TR94" s="51"/>
      <c r="TS94" s="51"/>
      <c r="TT94" s="51"/>
      <c r="TU94" s="51"/>
      <c r="TV94" s="51"/>
      <c r="TW94" s="51"/>
      <c r="TX94" s="51"/>
      <c r="TY94" s="51"/>
      <c r="TZ94" s="51"/>
      <c r="UA94" s="51"/>
      <c r="UB94" s="51"/>
      <c r="UC94" s="51"/>
      <c r="UD94" s="51"/>
      <c r="UE94" s="51"/>
      <c r="UF94" s="51"/>
      <c r="UG94" s="51"/>
      <c r="UH94" s="51"/>
      <c r="UI94" s="51"/>
      <c r="UJ94" s="51"/>
      <c r="UK94" s="51"/>
      <c r="UL94" s="51"/>
      <c r="UM94" s="51"/>
      <c r="UN94" s="51"/>
      <c r="UO94" s="51"/>
      <c r="UP94" s="51"/>
      <c r="UQ94" s="51"/>
      <c r="UR94" s="51"/>
      <c r="US94" s="51"/>
      <c r="UT94" s="51"/>
      <c r="UU94" s="51"/>
      <c r="UV94" s="51"/>
      <c r="UW94" s="51"/>
      <c r="UX94" s="51"/>
      <c r="UY94" s="51"/>
      <c r="UZ94" s="51"/>
      <c r="VA94" s="51"/>
      <c r="VB94" s="51"/>
      <c r="VC94" s="51"/>
      <c r="VD94" s="51"/>
      <c r="VE94" s="51"/>
      <c r="VF94" s="51"/>
      <c r="VG94" s="51"/>
      <c r="VH94" s="51"/>
      <c r="VI94" s="51"/>
      <c r="VJ94" s="51"/>
      <c r="VK94" s="51"/>
      <c r="VL94" s="51"/>
      <c r="VM94" s="51"/>
      <c r="VN94" s="51"/>
      <c r="VO94" s="51"/>
      <c r="VP94" s="51"/>
      <c r="VQ94" s="51"/>
      <c r="VR94" s="51"/>
      <c r="VS94" s="51"/>
      <c r="VT94" s="51"/>
      <c r="VU94" s="51"/>
      <c r="VV94" s="51"/>
      <c r="VW94" s="51"/>
      <c r="VX94" s="51"/>
      <c r="VY94" s="51"/>
      <c r="VZ94" s="51"/>
      <c r="WA94" s="51"/>
      <c r="WB94" s="51"/>
      <c r="WC94" s="51"/>
      <c r="WD94" s="51"/>
      <c r="WE94" s="51"/>
      <c r="WF94" s="51"/>
      <c r="WG94" s="51"/>
      <c r="WH94" s="51"/>
      <c r="WI94" s="51"/>
      <c r="WJ94" s="51"/>
      <c r="WK94" s="51"/>
      <c r="WL94" s="51"/>
      <c r="WM94" s="51"/>
      <c r="WN94" s="51"/>
      <c r="WO94" s="51"/>
      <c r="WP94" s="51"/>
      <c r="WQ94" s="51"/>
      <c r="WR94" s="51"/>
      <c r="WS94" s="51"/>
      <c r="WT94" s="51"/>
      <c r="WU94" s="51"/>
      <c r="WV94" s="51"/>
      <c r="WW94" s="51"/>
      <c r="WX94" s="51"/>
      <c r="WY94" s="51"/>
      <c r="WZ94" s="51"/>
      <c r="XA94" s="51"/>
      <c r="XB94" s="51"/>
      <c r="XC94" s="51"/>
      <c r="XD94" s="51"/>
      <c r="XE94" s="51"/>
      <c r="XF94" s="51"/>
      <c r="XG94" s="51"/>
      <c r="XH94" s="51"/>
      <c r="XI94" s="51"/>
      <c r="XJ94" s="51"/>
      <c r="XK94" s="51"/>
      <c r="XL94" s="51"/>
      <c r="XM94" s="51"/>
      <c r="XN94" s="51"/>
      <c r="XO94" s="51"/>
      <c r="XP94" s="51"/>
      <c r="XQ94" s="51"/>
      <c r="XR94" s="51"/>
      <c r="XS94" s="51"/>
      <c r="XT94" s="51"/>
      <c r="XU94" s="51"/>
      <c r="XV94" s="51"/>
      <c r="XW94" s="51"/>
      <c r="XX94" s="51"/>
      <c r="XY94" s="51"/>
      <c r="XZ94" s="51"/>
      <c r="YA94" s="51"/>
      <c r="YB94" s="51"/>
      <c r="YC94" s="51"/>
      <c r="YD94" s="51"/>
      <c r="YE94" s="51"/>
      <c r="YF94" s="51"/>
      <c r="YG94" s="51"/>
      <c r="YH94" s="51"/>
      <c r="YI94" s="51"/>
      <c r="YJ94" s="51"/>
      <c r="YK94" s="51"/>
      <c r="YL94" s="51"/>
      <c r="YM94" s="51"/>
      <c r="YN94" s="51"/>
      <c r="YO94" s="51"/>
      <c r="YP94" s="51"/>
      <c r="YQ94" s="51"/>
      <c r="YR94" s="51"/>
    </row>
    <row r="95" spans="1:668" ht="12.75" customHeight="1" x14ac:dyDescent="0.25">
      <c r="A95" s="4" t="s">
        <v>132</v>
      </c>
      <c r="B95" s="5" t="s">
        <v>133</v>
      </c>
      <c r="C95" s="6" t="s">
        <v>80</v>
      </c>
      <c r="D95" s="11">
        <v>44440</v>
      </c>
      <c r="E95" s="11" t="s">
        <v>150</v>
      </c>
      <c r="F95" s="7">
        <v>165000</v>
      </c>
      <c r="G95" s="6">
        <f>F95*0.0287</f>
        <v>4735.5</v>
      </c>
      <c r="H95" s="6">
        <v>27463.39</v>
      </c>
      <c r="I95" s="6">
        <f>F95*0.0304</f>
        <v>5016</v>
      </c>
      <c r="J95" s="6">
        <v>4742.3999999999996</v>
      </c>
      <c r="K95" s="6">
        <v>36941.29</v>
      </c>
      <c r="L95" s="71">
        <v>128058.71</v>
      </c>
      <c r="IA95" s="64"/>
      <c r="IB95" s="64"/>
    </row>
    <row r="96" spans="1:668" ht="18" customHeight="1" x14ac:dyDescent="0.25">
      <c r="A96" s="54" t="s">
        <v>15</v>
      </c>
      <c r="B96" s="13">
        <v>5</v>
      </c>
      <c r="C96" s="8"/>
      <c r="D96" s="54"/>
      <c r="E96" s="54"/>
      <c r="F96" s="8">
        <f t="shared" ref="F96:L96" si="18">SUM(F91:F95)</f>
        <v>293000</v>
      </c>
      <c r="G96" s="8">
        <f t="shared" si="18"/>
        <v>8409.1</v>
      </c>
      <c r="H96" s="8">
        <f t="shared" si="18"/>
        <v>27463.39</v>
      </c>
      <c r="I96" s="8">
        <f t="shared" si="18"/>
        <v>8907.2000000000007</v>
      </c>
      <c r="J96" s="8">
        <f t="shared" si="18"/>
        <v>5542.4</v>
      </c>
      <c r="K96" s="8">
        <f t="shared" si="18"/>
        <v>45306.09</v>
      </c>
      <c r="L96" s="72">
        <f>SUM(L91:L95)</f>
        <v>247693.91</v>
      </c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IA96" s="64"/>
      <c r="IB96" s="64"/>
    </row>
    <row r="97" spans="1:668" x14ac:dyDescent="0.25">
      <c r="A97" s="50" t="s">
        <v>73</v>
      </c>
      <c r="B97" s="3"/>
      <c r="C97" s="55"/>
      <c r="D97" s="51"/>
      <c r="E97" s="51"/>
    </row>
    <row r="98" spans="1:668" x14ac:dyDescent="0.25">
      <c r="A98" s="4" t="s">
        <v>56</v>
      </c>
      <c r="B98" s="5" t="s">
        <v>17</v>
      </c>
      <c r="C98" s="6" t="s">
        <v>80</v>
      </c>
      <c r="D98" s="11">
        <v>44197</v>
      </c>
      <c r="E98" s="11" t="s">
        <v>150</v>
      </c>
      <c r="F98" s="7">
        <v>45000</v>
      </c>
      <c r="G98" s="6">
        <f t="shared" ref="G98:G101" si="19">F98*0.0287</f>
        <v>1291.5</v>
      </c>
      <c r="H98" s="6">
        <v>1148.33</v>
      </c>
      <c r="I98" s="6">
        <f t="shared" ref="I98:I101" si="20">F98*0.0304</f>
        <v>1368</v>
      </c>
      <c r="J98" s="6">
        <v>1625</v>
      </c>
      <c r="K98" s="6">
        <v>5432.83</v>
      </c>
      <c r="L98" s="71">
        <f t="shared" ref="L98:L101" si="21">F98-K98</f>
        <v>39567.17</v>
      </c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</row>
    <row r="99" spans="1:668" x14ac:dyDescent="0.25">
      <c r="A99" s="51" t="s">
        <v>123</v>
      </c>
      <c r="B99" s="5" t="s">
        <v>62</v>
      </c>
      <c r="C99" s="6" t="s">
        <v>81</v>
      </c>
      <c r="D99" s="11">
        <v>44354</v>
      </c>
      <c r="E99" s="11" t="s">
        <v>150</v>
      </c>
      <c r="F99" s="7">
        <v>105000</v>
      </c>
      <c r="G99" s="6">
        <v>3013.5</v>
      </c>
      <c r="H99" s="6">
        <v>12943.96</v>
      </c>
      <c r="I99" s="6">
        <v>3192</v>
      </c>
      <c r="J99" s="6">
        <v>1350.12</v>
      </c>
      <c r="K99" s="6">
        <v>20499.580000000002</v>
      </c>
      <c r="L99" s="71">
        <v>84500.42</v>
      </c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</row>
    <row r="100" spans="1:668" x14ac:dyDescent="0.25">
      <c r="A100" s="4" t="s">
        <v>125</v>
      </c>
      <c r="B100" s="5" t="s">
        <v>124</v>
      </c>
      <c r="C100" s="6" t="s">
        <v>80</v>
      </c>
      <c r="D100" s="11">
        <v>44354</v>
      </c>
      <c r="E100" s="11" t="s">
        <v>150</v>
      </c>
      <c r="F100" s="7">
        <v>50000</v>
      </c>
      <c r="G100" s="6">
        <v>1435</v>
      </c>
      <c r="H100" s="6">
        <v>1854</v>
      </c>
      <c r="I100" s="6">
        <v>1520</v>
      </c>
      <c r="J100" s="6">
        <v>0</v>
      </c>
      <c r="K100" s="6">
        <v>4809</v>
      </c>
      <c r="L100" s="71">
        <v>45191</v>
      </c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  <c r="IW100" s="59"/>
      <c r="IX100" s="59"/>
      <c r="IY100" s="59"/>
      <c r="IZ100" s="59"/>
      <c r="JA100" s="59"/>
      <c r="JB100" s="59"/>
      <c r="JC100" s="59"/>
      <c r="JD100" s="59"/>
      <c r="JE100" s="59"/>
      <c r="JF100" s="59"/>
      <c r="JG100" s="59"/>
      <c r="JH100" s="59"/>
      <c r="JI100" s="59"/>
      <c r="JJ100" s="59"/>
      <c r="JK100" s="59"/>
      <c r="JL100" s="59"/>
      <c r="JM100" s="59"/>
      <c r="JN100" s="59"/>
      <c r="JO100" s="59"/>
      <c r="JP100" s="59"/>
      <c r="JQ100" s="59"/>
      <c r="JR100" s="59"/>
      <c r="JS100" s="59"/>
      <c r="JT100" s="59"/>
      <c r="JU100" s="59"/>
      <c r="JV100" s="59"/>
      <c r="JW100" s="59"/>
      <c r="JX100" s="59"/>
      <c r="JY100" s="59"/>
      <c r="JZ100" s="59"/>
      <c r="KA100" s="59"/>
      <c r="KB100" s="59"/>
      <c r="KC100" s="59"/>
      <c r="KD100" s="59"/>
      <c r="KE100" s="59"/>
      <c r="KF100" s="59"/>
      <c r="KG100" s="59"/>
      <c r="KH100" s="59"/>
      <c r="KI100" s="59"/>
      <c r="KJ100" s="59"/>
      <c r="KK100" s="59"/>
      <c r="KL100" s="59"/>
      <c r="KM100" s="59"/>
      <c r="KN100" s="59"/>
      <c r="KO100" s="59"/>
      <c r="KP100" s="59"/>
      <c r="KQ100" s="59"/>
      <c r="KR100" s="59"/>
      <c r="KS100" s="59"/>
      <c r="KT100" s="59"/>
      <c r="KU100" s="59"/>
      <c r="KV100" s="59"/>
      <c r="KW100" s="59"/>
      <c r="KX100" s="59"/>
      <c r="KY100" s="59"/>
      <c r="KZ100" s="59"/>
      <c r="LA100" s="59"/>
      <c r="LB100" s="59"/>
      <c r="LC100" s="59"/>
      <c r="LD100" s="59"/>
      <c r="LE100" s="59"/>
      <c r="LF100" s="59"/>
      <c r="LG100" s="59"/>
      <c r="LH100" s="59"/>
      <c r="LI100" s="59"/>
      <c r="LJ100" s="59"/>
      <c r="LK100" s="59"/>
      <c r="LL100" s="59"/>
      <c r="LM100" s="59"/>
      <c r="LN100" s="59"/>
      <c r="LO100" s="59"/>
      <c r="LP100" s="59"/>
      <c r="LQ100" s="59"/>
      <c r="LR100" s="59"/>
      <c r="LS100" s="59"/>
      <c r="LT100" s="59"/>
      <c r="LU100" s="59"/>
      <c r="LV100" s="59"/>
      <c r="LW100" s="59"/>
      <c r="LX100" s="59"/>
      <c r="LY100" s="59"/>
      <c r="LZ100" s="59"/>
      <c r="MA100" s="59"/>
      <c r="MB100" s="59"/>
      <c r="MC100" s="59"/>
      <c r="MD100" s="59"/>
      <c r="ME100" s="59"/>
      <c r="MF100" s="59"/>
      <c r="MG100" s="59"/>
      <c r="MH100" s="59"/>
      <c r="MI100" s="59"/>
      <c r="MJ100" s="59"/>
      <c r="MK100" s="59"/>
      <c r="ML100" s="59"/>
      <c r="MM100" s="59"/>
      <c r="MN100" s="59"/>
      <c r="MO100" s="59"/>
      <c r="MP100" s="59"/>
      <c r="MQ100" s="59"/>
      <c r="MR100" s="59"/>
      <c r="MS100" s="59"/>
      <c r="MT100" s="59"/>
      <c r="MU100" s="59"/>
      <c r="MV100" s="59"/>
      <c r="MW100" s="59"/>
      <c r="MX100" s="59"/>
      <c r="MY100" s="59"/>
      <c r="MZ100" s="59"/>
      <c r="NA100" s="59"/>
      <c r="NB100" s="59"/>
      <c r="NC100" s="59"/>
      <c r="ND100" s="59"/>
      <c r="NE100" s="59"/>
      <c r="NF100" s="59"/>
      <c r="NG100" s="59"/>
      <c r="NH100" s="59"/>
      <c r="NI100" s="59"/>
      <c r="NJ100" s="59"/>
      <c r="NK100" s="59"/>
      <c r="NL100" s="59"/>
      <c r="NM100" s="59"/>
      <c r="NN100" s="59"/>
      <c r="NO100" s="59"/>
      <c r="NP100" s="59"/>
      <c r="NQ100" s="59"/>
      <c r="NR100" s="59"/>
      <c r="NS100" s="59"/>
      <c r="NT100" s="59"/>
      <c r="NU100" s="59"/>
      <c r="NV100" s="59"/>
      <c r="NW100" s="59"/>
      <c r="NX100" s="59"/>
      <c r="NY100" s="59"/>
      <c r="NZ100" s="59"/>
      <c r="OA100" s="59"/>
      <c r="OB100" s="59"/>
      <c r="OC100" s="59"/>
      <c r="OD100" s="59"/>
      <c r="OE100" s="59"/>
      <c r="OF100" s="59"/>
      <c r="OG100" s="59"/>
      <c r="OH100" s="59"/>
      <c r="OI100" s="59"/>
      <c r="OJ100" s="59"/>
      <c r="OK100" s="59"/>
      <c r="OL100" s="59"/>
      <c r="OM100" s="59"/>
      <c r="ON100" s="59"/>
      <c r="OO100" s="59"/>
      <c r="OP100" s="59"/>
      <c r="OQ100" s="59"/>
      <c r="OR100" s="59"/>
      <c r="OS100" s="59"/>
      <c r="OT100" s="59"/>
      <c r="OU100" s="59"/>
      <c r="OV100" s="59"/>
      <c r="OW100" s="59"/>
      <c r="OX100" s="59"/>
      <c r="OY100" s="59"/>
      <c r="OZ100" s="59"/>
      <c r="PA100" s="59"/>
      <c r="PB100" s="59"/>
      <c r="PC100" s="59"/>
      <c r="PD100" s="59"/>
      <c r="PE100" s="59"/>
      <c r="PF100" s="59"/>
      <c r="PG100" s="59"/>
      <c r="PH100" s="59"/>
      <c r="PI100" s="59"/>
      <c r="PJ100" s="59"/>
      <c r="PK100" s="59"/>
      <c r="PL100" s="59"/>
      <c r="PM100" s="59"/>
      <c r="PN100" s="59"/>
      <c r="PO100" s="59"/>
      <c r="PP100" s="59"/>
      <c r="PQ100" s="59"/>
      <c r="PR100" s="59"/>
      <c r="PS100" s="59"/>
      <c r="PT100" s="59"/>
      <c r="PU100" s="59"/>
      <c r="PV100" s="59"/>
      <c r="PW100" s="59"/>
      <c r="PX100" s="59"/>
      <c r="PY100" s="59"/>
      <c r="PZ100" s="59"/>
      <c r="QA100" s="59"/>
      <c r="QB100" s="59"/>
      <c r="QC100" s="59"/>
      <c r="QD100" s="59"/>
      <c r="QE100" s="59"/>
      <c r="QF100" s="59"/>
      <c r="QG100" s="59"/>
      <c r="QH100" s="59"/>
      <c r="QI100" s="59"/>
      <c r="QJ100" s="59"/>
      <c r="QK100" s="59"/>
      <c r="QL100" s="59"/>
      <c r="QM100" s="59"/>
      <c r="QN100" s="59"/>
      <c r="QO100" s="59"/>
      <c r="QP100" s="59"/>
      <c r="QQ100" s="59"/>
      <c r="QR100" s="59"/>
      <c r="QS100" s="59"/>
      <c r="QT100" s="59"/>
      <c r="QU100" s="59"/>
      <c r="QV100" s="59"/>
      <c r="QW100" s="59"/>
      <c r="QX100" s="59"/>
      <c r="QY100" s="59"/>
      <c r="QZ100" s="59"/>
      <c r="RA100" s="59"/>
      <c r="RB100" s="59"/>
      <c r="RC100" s="59"/>
      <c r="RD100" s="59"/>
      <c r="RE100" s="59"/>
      <c r="RF100" s="59"/>
      <c r="RG100" s="59"/>
      <c r="RH100" s="59"/>
      <c r="RI100" s="59"/>
      <c r="RJ100" s="59"/>
      <c r="RK100" s="59"/>
      <c r="RL100" s="59"/>
      <c r="RM100" s="59"/>
      <c r="RN100" s="59"/>
      <c r="RO100" s="59"/>
      <c r="RP100" s="59"/>
      <c r="RQ100" s="59"/>
      <c r="RR100" s="59"/>
      <c r="RS100" s="59"/>
      <c r="RT100" s="59"/>
      <c r="RU100" s="59"/>
      <c r="RV100" s="59"/>
      <c r="RW100" s="59"/>
      <c r="RX100" s="59"/>
      <c r="RY100" s="59"/>
      <c r="RZ100" s="59"/>
      <c r="SA100" s="59"/>
      <c r="SB100" s="59"/>
      <c r="SC100" s="59"/>
      <c r="SD100" s="59"/>
      <c r="SE100" s="59"/>
      <c r="SF100" s="59"/>
      <c r="SG100" s="59"/>
      <c r="SH100" s="59"/>
      <c r="SI100" s="59"/>
      <c r="SJ100" s="59"/>
      <c r="SK100" s="59"/>
      <c r="SL100" s="59"/>
      <c r="SM100" s="59"/>
      <c r="SN100" s="59"/>
      <c r="SO100" s="59"/>
      <c r="SP100" s="59"/>
      <c r="SQ100" s="59"/>
      <c r="SR100" s="59"/>
      <c r="SS100" s="59"/>
      <c r="ST100" s="59"/>
      <c r="SU100" s="59"/>
      <c r="SV100" s="59"/>
      <c r="SW100" s="59"/>
      <c r="SX100" s="59"/>
      <c r="SY100" s="59"/>
      <c r="SZ100" s="59"/>
      <c r="TA100" s="59"/>
      <c r="TB100" s="59"/>
      <c r="TC100" s="59"/>
      <c r="TD100" s="59"/>
      <c r="TE100" s="59"/>
      <c r="TF100" s="59"/>
      <c r="TG100" s="59"/>
      <c r="TH100" s="59"/>
      <c r="TI100" s="59"/>
      <c r="TJ100" s="59"/>
      <c r="TK100" s="59"/>
      <c r="TL100" s="59"/>
      <c r="TM100" s="59"/>
      <c r="TN100" s="59"/>
      <c r="TO100" s="59"/>
      <c r="TP100" s="59"/>
      <c r="TQ100" s="59"/>
      <c r="TR100" s="59"/>
      <c r="TS100" s="59"/>
      <c r="TT100" s="59"/>
      <c r="TU100" s="59"/>
      <c r="TV100" s="59"/>
      <c r="TW100" s="59"/>
      <c r="TX100" s="59"/>
      <c r="TY100" s="59"/>
      <c r="TZ100" s="59"/>
      <c r="UA100" s="59"/>
      <c r="UB100" s="59"/>
      <c r="UC100" s="59"/>
      <c r="UD100" s="59"/>
      <c r="UE100" s="59"/>
      <c r="UF100" s="59"/>
      <c r="UG100" s="59"/>
      <c r="UH100" s="59"/>
      <c r="UI100" s="59"/>
      <c r="UJ100" s="59"/>
      <c r="UK100" s="59"/>
      <c r="UL100" s="59"/>
      <c r="UM100" s="59"/>
      <c r="UN100" s="59"/>
      <c r="UO100" s="59"/>
      <c r="UP100" s="59"/>
      <c r="UQ100" s="59"/>
      <c r="UR100" s="59"/>
      <c r="US100" s="59"/>
      <c r="UT100" s="59"/>
      <c r="UU100" s="59"/>
      <c r="UV100" s="59"/>
      <c r="UW100" s="59"/>
      <c r="UX100" s="59"/>
      <c r="UY100" s="59"/>
      <c r="UZ100" s="59"/>
      <c r="VA100" s="59"/>
      <c r="VB100" s="59"/>
      <c r="VC100" s="59"/>
      <c r="VD100" s="59"/>
      <c r="VE100" s="59"/>
      <c r="VF100" s="59"/>
      <c r="VG100" s="59"/>
      <c r="VH100" s="59"/>
      <c r="VI100" s="59"/>
      <c r="VJ100" s="59"/>
      <c r="VK100" s="59"/>
      <c r="VL100" s="59"/>
      <c r="VM100" s="59"/>
      <c r="VN100" s="59"/>
      <c r="VO100" s="59"/>
      <c r="VP100" s="59"/>
      <c r="VQ100" s="59"/>
      <c r="VR100" s="59"/>
      <c r="VS100" s="59"/>
      <c r="VT100" s="59"/>
      <c r="VU100" s="59"/>
      <c r="VV100" s="59"/>
      <c r="VW100" s="59"/>
      <c r="VX100" s="59"/>
      <c r="VY100" s="59"/>
      <c r="VZ100" s="59"/>
      <c r="WA100" s="59"/>
      <c r="WB100" s="59"/>
      <c r="WC100" s="59"/>
      <c r="WD100" s="59"/>
      <c r="WE100" s="59"/>
      <c r="WF100" s="59"/>
      <c r="WG100" s="59"/>
      <c r="WH100" s="59"/>
      <c r="WI100" s="59"/>
      <c r="WJ100" s="59"/>
      <c r="WK100" s="59"/>
      <c r="WL100" s="59"/>
      <c r="WM100" s="59"/>
      <c r="WN100" s="59"/>
      <c r="WO100" s="59"/>
      <c r="WP100" s="59"/>
      <c r="WQ100" s="59"/>
      <c r="WR100" s="59"/>
      <c r="WS100" s="59"/>
      <c r="WT100" s="59"/>
      <c r="WU100" s="59"/>
      <c r="WV100" s="59"/>
      <c r="WW100" s="59"/>
      <c r="WX100" s="59"/>
      <c r="WY100" s="59"/>
      <c r="WZ100" s="59"/>
      <c r="XA100" s="59"/>
      <c r="XB100" s="59"/>
      <c r="XC100" s="59"/>
      <c r="XD100" s="59"/>
      <c r="XE100" s="59"/>
      <c r="XF100" s="59"/>
      <c r="XG100" s="59"/>
      <c r="XH100" s="59"/>
      <c r="XI100" s="59"/>
      <c r="XJ100" s="59"/>
      <c r="XK100" s="59"/>
      <c r="XL100" s="59"/>
      <c r="XM100" s="59"/>
      <c r="XN100" s="59"/>
      <c r="XO100" s="59"/>
      <c r="XP100" s="59"/>
      <c r="XQ100" s="59"/>
      <c r="XR100" s="59"/>
      <c r="XS100" s="59"/>
      <c r="XT100" s="59"/>
      <c r="XU100" s="59"/>
      <c r="XV100" s="59"/>
      <c r="XW100" s="59"/>
      <c r="XX100" s="59"/>
      <c r="XY100" s="59"/>
      <c r="XZ100" s="59"/>
      <c r="YA100" s="59"/>
      <c r="YB100" s="59"/>
      <c r="YC100" s="59"/>
      <c r="YD100" s="59"/>
      <c r="YE100" s="59"/>
      <c r="YF100" s="59"/>
      <c r="YG100" s="59"/>
      <c r="YH100" s="59"/>
      <c r="YI100" s="59"/>
      <c r="YJ100" s="59"/>
      <c r="YK100" s="59"/>
      <c r="YL100" s="59"/>
      <c r="YM100" s="59"/>
      <c r="YN100" s="59"/>
      <c r="YO100" s="59"/>
      <c r="YP100" s="59"/>
      <c r="YQ100" s="59"/>
      <c r="YR100" s="59"/>
    </row>
    <row r="101" spans="1:668" x14ac:dyDescent="0.25">
      <c r="A101" s="4" t="s">
        <v>57</v>
      </c>
      <c r="B101" s="5" t="s">
        <v>17</v>
      </c>
      <c r="C101" s="6" t="s">
        <v>81</v>
      </c>
      <c r="D101" s="11">
        <v>44197</v>
      </c>
      <c r="E101" s="11" t="s">
        <v>150</v>
      </c>
      <c r="F101" s="7">
        <v>45000</v>
      </c>
      <c r="G101" s="6">
        <f t="shared" si="19"/>
        <v>1291.5</v>
      </c>
      <c r="H101" s="6">
        <v>1148.33</v>
      </c>
      <c r="I101" s="6">
        <f t="shared" si="20"/>
        <v>1368</v>
      </c>
      <c r="J101" s="6">
        <v>1766.67</v>
      </c>
      <c r="K101" s="6">
        <v>5574.5</v>
      </c>
      <c r="L101" s="71">
        <f t="shared" si="21"/>
        <v>39425.5</v>
      </c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  <c r="IW101" s="59"/>
      <c r="IX101" s="59"/>
      <c r="IY101" s="59"/>
      <c r="IZ101" s="59"/>
      <c r="JA101" s="59"/>
      <c r="JB101" s="59"/>
      <c r="JC101" s="59"/>
      <c r="JD101" s="59"/>
      <c r="JE101" s="59"/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  <c r="JT101" s="59"/>
      <c r="JU101" s="59"/>
      <c r="JV101" s="59"/>
      <c r="JW101" s="59"/>
      <c r="JX101" s="59"/>
      <c r="JY101" s="59"/>
      <c r="JZ101" s="59"/>
      <c r="KA101" s="59"/>
      <c r="KB101" s="59"/>
      <c r="KC101" s="59"/>
      <c r="KD101" s="59"/>
      <c r="KE101" s="59"/>
      <c r="KF101" s="59"/>
      <c r="KG101" s="59"/>
      <c r="KH101" s="59"/>
      <c r="KI101" s="59"/>
      <c r="KJ101" s="59"/>
      <c r="KK101" s="59"/>
      <c r="KL101" s="59"/>
      <c r="KM101" s="59"/>
      <c r="KN101" s="59"/>
      <c r="KO101" s="59"/>
      <c r="KP101" s="59"/>
      <c r="KQ101" s="59"/>
      <c r="KR101" s="59"/>
      <c r="KS101" s="59"/>
      <c r="KT101" s="59"/>
      <c r="KU101" s="59"/>
      <c r="KV101" s="59"/>
      <c r="KW101" s="59"/>
      <c r="KX101" s="59"/>
      <c r="KY101" s="59"/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L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D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  <c r="RV101" s="59"/>
      <c r="RW101" s="59"/>
      <c r="RX101" s="59"/>
      <c r="RY101" s="59"/>
      <c r="RZ101" s="59"/>
      <c r="SA101" s="59"/>
      <c r="SB101" s="59"/>
      <c r="SC101" s="59"/>
      <c r="SD101" s="59"/>
      <c r="SE101" s="59"/>
      <c r="SF101" s="59"/>
      <c r="SG101" s="59"/>
      <c r="SH101" s="59"/>
      <c r="SI101" s="59"/>
      <c r="SJ101" s="59"/>
      <c r="SK101" s="59"/>
      <c r="SL101" s="59"/>
      <c r="SM101" s="59"/>
      <c r="SN101" s="59"/>
      <c r="SO101" s="59"/>
      <c r="SP101" s="59"/>
      <c r="SQ101" s="59"/>
      <c r="SR101" s="59"/>
      <c r="SS101" s="59"/>
      <c r="ST101" s="59"/>
      <c r="SU101" s="59"/>
      <c r="SV101" s="59"/>
      <c r="SW101" s="59"/>
      <c r="SX101" s="59"/>
      <c r="SY101" s="59"/>
      <c r="SZ101" s="59"/>
      <c r="TA101" s="59"/>
      <c r="TB101" s="59"/>
      <c r="TC101" s="59"/>
      <c r="TD101" s="59"/>
      <c r="TE101" s="59"/>
      <c r="TF101" s="59"/>
      <c r="TG101" s="59"/>
      <c r="TH101" s="59"/>
      <c r="TI101" s="59"/>
      <c r="TJ101" s="59"/>
      <c r="TK101" s="59"/>
      <c r="TL101" s="59"/>
      <c r="TM101" s="59"/>
      <c r="TN101" s="59"/>
      <c r="TO101" s="59"/>
      <c r="TP101" s="59"/>
      <c r="TQ101" s="59"/>
      <c r="TR101" s="59"/>
      <c r="TS101" s="59"/>
      <c r="TT101" s="59"/>
      <c r="TU101" s="59"/>
      <c r="TV101" s="59"/>
      <c r="TW101" s="59"/>
      <c r="TX101" s="59"/>
      <c r="TY101" s="59"/>
      <c r="TZ101" s="59"/>
      <c r="UA101" s="59"/>
      <c r="UB101" s="59"/>
      <c r="UC101" s="59"/>
      <c r="UD101" s="59"/>
      <c r="UE101" s="59"/>
      <c r="UF101" s="59"/>
      <c r="UG101" s="59"/>
      <c r="UH101" s="59"/>
      <c r="UI101" s="59"/>
      <c r="UJ101" s="59"/>
      <c r="UK101" s="59"/>
      <c r="UL101" s="59"/>
      <c r="UM101" s="59"/>
      <c r="UN101" s="59"/>
      <c r="UO101" s="59"/>
      <c r="UP101" s="59"/>
      <c r="UQ101" s="59"/>
      <c r="UR101" s="59"/>
      <c r="US101" s="59"/>
      <c r="UT101" s="59"/>
      <c r="UU101" s="59"/>
      <c r="UV101" s="59"/>
      <c r="UW101" s="59"/>
      <c r="UX101" s="59"/>
      <c r="UY101" s="59"/>
      <c r="UZ101" s="59"/>
      <c r="VA101" s="59"/>
      <c r="VB101" s="59"/>
      <c r="VC101" s="59"/>
      <c r="VD101" s="59"/>
      <c r="VE101" s="59"/>
      <c r="VF101" s="59"/>
      <c r="VG101" s="59"/>
      <c r="VH101" s="59"/>
      <c r="VI101" s="59"/>
      <c r="VJ101" s="59"/>
      <c r="VK101" s="59"/>
      <c r="VL101" s="59"/>
      <c r="VM101" s="59"/>
      <c r="VN101" s="59"/>
      <c r="VO101" s="59"/>
      <c r="VP101" s="59"/>
      <c r="VQ101" s="59"/>
      <c r="VR101" s="59"/>
      <c r="VS101" s="59"/>
      <c r="VT101" s="59"/>
      <c r="VU101" s="59"/>
      <c r="VV101" s="59"/>
      <c r="VW101" s="59"/>
      <c r="VX101" s="59"/>
      <c r="VY101" s="59"/>
      <c r="VZ101" s="59"/>
      <c r="WA101" s="59"/>
      <c r="WB101" s="59"/>
      <c r="WC101" s="59"/>
      <c r="WD101" s="59"/>
      <c r="WE101" s="59"/>
      <c r="WF101" s="59"/>
      <c r="WG101" s="59"/>
      <c r="WH101" s="59"/>
      <c r="WI101" s="59"/>
      <c r="WJ101" s="59"/>
      <c r="WK101" s="59"/>
      <c r="WL101" s="59"/>
      <c r="WM101" s="59"/>
      <c r="WN101" s="59"/>
      <c r="WO101" s="59"/>
      <c r="WP101" s="59"/>
      <c r="WQ101" s="59"/>
      <c r="WR101" s="59"/>
      <c r="WS101" s="59"/>
      <c r="WT101" s="59"/>
      <c r="WU101" s="59"/>
      <c r="WV101" s="59"/>
      <c r="WW101" s="59"/>
      <c r="WX101" s="59"/>
      <c r="WY101" s="59"/>
      <c r="WZ101" s="59"/>
      <c r="XA101" s="59"/>
      <c r="XB101" s="59"/>
      <c r="XC101" s="59"/>
      <c r="XD101" s="59"/>
      <c r="XE101" s="59"/>
      <c r="XF101" s="59"/>
      <c r="XG101" s="59"/>
      <c r="XH101" s="59"/>
      <c r="XI101" s="59"/>
      <c r="XJ101" s="59"/>
      <c r="XK101" s="59"/>
      <c r="XL101" s="59"/>
      <c r="XM101" s="59"/>
      <c r="XN101" s="59"/>
      <c r="XO101" s="59"/>
      <c r="XP101" s="59"/>
      <c r="XQ101" s="59"/>
      <c r="XR101" s="59"/>
      <c r="XS101" s="59"/>
      <c r="XT101" s="59"/>
      <c r="XU101" s="59"/>
      <c r="XV101" s="59"/>
      <c r="XW101" s="59"/>
      <c r="XX101" s="59"/>
      <c r="XY101" s="59"/>
      <c r="XZ101" s="59"/>
      <c r="YA101" s="59"/>
      <c r="YB101" s="59"/>
      <c r="YC101" s="59"/>
      <c r="YD101" s="59"/>
      <c r="YE101" s="59"/>
      <c r="YF101" s="59"/>
      <c r="YG101" s="59"/>
      <c r="YH101" s="59"/>
      <c r="YI101" s="59"/>
      <c r="YJ101" s="59"/>
      <c r="YK101" s="59"/>
      <c r="YL101" s="59"/>
      <c r="YM101" s="59"/>
      <c r="YN101" s="59"/>
      <c r="YO101" s="59"/>
      <c r="YP101" s="59"/>
      <c r="YQ101" s="59"/>
      <c r="YR101" s="59"/>
    </row>
    <row r="102" spans="1:668" x14ac:dyDescent="0.25">
      <c r="A102" s="54" t="s">
        <v>15</v>
      </c>
      <c r="B102" s="13">
        <v>4</v>
      </c>
      <c r="C102" s="8"/>
      <c r="D102" s="54"/>
      <c r="E102" s="54"/>
      <c r="F102" s="8">
        <f t="shared" ref="F102:K102" si="22">SUM(F98:F101)</f>
        <v>245000</v>
      </c>
      <c r="G102" s="8">
        <f t="shared" si="22"/>
        <v>7031.5</v>
      </c>
      <c r="H102" s="8">
        <f t="shared" si="22"/>
        <v>17094.62</v>
      </c>
      <c r="I102" s="8">
        <f t="shared" si="22"/>
        <v>7448</v>
      </c>
      <c r="J102" s="8">
        <f t="shared" si="22"/>
        <v>4741.79</v>
      </c>
      <c r="K102" s="8">
        <f t="shared" si="22"/>
        <v>36315.910000000003</v>
      </c>
      <c r="L102" s="72">
        <f>SUM(L98:L101)</f>
        <v>208684.09</v>
      </c>
      <c r="M102" s="61"/>
      <c r="N102" s="61"/>
      <c r="IC102" s="65"/>
      <c r="ID102" s="65"/>
      <c r="IE102" s="65"/>
      <c r="IF102" s="65"/>
      <c r="IG102" s="65"/>
      <c r="IH102" s="65"/>
      <c r="II102" s="65"/>
      <c r="IJ102" s="65"/>
      <c r="IK102" s="65"/>
      <c r="IL102" s="65"/>
      <c r="IM102" s="65"/>
      <c r="IN102" s="65"/>
      <c r="IO102" s="65"/>
      <c r="IP102" s="65"/>
      <c r="IQ102" s="65"/>
      <c r="IR102" s="65"/>
      <c r="IS102" s="65"/>
      <c r="IT102" s="65"/>
      <c r="IU102" s="65"/>
      <c r="IV102" s="65"/>
      <c r="IW102" s="65"/>
      <c r="IX102" s="65"/>
      <c r="IY102" s="65"/>
      <c r="IZ102" s="65"/>
      <c r="JA102" s="65"/>
      <c r="JB102" s="65"/>
      <c r="JC102" s="65"/>
      <c r="JD102" s="65"/>
      <c r="JE102" s="65"/>
      <c r="JF102" s="65"/>
      <c r="JG102" s="65"/>
      <c r="JH102" s="65"/>
      <c r="JI102" s="65"/>
      <c r="JJ102" s="65"/>
      <c r="JK102" s="65"/>
      <c r="JL102" s="65"/>
      <c r="JM102" s="65"/>
      <c r="JN102" s="65"/>
      <c r="JO102" s="65"/>
      <c r="JP102" s="65"/>
      <c r="JQ102" s="65"/>
      <c r="JR102" s="65"/>
      <c r="JS102" s="65"/>
      <c r="JT102" s="65"/>
      <c r="JU102" s="65"/>
      <c r="JV102" s="65"/>
      <c r="JW102" s="65"/>
      <c r="JX102" s="65"/>
      <c r="JY102" s="65"/>
      <c r="JZ102" s="65"/>
      <c r="KA102" s="65"/>
      <c r="KB102" s="65"/>
      <c r="KC102" s="65"/>
      <c r="KD102" s="65"/>
      <c r="KE102" s="65"/>
      <c r="KF102" s="65"/>
      <c r="KG102" s="65"/>
      <c r="KH102" s="65"/>
      <c r="KI102" s="65"/>
      <c r="KJ102" s="65"/>
      <c r="KK102" s="65"/>
      <c r="KL102" s="65"/>
      <c r="KM102" s="65"/>
      <c r="KN102" s="65"/>
      <c r="KO102" s="65"/>
      <c r="KP102" s="65"/>
      <c r="KQ102" s="65"/>
      <c r="KR102" s="65"/>
      <c r="KS102" s="65"/>
      <c r="KT102" s="65"/>
      <c r="KU102" s="65"/>
      <c r="KV102" s="65"/>
      <c r="KW102" s="65"/>
      <c r="KX102" s="65"/>
      <c r="KY102" s="65"/>
      <c r="KZ102" s="65"/>
      <c r="LA102" s="65"/>
      <c r="LB102" s="65"/>
      <c r="LC102" s="65"/>
      <c r="LD102" s="65"/>
      <c r="LE102" s="65"/>
      <c r="LF102" s="65"/>
      <c r="LG102" s="65"/>
      <c r="LH102" s="65"/>
      <c r="LI102" s="65"/>
      <c r="LJ102" s="65"/>
      <c r="LK102" s="65"/>
      <c r="LL102" s="65"/>
      <c r="LM102" s="65"/>
      <c r="LN102" s="65"/>
      <c r="LO102" s="65"/>
      <c r="LP102" s="65"/>
      <c r="LQ102" s="65"/>
      <c r="LR102" s="65"/>
      <c r="LS102" s="65"/>
      <c r="LT102" s="65"/>
      <c r="LU102" s="65"/>
      <c r="LV102" s="65"/>
      <c r="LW102" s="65"/>
      <c r="LX102" s="65"/>
      <c r="LY102" s="65"/>
      <c r="LZ102" s="65"/>
      <c r="MA102" s="65"/>
      <c r="MB102" s="65"/>
      <c r="MC102" s="65"/>
      <c r="MD102" s="65"/>
      <c r="ME102" s="65"/>
      <c r="MF102" s="65"/>
      <c r="MG102" s="65"/>
      <c r="MH102" s="65"/>
      <c r="MI102" s="65"/>
      <c r="MJ102" s="65"/>
      <c r="MK102" s="65"/>
      <c r="ML102" s="65"/>
      <c r="MM102" s="65"/>
      <c r="MN102" s="65"/>
      <c r="MO102" s="65"/>
      <c r="MP102" s="65"/>
      <c r="MQ102" s="65"/>
      <c r="MR102" s="65"/>
      <c r="MS102" s="65"/>
      <c r="MT102" s="65"/>
      <c r="MU102" s="65"/>
      <c r="MV102" s="65"/>
      <c r="MW102" s="65"/>
      <c r="MX102" s="65"/>
      <c r="MY102" s="65"/>
      <c r="MZ102" s="65"/>
      <c r="NA102" s="65"/>
      <c r="NB102" s="65"/>
      <c r="NC102" s="65"/>
      <c r="ND102" s="65"/>
      <c r="NE102" s="65"/>
      <c r="NF102" s="65"/>
      <c r="NG102" s="65"/>
      <c r="NH102" s="65"/>
      <c r="NI102" s="65"/>
      <c r="NJ102" s="65"/>
      <c r="NK102" s="65"/>
      <c r="NL102" s="65"/>
      <c r="NM102" s="65"/>
      <c r="NN102" s="65"/>
      <c r="NO102" s="65"/>
      <c r="NP102" s="65"/>
      <c r="NQ102" s="65"/>
      <c r="NR102" s="65"/>
      <c r="NS102" s="65"/>
      <c r="NT102" s="65"/>
      <c r="NU102" s="65"/>
      <c r="NV102" s="65"/>
      <c r="NW102" s="65"/>
      <c r="NX102" s="65"/>
      <c r="NY102" s="65"/>
      <c r="NZ102" s="65"/>
      <c r="OA102" s="65"/>
      <c r="OB102" s="65"/>
      <c r="OC102" s="65"/>
      <c r="OD102" s="65"/>
      <c r="OE102" s="65"/>
      <c r="OF102" s="65"/>
      <c r="OG102" s="65"/>
      <c r="OH102" s="65"/>
      <c r="OI102" s="65"/>
      <c r="OJ102" s="65"/>
      <c r="OK102" s="65"/>
      <c r="OL102" s="65"/>
      <c r="OM102" s="65"/>
      <c r="ON102" s="65"/>
      <c r="OO102" s="65"/>
      <c r="OP102" s="65"/>
      <c r="OQ102" s="65"/>
      <c r="OR102" s="65"/>
      <c r="OS102" s="65"/>
      <c r="OT102" s="65"/>
      <c r="OU102" s="65"/>
      <c r="OV102" s="65"/>
      <c r="OW102" s="65"/>
      <c r="OX102" s="65"/>
      <c r="OY102" s="65"/>
      <c r="OZ102" s="65"/>
      <c r="PA102" s="65"/>
      <c r="PB102" s="65"/>
      <c r="PC102" s="65"/>
      <c r="PD102" s="65"/>
      <c r="PE102" s="65"/>
      <c r="PF102" s="65"/>
      <c r="PG102" s="65"/>
      <c r="PH102" s="65"/>
      <c r="PI102" s="65"/>
      <c r="PJ102" s="65"/>
      <c r="PK102" s="65"/>
      <c r="PL102" s="65"/>
      <c r="PM102" s="65"/>
      <c r="PN102" s="65"/>
      <c r="PO102" s="65"/>
      <c r="PP102" s="65"/>
      <c r="PQ102" s="65"/>
      <c r="PR102" s="65"/>
      <c r="PS102" s="65"/>
      <c r="PT102" s="65"/>
      <c r="PU102" s="65"/>
      <c r="PV102" s="65"/>
      <c r="PW102" s="65"/>
      <c r="PX102" s="65"/>
      <c r="PY102" s="65"/>
      <c r="PZ102" s="65"/>
      <c r="QA102" s="65"/>
      <c r="QB102" s="65"/>
      <c r="QC102" s="65"/>
      <c r="QD102" s="65"/>
      <c r="QE102" s="65"/>
      <c r="QF102" s="65"/>
      <c r="QG102" s="65"/>
      <c r="QH102" s="65"/>
      <c r="QI102" s="65"/>
      <c r="QJ102" s="65"/>
      <c r="QK102" s="65"/>
      <c r="QL102" s="65"/>
      <c r="QM102" s="65"/>
      <c r="QN102" s="65"/>
      <c r="QO102" s="65"/>
      <c r="QP102" s="65"/>
      <c r="QQ102" s="65"/>
      <c r="QR102" s="65"/>
      <c r="QS102" s="65"/>
      <c r="QT102" s="65"/>
      <c r="QU102" s="65"/>
      <c r="QV102" s="65"/>
      <c r="QW102" s="65"/>
      <c r="QX102" s="65"/>
      <c r="QY102" s="65"/>
      <c r="QZ102" s="65"/>
      <c r="RA102" s="65"/>
      <c r="RB102" s="65"/>
      <c r="RC102" s="65"/>
      <c r="RD102" s="65"/>
      <c r="RE102" s="65"/>
      <c r="RF102" s="65"/>
      <c r="RG102" s="65"/>
      <c r="RH102" s="65"/>
      <c r="RI102" s="65"/>
      <c r="RJ102" s="65"/>
      <c r="RK102" s="65"/>
      <c r="RL102" s="65"/>
      <c r="RM102" s="65"/>
      <c r="RN102" s="65"/>
      <c r="RO102" s="65"/>
      <c r="RP102" s="65"/>
      <c r="RQ102" s="65"/>
      <c r="RR102" s="65"/>
      <c r="RS102" s="65"/>
      <c r="RT102" s="65"/>
      <c r="RU102" s="65"/>
      <c r="RV102" s="65"/>
      <c r="RW102" s="65"/>
      <c r="RX102" s="65"/>
      <c r="RY102" s="65"/>
      <c r="RZ102" s="65"/>
      <c r="SA102" s="65"/>
      <c r="SB102" s="65"/>
      <c r="SC102" s="65"/>
      <c r="SD102" s="65"/>
      <c r="SE102" s="65"/>
      <c r="SF102" s="65"/>
      <c r="SG102" s="65"/>
      <c r="SH102" s="65"/>
      <c r="SI102" s="65"/>
      <c r="SJ102" s="65"/>
      <c r="SK102" s="65"/>
      <c r="SL102" s="65"/>
      <c r="SM102" s="65"/>
      <c r="SN102" s="65"/>
      <c r="SO102" s="65"/>
      <c r="SP102" s="65"/>
      <c r="SQ102" s="65"/>
      <c r="SR102" s="65"/>
      <c r="SS102" s="65"/>
      <c r="ST102" s="65"/>
      <c r="SU102" s="65"/>
      <c r="SV102" s="65"/>
      <c r="SW102" s="65"/>
      <c r="SX102" s="65"/>
      <c r="SY102" s="65"/>
      <c r="SZ102" s="65"/>
      <c r="TA102" s="65"/>
      <c r="TB102" s="65"/>
      <c r="TC102" s="65"/>
      <c r="TD102" s="65"/>
      <c r="TE102" s="65"/>
      <c r="TF102" s="65"/>
      <c r="TG102" s="65"/>
      <c r="TH102" s="65"/>
      <c r="TI102" s="65"/>
      <c r="TJ102" s="65"/>
      <c r="TK102" s="65"/>
      <c r="TL102" s="65"/>
      <c r="TM102" s="65"/>
      <c r="TN102" s="65"/>
      <c r="TO102" s="65"/>
      <c r="TP102" s="65"/>
      <c r="TQ102" s="65"/>
      <c r="TR102" s="65"/>
      <c r="TS102" s="65"/>
      <c r="TT102" s="65"/>
      <c r="TU102" s="65"/>
      <c r="TV102" s="65"/>
      <c r="TW102" s="65"/>
      <c r="TX102" s="65"/>
      <c r="TY102" s="65"/>
      <c r="TZ102" s="65"/>
      <c r="UA102" s="65"/>
      <c r="UB102" s="65"/>
      <c r="UC102" s="65"/>
      <c r="UD102" s="65"/>
      <c r="UE102" s="65"/>
      <c r="UF102" s="65"/>
      <c r="UG102" s="65"/>
      <c r="UH102" s="65"/>
      <c r="UI102" s="65"/>
      <c r="UJ102" s="65"/>
      <c r="UK102" s="65"/>
      <c r="UL102" s="65"/>
      <c r="UM102" s="65"/>
      <c r="UN102" s="65"/>
      <c r="UO102" s="65"/>
      <c r="UP102" s="65"/>
      <c r="UQ102" s="65"/>
      <c r="UR102" s="65"/>
      <c r="US102" s="65"/>
      <c r="UT102" s="65"/>
      <c r="UU102" s="65"/>
      <c r="UV102" s="65"/>
      <c r="UW102" s="65"/>
      <c r="UX102" s="65"/>
      <c r="UY102" s="65"/>
      <c r="UZ102" s="65"/>
      <c r="VA102" s="65"/>
      <c r="VB102" s="65"/>
      <c r="VC102" s="65"/>
      <c r="VD102" s="65"/>
      <c r="VE102" s="65"/>
      <c r="VF102" s="65"/>
      <c r="VG102" s="65"/>
      <c r="VH102" s="65"/>
      <c r="VI102" s="65"/>
      <c r="VJ102" s="65"/>
      <c r="VK102" s="65"/>
      <c r="VL102" s="65"/>
      <c r="VM102" s="65"/>
      <c r="VN102" s="65"/>
      <c r="VO102" s="65"/>
      <c r="VP102" s="65"/>
      <c r="VQ102" s="65"/>
      <c r="VR102" s="65"/>
      <c r="VS102" s="65"/>
      <c r="VT102" s="65"/>
      <c r="VU102" s="65"/>
      <c r="VV102" s="65"/>
      <c r="VW102" s="65"/>
      <c r="VX102" s="65"/>
      <c r="VY102" s="65"/>
      <c r="VZ102" s="65"/>
      <c r="WA102" s="65"/>
      <c r="WB102" s="65"/>
      <c r="WC102" s="65"/>
      <c r="WD102" s="65"/>
      <c r="WE102" s="65"/>
      <c r="WF102" s="65"/>
      <c r="WG102" s="65"/>
      <c r="WH102" s="65"/>
      <c r="WI102" s="65"/>
      <c r="WJ102" s="65"/>
      <c r="WK102" s="65"/>
      <c r="WL102" s="65"/>
      <c r="WM102" s="65"/>
      <c r="WN102" s="65"/>
      <c r="WO102" s="65"/>
      <c r="WP102" s="65"/>
      <c r="WQ102" s="65"/>
      <c r="WR102" s="65"/>
      <c r="WS102" s="65"/>
      <c r="WT102" s="65"/>
      <c r="WU102" s="65"/>
      <c r="WV102" s="65"/>
      <c r="WW102" s="65"/>
      <c r="WX102" s="65"/>
      <c r="WY102" s="65"/>
      <c r="WZ102" s="65"/>
      <c r="XA102" s="65"/>
      <c r="XB102" s="65"/>
      <c r="XC102" s="65"/>
      <c r="XD102" s="65"/>
      <c r="XE102" s="65"/>
      <c r="XF102" s="65"/>
      <c r="XG102" s="65"/>
      <c r="XH102" s="65"/>
      <c r="XI102" s="65"/>
      <c r="XJ102" s="65"/>
      <c r="XK102" s="65"/>
      <c r="XL102" s="65"/>
      <c r="XM102" s="65"/>
      <c r="XN102" s="65"/>
      <c r="XO102" s="65"/>
      <c r="XP102" s="65"/>
      <c r="XQ102" s="65"/>
      <c r="XR102" s="65"/>
      <c r="XS102" s="65"/>
      <c r="XT102" s="65"/>
      <c r="XU102" s="65"/>
      <c r="XV102" s="65"/>
      <c r="XW102" s="65"/>
      <c r="XX102" s="65"/>
      <c r="XY102" s="65"/>
      <c r="XZ102" s="65"/>
      <c r="YA102" s="65"/>
      <c r="YB102" s="65"/>
      <c r="YC102" s="65"/>
      <c r="YD102" s="65"/>
      <c r="YE102" s="65"/>
      <c r="YF102" s="65"/>
      <c r="YG102" s="65"/>
      <c r="YH102" s="65"/>
      <c r="YI102" s="65"/>
      <c r="YJ102" s="65"/>
      <c r="YK102" s="65"/>
      <c r="YL102" s="65"/>
      <c r="YM102" s="65"/>
      <c r="YN102" s="65"/>
      <c r="YO102" s="65"/>
      <c r="YP102" s="65"/>
      <c r="YQ102" s="65"/>
      <c r="YR102" s="65"/>
    </row>
    <row r="103" spans="1:668" ht="18" customHeight="1" x14ac:dyDescent="0.25">
      <c r="A103" s="50" t="s">
        <v>74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74"/>
    </row>
    <row r="104" spans="1:668" x14ac:dyDescent="0.25">
      <c r="A104" s="4" t="s">
        <v>59</v>
      </c>
      <c r="B104" s="5" t="s">
        <v>17</v>
      </c>
      <c r="C104" s="6" t="s">
        <v>80</v>
      </c>
      <c r="D104" s="11">
        <v>44197</v>
      </c>
      <c r="E104" s="11" t="s">
        <v>150</v>
      </c>
      <c r="F104" s="7">
        <v>45000</v>
      </c>
      <c r="G104" s="6">
        <f>F104*0.0287</f>
        <v>1291.5</v>
      </c>
      <c r="H104" s="6">
        <v>1148.33</v>
      </c>
      <c r="I104" s="6">
        <f>F104*0.0304</f>
        <v>1368</v>
      </c>
      <c r="J104" s="6">
        <v>0</v>
      </c>
      <c r="K104" s="6">
        <f>G104+H104+I104</f>
        <v>3807.83</v>
      </c>
      <c r="L104" s="71">
        <f>F104-K104</f>
        <v>41192.17</v>
      </c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</row>
    <row r="105" spans="1:668" x14ac:dyDescent="0.25">
      <c r="A105" s="4" t="s">
        <v>53</v>
      </c>
      <c r="B105" s="5" t="s">
        <v>17</v>
      </c>
      <c r="C105" s="6" t="s">
        <v>80</v>
      </c>
      <c r="D105" s="11">
        <v>44197</v>
      </c>
      <c r="E105" s="11" t="s">
        <v>150</v>
      </c>
      <c r="F105" s="7">
        <v>66000</v>
      </c>
      <c r="G105" s="6">
        <f t="shared" ref="G105:G108" si="23">F105*0.0287</f>
        <v>1894.2</v>
      </c>
      <c r="H105" s="6">
        <v>4615.76</v>
      </c>
      <c r="I105" s="6">
        <f t="shared" ref="I105:I107" si="24">F105*0.0304</f>
        <v>2006.4</v>
      </c>
      <c r="J105" s="6">
        <v>0</v>
      </c>
      <c r="K105" s="6">
        <f t="shared" ref="K105:K107" si="25">G105+H105+I105</f>
        <v>8516.36</v>
      </c>
      <c r="L105" s="71">
        <f t="shared" ref="L105:L108" si="26">F105-K105</f>
        <v>57483.64</v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</row>
    <row r="106" spans="1:668" x14ac:dyDescent="0.25">
      <c r="A106" s="4" t="s">
        <v>54</v>
      </c>
      <c r="B106" s="5" t="s">
        <v>17</v>
      </c>
      <c r="C106" s="6" t="s">
        <v>81</v>
      </c>
      <c r="D106" s="11">
        <v>44197</v>
      </c>
      <c r="E106" s="11" t="s">
        <v>150</v>
      </c>
      <c r="F106" s="7">
        <v>45000</v>
      </c>
      <c r="G106" s="6">
        <f t="shared" si="23"/>
        <v>1291.5</v>
      </c>
      <c r="H106" s="6">
        <v>1148.33</v>
      </c>
      <c r="I106" s="6">
        <f t="shared" si="24"/>
        <v>1368</v>
      </c>
      <c r="J106" s="6">
        <v>0</v>
      </c>
      <c r="K106" s="6">
        <f t="shared" si="25"/>
        <v>3807.83</v>
      </c>
      <c r="L106" s="71">
        <f t="shared" si="26"/>
        <v>41192.17</v>
      </c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</row>
    <row r="107" spans="1:668" x14ac:dyDescent="0.25">
      <c r="A107" s="4" t="s">
        <v>55</v>
      </c>
      <c r="B107" s="5" t="s">
        <v>17</v>
      </c>
      <c r="C107" s="6" t="s">
        <v>81</v>
      </c>
      <c r="D107" s="11">
        <v>44197</v>
      </c>
      <c r="E107" s="11" t="s">
        <v>150</v>
      </c>
      <c r="F107" s="7">
        <v>45000</v>
      </c>
      <c r="G107" s="6">
        <f t="shared" si="23"/>
        <v>1291.5</v>
      </c>
      <c r="H107" s="6">
        <v>1148.33</v>
      </c>
      <c r="I107" s="6">
        <f t="shared" si="24"/>
        <v>1368</v>
      </c>
      <c r="J107" s="6">
        <v>0</v>
      </c>
      <c r="K107" s="6">
        <f t="shared" si="25"/>
        <v>3807.83</v>
      </c>
      <c r="L107" s="71">
        <f t="shared" si="26"/>
        <v>41192.17</v>
      </c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</row>
    <row r="108" spans="1:668" x14ac:dyDescent="0.25">
      <c r="A108" s="4" t="s">
        <v>58</v>
      </c>
      <c r="B108" s="5" t="s">
        <v>17</v>
      </c>
      <c r="C108" s="6" t="s">
        <v>80</v>
      </c>
      <c r="D108" s="11">
        <v>44197</v>
      </c>
      <c r="E108" s="11" t="s">
        <v>150</v>
      </c>
      <c r="F108" s="7">
        <v>45000</v>
      </c>
      <c r="G108" s="6">
        <f t="shared" si="23"/>
        <v>1291.5</v>
      </c>
      <c r="H108" s="6">
        <v>945.81</v>
      </c>
      <c r="I108" s="6">
        <f>F108*0.0304</f>
        <v>1368</v>
      </c>
      <c r="J108" s="6">
        <v>1350.12</v>
      </c>
      <c r="K108" s="6">
        <v>4955.43</v>
      </c>
      <c r="L108" s="71">
        <f t="shared" si="26"/>
        <v>40044.57</v>
      </c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</row>
    <row r="109" spans="1:668" x14ac:dyDescent="0.25">
      <c r="A109" s="54" t="s">
        <v>15</v>
      </c>
      <c r="B109" s="13">
        <v>5</v>
      </c>
      <c r="C109" s="8"/>
      <c r="D109" s="54"/>
      <c r="E109" s="54"/>
      <c r="F109" s="8">
        <f t="shared" ref="F109:K109" si="27">SUM(F104:F108)</f>
        <v>246000</v>
      </c>
      <c r="G109" s="8">
        <f t="shared" si="27"/>
        <v>7060.2</v>
      </c>
      <c r="H109" s="8">
        <f t="shared" si="27"/>
        <v>9006.56</v>
      </c>
      <c r="I109" s="8">
        <f t="shared" si="27"/>
        <v>7478.4</v>
      </c>
      <c r="J109" s="8">
        <f t="shared" si="27"/>
        <v>1350.12</v>
      </c>
      <c r="K109" s="8">
        <f t="shared" si="27"/>
        <v>24895.279999999999</v>
      </c>
      <c r="L109" s="72">
        <f>SUM(L104:L108)</f>
        <v>221104.71999999997</v>
      </c>
      <c r="M109" s="61"/>
      <c r="N109" s="61"/>
    </row>
    <row r="110" spans="1:668" x14ac:dyDescent="0.25">
      <c r="A110" s="50" t="s">
        <v>32</v>
      </c>
      <c r="B110" s="3"/>
      <c r="C110" s="55"/>
      <c r="D110" s="51"/>
      <c r="E110" s="51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</row>
    <row r="111" spans="1:668" ht="18" customHeight="1" x14ac:dyDescent="0.25">
      <c r="A111" s="4" t="s">
        <v>48</v>
      </c>
      <c r="B111" s="5" t="s">
        <v>49</v>
      </c>
      <c r="C111" s="6" t="s">
        <v>80</v>
      </c>
      <c r="D111" s="11">
        <v>44276</v>
      </c>
      <c r="E111" s="11" t="s">
        <v>150</v>
      </c>
      <c r="F111" s="7">
        <v>76000</v>
      </c>
      <c r="G111" s="6">
        <f>F111*0.0287</f>
        <v>2181.1999999999998</v>
      </c>
      <c r="H111" s="6">
        <v>6497.56</v>
      </c>
      <c r="I111" s="6">
        <f>F111*0.0304</f>
        <v>2310.4</v>
      </c>
      <c r="J111" s="6">
        <v>3020</v>
      </c>
      <c r="K111" s="6">
        <v>14009.16</v>
      </c>
      <c r="L111" s="71">
        <f>F111-K111</f>
        <v>61990.84</v>
      </c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</row>
    <row r="112" spans="1:668" ht="18" customHeight="1" x14ac:dyDescent="0.25">
      <c r="A112" s="4" t="s">
        <v>33</v>
      </c>
      <c r="B112" s="5" t="s">
        <v>34</v>
      </c>
      <c r="C112" s="6" t="s">
        <v>80</v>
      </c>
      <c r="D112" s="11">
        <v>43839</v>
      </c>
      <c r="E112" s="11" t="s">
        <v>150</v>
      </c>
      <c r="F112" s="7">
        <v>165000</v>
      </c>
      <c r="G112" s="6">
        <f>F112*0.0287</f>
        <v>4735.5</v>
      </c>
      <c r="H112" s="6">
        <v>27463.39</v>
      </c>
      <c r="I112" s="6">
        <v>4742.3999999999996</v>
      </c>
      <c r="J112" s="6">
        <v>6052</v>
      </c>
      <c r="K112" s="6">
        <f>+J112+I112+H112+G112</f>
        <v>42993.29</v>
      </c>
      <c r="L112" s="71">
        <v>122006.71</v>
      </c>
    </row>
    <row r="113" spans="1:668" ht="19.5" customHeight="1" x14ac:dyDescent="0.25">
      <c r="A113" s="54" t="s">
        <v>15</v>
      </c>
      <c r="B113" s="13">
        <v>2</v>
      </c>
      <c r="C113" s="8"/>
      <c r="D113" s="54"/>
      <c r="E113" s="54"/>
      <c r="F113" s="8">
        <f>SUM(F111:F112)</f>
        <v>241000</v>
      </c>
      <c r="G113" s="8">
        <f t="shared" ref="G113:K113" si="28">SUM(G111:G112)</f>
        <v>6916.7</v>
      </c>
      <c r="H113" s="8">
        <f t="shared" si="28"/>
        <v>33960.949999999997</v>
      </c>
      <c r="I113" s="8">
        <f t="shared" si="28"/>
        <v>7052.7999999999993</v>
      </c>
      <c r="J113" s="8">
        <f t="shared" si="28"/>
        <v>9072</v>
      </c>
      <c r="K113" s="8">
        <f t="shared" si="28"/>
        <v>57002.45</v>
      </c>
      <c r="L113" s="72">
        <f>SUM(L111:L112)</f>
        <v>183997.55</v>
      </c>
    </row>
    <row r="114" spans="1:668" ht="15.75" x14ac:dyDescent="0.25">
      <c r="A114" s="50" t="s">
        <v>75</v>
      </c>
      <c r="B114" s="3"/>
      <c r="C114" s="55"/>
      <c r="D114" s="51"/>
      <c r="E114" s="5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</row>
    <row r="115" spans="1:668" ht="15.75" x14ac:dyDescent="0.25">
      <c r="A115" s="4" t="s">
        <v>37</v>
      </c>
      <c r="B115" s="5" t="s">
        <v>30</v>
      </c>
      <c r="C115" s="6" t="s">
        <v>81</v>
      </c>
      <c r="D115" s="11">
        <v>44276</v>
      </c>
      <c r="E115" s="11" t="s">
        <v>150</v>
      </c>
      <c r="F115" s="7">
        <v>110000</v>
      </c>
      <c r="G115" s="6">
        <f>F115*0.0287</f>
        <v>3157</v>
      </c>
      <c r="H115" s="6">
        <v>14457.62</v>
      </c>
      <c r="I115" s="6">
        <f>F115*0.0304</f>
        <v>3344</v>
      </c>
      <c r="J115" s="6">
        <v>0</v>
      </c>
      <c r="K115" s="6">
        <f>G115+H115+I115</f>
        <v>20958.620000000003</v>
      </c>
      <c r="L115" s="71">
        <f>F115-K115</f>
        <v>89041.38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</row>
    <row r="116" spans="1:668" ht="15.75" x14ac:dyDescent="0.25">
      <c r="A116" s="48" t="s">
        <v>86</v>
      </c>
      <c r="B116" s="5" t="s">
        <v>17</v>
      </c>
      <c r="C116" s="6" t="s">
        <v>80</v>
      </c>
      <c r="D116" s="11">
        <v>44270</v>
      </c>
      <c r="E116" s="11" t="s">
        <v>150</v>
      </c>
      <c r="F116" s="7">
        <v>35000</v>
      </c>
      <c r="G116" s="6">
        <v>1004.5</v>
      </c>
      <c r="H116" s="6">
        <v>0</v>
      </c>
      <c r="I116" s="6">
        <v>1064</v>
      </c>
      <c r="J116" s="6">
        <v>0</v>
      </c>
      <c r="K116" s="6">
        <v>2068.5</v>
      </c>
      <c r="L116" s="71">
        <v>32931.5</v>
      </c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</row>
    <row r="117" spans="1:668" ht="15.75" x14ac:dyDescent="0.25">
      <c r="A117" s="54" t="s">
        <v>15</v>
      </c>
      <c r="B117" s="13">
        <v>2</v>
      </c>
      <c r="C117" s="8"/>
      <c r="D117" s="54"/>
      <c r="E117" s="54"/>
      <c r="F117" s="8">
        <f>SUM(F115:F115)+F116</f>
        <v>145000</v>
      </c>
      <c r="G117" s="8">
        <f>SUM(G115:G115)+G116</f>
        <v>4161.5</v>
      </c>
      <c r="H117" s="8">
        <f t="shared" ref="H117:J117" si="29">SUM(H115:H115)</f>
        <v>14457.62</v>
      </c>
      <c r="I117" s="8">
        <f>SUM(I115:I115)+I116</f>
        <v>4408</v>
      </c>
      <c r="J117" s="8">
        <f t="shared" si="29"/>
        <v>0</v>
      </c>
      <c r="K117" s="8">
        <f>SUM(K115:K115)+K116</f>
        <v>23027.120000000003</v>
      </c>
      <c r="L117" s="72">
        <f>SUM(L115:L115)+L116</f>
        <v>121972.88</v>
      </c>
      <c r="M117" s="61"/>
      <c r="N117" s="61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</row>
    <row r="118" spans="1:668" ht="15.75" x14ac:dyDescent="0.25">
      <c r="A118" s="50" t="s">
        <v>76</v>
      </c>
      <c r="C118" s="55"/>
      <c r="F118" s="73"/>
      <c r="J118" s="73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</row>
    <row r="119" spans="1:668" ht="15.75" x14ac:dyDescent="0.25">
      <c r="A119" s="4" t="s">
        <v>51</v>
      </c>
      <c r="B119" s="5" t="s">
        <v>17</v>
      </c>
      <c r="C119" s="6" t="s">
        <v>81</v>
      </c>
      <c r="D119" s="11">
        <v>44197</v>
      </c>
      <c r="E119" s="11" t="s">
        <v>150</v>
      </c>
      <c r="F119" s="92">
        <v>45000</v>
      </c>
      <c r="G119" s="6">
        <f>F119*0.0287</f>
        <v>1291.5</v>
      </c>
      <c r="H119" s="6">
        <v>1148.33</v>
      </c>
      <c r="I119" s="6">
        <f>F119*0.0304</f>
        <v>1368</v>
      </c>
      <c r="J119" s="71">
        <v>1625</v>
      </c>
      <c r="K119" s="6">
        <v>5432.83</v>
      </c>
      <c r="L119" s="71">
        <f>F119-K119</f>
        <v>39567.17</v>
      </c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</row>
    <row r="120" spans="1:668" ht="15.75" x14ac:dyDescent="0.25">
      <c r="A120" s="4" t="s">
        <v>36</v>
      </c>
      <c r="B120" s="5" t="s">
        <v>30</v>
      </c>
      <c r="C120" s="6" t="s">
        <v>81</v>
      </c>
      <c r="D120" s="11">
        <v>44283</v>
      </c>
      <c r="E120" s="11" t="s">
        <v>150</v>
      </c>
      <c r="F120" s="92">
        <v>110000</v>
      </c>
      <c r="G120" s="6">
        <f>F120*0.0287</f>
        <v>3157</v>
      </c>
      <c r="H120" s="6">
        <v>14457.62</v>
      </c>
      <c r="I120" s="6">
        <f>F120*0.0304</f>
        <v>3344</v>
      </c>
      <c r="J120" s="71">
        <v>9871.6</v>
      </c>
      <c r="K120" s="6">
        <v>30830.22</v>
      </c>
      <c r="L120" s="71">
        <v>79169.78</v>
      </c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</row>
    <row r="121" spans="1:668" ht="15.75" x14ac:dyDescent="0.25">
      <c r="A121" s="4" t="s">
        <v>152</v>
      </c>
      <c r="B121" s="5" t="s">
        <v>153</v>
      </c>
      <c r="C121" s="6" t="s">
        <v>81</v>
      </c>
      <c r="D121" s="11">
        <v>44470</v>
      </c>
      <c r="E121" s="11" t="s">
        <v>150</v>
      </c>
      <c r="F121" s="92">
        <v>35000</v>
      </c>
      <c r="G121" s="6">
        <v>1004.5</v>
      </c>
      <c r="H121" s="6">
        <v>0</v>
      </c>
      <c r="I121" s="6">
        <v>1064</v>
      </c>
      <c r="J121" s="71">
        <v>2875</v>
      </c>
      <c r="K121" s="6">
        <v>4943.5</v>
      </c>
      <c r="L121" s="71">
        <f>F121-K121</f>
        <v>30056.5</v>
      </c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</row>
    <row r="122" spans="1:668" ht="15.75" x14ac:dyDescent="0.25">
      <c r="A122" s="4" t="s">
        <v>107</v>
      </c>
      <c r="B122" s="5" t="s">
        <v>18</v>
      </c>
      <c r="C122" s="6" t="s">
        <v>81</v>
      </c>
      <c r="D122" s="11">
        <v>44348</v>
      </c>
      <c r="E122" s="11" t="s">
        <v>150</v>
      </c>
      <c r="F122" s="92">
        <v>22000</v>
      </c>
      <c r="G122" s="6">
        <v>631.4</v>
      </c>
      <c r="H122" s="6">
        <v>0</v>
      </c>
      <c r="I122" s="6">
        <v>668.8</v>
      </c>
      <c r="J122" s="71">
        <v>1060</v>
      </c>
      <c r="K122" s="6">
        <v>2360.1999999999998</v>
      </c>
      <c r="L122" s="71">
        <v>19639.8</v>
      </c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</row>
    <row r="123" spans="1:668" ht="15.75" x14ac:dyDescent="0.25">
      <c r="A123" s="54" t="s">
        <v>15</v>
      </c>
      <c r="B123" s="13">
        <v>4</v>
      </c>
      <c r="C123" s="8"/>
      <c r="D123" s="54"/>
      <c r="E123" s="54"/>
      <c r="F123" s="72">
        <f>+SUM(F119:F120)+F122</f>
        <v>177000</v>
      </c>
      <c r="G123" s="8">
        <f>+SUM(G119:G120)+G122</f>
        <v>5079.8999999999996</v>
      </c>
      <c r="H123" s="8">
        <f>+SUM(H119:H120)+H122</f>
        <v>15605.95</v>
      </c>
      <c r="I123" s="8">
        <f>+SUM(I119:I120)+I122</f>
        <v>5380.8</v>
      </c>
      <c r="J123" s="72">
        <f>+SUM(J119:J120)+J122</f>
        <v>12556.6</v>
      </c>
      <c r="K123" s="8">
        <f>+SUM(K119:K122)</f>
        <v>43566.75</v>
      </c>
      <c r="L123" s="72">
        <f>+SUM(L119:L120)+L122</f>
        <v>138376.75</v>
      </c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</row>
    <row r="124" spans="1:668" s="59" customFormat="1" ht="17.25" customHeight="1" x14ac:dyDescent="0.25">
      <c r="A124" s="53" t="s">
        <v>154</v>
      </c>
      <c r="B124" s="20"/>
      <c r="C124" s="21"/>
      <c r="D124" s="53"/>
      <c r="E124" s="53"/>
      <c r="F124" s="77"/>
      <c r="G124" s="21"/>
      <c r="H124" s="21"/>
      <c r="I124" s="21"/>
      <c r="J124" s="77"/>
      <c r="K124" s="21"/>
      <c r="L124" s="77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</row>
    <row r="125" spans="1:668" s="60" customFormat="1" ht="15.75" x14ac:dyDescent="0.25">
      <c r="A125" s="60" t="s">
        <v>156</v>
      </c>
      <c r="B125" s="22" t="s">
        <v>155</v>
      </c>
      <c r="C125" s="23" t="s">
        <v>80</v>
      </c>
      <c r="D125" s="25">
        <v>44487</v>
      </c>
      <c r="E125" s="22" t="s">
        <v>150</v>
      </c>
      <c r="F125" s="76">
        <v>90000</v>
      </c>
      <c r="G125" s="23">
        <v>2583</v>
      </c>
      <c r="H125" s="23">
        <v>9753.1200000000008</v>
      </c>
      <c r="I125" s="23">
        <v>2736</v>
      </c>
      <c r="J125" s="76">
        <v>0</v>
      </c>
      <c r="K125" s="23">
        <v>15072.12</v>
      </c>
      <c r="L125" s="76">
        <f>F125-K125</f>
        <v>74927.88</v>
      </c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</row>
    <row r="126" spans="1:668" s="170" customFormat="1" ht="15.75" x14ac:dyDescent="0.25">
      <c r="A126" s="129" t="s">
        <v>15</v>
      </c>
      <c r="B126" s="175">
        <v>1</v>
      </c>
      <c r="C126" s="172"/>
      <c r="D126" s="173"/>
      <c r="E126" s="171"/>
      <c r="F126" s="136">
        <f t="shared" ref="F126:L126" si="30">F125</f>
        <v>90000</v>
      </c>
      <c r="G126" s="135">
        <f t="shared" si="30"/>
        <v>2583</v>
      </c>
      <c r="H126" s="135">
        <f t="shared" si="30"/>
        <v>9753.1200000000008</v>
      </c>
      <c r="I126" s="135">
        <f t="shared" si="30"/>
        <v>2736</v>
      </c>
      <c r="J126" s="136">
        <f t="shared" si="30"/>
        <v>0</v>
      </c>
      <c r="K126" s="135">
        <f t="shared" si="30"/>
        <v>15072.12</v>
      </c>
      <c r="L126" s="136">
        <f>L125</f>
        <v>74927.88</v>
      </c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4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174"/>
      <c r="GE126" s="174"/>
      <c r="GF126" s="174"/>
      <c r="GG126" s="174"/>
      <c r="GH126" s="174"/>
      <c r="GI126" s="174"/>
      <c r="GJ126" s="174"/>
      <c r="GK126" s="174"/>
      <c r="GL126" s="174"/>
      <c r="GM126" s="174"/>
      <c r="GN126" s="174"/>
      <c r="GO126" s="174"/>
      <c r="GP126" s="174"/>
      <c r="GQ126" s="174"/>
      <c r="GR126" s="174"/>
      <c r="GS126" s="174"/>
      <c r="GT126" s="174"/>
      <c r="GU126" s="174"/>
      <c r="GV126" s="174"/>
      <c r="GW126" s="174"/>
      <c r="GX126" s="174"/>
      <c r="GY126" s="174"/>
      <c r="GZ126" s="174"/>
      <c r="HA126" s="174"/>
      <c r="HB126" s="174"/>
      <c r="HC126" s="174"/>
      <c r="HD126" s="174"/>
      <c r="HE126" s="174"/>
      <c r="HF126" s="174"/>
      <c r="HG126" s="174"/>
      <c r="HH126" s="174"/>
      <c r="HI126" s="174"/>
      <c r="HJ126" s="174"/>
      <c r="HK126" s="174"/>
      <c r="HL126" s="174"/>
      <c r="HM126" s="174"/>
      <c r="HN126" s="174"/>
      <c r="HO126" s="174"/>
      <c r="HP126" s="174"/>
      <c r="HQ126" s="174"/>
      <c r="HR126" s="174"/>
      <c r="HS126" s="174"/>
      <c r="HT126" s="174"/>
      <c r="HU126" s="174"/>
      <c r="HV126" s="174"/>
      <c r="HW126" s="174"/>
      <c r="HX126" s="174"/>
      <c r="HY126" s="174"/>
      <c r="HZ126" s="174"/>
    </row>
    <row r="127" spans="1:668" s="61" customFormat="1" x14ac:dyDescent="0.25">
      <c r="A127" s="52" t="s">
        <v>108</v>
      </c>
      <c r="C127" s="12"/>
      <c r="D127" s="52"/>
      <c r="E127" s="52"/>
      <c r="F127" s="78"/>
      <c r="G127" s="12"/>
      <c r="H127" s="12"/>
      <c r="I127" s="12"/>
      <c r="J127" s="78"/>
      <c r="K127" s="12"/>
      <c r="L127" s="78"/>
    </row>
    <row r="128" spans="1:668" s="58" customFormat="1" ht="15" customHeight="1" x14ac:dyDescent="0.25">
      <c r="A128" s="58" t="s">
        <v>109</v>
      </c>
      <c r="B128" s="27" t="s">
        <v>17</v>
      </c>
      <c r="C128" s="28" t="s">
        <v>80</v>
      </c>
      <c r="D128" s="29">
        <v>44348</v>
      </c>
      <c r="E128" s="11" t="s">
        <v>150</v>
      </c>
      <c r="F128" s="79">
        <v>38000</v>
      </c>
      <c r="G128" s="28">
        <v>1090.5999999999999</v>
      </c>
      <c r="H128" s="28">
        <v>160.38</v>
      </c>
      <c r="I128" s="28">
        <v>1155.2</v>
      </c>
      <c r="J128" s="79">
        <v>2406.1799999999998</v>
      </c>
      <c r="K128" s="28">
        <v>0</v>
      </c>
      <c r="L128" s="79">
        <v>35593.82</v>
      </c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51"/>
      <c r="JP128" s="51"/>
      <c r="JQ128" s="51"/>
      <c r="JR128" s="51"/>
      <c r="JS128" s="51"/>
      <c r="JT128" s="51"/>
      <c r="JU128" s="51"/>
      <c r="JV128" s="51"/>
      <c r="JW128" s="51"/>
      <c r="JX128" s="51"/>
      <c r="JY128" s="51"/>
      <c r="JZ128" s="51"/>
      <c r="KA128" s="51"/>
      <c r="KB128" s="51"/>
      <c r="KC128" s="51"/>
      <c r="KD128" s="51"/>
      <c r="KE128" s="51"/>
      <c r="KF128" s="51"/>
      <c r="KG128" s="51"/>
      <c r="KH128" s="51"/>
      <c r="KI128" s="51"/>
      <c r="KJ128" s="51"/>
      <c r="KK128" s="51"/>
      <c r="KL128" s="51"/>
      <c r="KM128" s="51"/>
      <c r="KN128" s="51"/>
      <c r="KO128" s="51"/>
      <c r="KP128" s="51"/>
      <c r="KQ128" s="51"/>
      <c r="KR128" s="51"/>
      <c r="KS128" s="51"/>
      <c r="KT128" s="51"/>
      <c r="KU128" s="51"/>
      <c r="KV128" s="51"/>
      <c r="KW128" s="51"/>
      <c r="KX128" s="51"/>
      <c r="KY128" s="51"/>
      <c r="KZ128" s="51"/>
      <c r="LA128" s="51"/>
      <c r="LB128" s="51"/>
      <c r="LC128" s="51"/>
      <c r="LD128" s="51"/>
      <c r="LE128" s="51"/>
      <c r="LF128" s="51"/>
      <c r="LG128" s="51"/>
      <c r="LH128" s="51"/>
      <c r="LI128" s="51"/>
      <c r="LJ128" s="51"/>
      <c r="LK128" s="51"/>
      <c r="LL128" s="51"/>
      <c r="LM128" s="51"/>
      <c r="LN128" s="51"/>
      <c r="LO128" s="51"/>
      <c r="LP128" s="51"/>
      <c r="LQ128" s="51"/>
      <c r="LR128" s="51"/>
      <c r="LS128" s="51"/>
      <c r="LT128" s="51"/>
      <c r="LU128" s="51"/>
      <c r="LV128" s="51"/>
      <c r="LW128" s="51"/>
      <c r="LX128" s="51"/>
      <c r="LY128" s="51"/>
      <c r="LZ128" s="51"/>
      <c r="MA128" s="51"/>
      <c r="MB128" s="51"/>
      <c r="MC128" s="51"/>
      <c r="MD128" s="51"/>
      <c r="ME128" s="51"/>
      <c r="MF128" s="51"/>
      <c r="MG128" s="51"/>
      <c r="MH128" s="51"/>
      <c r="MI128" s="51"/>
      <c r="MJ128" s="51"/>
      <c r="MK128" s="51"/>
      <c r="ML128" s="51"/>
      <c r="MM128" s="51"/>
      <c r="MN128" s="51"/>
      <c r="MO128" s="51"/>
      <c r="MP128" s="51"/>
      <c r="MQ128" s="51"/>
      <c r="MR128" s="51"/>
      <c r="MS128" s="51"/>
      <c r="MT128" s="51"/>
      <c r="MU128" s="51"/>
      <c r="MV128" s="51"/>
      <c r="MW128" s="51"/>
      <c r="MX128" s="51"/>
      <c r="MY128" s="51"/>
      <c r="MZ128" s="51"/>
      <c r="NA128" s="51"/>
      <c r="NB128" s="51"/>
      <c r="NC128" s="51"/>
      <c r="ND128" s="51"/>
      <c r="NE128" s="51"/>
      <c r="NF128" s="51"/>
      <c r="NG128" s="51"/>
      <c r="NH128" s="51"/>
      <c r="NI128" s="51"/>
      <c r="NJ128" s="51"/>
      <c r="NK128" s="51"/>
      <c r="NL128" s="51"/>
      <c r="NM128" s="51"/>
      <c r="NN128" s="51"/>
      <c r="NO128" s="51"/>
      <c r="NP128" s="51"/>
      <c r="NQ128" s="51"/>
      <c r="NR128" s="51"/>
      <c r="NS128" s="51"/>
      <c r="NT128" s="51"/>
      <c r="NU128" s="51"/>
      <c r="NV128" s="51"/>
      <c r="NW128" s="51"/>
      <c r="NX128" s="51"/>
      <c r="NY128" s="51"/>
      <c r="NZ128" s="51"/>
      <c r="OA128" s="51"/>
      <c r="OB128" s="51"/>
      <c r="OC128" s="51"/>
      <c r="OD128" s="51"/>
      <c r="OE128" s="51"/>
      <c r="OF128" s="51"/>
      <c r="OG128" s="51"/>
      <c r="OH128" s="51"/>
      <c r="OI128" s="51"/>
      <c r="OJ128" s="51"/>
      <c r="OK128" s="51"/>
      <c r="OL128" s="51"/>
      <c r="OM128" s="51"/>
      <c r="ON128" s="51"/>
      <c r="OO128" s="51"/>
      <c r="OP128" s="51"/>
      <c r="OQ128" s="51"/>
      <c r="OR128" s="51"/>
      <c r="OS128" s="51"/>
      <c r="OT128" s="51"/>
      <c r="OU128" s="51"/>
      <c r="OV128" s="51"/>
      <c r="OW128" s="51"/>
      <c r="OX128" s="51"/>
      <c r="OY128" s="51"/>
      <c r="OZ128" s="51"/>
      <c r="PA128" s="51"/>
      <c r="PB128" s="51"/>
      <c r="PC128" s="51"/>
      <c r="PD128" s="51"/>
      <c r="PE128" s="51"/>
      <c r="PF128" s="51"/>
      <c r="PG128" s="51"/>
      <c r="PH128" s="51"/>
      <c r="PI128" s="51"/>
      <c r="PJ128" s="51"/>
      <c r="PK128" s="51"/>
      <c r="PL128" s="51"/>
      <c r="PM128" s="51"/>
      <c r="PN128" s="51"/>
      <c r="PO128" s="51"/>
      <c r="PP128" s="51"/>
      <c r="PQ128" s="51"/>
      <c r="PR128" s="51"/>
      <c r="PS128" s="51"/>
      <c r="PT128" s="51"/>
      <c r="PU128" s="51"/>
      <c r="PV128" s="51"/>
      <c r="PW128" s="51"/>
      <c r="PX128" s="51"/>
      <c r="PY128" s="51"/>
      <c r="PZ128" s="51"/>
      <c r="QA128" s="51"/>
      <c r="QB128" s="51"/>
      <c r="QC128" s="51"/>
      <c r="QD128" s="51"/>
      <c r="QE128" s="51"/>
      <c r="QF128" s="51"/>
      <c r="QG128" s="51"/>
      <c r="QH128" s="51"/>
      <c r="QI128" s="51"/>
      <c r="QJ128" s="51"/>
      <c r="QK128" s="51"/>
      <c r="QL128" s="51"/>
      <c r="QM128" s="51"/>
      <c r="QN128" s="51"/>
      <c r="QO128" s="51"/>
      <c r="QP128" s="51"/>
      <c r="QQ128" s="51"/>
      <c r="QR128" s="51"/>
      <c r="QS128" s="51"/>
      <c r="QT128" s="51"/>
      <c r="QU128" s="51"/>
      <c r="QV128" s="51"/>
      <c r="QW128" s="51"/>
      <c r="QX128" s="51"/>
      <c r="QY128" s="51"/>
      <c r="QZ128" s="51"/>
      <c r="RA128" s="51"/>
      <c r="RB128" s="51"/>
      <c r="RC128" s="51"/>
      <c r="RD128" s="51"/>
      <c r="RE128" s="51"/>
      <c r="RF128" s="51"/>
      <c r="RG128" s="51"/>
      <c r="RH128" s="51"/>
      <c r="RI128" s="51"/>
      <c r="RJ128" s="51"/>
      <c r="RK128" s="51"/>
      <c r="RL128" s="51"/>
      <c r="RM128" s="51"/>
      <c r="RN128" s="51"/>
      <c r="RO128" s="51"/>
      <c r="RP128" s="51"/>
      <c r="RQ128" s="51"/>
      <c r="RR128" s="51"/>
      <c r="RS128" s="51"/>
      <c r="RT128" s="51"/>
      <c r="RU128" s="51"/>
      <c r="RV128" s="51"/>
      <c r="RW128" s="51"/>
      <c r="RX128" s="51"/>
      <c r="RY128" s="51"/>
      <c r="RZ128" s="51"/>
      <c r="SA128" s="51"/>
      <c r="SB128" s="51"/>
      <c r="SC128" s="51"/>
      <c r="SD128" s="51"/>
      <c r="SE128" s="51"/>
      <c r="SF128" s="51"/>
      <c r="SG128" s="51"/>
      <c r="SH128" s="51"/>
      <c r="SI128" s="51"/>
      <c r="SJ128" s="51"/>
      <c r="SK128" s="51"/>
      <c r="SL128" s="51"/>
      <c r="SM128" s="51"/>
      <c r="SN128" s="51"/>
      <c r="SO128" s="51"/>
      <c r="SP128" s="51"/>
      <c r="SQ128" s="51"/>
      <c r="SR128" s="51"/>
      <c r="SS128" s="51"/>
      <c r="ST128" s="51"/>
      <c r="SU128" s="51"/>
      <c r="SV128" s="51"/>
      <c r="SW128" s="51"/>
      <c r="SX128" s="51"/>
      <c r="SY128" s="51"/>
      <c r="SZ128" s="51"/>
      <c r="TA128" s="51"/>
      <c r="TB128" s="51"/>
      <c r="TC128" s="51"/>
      <c r="TD128" s="51"/>
      <c r="TE128" s="51"/>
      <c r="TF128" s="51"/>
      <c r="TG128" s="51"/>
      <c r="TH128" s="51"/>
      <c r="TI128" s="51"/>
      <c r="TJ128" s="51"/>
      <c r="TK128" s="51"/>
      <c r="TL128" s="51"/>
      <c r="TM128" s="51"/>
      <c r="TN128" s="51"/>
      <c r="TO128" s="51"/>
      <c r="TP128" s="51"/>
      <c r="TQ128" s="51"/>
      <c r="TR128" s="51"/>
      <c r="TS128" s="51"/>
      <c r="TT128" s="51"/>
      <c r="TU128" s="51"/>
      <c r="TV128" s="51"/>
      <c r="TW128" s="51"/>
      <c r="TX128" s="51"/>
      <c r="TY128" s="51"/>
      <c r="TZ128" s="51"/>
      <c r="UA128" s="51"/>
      <c r="UB128" s="51"/>
      <c r="UC128" s="51"/>
      <c r="UD128" s="51"/>
      <c r="UE128" s="51"/>
      <c r="UF128" s="51"/>
      <c r="UG128" s="51"/>
      <c r="UH128" s="51"/>
      <c r="UI128" s="51"/>
      <c r="UJ128" s="51"/>
      <c r="UK128" s="51"/>
      <c r="UL128" s="51"/>
      <c r="UM128" s="51"/>
      <c r="UN128" s="51"/>
      <c r="UO128" s="51"/>
      <c r="UP128" s="51"/>
      <c r="UQ128" s="51"/>
      <c r="UR128" s="51"/>
      <c r="US128" s="51"/>
      <c r="UT128" s="51"/>
      <c r="UU128" s="51"/>
      <c r="UV128" s="51"/>
      <c r="UW128" s="51"/>
      <c r="UX128" s="51"/>
      <c r="UY128" s="51"/>
      <c r="UZ128" s="51"/>
      <c r="VA128" s="51"/>
      <c r="VB128" s="51"/>
      <c r="VC128" s="51"/>
      <c r="VD128" s="51"/>
      <c r="VE128" s="51"/>
      <c r="VF128" s="51"/>
      <c r="VG128" s="51"/>
      <c r="VH128" s="51"/>
      <c r="VI128" s="51"/>
      <c r="VJ128" s="51"/>
      <c r="VK128" s="51"/>
      <c r="VL128" s="51"/>
      <c r="VM128" s="51"/>
      <c r="VN128" s="51"/>
      <c r="VO128" s="51"/>
      <c r="VP128" s="51"/>
      <c r="VQ128" s="51"/>
      <c r="VR128" s="51"/>
      <c r="VS128" s="51"/>
      <c r="VT128" s="51"/>
      <c r="VU128" s="51"/>
      <c r="VV128" s="51"/>
      <c r="VW128" s="51"/>
      <c r="VX128" s="51"/>
      <c r="VY128" s="51"/>
      <c r="VZ128" s="51"/>
      <c r="WA128" s="51"/>
      <c r="WB128" s="51"/>
      <c r="WC128" s="51"/>
      <c r="WD128" s="51"/>
      <c r="WE128" s="51"/>
      <c r="WF128" s="51"/>
      <c r="WG128" s="51"/>
      <c r="WH128" s="51"/>
      <c r="WI128" s="51"/>
      <c r="WJ128" s="51"/>
      <c r="WK128" s="51"/>
      <c r="WL128" s="51"/>
      <c r="WM128" s="51"/>
      <c r="WN128" s="51"/>
      <c r="WO128" s="51"/>
      <c r="WP128" s="51"/>
      <c r="WQ128" s="51"/>
      <c r="WR128" s="51"/>
      <c r="WS128" s="51"/>
      <c r="WT128" s="51"/>
      <c r="WU128" s="51"/>
      <c r="WV128" s="51"/>
      <c r="WW128" s="51"/>
      <c r="WX128" s="51"/>
      <c r="WY128" s="51"/>
      <c r="WZ128" s="51"/>
      <c r="XA128" s="51"/>
      <c r="XB128" s="51"/>
      <c r="XC128" s="51"/>
      <c r="XD128" s="51"/>
      <c r="XE128" s="51"/>
      <c r="XF128" s="51"/>
      <c r="XG128" s="51"/>
      <c r="XH128" s="51"/>
      <c r="XI128" s="51"/>
      <c r="XJ128" s="51"/>
      <c r="XK128" s="51"/>
      <c r="XL128" s="51"/>
      <c r="XM128" s="51"/>
      <c r="XN128" s="51"/>
      <c r="XO128" s="51"/>
      <c r="XP128" s="51"/>
      <c r="XQ128" s="51"/>
      <c r="XR128" s="51"/>
      <c r="XS128" s="51"/>
      <c r="XT128" s="51"/>
      <c r="XU128" s="51"/>
      <c r="XV128" s="51"/>
      <c r="XW128" s="51"/>
      <c r="XX128" s="51"/>
      <c r="XY128" s="51"/>
      <c r="XZ128" s="51"/>
      <c r="YA128" s="51"/>
      <c r="YB128" s="51"/>
      <c r="YC128" s="51"/>
      <c r="YD128" s="51"/>
      <c r="YE128" s="51"/>
      <c r="YF128" s="51"/>
      <c r="YG128" s="51"/>
      <c r="YH128" s="51"/>
      <c r="YI128" s="51"/>
      <c r="YJ128" s="51"/>
      <c r="YK128" s="51"/>
      <c r="YL128" s="51"/>
      <c r="YM128" s="51"/>
      <c r="YN128" s="51"/>
      <c r="YO128" s="51"/>
      <c r="YP128" s="51"/>
      <c r="YQ128" s="51"/>
      <c r="YR128" s="51"/>
    </row>
    <row r="129" spans="1:668" ht="19.5" customHeight="1" x14ac:dyDescent="0.25">
      <c r="A129" s="54" t="s">
        <v>15</v>
      </c>
      <c r="B129" s="13">
        <v>1</v>
      </c>
      <c r="C129" s="13"/>
      <c r="D129" s="54"/>
      <c r="E129" s="54"/>
      <c r="F129" s="82">
        <f t="shared" ref="F129:K129" si="31">+SUM(F128)</f>
        <v>38000</v>
      </c>
      <c r="G129" s="18">
        <f t="shared" si="31"/>
        <v>1090.5999999999999</v>
      </c>
      <c r="H129" s="18">
        <f t="shared" si="31"/>
        <v>160.38</v>
      </c>
      <c r="I129" s="18">
        <f t="shared" si="31"/>
        <v>1155.2</v>
      </c>
      <c r="J129" s="82">
        <f t="shared" si="31"/>
        <v>2406.1799999999998</v>
      </c>
      <c r="K129" s="18">
        <f t="shared" si="31"/>
        <v>0</v>
      </c>
      <c r="L129" s="82">
        <f>+SUM(L128)</f>
        <v>35593.82</v>
      </c>
    </row>
    <row r="130" spans="1:668" ht="15.75" x14ac:dyDescent="0.25">
      <c r="A130" s="50" t="s">
        <v>77</v>
      </c>
      <c r="B130" s="50"/>
      <c r="C130" s="166"/>
      <c r="D130" s="50"/>
      <c r="E130" s="50"/>
      <c r="F130" s="74"/>
      <c r="G130" s="50"/>
      <c r="H130" s="50"/>
      <c r="I130" s="50"/>
      <c r="J130" s="74"/>
      <c r="K130" s="50"/>
      <c r="L130" s="7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  <c r="IW130" s="64"/>
      <c r="IX130" s="64"/>
      <c r="IY130" s="64"/>
      <c r="IZ130" s="64"/>
      <c r="JA130" s="64"/>
      <c r="JB130" s="64"/>
      <c r="JC130" s="64"/>
      <c r="JD130" s="64"/>
      <c r="JE130" s="64"/>
      <c r="JF130" s="64"/>
      <c r="JG130" s="64"/>
      <c r="JH130" s="64"/>
      <c r="JI130" s="64"/>
      <c r="JJ130" s="64"/>
      <c r="JK130" s="64"/>
      <c r="JL130" s="64"/>
      <c r="JM130" s="64"/>
      <c r="JN130" s="64"/>
      <c r="JO130" s="64"/>
      <c r="JP130" s="64"/>
      <c r="JQ130" s="64"/>
      <c r="JR130" s="64"/>
      <c r="JS130" s="64"/>
      <c r="JT130" s="64"/>
      <c r="JU130" s="64"/>
      <c r="JV130" s="64"/>
      <c r="JW130" s="64"/>
      <c r="JX130" s="64"/>
      <c r="JY130" s="64"/>
      <c r="JZ130" s="64"/>
      <c r="KA130" s="64"/>
      <c r="KB130" s="64"/>
      <c r="KC130" s="64"/>
      <c r="KD130" s="64"/>
      <c r="KE130" s="64"/>
      <c r="KF130" s="64"/>
      <c r="KG130" s="64"/>
      <c r="KH130" s="64"/>
      <c r="KI130" s="64"/>
      <c r="KJ130" s="64"/>
      <c r="KK130" s="64"/>
      <c r="KL130" s="64"/>
      <c r="KM130" s="64"/>
      <c r="KN130" s="64"/>
      <c r="KO130" s="64"/>
      <c r="KP130" s="64"/>
      <c r="KQ130" s="64"/>
      <c r="KR130" s="64"/>
      <c r="KS130" s="64"/>
      <c r="KT130" s="64"/>
      <c r="KU130" s="64"/>
      <c r="KV130" s="64"/>
      <c r="KW130" s="64"/>
      <c r="KX130" s="64"/>
      <c r="KY130" s="64"/>
      <c r="KZ130" s="64"/>
      <c r="LA130" s="64"/>
      <c r="LB130" s="64"/>
      <c r="LC130" s="64"/>
      <c r="LD130" s="64"/>
      <c r="LE130" s="64"/>
      <c r="LF130" s="64"/>
      <c r="LG130" s="64"/>
      <c r="LH130" s="64"/>
      <c r="LI130" s="64"/>
      <c r="LJ130" s="64"/>
      <c r="LK130" s="64"/>
      <c r="LL130" s="64"/>
      <c r="LM130" s="64"/>
      <c r="LN130" s="64"/>
      <c r="LO130" s="64"/>
      <c r="LP130" s="64"/>
      <c r="LQ130" s="64"/>
      <c r="LR130" s="64"/>
      <c r="LS130" s="64"/>
      <c r="LT130" s="64"/>
      <c r="LU130" s="64"/>
      <c r="LV130" s="64"/>
      <c r="LW130" s="64"/>
      <c r="LX130" s="64"/>
      <c r="LY130" s="64"/>
      <c r="LZ130" s="64"/>
      <c r="MA130" s="64"/>
      <c r="MB130" s="64"/>
      <c r="MC130" s="64"/>
      <c r="MD130" s="64"/>
      <c r="ME130" s="64"/>
      <c r="MF130" s="64"/>
      <c r="MG130" s="64"/>
      <c r="MH130" s="64"/>
      <c r="MI130" s="64"/>
      <c r="MJ130" s="64"/>
      <c r="MK130" s="64"/>
      <c r="ML130" s="64"/>
      <c r="MM130" s="64"/>
      <c r="MN130" s="64"/>
      <c r="MO130" s="64"/>
      <c r="MP130" s="64"/>
      <c r="MQ130" s="64"/>
      <c r="MR130" s="64"/>
      <c r="MS130" s="64"/>
      <c r="MT130" s="64"/>
      <c r="MU130" s="64"/>
      <c r="MV130" s="64"/>
      <c r="MW130" s="64"/>
      <c r="MX130" s="64"/>
      <c r="MY130" s="64"/>
      <c r="MZ130" s="64"/>
      <c r="NA130" s="64"/>
      <c r="NB130" s="64"/>
      <c r="NC130" s="64"/>
      <c r="ND130" s="64"/>
      <c r="NE130" s="64"/>
      <c r="NF130" s="64"/>
      <c r="NG130" s="64"/>
      <c r="NH130" s="64"/>
      <c r="NI130" s="64"/>
      <c r="NJ130" s="64"/>
      <c r="NK130" s="64"/>
      <c r="NL130" s="64"/>
      <c r="NM130" s="64"/>
      <c r="NN130" s="64"/>
      <c r="NO130" s="64"/>
      <c r="NP130" s="64"/>
      <c r="NQ130" s="64"/>
      <c r="NR130" s="64"/>
      <c r="NS130" s="64"/>
      <c r="NT130" s="64"/>
      <c r="NU130" s="64"/>
      <c r="NV130" s="64"/>
      <c r="NW130" s="64"/>
      <c r="NX130" s="64"/>
      <c r="NY130" s="64"/>
      <c r="NZ130" s="64"/>
      <c r="OA130" s="64"/>
      <c r="OB130" s="64"/>
      <c r="OC130" s="64"/>
      <c r="OD130" s="64"/>
      <c r="OE130" s="64"/>
      <c r="OF130" s="64"/>
      <c r="OG130" s="64"/>
      <c r="OH130" s="64"/>
      <c r="OI130" s="64"/>
      <c r="OJ130" s="64"/>
      <c r="OK130" s="64"/>
      <c r="OL130" s="64"/>
      <c r="OM130" s="64"/>
      <c r="ON130" s="64"/>
      <c r="OO130" s="64"/>
      <c r="OP130" s="64"/>
      <c r="OQ130" s="64"/>
      <c r="OR130" s="64"/>
      <c r="OS130" s="64"/>
      <c r="OT130" s="64"/>
      <c r="OU130" s="64"/>
      <c r="OV130" s="64"/>
      <c r="OW130" s="64"/>
      <c r="OX130" s="64"/>
      <c r="OY130" s="64"/>
      <c r="OZ130" s="64"/>
      <c r="PA130" s="64"/>
      <c r="PB130" s="64"/>
      <c r="PC130" s="64"/>
      <c r="PD130" s="64"/>
      <c r="PE130" s="64"/>
      <c r="PF130" s="64"/>
      <c r="PG130" s="64"/>
      <c r="PH130" s="64"/>
      <c r="PI130" s="64"/>
      <c r="PJ130" s="64"/>
      <c r="PK130" s="64"/>
      <c r="PL130" s="64"/>
      <c r="PM130" s="64"/>
      <c r="PN130" s="64"/>
      <c r="PO130" s="64"/>
      <c r="PP130" s="64"/>
      <c r="PQ130" s="64"/>
      <c r="PR130" s="64"/>
      <c r="PS130" s="64"/>
      <c r="PT130" s="64"/>
      <c r="PU130" s="64"/>
      <c r="PV130" s="64"/>
      <c r="PW130" s="64"/>
      <c r="PX130" s="64"/>
      <c r="PY130" s="64"/>
      <c r="PZ130" s="64"/>
      <c r="QA130" s="64"/>
      <c r="QB130" s="64"/>
      <c r="QC130" s="64"/>
      <c r="QD130" s="64"/>
      <c r="QE130" s="64"/>
      <c r="QF130" s="64"/>
      <c r="QG130" s="64"/>
      <c r="QH130" s="64"/>
      <c r="QI130" s="64"/>
      <c r="QJ130" s="64"/>
      <c r="QK130" s="64"/>
      <c r="QL130" s="64"/>
      <c r="QM130" s="64"/>
      <c r="QN130" s="64"/>
      <c r="QO130" s="64"/>
      <c r="QP130" s="64"/>
      <c r="QQ130" s="64"/>
      <c r="QR130" s="64"/>
      <c r="QS130" s="64"/>
      <c r="QT130" s="64"/>
      <c r="QU130" s="64"/>
      <c r="QV130" s="64"/>
      <c r="QW130" s="64"/>
      <c r="QX130" s="64"/>
      <c r="QY130" s="64"/>
      <c r="QZ130" s="64"/>
      <c r="RA130" s="64"/>
      <c r="RB130" s="64"/>
      <c r="RC130" s="64"/>
      <c r="RD130" s="64"/>
      <c r="RE130" s="64"/>
      <c r="RF130" s="64"/>
      <c r="RG130" s="64"/>
      <c r="RH130" s="64"/>
      <c r="RI130" s="64"/>
      <c r="RJ130" s="64"/>
      <c r="RK130" s="64"/>
      <c r="RL130" s="64"/>
      <c r="RM130" s="64"/>
      <c r="RN130" s="64"/>
      <c r="RO130" s="64"/>
      <c r="RP130" s="64"/>
      <c r="RQ130" s="64"/>
      <c r="RR130" s="64"/>
      <c r="RS130" s="64"/>
      <c r="RT130" s="64"/>
      <c r="RU130" s="64"/>
      <c r="RV130" s="64"/>
      <c r="RW130" s="64"/>
      <c r="RX130" s="64"/>
      <c r="RY130" s="64"/>
      <c r="RZ130" s="64"/>
      <c r="SA130" s="64"/>
      <c r="SB130" s="64"/>
      <c r="SC130" s="64"/>
      <c r="SD130" s="64"/>
      <c r="SE130" s="64"/>
      <c r="SF130" s="64"/>
      <c r="SG130" s="64"/>
      <c r="SH130" s="64"/>
      <c r="SI130" s="64"/>
      <c r="SJ130" s="64"/>
      <c r="SK130" s="64"/>
      <c r="SL130" s="64"/>
      <c r="SM130" s="64"/>
      <c r="SN130" s="64"/>
      <c r="SO130" s="64"/>
      <c r="SP130" s="64"/>
      <c r="SQ130" s="64"/>
      <c r="SR130" s="64"/>
      <c r="SS130" s="64"/>
      <c r="ST130" s="64"/>
      <c r="SU130" s="64"/>
      <c r="SV130" s="64"/>
      <c r="SW130" s="64"/>
      <c r="SX130" s="64"/>
      <c r="SY130" s="64"/>
      <c r="SZ130" s="64"/>
      <c r="TA130" s="64"/>
      <c r="TB130" s="64"/>
      <c r="TC130" s="64"/>
      <c r="TD130" s="64"/>
      <c r="TE130" s="64"/>
      <c r="TF130" s="64"/>
      <c r="TG130" s="64"/>
      <c r="TH130" s="64"/>
      <c r="TI130" s="64"/>
      <c r="TJ130" s="64"/>
      <c r="TK130" s="64"/>
      <c r="TL130" s="64"/>
      <c r="TM130" s="64"/>
      <c r="TN130" s="64"/>
      <c r="TO130" s="64"/>
      <c r="TP130" s="64"/>
      <c r="TQ130" s="64"/>
      <c r="TR130" s="64"/>
      <c r="TS130" s="64"/>
      <c r="TT130" s="64"/>
      <c r="TU130" s="64"/>
      <c r="TV130" s="64"/>
      <c r="TW130" s="64"/>
      <c r="TX130" s="64"/>
      <c r="TY130" s="64"/>
      <c r="TZ130" s="64"/>
      <c r="UA130" s="64"/>
      <c r="UB130" s="64"/>
      <c r="UC130" s="64"/>
      <c r="UD130" s="64"/>
      <c r="UE130" s="64"/>
      <c r="UF130" s="64"/>
      <c r="UG130" s="64"/>
      <c r="UH130" s="64"/>
      <c r="UI130" s="64"/>
      <c r="UJ130" s="64"/>
      <c r="UK130" s="64"/>
      <c r="UL130" s="64"/>
      <c r="UM130" s="64"/>
      <c r="UN130" s="64"/>
      <c r="UO130" s="64"/>
      <c r="UP130" s="64"/>
      <c r="UQ130" s="64"/>
      <c r="UR130" s="64"/>
      <c r="US130" s="64"/>
      <c r="UT130" s="64"/>
      <c r="UU130" s="64"/>
      <c r="UV130" s="64"/>
      <c r="UW130" s="64"/>
      <c r="UX130" s="64"/>
      <c r="UY130" s="64"/>
      <c r="UZ130" s="64"/>
      <c r="VA130" s="64"/>
      <c r="VB130" s="64"/>
      <c r="VC130" s="64"/>
      <c r="VD130" s="64"/>
      <c r="VE130" s="64"/>
      <c r="VF130" s="64"/>
      <c r="VG130" s="64"/>
      <c r="VH130" s="64"/>
      <c r="VI130" s="64"/>
      <c r="VJ130" s="64"/>
      <c r="VK130" s="64"/>
      <c r="VL130" s="64"/>
      <c r="VM130" s="64"/>
      <c r="VN130" s="64"/>
      <c r="VO130" s="64"/>
      <c r="VP130" s="64"/>
      <c r="VQ130" s="64"/>
      <c r="VR130" s="64"/>
      <c r="VS130" s="64"/>
      <c r="VT130" s="64"/>
      <c r="VU130" s="64"/>
      <c r="VV130" s="64"/>
      <c r="VW130" s="64"/>
      <c r="VX130" s="64"/>
      <c r="VY130" s="64"/>
      <c r="VZ130" s="64"/>
      <c r="WA130" s="64"/>
      <c r="WB130" s="64"/>
      <c r="WC130" s="64"/>
      <c r="WD130" s="64"/>
      <c r="WE130" s="64"/>
      <c r="WF130" s="64"/>
      <c r="WG130" s="64"/>
      <c r="WH130" s="64"/>
      <c r="WI130" s="64"/>
      <c r="WJ130" s="64"/>
      <c r="WK130" s="64"/>
      <c r="WL130" s="64"/>
      <c r="WM130" s="64"/>
      <c r="WN130" s="64"/>
      <c r="WO130" s="64"/>
      <c r="WP130" s="64"/>
      <c r="WQ130" s="64"/>
      <c r="WR130" s="64"/>
      <c r="WS130" s="64"/>
      <c r="WT130" s="64"/>
      <c r="WU130" s="64"/>
      <c r="WV130" s="64"/>
      <c r="WW130" s="64"/>
      <c r="WX130" s="64"/>
      <c r="WY130" s="64"/>
      <c r="WZ130" s="64"/>
      <c r="XA130" s="64"/>
      <c r="XB130" s="64"/>
      <c r="XC130" s="64"/>
      <c r="XD130" s="64"/>
      <c r="XE130" s="64"/>
      <c r="XF130" s="64"/>
      <c r="XG130" s="64"/>
      <c r="XH130" s="64"/>
      <c r="XI130" s="64"/>
      <c r="XJ130" s="64"/>
      <c r="XK130" s="64"/>
      <c r="XL130" s="64"/>
      <c r="XM130" s="64"/>
      <c r="XN130" s="64"/>
      <c r="XO130" s="64"/>
      <c r="XP130" s="64"/>
      <c r="XQ130" s="64"/>
      <c r="XR130" s="64"/>
      <c r="XS130" s="64"/>
      <c r="XT130" s="64"/>
      <c r="XU130" s="64"/>
      <c r="XV130" s="64"/>
      <c r="XW130" s="64"/>
      <c r="XX130" s="64"/>
      <c r="XY130" s="64"/>
      <c r="XZ130" s="64"/>
      <c r="YA130" s="64"/>
      <c r="YB130" s="64"/>
      <c r="YC130" s="64"/>
      <c r="YD130" s="64"/>
      <c r="YE130" s="64"/>
      <c r="YF130" s="64"/>
      <c r="YG130" s="64"/>
      <c r="YH130" s="64"/>
      <c r="YI130" s="64"/>
      <c r="YJ130" s="64"/>
      <c r="YK130" s="64"/>
      <c r="YL130" s="64"/>
      <c r="YM130" s="64"/>
      <c r="YN130" s="64"/>
      <c r="YO130" s="64"/>
      <c r="YP130" s="64"/>
      <c r="YQ130" s="64"/>
      <c r="YR130" s="64"/>
    </row>
    <row r="131" spans="1:668" ht="18" customHeight="1" x14ac:dyDescent="0.25">
      <c r="A131" s="4" t="s">
        <v>35</v>
      </c>
      <c r="B131" s="5" t="s">
        <v>18</v>
      </c>
      <c r="C131" s="6" t="s">
        <v>80</v>
      </c>
      <c r="D131" s="11">
        <v>44276</v>
      </c>
      <c r="E131" s="11" t="s">
        <v>150</v>
      </c>
      <c r="F131" s="92">
        <v>36500</v>
      </c>
      <c r="G131" s="6">
        <f>F131*0.0287</f>
        <v>1047.55</v>
      </c>
      <c r="H131" s="6">
        <v>0</v>
      </c>
      <c r="I131" s="6">
        <f>F131*0.0304</f>
        <v>1109.5999999999999</v>
      </c>
      <c r="J131" s="71">
        <v>912.5</v>
      </c>
      <c r="K131" s="6">
        <v>3069.65</v>
      </c>
      <c r="L131" s="71">
        <v>33430.35</v>
      </c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  <c r="IW131" s="64"/>
      <c r="IX131" s="64"/>
      <c r="IY131" s="64"/>
      <c r="IZ131" s="64"/>
      <c r="JA131" s="64"/>
      <c r="JB131" s="64"/>
      <c r="JC131" s="64"/>
      <c r="JD131" s="64"/>
      <c r="JE131" s="64"/>
      <c r="JF131" s="64"/>
      <c r="JG131" s="64"/>
      <c r="JH131" s="64"/>
      <c r="JI131" s="64"/>
      <c r="JJ131" s="64"/>
      <c r="JK131" s="64"/>
      <c r="JL131" s="64"/>
      <c r="JM131" s="64"/>
      <c r="JN131" s="64"/>
      <c r="JO131" s="64"/>
      <c r="JP131" s="64"/>
      <c r="JQ131" s="64"/>
      <c r="JR131" s="64"/>
      <c r="JS131" s="64"/>
      <c r="JT131" s="64"/>
      <c r="JU131" s="64"/>
      <c r="JV131" s="64"/>
      <c r="JW131" s="64"/>
      <c r="JX131" s="64"/>
      <c r="JY131" s="64"/>
      <c r="JZ131" s="64"/>
      <c r="KA131" s="64"/>
      <c r="KB131" s="64"/>
      <c r="KC131" s="64"/>
      <c r="KD131" s="64"/>
      <c r="KE131" s="64"/>
      <c r="KF131" s="64"/>
      <c r="KG131" s="64"/>
      <c r="KH131" s="64"/>
      <c r="KI131" s="64"/>
      <c r="KJ131" s="64"/>
      <c r="KK131" s="64"/>
      <c r="KL131" s="64"/>
      <c r="KM131" s="64"/>
      <c r="KN131" s="64"/>
      <c r="KO131" s="64"/>
      <c r="KP131" s="64"/>
      <c r="KQ131" s="64"/>
      <c r="KR131" s="64"/>
      <c r="KS131" s="64"/>
      <c r="KT131" s="64"/>
      <c r="KU131" s="64"/>
      <c r="KV131" s="64"/>
      <c r="KW131" s="64"/>
      <c r="KX131" s="64"/>
      <c r="KY131" s="64"/>
      <c r="KZ131" s="64"/>
      <c r="LA131" s="64"/>
      <c r="LB131" s="64"/>
      <c r="LC131" s="64"/>
      <c r="LD131" s="64"/>
      <c r="LE131" s="64"/>
      <c r="LF131" s="64"/>
      <c r="LG131" s="64"/>
      <c r="LH131" s="64"/>
      <c r="LI131" s="64"/>
      <c r="LJ131" s="64"/>
      <c r="LK131" s="64"/>
      <c r="LL131" s="64"/>
      <c r="LM131" s="64"/>
      <c r="LN131" s="64"/>
      <c r="LO131" s="64"/>
      <c r="LP131" s="64"/>
      <c r="LQ131" s="64"/>
      <c r="LR131" s="64"/>
      <c r="LS131" s="64"/>
      <c r="LT131" s="64"/>
      <c r="LU131" s="64"/>
      <c r="LV131" s="64"/>
      <c r="LW131" s="64"/>
      <c r="LX131" s="64"/>
      <c r="LY131" s="64"/>
      <c r="LZ131" s="64"/>
      <c r="MA131" s="64"/>
      <c r="MB131" s="64"/>
      <c r="MC131" s="64"/>
      <c r="MD131" s="64"/>
      <c r="ME131" s="64"/>
      <c r="MF131" s="64"/>
      <c r="MG131" s="64"/>
      <c r="MH131" s="64"/>
      <c r="MI131" s="64"/>
      <c r="MJ131" s="64"/>
      <c r="MK131" s="64"/>
      <c r="ML131" s="64"/>
      <c r="MM131" s="64"/>
      <c r="MN131" s="64"/>
      <c r="MO131" s="64"/>
      <c r="MP131" s="64"/>
      <c r="MQ131" s="64"/>
      <c r="MR131" s="64"/>
      <c r="MS131" s="64"/>
      <c r="MT131" s="64"/>
      <c r="MU131" s="64"/>
      <c r="MV131" s="64"/>
      <c r="MW131" s="64"/>
      <c r="MX131" s="64"/>
      <c r="MY131" s="64"/>
      <c r="MZ131" s="64"/>
      <c r="NA131" s="64"/>
      <c r="NB131" s="64"/>
      <c r="NC131" s="64"/>
      <c r="ND131" s="64"/>
      <c r="NE131" s="64"/>
      <c r="NF131" s="64"/>
      <c r="NG131" s="64"/>
      <c r="NH131" s="64"/>
      <c r="NI131" s="64"/>
      <c r="NJ131" s="64"/>
      <c r="NK131" s="64"/>
      <c r="NL131" s="64"/>
      <c r="NM131" s="64"/>
      <c r="NN131" s="64"/>
      <c r="NO131" s="64"/>
      <c r="NP131" s="64"/>
      <c r="NQ131" s="64"/>
      <c r="NR131" s="64"/>
      <c r="NS131" s="64"/>
      <c r="NT131" s="64"/>
      <c r="NU131" s="64"/>
      <c r="NV131" s="64"/>
      <c r="NW131" s="64"/>
      <c r="NX131" s="64"/>
      <c r="NY131" s="64"/>
      <c r="NZ131" s="64"/>
      <c r="OA131" s="64"/>
      <c r="OB131" s="64"/>
      <c r="OC131" s="64"/>
      <c r="OD131" s="64"/>
      <c r="OE131" s="64"/>
      <c r="OF131" s="64"/>
      <c r="OG131" s="64"/>
      <c r="OH131" s="64"/>
      <c r="OI131" s="64"/>
      <c r="OJ131" s="64"/>
      <c r="OK131" s="64"/>
      <c r="OL131" s="64"/>
      <c r="OM131" s="64"/>
      <c r="ON131" s="64"/>
      <c r="OO131" s="64"/>
      <c r="OP131" s="64"/>
      <c r="OQ131" s="64"/>
      <c r="OR131" s="64"/>
      <c r="OS131" s="64"/>
      <c r="OT131" s="64"/>
      <c r="OU131" s="64"/>
      <c r="OV131" s="64"/>
      <c r="OW131" s="64"/>
      <c r="OX131" s="64"/>
      <c r="OY131" s="64"/>
      <c r="OZ131" s="64"/>
      <c r="PA131" s="64"/>
      <c r="PB131" s="64"/>
      <c r="PC131" s="64"/>
      <c r="PD131" s="64"/>
      <c r="PE131" s="64"/>
      <c r="PF131" s="64"/>
      <c r="PG131" s="64"/>
      <c r="PH131" s="64"/>
      <c r="PI131" s="64"/>
      <c r="PJ131" s="64"/>
      <c r="PK131" s="64"/>
      <c r="PL131" s="64"/>
      <c r="PM131" s="64"/>
      <c r="PN131" s="64"/>
      <c r="PO131" s="64"/>
      <c r="PP131" s="64"/>
      <c r="PQ131" s="64"/>
      <c r="PR131" s="64"/>
      <c r="PS131" s="64"/>
      <c r="PT131" s="64"/>
      <c r="PU131" s="64"/>
      <c r="PV131" s="64"/>
      <c r="PW131" s="64"/>
      <c r="PX131" s="64"/>
      <c r="PY131" s="64"/>
      <c r="PZ131" s="64"/>
      <c r="QA131" s="64"/>
      <c r="QB131" s="64"/>
      <c r="QC131" s="64"/>
      <c r="QD131" s="64"/>
      <c r="QE131" s="64"/>
      <c r="QF131" s="64"/>
      <c r="QG131" s="64"/>
      <c r="QH131" s="64"/>
      <c r="QI131" s="64"/>
      <c r="QJ131" s="64"/>
      <c r="QK131" s="64"/>
      <c r="QL131" s="64"/>
      <c r="QM131" s="64"/>
      <c r="QN131" s="64"/>
      <c r="QO131" s="64"/>
      <c r="QP131" s="64"/>
      <c r="QQ131" s="64"/>
      <c r="QR131" s="64"/>
      <c r="QS131" s="64"/>
      <c r="QT131" s="64"/>
      <c r="QU131" s="64"/>
      <c r="QV131" s="64"/>
      <c r="QW131" s="64"/>
      <c r="QX131" s="64"/>
      <c r="QY131" s="64"/>
      <c r="QZ131" s="64"/>
      <c r="RA131" s="64"/>
      <c r="RB131" s="64"/>
      <c r="RC131" s="64"/>
      <c r="RD131" s="64"/>
      <c r="RE131" s="64"/>
      <c r="RF131" s="64"/>
      <c r="RG131" s="64"/>
      <c r="RH131" s="64"/>
      <c r="RI131" s="64"/>
      <c r="RJ131" s="64"/>
      <c r="RK131" s="64"/>
      <c r="RL131" s="64"/>
      <c r="RM131" s="64"/>
      <c r="RN131" s="64"/>
      <c r="RO131" s="64"/>
      <c r="RP131" s="64"/>
      <c r="RQ131" s="64"/>
      <c r="RR131" s="64"/>
      <c r="RS131" s="64"/>
      <c r="RT131" s="64"/>
      <c r="RU131" s="64"/>
      <c r="RV131" s="64"/>
      <c r="RW131" s="64"/>
      <c r="RX131" s="64"/>
      <c r="RY131" s="64"/>
      <c r="RZ131" s="64"/>
      <c r="SA131" s="64"/>
      <c r="SB131" s="64"/>
      <c r="SC131" s="64"/>
      <c r="SD131" s="64"/>
      <c r="SE131" s="64"/>
      <c r="SF131" s="64"/>
      <c r="SG131" s="64"/>
      <c r="SH131" s="64"/>
      <c r="SI131" s="64"/>
      <c r="SJ131" s="64"/>
      <c r="SK131" s="64"/>
      <c r="SL131" s="64"/>
      <c r="SM131" s="64"/>
      <c r="SN131" s="64"/>
      <c r="SO131" s="64"/>
      <c r="SP131" s="64"/>
      <c r="SQ131" s="64"/>
      <c r="SR131" s="64"/>
      <c r="SS131" s="64"/>
      <c r="ST131" s="64"/>
      <c r="SU131" s="64"/>
      <c r="SV131" s="64"/>
      <c r="SW131" s="64"/>
      <c r="SX131" s="64"/>
      <c r="SY131" s="64"/>
      <c r="SZ131" s="64"/>
      <c r="TA131" s="64"/>
      <c r="TB131" s="64"/>
      <c r="TC131" s="64"/>
      <c r="TD131" s="64"/>
      <c r="TE131" s="64"/>
      <c r="TF131" s="64"/>
      <c r="TG131" s="64"/>
      <c r="TH131" s="64"/>
      <c r="TI131" s="64"/>
      <c r="TJ131" s="64"/>
      <c r="TK131" s="64"/>
      <c r="TL131" s="64"/>
      <c r="TM131" s="64"/>
      <c r="TN131" s="64"/>
      <c r="TO131" s="64"/>
      <c r="TP131" s="64"/>
      <c r="TQ131" s="64"/>
      <c r="TR131" s="64"/>
      <c r="TS131" s="64"/>
      <c r="TT131" s="64"/>
      <c r="TU131" s="64"/>
      <c r="TV131" s="64"/>
      <c r="TW131" s="64"/>
      <c r="TX131" s="64"/>
      <c r="TY131" s="64"/>
      <c r="TZ131" s="64"/>
      <c r="UA131" s="64"/>
      <c r="UB131" s="64"/>
      <c r="UC131" s="64"/>
      <c r="UD131" s="64"/>
      <c r="UE131" s="64"/>
      <c r="UF131" s="64"/>
      <c r="UG131" s="64"/>
      <c r="UH131" s="64"/>
      <c r="UI131" s="64"/>
      <c r="UJ131" s="64"/>
      <c r="UK131" s="64"/>
      <c r="UL131" s="64"/>
      <c r="UM131" s="64"/>
      <c r="UN131" s="64"/>
      <c r="UO131" s="64"/>
      <c r="UP131" s="64"/>
      <c r="UQ131" s="64"/>
      <c r="UR131" s="64"/>
      <c r="US131" s="64"/>
      <c r="UT131" s="64"/>
      <c r="UU131" s="64"/>
      <c r="UV131" s="64"/>
      <c r="UW131" s="64"/>
      <c r="UX131" s="64"/>
      <c r="UY131" s="64"/>
      <c r="UZ131" s="64"/>
      <c r="VA131" s="64"/>
      <c r="VB131" s="64"/>
      <c r="VC131" s="64"/>
      <c r="VD131" s="64"/>
      <c r="VE131" s="64"/>
      <c r="VF131" s="64"/>
      <c r="VG131" s="64"/>
      <c r="VH131" s="64"/>
      <c r="VI131" s="64"/>
      <c r="VJ131" s="64"/>
      <c r="VK131" s="64"/>
      <c r="VL131" s="64"/>
      <c r="VM131" s="64"/>
      <c r="VN131" s="64"/>
      <c r="VO131" s="64"/>
      <c r="VP131" s="64"/>
      <c r="VQ131" s="64"/>
      <c r="VR131" s="64"/>
      <c r="VS131" s="64"/>
      <c r="VT131" s="64"/>
      <c r="VU131" s="64"/>
      <c r="VV131" s="64"/>
      <c r="VW131" s="64"/>
      <c r="VX131" s="64"/>
      <c r="VY131" s="64"/>
      <c r="VZ131" s="64"/>
      <c r="WA131" s="64"/>
      <c r="WB131" s="64"/>
      <c r="WC131" s="64"/>
      <c r="WD131" s="64"/>
      <c r="WE131" s="64"/>
      <c r="WF131" s="64"/>
      <c r="WG131" s="64"/>
      <c r="WH131" s="64"/>
      <c r="WI131" s="64"/>
      <c r="WJ131" s="64"/>
      <c r="WK131" s="64"/>
      <c r="WL131" s="64"/>
      <c r="WM131" s="64"/>
      <c r="WN131" s="64"/>
      <c r="WO131" s="64"/>
      <c r="WP131" s="64"/>
      <c r="WQ131" s="64"/>
      <c r="WR131" s="64"/>
      <c r="WS131" s="64"/>
      <c r="WT131" s="64"/>
      <c r="WU131" s="64"/>
      <c r="WV131" s="64"/>
      <c r="WW131" s="64"/>
      <c r="WX131" s="64"/>
      <c r="WY131" s="64"/>
      <c r="WZ131" s="64"/>
      <c r="XA131" s="64"/>
      <c r="XB131" s="64"/>
      <c r="XC131" s="64"/>
      <c r="XD131" s="64"/>
      <c r="XE131" s="64"/>
      <c r="XF131" s="64"/>
      <c r="XG131" s="64"/>
      <c r="XH131" s="64"/>
      <c r="XI131" s="64"/>
      <c r="XJ131" s="64"/>
      <c r="XK131" s="64"/>
      <c r="XL131" s="64"/>
      <c r="XM131" s="64"/>
      <c r="XN131" s="64"/>
      <c r="XO131" s="64"/>
      <c r="XP131" s="64"/>
      <c r="XQ131" s="64"/>
      <c r="XR131" s="64"/>
      <c r="XS131" s="64"/>
      <c r="XT131" s="64"/>
      <c r="XU131" s="64"/>
      <c r="XV131" s="64"/>
      <c r="XW131" s="64"/>
      <c r="XX131" s="64"/>
      <c r="XY131" s="64"/>
      <c r="XZ131" s="64"/>
      <c r="YA131" s="64"/>
      <c r="YB131" s="64"/>
      <c r="YC131" s="64"/>
      <c r="YD131" s="64"/>
      <c r="YE131" s="64"/>
      <c r="YF131" s="64"/>
      <c r="YG131" s="64"/>
      <c r="YH131" s="64"/>
      <c r="YI131" s="64"/>
      <c r="YJ131" s="64"/>
      <c r="YK131" s="64"/>
      <c r="YL131" s="64"/>
      <c r="YM131" s="64"/>
      <c r="YN131" s="64"/>
      <c r="YO131" s="64"/>
      <c r="YP131" s="64"/>
      <c r="YQ131" s="64"/>
      <c r="YR131" s="64"/>
    </row>
    <row r="132" spans="1:668" ht="19.5" customHeight="1" x14ac:dyDescent="0.25">
      <c r="A132" s="54" t="s">
        <v>15</v>
      </c>
      <c r="B132" s="13">
        <v>1</v>
      </c>
      <c r="C132" s="13"/>
      <c r="D132" s="54"/>
      <c r="E132" s="54"/>
      <c r="F132" s="82">
        <f>+SUM(F131)</f>
        <v>36500</v>
      </c>
      <c r="G132" s="18">
        <f t="shared" ref="G132:K132" si="32">+SUM(G131)</f>
        <v>1047.55</v>
      </c>
      <c r="H132" s="18">
        <f t="shared" si="32"/>
        <v>0</v>
      </c>
      <c r="I132" s="18">
        <f t="shared" si="32"/>
        <v>1109.5999999999999</v>
      </c>
      <c r="J132" s="82">
        <f t="shared" si="32"/>
        <v>912.5</v>
      </c>
      <c r="K132" s="18">
        <f t="shared" si="32"/>
        <v>3069.65</v>
      </c>
      <c r="L132" s="82">
        <f>+SUM(L131)</f>
        <v>33430.35</v>
      </c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  <c r="IW132" s="64"/>
      <c r="IX132" s="64"/>
      <c r="IY132" s="64"/>
      <c r="IZ132" s="64"/>
      <c r="JA132" s="64"/>
      <c r="JB132" s="64"/>
      <c r="JC132" s="64"/>
      <c r="JD132" s="64"/>
      <c r="JE132" s="64"/>
      <c r="JF132" s="64"/>
      <c r="JG132" s="64"/>
      <c r="JH132" s="64"/>
      <c r="JI132" s="64"/>
      <c r="JJ132" s="64"/>
      <c r="JK132" s="64"/>
      <c r="JL132" s="64"/>
      <c r="JM132" s="64"/>
      <c r="JN132" s="64"/>
      <c r="JO132" s="64"/>
      <c r="JP132" s="64"/>
      <c r="JQ132" s="64"/>
      <c r="JR132" s="64"/>
      <c r="JS132" s="64"/>
      <c r="JT132" s="64"/>
      <c r="JU132" s="64"/>
      <c r="JV132" s="64"/>
      <c r="JW132" s="64"/>
      <c r="JX132" s="64"/>
      <c r="JY132" s="64"/>
      <c r="JZ132" s="64"/>
      <c r="KA132" s="64"/>
      <c r="KB132" s="64"/>
      <c r="KC132" s="64"/>
      <c r="KD132" s="64"/>
      <c r="KE132" s="64"/>
      <c r="KF132" s="64"/>
      <c r="KG132" s="64"/>
      <c r="KH132" s="64"/>
      <c r="KI132" s="64"/>
      <c r="KJ132" s="64"/>
      <c r="KK132" s="64"/>
      <c r="KL132" s="64"/>
      <c r="KM132" s="64"/>
      <c r="KN132" s="64"/>
      <c r="KO132" s="64"/>
      <c r="KP132" s="64"/>
      <c r="KQ132" s="64"/>
      <c r="KR132" s="64"/>
      <c r="KS132" s="64"/>
      <c r="KT132" s="64"/>
      <c r="KU132" s="64"/>
      <c r="KV132" s="64"/>
      <c r="KW132" s="64"/>
      <c r="KX132" s="64"/>
      <c r="KY132" s="64"/>
      <c r="KZ132" s="64"/>
      <c r="LA132" s="64"/>
      <c r="LB132" s="64"/>
      <c r="LC132" s="64"/>
      <c r="LD132" s="64"/>
      <c r="LE132" s="64"/>
      <c r="LF132" s="64"/>
      <c r="LG132" s="64"/>
      <c r="LH132" s="64"/>
      <c r="LI132" s="64"/>
      <c r="LJ132" s="64"/>
      <c r="LK132" s="64"/>
      <c r="LL132" s="64"/>
      <c r="LM132" s="64"/>
      <c r="LN132" s="64"/>
      <c r="LO132" s="64"/>
      <c r="LP132" s="64"/>
      <c r="LQ132" s="64"/>
      <c r="LR132" s="64"/>
      <c r="LS132" s="64"/>
      <c r="LT132" s="64"/>
      <c r="LU132" s="64"/>
      <c r="LV132" s="64"/>
      <c r="LW132" s="64"/>
      <c r="LX132" s="64"/>
      <c r="LY132" s="64"/>
      <c r="LZ132" s="64"/>
      <c r="MA132" s="64"/>
      <c r="MB132" s="64"/>
      <c r="MC132" s="64"/>
      <c r="MD132" s="64"/>
      <c r="ME132" s="64"/>
      <c r="MF132" s="64"/>
      <c r="MG132" s="64"/>
      <c r="MH132" s="64"/>
      <c r="MI132" s="64"/>
      <c r="MJ132" s="64"/>
      <c r="MK132" s="64"/>
      <c r="ML132" s="64"/>
      <c r="MM132" s="64"/>
      <c r="MN132" s="64"/>
      <c r="MO132" s="64"/>
      <c r="MP132" s="64"/>
      <c r="MQ132" s="64"/>
      <c r="MR132" s="64"/>
      <c r="MS132" s="64"/>
      <c r="MT132" s="64"/>
      <c r="MU132" s="64"/>
      <c r="MV132" s="64"/>
      <c r="MW132" s="64"/>
      <c r="MX132" s="64"/>
      <c r="MY132" s="64"/>
      <c r="MZ132" s="64"/>
      <c r="NA132" s="64"/>
      <c r="NB132" s="64"/>
      <c r="NC132" s="64"/>
      <c r="ND132" s="64"/>
      <c r="NE132" s="64"/>
      <c r="NF132" s="64"/>
      <c r="NG132" s="64"/>
      <c r="NH132" s="64"/>
      <c r="NI132" s="64"/>
      <c r="NJ132" s="64"/>
      <c r="NK132" s="64"/>
      <c r="NL132" s="64"/>
      <c r="NM132" s="64"/>
      <c r="NN132" s="64"/>
      <c r="NO132" s="64"/>
      <c r="NP132" s="64"/>
      <c r="NQ132" s="64"/>
      <c r="NR132" s="64"/>
      <c r="NS132" s="64"/>
      <c r="NT132" s="64"/>
      <c r="NU132" s="64"/>
      <c r="NV132" s="64"/>
      <c r="NW132" s="64"/>
      <c r="NX132" s="64"/>
      <c r="NY132" s="64"/>
      <c r="NZ132" s="64"/>
      <c r="OA132" s="64"/>
      <c r="OB132" s="64"/>
      <c r="OC132" s="64"/>
      <c r="OD132" s="64"/>
      <c r="OE132" s="64"/>
      <c r="OF132" s="64"/>
      <c r="OG132" s="64"/>
      <c r="OH132" s="64"/>
      <c r="OI132" s="64"/>
      <c r="OJ132" s="64"/>
      <c r="OK132" s="64"/>
      <c r="OL132" s="64"/>
      <c r="OM132" s="64"/>
      <c r="ON132" s="64"/>
      <c r="OO132" s="64"/>
      <c r="OP132" s="64"/>
      <c r="OQ132" s="64"/>
      <c r="OR132" s="64"/>
      <c r="OS132" s="64"/>
      <c r="OT132" s="64"/>
      <c r="OU132" s="64"/>
      <c r="OV132" s="64"/>
      <c r="OW132" s="64"/>
      <c r="OX132" s="64"/>
      <c r="OY132" s="64"/>
      <c r="OZ132" s="64"/>
      <c r="PA132" s="64"/>
      <c r="PB132" s="64"/>
      <c r="PC132" s="64"/>
      <c r="PD132" s="64"/>
      <c r="PE132" s="64"/>
      <c r="PF132" s="64"/>
      <c r="PG132" s="64"/>
      <c r="PH132" s="64"/>
      <c r="PI132" s="64"/>
      <c r="PJ132" s="64"/>
      <c r="PK132" s="64"/>
      <c r="PL132" s="64"/>
      <c r="PM132" s="64"/>
      <c r="PN132" s="64"/>
      <c r="PO132" s="64"/>
      <c r="PP132" s="64"/>
      <c r="PQ132" s="64"/>
      <c r="PR132" s="64"/>
      <c r="PS132" s="64"/>
      <c r="PT132" s="64"/>
      <c r="PU132" s="64"/>
      <c r="PV132" s="64"/>
      <c r="PW132" s="64"/>
      <c r="PX132" s="64"/>
      <c r="PY132" s="64"/>
      <c r="PZ132" s="64"/>
      <c r="QA132" s="64"/>
      <c r="QB132" s="64"/>
      <c r="QC132" s="64"/>
      <c r="QD132" s="64"/>
      <c r="QE132" s="64"/>
      <c r="QF132" s="64"/>
      <c r="QG132" s="64"/>
      <c r="QH132" s="64"/>
      <c r="QI132" s="64"/>
      <c r="QJ132" s="64"/>
      <c r="QK132" s="64"/>
      <c r="QL132" s="64"/>
      <c r="QM132" s="64"/>
      <c r="QN132" s="64"/>
      <c r="QO132" s="64"/>
      <c r="QP132" s="64"/>
      <c r="QQ132" s="64"/>
      <c r="QR132" s="64"/>
      <c r="QS132" s="64"/>
      <c r="QT132" s="64"/>
      <c r="QU132" s="64"/>
      <c r="QV132" s="64"/>
      <c r="QW132" s="64"/>
      <c r="QX132" s="64"/>
      <c r="QY132" s="64"/>
      <c r="QZ132" s="64"/>
      <c r="RA132" s="64"/>
      <c r="RB132" s="64"/>
      <c r="RC132" s="64"/>
      <c r="RD132" s="64"/>
      <c r="RE132" s="64"/>
      <c r="RF132" s="64"/>
      <c r="RG132" s="64"/>
      <c r="RH132" s="64"/>
      <c r="RI132" s="64"/>
      <c r="RJ132" s="64"/>
      <c r="RK132" s="64"/>
      <c r="RL132" s="64"/>
      <c r="RM132" s="64"/>
      <c r="RN132" s="64"/>
      <c r="RO132" s="64"/>
      <c r="RP132" s="64"/>
      <c r="RQ132" s="64"/>
      <c r="RR132" s="64"/>
      <c r="RS132" s="64"/>
      <c r="RT132" s="64"/>
      <c r="RU132" s="64"/>
      <c r="RV132" s="64"/>
      <c r="RW132" s="64"/>
      <c r="RX132" s="64"/>
      <c r="RY132" s="64"/>
      <c r="RZ132" s="64"/>
      <c r="SA132" s="64"/>
      <c r="SB132" s="64"/>
      <c r="SC132" s="64"/>
      <c r="SD132" s="64"/>
      <c r="SE132" s="64"/>
      <c r="SF132" s="64"/>
      <c r="SG132" s="64"/>
      <c r="SH132" s="64"/>
      <c r="SI132" s="64"/>
      <c r="SJ132" s="64"/>
      <c r="SK132" s="64"/>
      <c r="SL132" s="64"/>
      <c r="SM132" s="64"/>
      <c r="SN132" s="64"/>
      <c r="SO132" s="64"/>
      <c r="SP132" s="64"/>
      <c r="SQ132" s="64"/>
      <c r="SR132" s="64"/>
      <c r="SS132" s="64"/>
      <c r="ST132" s="64"/>
      <c r="SU132" s="64"/>
      <c r="SV132" s="64"/>
      <c r="SW132" s="64"/>
      <c r="SX132" s="64"/>
      <c r="SY132" s="64"/>
      <c r="SZ132" s="64"/>
      <c r="TA132" s="64"/>
      <c r="TB132" s="64"/>
      <c r="TC132" s="64"/>
      <c r="TD132" s="64"/>
      <c r="TE132" s="64"/>
      <c r="TF132" s="64"/>
      <c r="TG132" s="64"/>
      <c r="TH132" s="64"/>
      <c r="TI132" s="64"/>
      <c r="TJ132" s="64"/>
      <c r="TK132" s="64"/>
      <c r="TL132" s="64"/>
      <c r="TM132" s="64"/>
      <c r="TN132" s="64"/>
      <c r="TO132" s="64"/>
      <c r="TP132" s="64"/>
      <c r="TQ132" s="64"/>
      <c r="TR132" s="64"/>
      <c r="TS132" s="64"/>
      <c r="TT132" s="64"/>
      <c r="TU132" s="64"/>
      <c r="TV132" s="64"/>
      <c r="TW132" s="64"/>
      <c r="TX132" s="64"/>
      <c r="TY132" s="64"/>
      <c r="TZ132" s="64"/>
      <c r="UA132" s="64"/>
      <c r="UB132" s="64"/>
      <c r="UC132" s="64"/>
      <c r="UD132" s="64"/>
      <c r="UE132" s="64"/>
      <c r="UF132" s="64"/>
      <c r="UG132" s="64"/>
      <c r="UH132" s="64"/>
      <c r="UI132" s="64"/>
      <c r="UJ132" s="64"/>
      <c r="UK132" s="64"/>
      <c r="UL132" s="64"/>
      <c r="UM132" s="64"/>
      <c r="UN132" s="64"/>
      <c r="UO132" s="64"/>
      <c r="UP132" s="64"/>
      <c r="UQ132" s="64"/>
      <c r="UR132" s="64"/>
      <c r="US132" s="64"/>
      <c r="UT132" s="64"/>
      <c r="UU132" s="64"/>
      <c r="UV132" s="64"/>
      <c r="UW132" s="64"/>
      <c r="UX132" s="64"/>
      <c r="UY132" s="64"/>
      <c r="UZ132" s="64"/>
      <c r="VA132" s="64"/>
      <c r="VB132" s="64"/>
      <c r="VC132" s="64"/>
      <c r="VD132" s="64"/>
      <c r="VE132" s="64"/>
      <c r="VF132" s="64"/>
      <c r="VG132" s="64"/>
      <c r="VH132" s="64"/>
      <c r="VI132" s="64"/>
      <c r="VJ132" s="64"/>
      <c r="VK132" s="64"/>
      <c r="VL132" s="64"/>
      <c r="VM132" s="64"/>
      <c r="VN132" s="64"/>
      <c r="VO132" s="64"/>
      <c r="VP132" s="64"/>
      <c r="VQ132" s="64"/>
      <c r="VR132" s="64"/>
      <c r="VS132" s="64"/>
      <c r="VT132" s="64"/>
      <c r="VU132" s="64"/>
      <c r="VV132" s="64"/>
      <c r="VW132" s="64"/>
      <c r="VX132" s="64"/>
      <c r="VY132" s="64"/>
      <c r="VZ132" s="64"/>
      <c r="WA132" s="64"/>
      <c r="WB132" s="64"/>
      <c r="WC132" s="64"/>
      <c r="WD132" s="64"/>
      <c r="WE132" s="64"/>
      <c r="WF132" s="64"/>
      <c r="WG132" s="64"/>
      <c r="WH132" s="64"/>
      <c r="WI132" s="64"/>
      <c r="WJ132" s="64"/>
      <c r="WK132" s="64"/>
      <c r="WL132" s="64"/>
      <c r="WM132" s="64"/>
      <c r="WN132" s="64"/>
      <c r="WO132" s="64"/>
      <c r="WP132" s="64"/>
      <c r="WQ132" s="64"/>
      <c r="WR132" s="64"/>
      <c r="WS132" s="64"/>
      <c r="WT132" s="64"/>
      <c r="WU132" s="64"/>
      <c r="WV132" s="64"/>
      <c r="WW132" s="64"/>
      <c r="WX132" s="64"/>
      <c r="WY132" s="64"/>
      <c r="WZ132" s="64"/>
      <c r="XA132" s="64"/>
      <c r="XB132" s="64"/>
      <c r="XC132" s="64"/>
      <c r="XD132" s="64"/>
      <c r="XE132" s="64"/>
      <c r="XF132" s="64"/>
      <c r="XG132" s="64"/>
      <c r="XH132" s="64"/>
      <c r="XI132" s="64"/>
      <c r="XJ132" s="64"/>
      <c r="XK132" s="64"/>
      <c r="XL132" s="64"/>
      <c r="XM132" s="64"/>
      <c r="XN132" s="64"/>
      <c r="XO132" s="64"/>
      <c r="XP132" s="64"/>
      <c r="XQ132" s="64"/>
      <c r="XR132" s="64"/>
      <c r="XS132" s="64"/>
      <c r="XT132" s="64"/>
      <c r="XU132" s="64"/>
      <c r="XV132" s="64"/>
      <c r="XW132" s="64"/>
      <c r="XX132" s="64"/>
      <c r="XY132" s="64"/>
      <c r="XZ132" s="64"/>
      <c r="YA132" s="64"/>
      <c r="YB132" s="64"/>
      <c r="YC132" s="64"/>
      <c r="YD132" s="64"/>
      <c r="YE132" s="64"/>
      <c r="YF132" s="64"/>
      <c r="YG132" s="64"/>
      <c r="YH132" s="64"/>
      <c r="YI132" s="64"/>
      <c r="YJ132" s="64"/>
      <c r="YK132" s="64"/>
      <c r="YL132" s="64"/>
      <c r="YM132" s="64"/>
      <c r="YN132" s="64"/>
      <c r="YO132" s="64"/>
      <c r="YP132" s="64"/>
      <c r="YQ132" s="64"/>
      <c r="YR132" s="64"/>
    </row>
    <row r="133" spans="1:668" s="59" customFormat="1" ht="19.5" customHeight="1" x14ac:dyDescent="0.25">
      <c r="A133" s="53" t="s">
        <v>112</v>
      </c>
      <c r="B133" s="20"/>
      <c r="C133" s="20"/>
      <c r="D133" s="53"/>
      <c r="E133" s="53"/>
      <c r="F133" s="83"/>
      <c r="G133" s="31"/>
      <c r="H133" s="31"/>
      <c r="I133" s="31"/>
      <c r="J133" s="83"/>
      <c r="K133" s="31"/>
      <c r="L133" s="83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  <c r="IW133" s="64"/>
      <c r="IX133" s="64"/>
      <c r="IY133" s="64"/>
      <c r="IZ133" s="64"/>
      <c r="JA133" s="64"/>
      <c r="JB133" s="64"/>
      <c r="JC133" s="64"/>
      <c r="JD133" s="64"/>
      <c r="JE133" s="64"/>
      <c r="JF133" s="64"/>
      <c r="JG133" s="64"/>
      <c r="JH133" s="64"/>
      <c r="JI133" s="64"/>
      <c r="JJ133" s="64"/>
      <c r="JK133" s="64"/>
      <c r="JL133" s="64"/>
      <c r="JM133" s="64"/>
      <c r="JN133" s="64"/>
      <c r="JO133" s="64"/>
      <c r="JP133" s="64"/>
      <c r="JQ133" s="64"/>
      <c r="JR133" s="64"/>
      <c r="JS133" s="64"/>
      <c r="JT133" s="64"/>
      <c r="JU133" s="64"/>
      <c r="JV133" s="64"/>
      <c r="JW133" s="64"/>
      <c r="JX133" s="64"/>
      <c r="JY133" s="64"/>
      <c r="JZ133" s="64"/>
      <c r="KA133" s="64"/>
      <c r="KB133" s="64"/>
      <c r="KC133" s="64"/>
      <c r="KD133" s="64"/>
      <c r="KE133" s="64"/>
      <c r="KF133" s="64"/>
      <c r="KG133" s="64"/>
      <c r="KH133" s="64"/>
      <c r="KI133" s="64"/>
      <c r="KJ133" s="64"/>
      <c r="KK133" s="64"/>
      <c r="KL133" s="64"/>
      <c r="KM133" s="64"/>
      <c r="KN133" s="64"/>
      <c r="KO133" s="64"/>
      <c r="KP133" s="64"/>
      <c r="KQ133" s="64"/>
      <c r="KR133" s="64"/>
      <c r="KS133" s="64"/>
      <c r="KT133" s="64"/>
      <c r="KU133" s="64"/>
      <c r="KV133" s="64"/>
      <c r="KW133" s="64"/>
      <c r="KX133" s="64"/>
      <c r="KY133" s="64"/>
      <c r="KZ133" s="64"/>
      <c r="LA133" s="64"/>
      <c r="LB133" s="64"/>
      <c r="LC133" s="64"/>
      <c r="LD133" s="64"/>
      <c r="LE133" s="64"/>
      <c r="LF133" s="64"/>
      <c r="LG133" s="64"/>
      <c r="LH133" s="64"/>
      <c r="LI133" s="64"/>
      <c r="LJ133" s="64"/>
      <c r="LK133" s="64"/>
      <c r="LL133" s="64"/>
      <c r="LM133" s="64"/>
      <c r="LN133" s="64"/>
      <c r="LO133" s="64"/>
      <c r="LP133" s="64"/>
      <c r="LQ133" s="64"/>
      <c r="LR133" s="64"/>
      <c r="LS133" s="64"/>
      <c r="LT133" s="64"/>
      <c r="LU133" s="64"/>
      <c r="LV133" s="64"/>
      <c r="LW133" s="64"/>
      <c r="LX133" s="64"/>
      <c r="LY133" s="64"/>
      <c r="LZ133" s="64"/>
      <c r="MA133" s="64"/>
      <c r="MB133" s="64"/>
      <c r="MC133" s="64"/>
      <c r="MD133" s="64"/>
      <c r="ME133" s="64"/>
      <c r="MF133" s="64"/>
      <c r="MG133" s="64"/>
      <c r="MH133" s="64"/>
      <c r="MI133" s="64"/>
      <c r="MJ133" s="64"/>
      <c r="MK133" s="64"/>
      <c r="ML133" s="64"/>
      <c r="MM133" s="64"/>
      <c r="MN133" s="64"/>
      <c r="MO133" s="64"/>
      <c r="MP133" s="64"/>
      <c r="MQ133" s="64"/>
      <c r="MR133" s="64"/>
      <c r="MS133" s="64"/>
      <c r="MT133" s="64"/>
      <c r="MU133" s="64"/>
      <c r="MV133" s="64"/>
      <c r="MW133" s="64"/>
      <c r="MX133" s="64"/>
      <c r="MY133" s="64"/>
      <c r="MZ133" s="64"/>
      <c r="NA133" s="64"/>
      <c r="NB133" s="64"/>
      <c r="NC133" s="64"/>
      <c r="ND133" s="64"/>
      <c r="NE133" s="64"/>
      <c r="NF133" s="64"/>
      <c r="NG133" s="64"/>
      <c r="NH133" s="64"/>
      <c r="NI133" s="64"/>
      <c r="NJ133" s="64"/>
      <c r="NK133" s="64"/>
      <c r="NL133" s="64"/>
      <c r="NM133" s="64"/>
      <c r="NN133" s="64"/>
      <c r="NO133" s="64"/>
      <c r="NP133" s="64"/>
      <c r="NQ133" s="64"/>
      <c r="NR133" s="64"/>
      <c r="NS133" s="64"/>
      <c r="NT133" s="64"/>
      <c r="NU133" s="64"/>
      <c r="NV133" s="64"/>
      <c r="NW133" s="64"/>
      <c r="NX133" s="64"/>
      <c r="NY133" s="64"/>
      <c r="NZ133" s="64"/>
      <c r="OA133" s="64"/>
      <c r="OB133" s="64"/>
      <c r="OC133" s="64"/>
      <c r="OD133" s="64"/>
      <c r="OE133" s="64"/>
      <c r="OF133" s="64"/>
      <c r="OG133" s="64"/>
      <c r="OH133" s="64"/>
      <c r="OI133" s="64"/>
      <c r="OJ133" s="64"/>
      <c r="OK133" s="64"/>
      <c r="OL133" s="64"/>
      <c r="OM133" s="64"/>
      <c r="ON133" s="64"/>
      <c r="OO133" s="64"/>
      <c r="OP133" s="64"/>
      <c r="OQ133" s="64"/>
      <c r="OR133" s="64"/>
      <c r="OS133" s="64"/>
      <c r="OT133" s="64"/>
      <c r="OU133" s="64"/>
      <c r="OV133" s="64"/>
      <c r="OW133" s="64"/>
      <c r="OX133" s="64"/>
      <c r="OY133" s="64"/>
      <c r="OZ133" s="64"/>
      <c r="PA133" s="64"/>
      <c r="PB133" s="64"/>
      <c r="PC133" s="64"/>
      <c r="PD133" s="64"/>
      <c r="PE133" s="64"/>
      <c r="PF133" s="64"/>
      <c r="PG133" s="64"/>
      <c r="PH133" s="64"/>
      <c r="PI133" s="64"/>
      <c r="PJ133" s="64"/>
      <c r="PK133" s="64"/>
      <c r="PL133" s="64"/>
      <c r="PM133" s="64"/>
      <c r="PN133" s="64"/>
      <c r="PO133" s="64"/>
      <c r="PP133" s="64"/>
      <c r="PQ133" s="64"/>
      <c r="PR133" s="64"/>
      <c r="PS133" s="64"/>
      <c r="PT133" s="64"/>
      <c r="PU133" s="64"/>
      <c r="PV133" s="64"/>
      <c r="PW133" s="64"/>
      <c r="PX133" s="64"/>
      <c r="PY133" s="64"/>
      <c r="PZ133" s="64"/>
      <c r="QA133" s="64"/>
      <c r="QB133" s="64"/>
      <c r="QC133" s="64"/>
      <c r="QD133" s="64"/>
      <c r="QE133" s="64"/>
      <c r="QF133" s="64"/>
      <c r="QG133" s="64"/>
      <c r="QH133" s="64"/>
      <c r="QI133" s="64"/>
      <c r="QJ133" s="64"/>
      <c r="QK133" s="64"/>
      <c r="QL133" s="64"/>
      <c r="QM133" s="64"/>
      <c r="QN133" s="64"/>
      <c r="QO133" s="64"/>
      <c r="QP133" s="64"/>
      <c r="QQ133" s="64"/>
      <c r="QR133" s="64"/>
      <c r="QS133" s="64"/>
      <c r="QT133" s="64"/>
      <c r="QU133" s="64"/>
      <c r="QV133" s="64"/>
      <c r="QW133" s="64"/>
      <c r="QX133" s="64"/>
      <c r="QY133" s="64"/>
      <c r="QZ133" s="64"/>
      <c r="RA133" s="64"/>
      <c r="RB133" s="64"/>
      <c r="RC133" s="64"/>
      <c r="RD133" s="64"/>
      <c r="RE133" s="64"/>
      <c r="RF133" s="64"/>
      <c r="RG133" s="64"/>
      <c r="RH133" s="64"/>
      <c r="RI133" s="64"/>
      <c r="RJ133" s="64"/>
      <c r="RK133" s="64"/>
      <c r="RL133" s="64"/>
      <c r="RM133" s="64"/>
      <c r="RN133" s="64"/>
      <c r="RO133" s="64"/>
      <c r="RP133" s="64"/>
      <c r="RQ133" s="64"/>
      <c r="RR133" s="64"/>
      <c r="RS133" s="64"/>
      <c r="RT133" s="64"/>
      <c r="RU133" s="64"/>
      <c r="RV133" s="64"/>
      <c r="RW133" s="64"/>
      <c r="RX133" s="64"/>
      <c r="RY133" s="64"/>
      <c r="RZ133" s="64"/>
      <c r="SA133" s="64"/>
      <c r="SB133" s="64"/>
      <c r="SC133" s="64"/>
      <c r="SD133" s="64"/>
      <c r="SE133" s="64"/>
      <c r="SF133" s="64"/>
      <c r="SG133" s="64"/>
      <c r="SH133" s="64"/>
      <c r="SI133" s="64"/>
      <c r="SJ133" s="64"/>
      <c r="SK133" s="64"/>
      <c r="SL133" s="64"/>
      <c r="SM133" s="64"/>
      <c r="SN133" s="64"/>
      <c r="SO133" s="64"/>
      <c r="SP133" s="64"/>
      <c r="SQ133" s="64"/>
      <c r="SR133" s="64"/>
      <c r="SS133" s="64"/>
      <c r="ST133" s="64"/>
      <c r="SU133" s="64"/>
      <c r="SV133" s="64"/>
      <c r="SW133" s="64"/>
      <c r="SX133" s="64"/>
      <c r="SY133" s="64"/>
      <c r="SZ133" s="64"/>
      <c r="TA133" s="64"/>
      <c r="TB133" s="64"/>
      <c r="TC133" s="64"/>
      <c r="TD133" s="64"/>
      <c r="TE133" s="64"/>
      <c r="TF133" s="64"/>
      <c r="TG133" s="64"/>
      <c r="TH133" s="64"/>
      <c r="TI133" s="64"/>
      <c r="TJ133" s="64"/>
      <c r="TK133" s="64"/>
      <c r="TL133" s="64"/>
      <c r="TM133" s="64"/>
      <c r="TN133" s="64"/>
      <c r="TO133" s="64"/>
      <c r="TP133" s="64"/>
      <c r="TQ133" s="64"/>
      <c r="TR133" s="64"/>
      <c r="TS133" s="64"/>
      <c r="TT133" s="64"/>
      <c r="TU133" s="64"/>
      <c r="TV133" s="64"/>
      <c r="TW133" s="64"/>
      <c r="TX133" s="64"/>
      <c r="TY133" s="64"/>
      <c r="TZ133" s="64"/>
      <c r="UA133" s="64"/>
      <c r="UB133" s="64"/>
      <c r="UC133" s="64"/>
      <c r="UD133" s="64"/>
      <c r="UE133" s="64"/>
      <c r="UF133" s="64"/>
      <c r="UG133" s="64"/>
      <c r="UH133" s="64"/>
      <c r="UI133" s="64"/>
      <c r="UJ133" s="64"/>
      <c r="UK133" s="64"/>
      <c r="UL133" s="64"/>
      <c r="UM133" s="64"/>
      <c r="UN133" s="64"/>
      <c r="UO133" s="64"/>
      <c r="UP133" s="64"/>
      <c r="UQ133" s="64"/>
      <c r="UR133" s="64"/>
      <c r="US133" s="64"/>
      <c r="UT133" s="64"/>
      <c r="UU133" s="64"/>
      <c r="UV133" s="64"/>
      <c r="UW133" s="64"/>
      <c r="UX133" s="64"/>
      <c r="UY133" s="64"/>
      <c r="UZ133" s="64"/>
      <c r="VA133" s="64"/>
      <c r="VB133" s="64"/>
      <c r="VC133" s="64"/>
      <c r="VD133" s="64"/>
      <c r="VE133" s="64"/>
      <c r="VF133" s="64"/>
      <c r="VG133" s="64"/>
      <c r="VH133" s="64"/>
      <c r="VI133" s="64"/>
      <c r="VJ133" s="64"/>
      <c r="VK133" s="64"/>
      <c r="VL133" s="64"/>
      <c r="VM133" s="64"/>
      <c r="VN133" s="64"/>
      <c r="VO133" s="64"/>
      <c r="VP133" s="64"/>
      <c r="VQ133" s="64"/>
      <c r="VR133" s="64"/>
      <c r="VS133" s="64"/>
      <c r="VT133" s="64"/>
      <c r="VU133" s="64"/>
      <c r="VV133" s="64"/>
      <c r="VW133" s="64"/>
      <c r="VX133" s="64"/>
      <c r="VY133" s="64"/>
      <c r="VZ133" s="64"/>
      <c r="WA133" s="64"/>
      <c r="WB133" s="64"/>
      <c r="WC133" s="64"/>
      <c r="WD133" s="64"/>
      <c r="WE133" s="64"/>
      <c r="WF133" s="64"/>
      <c r="WG133" s="64"/>
      <c r="WH133" s="64"/>
      <c r="WI133" s="64"/>
      <c r="WJ133" s="64"/>
      <c r="WK133" s="64"/>
      <c r="WL133" s="64"/>
      <c r="WM133" s="64"/>
      <c r="WN133" s="64"/>
      <c r="WO133" s="64"/>
      <c r="WP133" s="64"/>
      <c r="WQ133" s="64"/>
      <c r="WR133" s="64"/>
      <c r="WS133" s="64"/>
      <c r="WT133" s="64"/>
      <c r="WU133" s="64"/>
      <c r="WV133" s="64"/>
      <c r="WW133" s="64"/>
      <c r="WX133" s="64"/>
      <c r="WY133" s="64"/>
      <c r="WZ133" s="64"/>
      <c r="XA133" s="64"/>
      <c r="XB133" s="64"/>
      <c r="XC133" s="64"/>
      <c r="XD133" s="64"/>
      <c r="XE133" s="64"/>
      <c r="XF133" s="64"/>
      <c r="XG133" s="64"/>
      <c r="XH133" s="64"/>
      <c r="XI133" s="64"/>
      <c r="XJ133" s="64"/>
      <c r="XK133" s="64"/>
      <c r="XL133" s="64"/>
      <c r="XM133" s="64"/>
      <c r="XN133" s="64"/>
      <c r="XO133" s="64"/>
      <c r="XP133" s="64"/>
      <c r="XQ133" s="64"/>
      <c r="XR133" s="64"/>
      <c r="XS133" s="64"/>
      <c r="XT133" s="64"/>
      <c r="XU133" s="64"/>
      <c r="XV133" s="64"/>
      <c r="XW133" s="64"/>
      <c r="XX133" s="64"/>
      <c r="XY133" s="64"/>
      <c r="XZ133" s="64"/>
      <c r="YA133" s="64"/>
      <c r="YB133" s="64"/>
      <c r="YC133" s="64"/>
      <c r="YD133" s="64"/>
      <c r="YE133" s="64"/>
      <c r="YF133" s="64"/>
      <c r="YG133" s="64"/>
      <c r="YH133" s="64"/>
      <c r="YI133" s="64"/>
      <c r="YJ133" s="64"/>
      <c r="YK133" s="64"/>
      <c r="YL133" s="64"/>
      <c r="YM133" s="64"/>
      <c r="YN133" s="64"/>
      <c r="YO133" s="64"/>
      <c r="YP133" s="64"/>
      <c r="YQ133" s="64"/>
      <c r="YR133" s="64"/>
    </row>
    <row r="134" spans="1:668" s="59" customFormat="1" ht="19.5" customHeight="1" x14ac:dyDescent="0.25">
      <c r="A134" s="60" t="s">
        <v>113</v>
      </c>
      <c r="B134" s="22" t="s">
        <v>17</v>
      </c>
      <c r="C134" s="22" t="s">
        <v>80</v>
      </c>
      <c r="D134" s="99">
        <v>44448</v>
      </c>
      <c r="E134" s="11" t="s">
        <v>150</v>
      </c>
      <c r="F134" s="41">
        <v>60000</v>
      </c>
      <c r="G134" s="41">
        <v>1722</v>
      </c>
      <c r="H134" s="93">
        <v>3486.68</v>
      </c>
      <c r="I134" s="84">
        <v>1824</v>
      </c>
      <c r="J134" s="98">
        <v>0</v>
      </c>
      <c r="K134" s="93">
        <v>7032.68</v>
      </c>
      <c r="L134" s="168">
        <v>52967.32</v>
      </c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  <c r="IW134" s="64"/>
      <c r="IX134" s="64"/>
      <c r="IY134" s="64"/>
      <c r="IZ134" s="64"/>
      <c r="JA134" s="64"/>
      <c r="JB134" s="64"/>
      <c r="JC134" s="64"/>
      <c r="JD134" s="64"/>
      <c r="JE134" s="64"/>
      <c r="JF134" s="64"/>
      <c r="JG134" s="64"/>
      <c r="JH134" s="64"/>
      <c r="JI134" s="64"/>
      <c r="JJ134" s="64"/>
      <c r="JK134" s="64"/>
      <c r="JL134" s="64"/>
      <c r="JM134" s="64"/>
      <c r="JN134" s="64"/>
      <c r="JO134" s="64"/>
      <c r="JP134" s="64"/>
      <c r="JQ134" s="64"/>
      <c r="JR134" s="64"/>
      <c r="JS134" s="64"/>
      <c r="JT134" s="64"/>
      <c r="JU134" s="64"/>
      <c r="JV134" s="64"/>
      <c r="JW134" s="64"/>
      <c r="JX134" s="64"/>
      <c r="JY134" s="64"/>
      <c r="JZ134" s="64"/>
      <c r="KA134" s="64"/>
      <c r="KB134" s="64"/>
      <c r="KC134" s="64"/>
      <c r="KD134" s="64"/>
      <c r="KE134" s="64"/>
      <c r="KF134" s="64"/>
      <c r="KG134" s="64"/>
      <c r="KH134" s="64"/>
      <c r="KI134" s="64"/>
      <c r="KJ134" s="64"/>
      <c r="KK134" s="64"/>
      <c r="KL134" s="64"/>
      <c r="KM134" s="64"/>
      <c r="KN134" s="64"/>
      <c r="KO134" s="64"/>
      <c r="KP134" s="64"/>
      <c r="KQ134" s="64"/>
      <c r="KR134" s="64"/>
      <c r="KS134" s="64"/>
      <c r="KT134" s="64"/>
      <c r="KU134" s="64"/>
      <c r="KV134" s="64"/>
      <c r="KW134" s="64"/>
      <c r="KX134" s="64"/>
      <c r="KY134" s="64"/>
      <c r="KZ134" s="64"/>
      <c r="LA134" s="64"/>
      <c r="LB134" s="64"/>
      <c r="LC134" s="64"/>
      <c r="LD134" s="64"/>
      <c r="LE134" s="64"/>
      <c r="LF134" s="64"/>
      <c r="LG134" s="64"/>
      <c r="LH134" s="64"/>
      <c r="LI134" s="64"/>
      <c r="LJ134" s="64"/>
      <c r="LK134" s="64"/>
      <c r="LL134" s="64"/>
      <c r="LM134" s="64"/>
      <c r="LN134" s="64"/>
      <c r="LO134" s="64"/>
      <c r="LP134" s="64"/>
      <c r="LQ134" s="64"/>
      <c r="LR134" s="64"/>
      <c r="LS134" s="64"/>
      <c r="LT134" s="64"/>
      <c r="LU134" s="64"/>
      <c r="LV134" s="64"/>
      <c r="LW134" s="64"/>
      <c r="LX134" s="64"/>
      <c r="LY134" s="64"/>
      <c r="LZ134" s="64"/>
      <c r="MA134" s="64"/>
      <c r="MB134" s="64"/>
      <c r="MC134" s="64"/>
      <c r="MD134" s="64"/>
      <c r="ME134" s="64"/>
      <c r="MF134" s="64"/>
      <c r="MG134" s="64"/>
      <c r="MH134" s="64"/>
      <c r="MI134" s="64"/>
      <c r="MJ134" s="64"/>
      <c r="MK134" s="64"/>
      <c r="ML134" s="64"/>
      <c r="MM134" s="64"/>
      <c r="MN134" s="64"/>
      <c r="MO134" s="64"/>
      <c r="MP134" s="64"/>
      <c r="MQ134" s="64"/>
      <c r="MR134" s="64"/>
      <c r="MS134" s="64"/>
      <c r="MT134" s="64"/>
      <c r="MU134" s="64"/>
      <c r="MV134" s="64"/>
      <c r="MW134" s="64"/>
      <c r="MX134" s="64"/>
      <c r="MY134" s="64"/>
      <c r="MZ134" s="64"/>
      <c r="NA134" s="64"/>
      <c r="NB134" s="64"/>
      <c r="NC134" s="64"/>
      <c r="ND134" s="64"/>
      <c r="NE134" s="64"/>
      <c r="NF134" s="64"/>
      <c r="NG134" s="64"/>
      <c r="NH134" s="64"/>
      <c r="NI134" s="64"/>
      <c r="NJ134" s="64"/>
      <c r="NK134" s="64"/>
      <c r="NL134" s="64"/>
      <c r="NM134" s="64"/>
      <c r="NN134" s="64"/>
      <c r="NO134" s="64"/>
      <c r="NP134" s="64"/>
      <c r="NQ134" s="64"/>
      <c r="NR134" s="64"/>
      <c r="NS134" s="64"/>
      <c r="NT134" s="64"/>
      <c r="NU134" s="64"/>
      <c r="NV134" s="64"/>
      <c r="NW134" s="64"/>
      <c r="NX134" s="64"/>
      <c r="NY134" s="64"/>
      <c r="NZ134" s="64"/>
      <c r="OA134" s="64"/>
      <c r="OB134" s="64"/>
      <c r="OC134" s="64"/>
      <c r="OD134" s="64"/>
      <c r="OE134" s="64"/>
      <c r="OF134" s="64"/>
      <c r="OG134" s="64"/>
      <c r="OH134" s="64"/>
      <c r="OI134" s="64"/>
      <c r="OJ134" s="64"/>
      <c r="OK134" s="64"/>
      <c r="OL134" s="64"/>
      <c r="OM134" s="64"/>
      <c r="ON134" s="64"/>
      <c r="OO134" s="64"/>
      <c r="OP134" s="64"/>
      <c r="OQ134" s="64"/>
      <c r="OR134" s="64"/>
      <c r="OS134" s="64"/>
      <c r="OT134" s="64"/>
      <c r="OU134" s="64"/>
      <c r="OV134" s="64"/>
      <c r="OW134" s="64"/>
      <c r="OX134" s="64"/>
      <c r="OY134" s="64"/>
      <c r="OZ134" s="64"/>
      <c r="PA134" s="64"/>
      <c r="PB134" s="64"/>
      <c r="PC134" s="64"/>
      <c r="PD134" s="64"/>
      <c r="PE134" s="64"/>
      <c r="PF134" s="64"/>
      <c r="PG134" s="64"/>
      <c r="PH134" s="64"/>
      <c r="PI134" s="64"/>
      <c r="PJ134" s="64"/>
      <c r="PK134" s="64"/>
      <c r="PL134" s="64"/>
      <c r="PM134" s="64"/>
      <c r="PN134" s="64"/>
      <c r="PO134" s="64"/>
      <c r="PP134" s="64"/>
      <c r="PQ134" s="64"/>
      <c r="PR134" s="64"/>
      <c r="PS134" s="64"/>
      <c r="PT134" s="64"/>
      <c r="PU134" s="64"/>
      <c r="PV134" s="64"/>
      <c r="PW134" s="64"/>
      <c r="PX134" s="64"/>
      <c r="PY134" s="64"/>
      <c r="PZ134" s="64"/>
      <c r="QA134" s="64"/>
      <c r="QB134" s="64"/>
      <c r="QC134" s="64"/>
      <c r="QD134" s="64"/>
      <c r="QE134" s="64"/>
      <c r="QF134" s="64"/>
      <c r="QG134" s="64"/>
      <c r="QH134" s="64"/>
      <c r="QI134" s="64"/>
      <c r="QJ134" s="64"/>
      <c r="QK134" s="64"/>
      <c r="QL134" s="64"/>
      <c r="QM134" s="64"/>
      <c r="QN134" s="64"/>
      <c r="QO134" s="64"/>
      <c r="QP134" s="64"/>
      <c r="QQ134" s="64"/>
      <c r="QR134" s="64"/>
      <c r="QS134" s="64"/>
      <c r="QT134" s="64"/>
      <c r="QU134" s="64"/>
      <c r="QV134" s="64"/>
      <c r="QW134" s="64"/>
      <c r="QX134" s="64"/>
      <c r="QY134" s="64"/>
      <c r="QZ134" s="64"/>
      <c r="RA134" s="64"/>
      <c r="RB134" s="64"/>
      <c r="RC134" s="64"/>
      <c r="RD134" s="64"/>
      <c r="RE134" s="64"/>
      <c r="RF134" s="64"/>
      <c r="RG134" s="64"/>
      <c r="RH134" s="64"/>
      <c r="RI134" s="64"/>
      <c r="RJ134" s="64"/>
      <c r="RK134" s="64"/>
      <c r="RL134" s="64"/>
      <c r="RM134" s="64"/>
      <c r="RN134" s="64"/>
      <c r="RO134" s="64"/>
      <c r="RP134" s="64"/>
      <c r="RQ134" s="64"/>
      <c r="RR134" s="64"/>
      <c r="RS134" s="64"/>
      <c r="RT134" s="64"/>
      <c r="RU134" s="64"/>
      <c r="RV134" s="64"/>
      <c r="RW134" s="64"/>
      <c r="RX134" s="64"/>
      <c r="RY134" s="64"/>
      <c r="RZ134" s="64"/>
      <c r="SA134" s="64"/>
      <c r="SB134" s="64"/>
      <c r="SC134" s="64"/>
      <c r="SD134" s="64"/>
      <c r="SE134" s="64"/>
      <c r="SF134" s="64"/>
      <c r="SG134" s="64"/>
      <c r="SH134" s="64"/>
      <c r="SI134" s="64"/>
      <c r="SJ134" s="64"/>
      <c r="SK134" s="64"/>
      <c r="SL134" s="64"/>
      <c r="SM134" s="64"/>
      <c r="SN134" s="64"/>
      <c r="SO134" s="64"/>
      <c r="SP134" s="64"/>
      <c r="SQ134" s="64"/>
      <c r="SR134" s="64"/>
      <c r="SS134" s="64"/>
      <c r="ST134" s="64"/>
      <c r="SU134" s="64"/>
      <c r="SV134" s="64"/>
      <c r="SW134" s="64"/>
      <c r="SX134" s="64"/>
      <c r="SY134" s="64"/>
      <c r="SZ134" s="64"/>
      <c r="TA134" s="64"/>
      <c r="TB134" s="64"/>
      <c r="TC134" s="64"/>
      <c r="TD134" s="64"/>
      <c r="TE134" s="64"/>
      <c r="TF134" s="64"/>
      <c r="TG134" s="64"/>
      <c r="TH134" s="64"/>
      <c r="TI134" s="64"/>
      <c r="TJ134" s="64"/>
      <c r="TK134" s="64"/>
      <c r="TL134" s="64"/>
      <c r="TM134" s="64"/>
      <c r="TN134" s="64"/>
      <c r="TO134" s="64"/>
      <c r="TP134" s="64"/>
      <c r="TQ134" s="64"/>
      <c r="TR134" s="64"/>
      <c r="TS134" s="64"/>
      <c r="TT134" s="64"/>
      <c r="TU134" s="64"/>
      <c r="TV134" s="64"/>
      <c r="TW134" s="64"/>
      <c r="TX134" s="64"/>
      <c r="TY134" s="64"/>
      <c r="TZ134" s="64"/>
      <c r="UA134" s="64"/>
      <c r="UB134" s="64"/>
      <c r="UC134" s="64"/>
      <c r="UD134" s="64"/>
      <c r="UE134" s="64"/>
      <c r="UF134" s="64"/>
      <c r="UG134" s="64"/>
      <c r="UH134" s="64"/>
      <c r="UI134" s="64"/>
      <c r="UJ134" s="64"/>
      <c r="UK134" s="64"/>
      <c r="UL134" s="64"/>
      <c r="UM134" s="64"/>
      <c r="UN134" s="64"/>
      <c r="UO134" s="64"/>
      <c r="UP134" s="64"/>
      <c r="UQ134" s="64"/>
      <c r="UR134" s="64"/>
      <c r="US134" s="64"/>
      <c r="UT134" s="64"/>
      <c r="UU134" s="64"/>
      <c r="UV134" s="64"/>
      <c r="UW134" s="64"/>
      <c r="UX134" s="64"/>
      <c r="UY134" s="64"/>
      <c r="UZ134" s="64"/>
      <c r="VA134" s="64"/>
      <c r="VB134" s="64"/>
      <c r="VC134" s="64"/>
      <c r="VD134" s="64"/>
      <c r="VE134" s="64"/>
      <c r="VF134" s="64"/>
      <c r="VG134" s="64"/>
      <c r="VH134" s="64"/>
      <c r="VI134" s="64"/>
      <c r="VJ134" s="64"/>
      <c r="VK134" s="64"/>
      <c r="VL134" s="64"/>
      <c r="VM134" s="64"/>
      <c r="VN134" s="64"/>
      <c r="VO134" s="64"/>
      <c r="VP134" s="64"/>
      <c r="VQ134" s="64"/>
      <c r="VR134" s="64"/>
      <c r="VS134" s="64"/>
      <c r="VT134" s="64"/>
      <c r="VU134" s="64"/>
      <c r="VV134" s="64"/>
      <c r="VW134" s="64"/>
      <c r="VX134" s="64"/>
      <c r="VY134" s="64"/>
      <c r="VZ134" s="64"/>
      <c r="WA134" s="64"/>
      <c r="WB134" s="64"/>
      <c r="WC134" s="64"/>
      <c r="WD134" s="64"/>
      <c r="WE134" s="64"/>
      <c r="WF134" s="64"/>
      <c r="WG134" s="64"/>
      <c r="WH134" s="64"/>
      <c r="WI134" s="64"/>
      <c r="WJ134" s="64"/>
      <c r="WK134" s="64"/>
      <c r="WL134" s="64"/>
      <c r="WM134" s="64"/>
      <c r="WN134" s="64"/>
      <c r="WO134" s="64"/>
      <c r="WP134" s="64"/>
      <c r="WQ134" s="64"/>
      <c r="WR134" s="64"/>
      <c r="WS134" s="64"/>
      <c r="WT134" s="64"/>
      <c r="WU134" s="64"/>
      <c r="WV134" s="64"/>
      <c r="WW134" s="64"/>
      <c r="WX134" s="64"/>
      <c r="WY134" s="64"/>
      <c r="WZ134" s="64"/>
      <c r="XA134" s="64"/>
      <c r="XB134" s="64"/>
      <c r="XC134" s="64"/>
      <c r="XD134" s="64"/>
      <c r="XE134" s="64"/>
      <c r="XF134" s="64"/>
      <c r="XG134" s="64"/>
      <c r="XH134" s="64"/>
      <c r="XI134" s="64"/>
      <c r="XJ134" s="64"/>
      <c r="XK134" s="64"/>
      <c r="XL134" s="64"/>
      <c r="XM134" s="64"/>
      <c r="XN134" s="64"/>
      <c r="XO134" s="64"/>
      <c r="XP134" s="64"/>
      <c r="XQ134" s="64"/>
      <c r="XR134" s="64"/>
      <c r="XS134" s="64"/>
      <c r="XT134" s="64"/>
      <c r="XU134" s="64"/>
      <c r="XV134" s="64"/>
      <c r="XW134" s="64"/>
      <c r="XX134" s="64"/>
      <c r="XY134" s="64"/>
      <c r="XZ134" s="64"/>
      <c r="YA134" s="64"/>
      <c r="YB134" s="64"/>
      <c r="YC134" s="64"/>
      <c r="YD134" s="64"/>
      <c r="YE134" s="64"/>
      <c r="YF134" s="64"/>
      <c r="YG134" s="64"/>
      <c r="YH134" s="64"/>
      <c r="YI134" s="64"/>
      <c r="YJ134" s="64"/>
      <c r="YK134" s="64"/>
      <c r="YL134" s="64"/>
      <c r="YM134" s="64"/>
      <c r="YN134" s="64"/>
      <c r="YO134" s="64"/>
      <c r="YP134" s="64"/>
      <c r="YQ134" s="64"/>
      <c r="YR134" s="64"/>
    </row>
    <row r="135" spans="1:668" s="65" customFormat="1" ht="18" customHeight="1" x14ac:dyDescent="0.25">
      <c r="A135" s="32" t="s">
        <v>15</v>
      </c>
      <c r="B135" s="40">
        <v>1</v>
      </c>
      <c r="C135" s="33"/>
      <c r="D135" s="33"/>
      <c r="E135" s="33"/>
      <c r="F135" s="117">
        <v>60000</v>
      </c>
      <c r="G135" s="118">
        <f>G134</f>
        <v>1722</v>
      </c>
      <c r="H135" s="119">
        <f>H134</f>
        <v>3486.68</v>
      </c>
      <c r="I135" s="120">
        <f>I134</f>
        <v>1824</v>
      </c>
      <c r="J135" s="119">
        <v>0</v>
      </c>
      <c r="K135" s="119">
        <v>7032.68</v>
      </c>
      <c r="L135" s="167">
        <f>L134</f>
        <v>52967.32</v>
      </c>
      <c r="M135" s="59"/>
      <c r="N135" s="59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  <c r="IY135" s="64"/>
      <c r="IZ135" s="64"/>
      <c r="JA135" s="64"/>
      <c r="JB135" s="64"/>
      <c r="JC135" s="64"/>
      <c r="JD135" s="64"/>
      <c r="JE135" s="64"/>
      <c r="JF135" s="64"/>
      <c r="JG135" s="64"/>
      <c r="JH135" s="64"/>
      <c r="JI135" s="64"/>
      <c r="JJ135" s="64"/>
      <c r="JK135" s="64"/>
      <c r="JL135" s="64"/>
      <c r="JM135" s="64"/>
      <c r="JN135" s="64"/>
      <c r="JO135" s="64"/>
      <c r="JP135" s="64"/>
      <c r="JQ135" s="64"/>
      <c r="JR135" s="64"/>
      <c r="JS135" s="64"/>
      <c r="JT135" s="64"/>
      <c r="JU135" s="64"/>
      <c r="JV135" s="64"/>
      <c r="JW135" s="64"/>
      <c r="JX135" s="64"/>
      <c r="JY135" s="64"/>
      <c r="JZ135" s="64"/>
      <c r="KA135" s="64"/>
      <c r="KB135" s="64"/>
      <c r="KC135" s="64"/>
      <c r="KD135" s="64"/>
      <c r="KE135" s="64"/>
      <c r="KF135" s="64"/>
      <c r="KG135" s="64"/>
      <c r="KH135" s="64"/>
      <c r="KI135" s="64"/>
      <c r="KJ135" s="64"/>
      <c r="KK135" s="64"/>
      <c r="KL135" s="64"/>
      <c r="KM135" s="64"/>
      <c r="KN135" s="64"/>
      <c r="KO135" s="64"/>
      <c r="KP135" s="64"/>
      <c r="KQ135" s="64"/>
      <c r="KR135" s="64"/>
      <c r="KS135" s="64"/>
      <c r="KT135" s="64"/>
      <c r="KU135" s="64"/>
      <c r="KV135" s="64"/>
      <c r="KW135" s="64"/>
      <c r="KX135" s="64"/>
      <c r="KY135" s="64"/>
      <c r="KZ135" s="64"/>
      <c r="LA135" s="64"/>
      <c r="LB135" s="64"/>
      <c r="LC135" s="64"/>
      <c r="LD135" s="64"/>
      <c r="LE135" s="64"/>
      <c r="LF135" s="64"/>
      <c r="LG135" s="64"/>
      <c r="LH135" s="64"/>
      <c r="LI135" s="64"/>
      <c r="LJ135" s="64"/>
      <c r="LK135" s="64"/>
      <c r="LL135" s="64"/>
      <c r="LM135" s="64"/>
      <c r="LN135" s="64"/>
      <c r="LO135" s="64"/>
      <c r="LP135" s="64"/>
      <c r="LQ135" s="64"/>
      <c r="LR135" s="64"/>
      <c r="LS135" s="64"/>
      <c r="LT135" s="64"/>
      <c r="LU135" s="64"/>
      <c r="LV135" s="64"/>
      <c r="LW135" s="64"/>
      <c r="LX135" s="64"/>
      <c r="LY135" s="64"/>
      <c r="LZ135" s="64"/>
      <c r="MA135" s="64"/>
      <c r="MB135" s="64"/>
      <c r="MC135" s="64"/>
      <c r="MD135" s="64"/>
      <c r="ME135" s="64"/>
      <c r="MF135" s="64"/>
      <c r="MG135" s="64"/>
      <c r="MH135" s="64"/>
      <c r="MI135" s="64"/>
      <c r="MJ135" s="64"/>
      <c r="MK135" s="64"/>
      <c r="ML135" s="64"/>
      <c r="MM135" s="64"/>
      <c r="MN135" s="64"/>
      <c r="MO135" s="64"/>
      <c r="MP135" s="64"/>
      <c r="MQ135" s="64"/>
      <c r="MR135" s="64"/>
      <c r="MS135" s="64"/>
      <c r="MT135" s="64"/>
      <c r="MU135" s="64"/>
      <c r="MV135" s="64"/>
      <c r="MW135" s="64"/>
      <c r="MX135" s="64"/>
      <c r="MY135" s="64"/>
      <c r="MZ135" s="64"/>
      <c r="NA135" s="64"/>
      <c r="NB135" s="64"/>
      <c r="NC135" s="64"/>
      <c r="ND135" s="64"/>
      <c r="NE135" s="64"/>
      <c r="NF135" s="64"/>
      <c r="NG135" s="64"/>
      <c r="NH135" s="64"/>
      <c r="NI135" s="64"/>
      <c r="NJ135" s="64"/>
      <c r="NK135" s="64"/>
      <c r="NL135" s="64"/>
      <c r="NM135" s="64"/>
      <c r="NN135" s="64"/>
      <c r="NO135" s="64"/>
      <c r="NP135" s="64"/>
      <c r="NQ135" s="64"/>
      <c r="NR135" s="64"/>
      <c r="NS135" s="64"/>
      <c r="NT135" s="64"/>
      <c r="NU135" s="64"/>
      <c r="NV135" s="64"/>
      <c r="NW135" s="64"/>
      <c r="NX135" s="64"/>
      <c r="NY135" s="64"/>
      <c r="NZ135" s="64"/>
      <c r="OA135" s="64"/>
      <c r="OB135" s="64"/>
      <c r="OC135" s="64"/>
      <c r="OD135" s="64"/>
      <c r="OE135" s="64"/>
      <c r="OF135" s="64"/>
      <c r="OG135" s="64"/>
      <c r="OH135" s="64"/>
      <c r="OI135" s="64"/>
      <c r="OJ135" s="64"/>
      <c r="OK135" s="64"/>
      <c r="OL135" s="64"/>
      <c r="OM135" s="64"/>
      <c r="ON135" s="64"/>
      <c r="OO135" s="64"/>
      <c r="OP135" s="64"/>
      <c r="OQ135" s="64"/>
      <c r="OR135" s="64"/>
      <c r="OS135" s="64"/>
      <c r="OT135" s="64"/>
      <c r="OU135" s="64"/>
      <c r="OV135" s="64"/>
      <c r="OW135" s="64"/>
      <c r="OX135" s="64"/>
      <c r="OY135" s="64"/>
      <c r="OZ135" s="64"/>
      <c r="PA135" s="64"/>
      <c r="PB135" s="64"/>
      <c r="PC135" s="64"/>
      <c r="PD135" s="64"/>
      <c r="PE135" s="64"/>
      <c r="PF135" s="64"/>
      <c r="PG135" s="64"/>
      <c r="PH135" s="64"/>
      <c r="PI135" s="64"/>
      <c r="PJ135" s="64"/>
      <c r="PK135" s="64"/>
      <c r="PL135" s="64"/>
      <c r="PM135" s="64"/>
      <c r="PN135" s="64"/>
      <c r="PO135" s="64"/>
      <c r="PP135" s="64"/>
      <c r="PQ135" s="64"/>
      <c r="PR135" s="64"/>
      <c r="PS135" s="64"/>
      <c r="PT135" s="64"/>
      <c r="PU135" s="64"/>
      <c r="PV135" s="64"/>
      <c r="PW135" s="64"/>
      <c r="PX135" s="64"/>
      <c r="PY135" s="64"/>
      <c r="PZ135" s="64"/>
      <c r="QA135" s="64"/>
      <c r="QB135" s="64"/>
      <c r="QC135" s="64"/>
      <c r="QD135" s="64"/>
      <c r="QE135" s="64"/>
      <c r="QF135" s="64"/>
      <c r="QG135" s="64"/>
      <c r="QH135" s="64"/>
      <c r="QI135" s="64"/>
      <c r="QJ135" s="64"/>
      <c r="QK135" s="64"/>
      <c r="QL135" s="64"/>
      <c r="QM135" s="64"/>
      <c r="QN135" s="64"/>
      <c r="QO135" s="64"/>
      <c r="QP135" s="64"/>
      <c r="QQ135" s="64"/>
      <c r="QR135" s="64"/>
      <c r="QS135" s="64"/>
      <c r="QT135" s="64"/>
      <c r="QU135" s="64"/>
      <c r="QV135" s="64"/>
      <c r="QW135" s="64"/>
      <c r="QX135" s="64"/>
      <c r="QY135" s="64"/>
      <c r="QZ135" s="64"/>
      <c r="RA135" s="64"/>
      <c r="RB135" s="64"/>
      <c r="RC135" s="64"/>
      <c r="RD135" s="64"/>
      <c r="RE135" s="64"/>
      <c r="RF135" s="64"/>
      <c r="RG135" s="64"/>
      <c r="RH135" s="64"/>
      <c r="RI135" s="64"/>
      <c r="RJ135" s="64"/>
      <c r="RK135" s="64"/>
      <c r="RL135" s="64"/>
      <c r="RM135" s="64"/>
      <c r="RN135" s="64"/>
      <c r="RO135" s="64"/>
      <c r="RP135" s="64"/>
      <c r="RQ135" s="64"/>
      <c r="RR135" s="64"/>
      <c r="RS135" s="64"/>
      <c r="RT135" s="64"/>
      <c r="RU135" s="64"/>
      <c r="RV135" s="64"/>
      <c r="RW135" s="64"/>
      <c r="RX135" s="64"/>
      <c r="RY135" s="64"/>
      <c r="RZ135" s="64"/>
      <c r="SA135" s="64"/>
      <c r="SB135" s="64"/>
      <c r="SC135" s="64"/>
      <c r="SD135" s="64"/>
      <c r="SE135" s="64"/>
      <c r="SF135" s="64"/>
      <c r="SG135" s="64"/>
      <c r="SH135" s="64"/>
      <c r="SI135" s="64"/>
      <c r="SJ135" s="64"/>
      <c r="SK135" s="64"/>
      <c r="SL135" s="64"/>
      <c r="SM135" s="64"/>
      <c r="SN135" s="64"/>
      <c r="SO135" s="64"/>
      <c r="SP135" s="64"/>
      <c r="SQ135" s="64"/>
      <c r="SR135" s="64"/>
      <c r="SS135" s="64"/>
      <c r="ST135" s="64"/>
      <c r="SU135" s="64"/>
      <c r="SV135" s="64"/>
      <c r="SW135" s="64"/>
      <c r="SX135" s="64"/>
      <c r="SY135" s="64"/>
      <c r="SZ135" s="64"/>
      <c r="TA135" s="64"/>
      <c r="TB135" s="64"/>
      <c r="TC135" s="64"/>
      <c r="TD135" s="64"/>
      <c r="TE135" s="64"/>
      <c r="TF135" s="64"/>
      <c r="TG135" s="64"/>
      <c r="TH135" s="64"/>
      <c r="TI135" s="64"/>
      <c r="TJ135" s="64"/>
      <c r="TK135" s="64"/>
      <c r="TL135" s="64"/>
      <c r="TM135" s="64"/>
      <c r="TN135" s="64"/>
      <c r="TO135" s="64"/>
      <c r="TP135" s="64"/>
      <c r="TQ135" s="64"/>
      <c r="TR135" s="64"/>
      <c r="TS135" s="64"/>
      <c r="TT135" s="64"/>
      <c r="TU135" s="64"/>
      <c r="TV135" s="64"/>
      <c r="TW135" s="64"/>
      <c r="TX135" s="64"/>
      <c r="TY135" s="64"/>
      <c r="TZ135" s="64"/>
      <c r="UA135" s="64"/>
      <c r="UB135" s="64"/>
      <c r="UC135" s="64"/>
      <c r="UD135" s="64"/>
      <c r="UE135" s="64"/>
      <c r="UF135" s="64"/>
      <c r="UG135" s="64"/>
      <c r="UH135" s="64"/>
      <c r="UI135" s="64"/>
      <c r="UJ135" s="64"/>
      <c r="UK135" s="64"/>
      <c r="UL135" s="64"/>
      <c r="UM135" s="64"/>
      <c r="UN135" s="64"/>
      <c r="UO135" s="64"/>
      <c r="UP135" s="64"/>
      <c r="UQ135" s="64"/>
      <c r="UR135" s="64"/>
      <c r="US135" s="64"/>
      <c r="UT135" s="64"/>
      <c r="UU135" s="64"/>
      <c r="UV135" s="64"/>
      <c r="UW135" s="64"/>
      <c r="UX135" s="64"/>
      <c r="UY135" s="64"/>
      <c r="UZ135" s="64"/>
      <c r="VA135" s="64"/>
      <c r="VB135" s="64"/>
      <c r="VC135" s="64"/>
      <c r="VD135" s="64"/>
      <c r="VE135" s="64"/>
      <c r="VF135" s="64"/>
      <c r="VG135" s="64"/>
      <c r="VH135" s="64"/>
      <c r="VI135" s="64"/>
      <c r="VJ135" s="64"/>
      <c r="VK135" s="64"/>
      <c r="VL135" s="64"/>
      <c r="VM135" s="64"/>
      <c r="VN135" s="64"/>
      <c r="VO135" s="64"/>
      <c r="VP135" s="64"/>
      <c r="VQ135" s="64"/>
      <c r="VR135" s="64"/>
      <c r="VS135" s="64"/>
      <c r="VT135" s="64"/>
      <c r="VU135" s="64"/>
      <c r="VV135" s="64"/>
      <c r="VW135" s="64"/>
      <c r="VX135" s="64"/>
      <c r="VY135" s="64"/>
      <c r="VZ135" s="64"/>
      <c r="WA135" s="64"/>
      <c r="WB135" s="64"/>
      <c r="WC135" s="64"/>
      <c r="WD135" s="64"/>
      <c r="WE135" s="64"/>
      <c r="WF135" s="64"/>
      <c r="WG135" s="64"/>
      <c r="WH135" s="64"/>
      <c r="WI135" s="64"/>
      <c r="WJ135" s="64"/>
      <c r="WK135" s="64"/>
      <c r="WL135" s="64"/>
      <c r="WM135" s="64"/>
      <c r="WN135" s="64"/>
      <c r="WO135" s="64"/>
      <c r="WP135" s="64"/>
      <c r="WQ135" s="64"/>
      <c r="WR135" s="64"/>
      <c r="WS135" s="64"/>
      <c r="WT135" s="64"/>
      <c r="WU135" s="64"/>
      <c r="WV135" s="64"/>
      <c r="WW135" s="64"/>
      <c r="WX135" s="64"/>
      <c r="WY135" s="64"/>
      <c r="WZ135" s="64"/>
      <c r="XA135" s="64"/>
      <c r="XB135" s="64"/>
      <c r="XC135" s="64"/>
      <c r="XD135" s="64"/>
      <c r="XE135" s="64"/>
      <c r="XF135" s="64"/>
      <c r="XG135" s="64"/>
      <c r="XH135" s="64"/>
      <c r="XI135" s="64"/>
      <c r="XJ135" s="64"/>
      <c r="XK135" s="64"/>
      <c r="XL135" s="64"/>
      <c r="XM135" s="64"/>
      <c r="XN135" s="64"/>
      <c r="XO135" s="64"/>
      <c r="XP135" s="64"/>
      <c r="XQ135" s="64"/>
      <c r="XR135" s="64"/>
      <c r="XS135" s="64"/>
      <c r="XT135" s="64"/>
      <c r="XU135" s="64"/>
      <c r="XV135" s="64"/>
      <c r="XW135" s="64"/>
      <c r="XX135" s="64"/>
      <c r="XY135" s="64"/>
      <c r="XZ135" s="64"/>
      <c r="YA135" s="64"/>
      <c r="YB135" s="64"/>
      <c r="YC135" s="64"/>
      <c r="YD135" s="64"/>
      <c r="YE135" s="64"/>
      <c r="YF135" s="64"/>
      <c r="YG135" s="64"/>
      <c r="YH135" s="64"/>
      <c r="YI135" s="64"/>
      <c r="YJ135" s="64"/>
      <c r="YK135" s="64"/>
      <c r="YL135" s="64"/>
      <c r="YM135" s="64"/>
      <c r="YN135" s="64"/>
      <c r="YO135" s="64"/>
      <c r="YP135" s="64"/>
      <c r="YQ135" s="64"/>
      <c r="YR135" s="64"/>
    </row>
    <row r="136" spans="1:668" s="65" customFormat="1" ht="18" customHeight="1" x14ac:dyDescent="0.25">
      <c r="A136" s="114" t="s">
        <v>52</v>
      </c>
      <c r="B136" s="158"/>
      <c r="C136" s="159"/>
      <c r="D136" s="159"/>
      <c r="E136" s="159"/>
      <c r="F136" s="160"/>
      <c r="G136" s="161"/>
      <c r="H136" s="162"/>
      <c r="I136" s="163"/>
      <c r="J136" s="162"/>
      <c r="K136" s="162"/>
      <c r="L136" s="164"/>
      <c r="M136" s="59"/>
      <c r="N136" s="59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4"/>
      <c r="NO136" s="64"/>
      <c r="NP136" s="64"/>
      <c r="NQ136" s="64"/>
      <c r="NR136" s="64"/>
      <c r="NS136" s="64"/>
      <c r="NT136" s="64"/>
      <c r="NU136" s="64"/>
      <c r="NV136" s="64"/>
      <c r="NW136" s="64"/>
      <c r="NX136" s="64"/>
      <c r="NY136" s="64"/>
      <c r="NZ136" s="64"/>
      <c r="OA136" s="64"/>
      <c r="OB136" s="64"/>
      <c r="OC136" s="64"/>
      <c r="OD136" s="64"/>
      <c r="OE136" s="64"/>
      <c r="OF136" s="64"/>
      <c r="OG136" s="64"/>
      <c r="OH136" s="64"/>
      <c r="OI136" s="64"/>
      <c r="OJ136" s="64"/>
      <c r="OK136" s="64"/>
      <c r="OL136" s="64"/>
      <c r="OM136" s="64"/>
      <c r="ON136" s="64"/>
      <c r="OO136" s="64"/>
      <c r="OP136" s="64"/>
      <c r="OQ136" s="64"/>
      <c r="OR136" s="64"/>
      <c r="OS136" s="64"/>
      <c r="OT136" s="64"/>
      <c r="OU136" s="64"/>
      <c r="OV136" s="64"/>
      <c r="OW136" s="64"/>
      <c r="OX136" s="64"/>
      <c r="OY136" s="64"/>
      <c r="OZ136" s="64"/>
      <c r="PA136" s="64"/>
      <c r="PB136" s="64"/>
      <c r="PC136" s="64"/>
      <c r="PD136" s="64"/>
      <c r="PE136" s="64"/>
      <c r="PF136" s="64"/>
      <c r="PG136" s="64"/>
      <c r="PH136" s="64"/>
      <c r="PI136" s="64"/>
      <c r="PJ136" s="64"/>
      <c r="PK136" s="64"/>
      <c r="PL136" s="64"/>
      <c r="PM136" s="64"/>
      <c r="PN136" s="64"/>
      <c r="PO136" s="64"/>
      <c r="PP136" s="64"/>
      <c r="PQ136" s="64"/>
      <c r="PR136" s="64"/>
      <c r="PS136" s="64"/>
      <c r="PT136" s="64"/>
      <c r="PU136" s="64"/>
      <c r="PV136" s="64"/>
      <c r="PW136" s="64"/>
      <c r="PX136" s="64"/>
      <c r="PY136" s="64"/>
      <c r="PZ136" s="64"/>
      <c r="QA136" s="64"/>
      <c r="QB136" s="64"/>
      <c r="QC136" s="64"/>
      <c r="QD136" s="64"/>
      <c r="QE136" s="64"/>
      <c r="QF136" s="64"/>
      <c r="QG136" s="64"/>
      <c r="QH136" s="64"/>
      <c r="QI136" s="64"/>
      <c r="QJ136" s="64"/>
      <c r="QK136" s="64"/>
      <c r="QL136" s="64"/>
      <c r="QM136" s="64"/>
      <c r="QN136" s="64"/>
      <c r="QO136" s="64"/>
      <c r="QP136" s="64"/>
      <c r="QQ136" s="64"/>
      <c r="QR136" s="64"/>
      <c r="QS136" s="64"/>
      <c r="QT136" s="64"/>
      <c r="QU136" s="64"/>
      <c r="QV136" s="64"/>
      <c r="QW136" s="64"/>
      <c r="QX136" s="64"/>
      <c r="QY136" s="64"/>
      <c r="QZ136" s="64"/>
      <c r="RA136" s="64"/>
      <c r="RB136" s="64"/>
      <c r="RC136" s="64"/>
      <c r="RD136" s="64"/>
      <c r="RE136" s="64"/>
      <c r="RF136" s="64"/>
      <c r="RG136" s="64"/>
      <c r="RH136" s="64"/>
      <c r="RI136" s="64"/>
      <c r="RJ136" s="64"/>
      <c r="RK136" s="64"/>
      <c r="RL136" s="64"/>
      <c r="RM136" s="64"/>
      <c r="RN136" s="64"/>
      <c r="RO136" s="64"/>
      <c r="RP136" s="64"/>
      <c r="RQ136" s="64"/>
      <c r="RR136" s="64"/>
      <c r="RS136" s="64"/>
      <c r="RT136" s="64"/>
      <c r="RU136" s="64"/>
      <c r="RV136" s="64"/>
      <c r="RW136" s="64"/>
      <c r="RX136" s="64"/>
      <c r="RY136" s="64"/>
      <c r="RZ136" s="64"/>
      <c r="SA136" s="64"/>
      <c r="SB136" s="64"/>
      <c r="SC136" s="64"/>
      <c r="SD136" s="64"/>
      <c r="SE136" s="64"/>
      <c r="SF136" s="64"/>
      <c r="SG136" s="64"/>
      <c r="SH136" s="64"/>
      <c r="SI136" s="64"/>
      <c r="SJ136" s="64"/>
      <c r="SK136" s="64"/>
      <c r="SL136" s="64"/>
      <c r="SM136" s="64"/>
      <c r="SN136" s="64"/>
      <c r="SO136" s="64"/>
      <c r="SP136" s="64"/>
      <c r="SQ136" s="64"/>
      <c r="SR136" s="64"/>
      <c r="SS136" s="64"/>
      <c r="ST136" s="64"/>
      <c r="SU136" s="64"/>
      <c r="SV136" s="64"/>
      <c r="SW136" s="64"/>
      <c r="SX136" s="64"/>
      <c r="SY136" s="64"/>
      <c r="SZ136" s="64"/>
      <c r="TA136" s="64"/>
      <c r="TB136" s="64"/>
      <c r="TC136" s="64"/>
      <c r="TD136" s="64"/>
      <c r="TE136" s="64"/>
      <c r="TF136" s="64"/>
      <c r="TG136" s="64"/>
      <c r="TH136" s="64"/>
      <c r="TI136" s="64"/>
      <c r="TJ136" s="64"/>
      <c r="TK136" s="64"/>
      <c r="TL136" s="64"/>
      <c r="TM136" s="64"/>
      <c r="TN136" s="64"/>
      <c r="TO136" s="64"/>
      <c r="TP136" s="64"/>
      <c r="TQ136" s="64"/>
      <c r="TR136" s="64"/>
      <c r="TS136" s="64"/>
      <c r="TT136" s="64"/>
      <c r="TU136" s="64"/>
      <c r="TV136" s="64"/>
      <c r="TW136" s="64"/>
      <c r="TX136" s="64"/>
      <c r="TY136" s="64"/>
      <c r="TZ136" s="64"/>
      <c r="UA136" s="64"/>
      <c r="UB136" s="64"/>
      <c r="UC136" s="64"/>
      <c r="UD136" s="64"/>
      <c r="UE136" s="64"/>
      <c r="UF136" s="64"/>
      <c r="UG136" s="64"/>
      <c r="UH136" s="64"/>
      <c r="UI136" s="64"/>
      <c r="UJ136" s="64"/>
      <c r="UK136" s="64"/>
      <c r="UL136" s="64"/>
      <c r="UM136" s="64"/>
      <c r="UN136" s="64"/>
      <c r="UO136" s="64"/>
      <c r="UP136" s="64"/>
      <c r="UQ136" s="64"/>
      <c r="UR136" s="64"/>
      <c r="US136" s="64"/>
      <c r="UT136" s="64"/>
      <c r="UU136" s="64"/>
      <c r="UV136" s="64"/>
      <c r="UW136" s="64"/>
      <c r="UX136" s="64"/>
      <c r="UY136" s="64"/>
      <c r="UZ136" s="64"/>
      <c r="VA136" s="64"/>
      <c r="VB136" s="64"/>
      <c r="VC136" s="64"/>
      <c r="VD136" s="64"/>
      <c r="VE136" s="64"/>
      <c r="VF136" s="64"/>
      <c r="VG136" s="64"/>
      <c r="VH136" s="64"/>
      <c r="VI136" s="64"/>
      <c r="VJ136" s="64"/>
      <c r="VK136" s="64"/>
      <c r="VL136" s="64"/>
      <c r="VM136" s="64"/>
      <c r="VN136" s="64"/>
      <c r="VO136" s="64"/>
      <c r="VP136" s="64"/>
      <c r="VQ136" s="64"/>
      <c r="VR136" s="64"/>
      <c r="VS136" s="64"/>
      <c r="VT136" s="64"/>
      <c r="VU136" s="64"/>
      <c r="VV136" s="64"/>
      <c r="VW136" s="64"/>
      <c r="VX136" s="64"/>
      <c r="VY136" s="64"/>
      <c r="VZ136" s="64"/>
      <c r="WA136" s="64"/>
      <c r="WB136" s="64"/>
      <c r="WC136" s="64"/>
      <c r="WD136" s="64"/>
      <c r="WE136" s="64"/>
      <c r="WF136" s="64"/>
      <c r="WG136" s="64"/>
      <c r="WH136" s="64"/>
      <c r="WI136" s="64"/>
      <c r="WJ136" s="64"/>
      <c r="WK136" s="64"/>
      <c r="WL136" s="64"/>
      <c r="WM136" s="64"/>
      <c r="WN136" s="64"/>
      <c r="WO136" s="64"/>
      <c r="WP136" s="64"/>
      <c r="WQ136" s="64"/>
      <c r="WR136" s="64"/>
      <c r="WS136" s="64"/>
      <c r="WT136" s="64"/>
      <c r="WU136" s="64"/>
      <c r="WV136" s="64"/>
      <c r="WW136" s="64"/>
      <c r="WX136" s="64"/>
      <c r="WY136" s="64"/>
      <c r="WZ136" s="64"/>
      <c r="XA136" s="64"/>
      <c r="XB136" s="64"/>
      <c r="XC136" s="64"/>
      <c r="XD136" s="64"/>
      <c r="XE136" s="64"/>
      <c r="XF136" s="64"/>
      <c r="XG136" s="64"/>
      <c r="XH136" s="64"/>
      <c r="XI136" s="64"/>
      <c r="XJ136" s="64"/>
      <c r="XK136" s="64"/>
      <c r="XL136" s="64"/>
      <c r="XM136" s="64"/>
      <c r="XN136" s="64"/>
      <c r="XO136" s="64"/>
      <c r="XP136" s="64"/>
      <c r="XQ136" s="64"/>
      <c r="XR136" s="64"/>
      <c r="XS136" s="64"/>
      <c r="XT136" s="64"/>
      <c r="XU136" s="64"/>
      <c r="XV136" s="64"/>
      <c r="XW136" s="64"/>
      <c r="XX136" s="64"/>
      <c r="XY136" s="64"/>
      <c r="XZ136" s="64"/>
      <c r="YA136" s="64"/>
      <c r="YB136" s="64"/>
      <c r="YC136" s="64"/>
      <c r="YD136" s="64"/>
      <c r="YE136" s="64"/>
      <c r="YF136" s="64"/>
      <c r="YG136" s="64"/>
      <c r="YH136" s="64"/>
      <c r="YI136" s="64"/>
      <c r="YJ136" s="64"/>
      <c r="YK136" s="64"/>
      <c r="YL136" s="64"/>
      <c r="YM136" s="64"/>
      <c r="YN136" s="64"/>
      <c r="YO136" s="64"/>
      <c r="YP136" s="64"/>
      <c r="YQ136" s="64"/>
      <c r="YR136" s="64"/>
    </row>
    <row r="137" spans="1:668" ht="18" customHeight="1" x14ac:dyDescent="0.25">
      <c r="A137" s="39" t="s">
        <v>23</v>
      </c>
      <c r="B137" s="34" t="s">
        <v>17</v>
      </c>
      <c r="C137" s="96" t="s">
        <v>81</v>
      </c>
      <c r="D137" s="110">
        <v>44448</v>
      </c>
      <c r="E137" s="11" t="s">
        <v>150</v>
      </c>
      <c r="F137" s="102">
        <v>45000</v>
      </c>
      <c r="G137" s="96">
        <f>F137*0.0287</f>
        <v>1291.5</v>
      </c>
      <c r="H137" s="106">
        <v>1148.33</v>
      </c>
      <c r="I137" s="106">
        <f>F137*0.0304</f>
        <v>1368</v>
      </c>
      <c r="J137" s="165">
        <v>162</v>
      </c>
      <c r="K137" s="106">
        <v>3969.83</v>
      </c>
      <c r="L137" s="108">
        <v>41030.17</v>
      </c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  <c r="IY137" s="64"/>
      <c r="IZ137" s="64"/>
      <c r="JA137" s="64"/>
      <c r="JB137" s="64"/>
      <c r="JC137" s="64"/>
      <c r="JD137" s="64"/>
      <c r="JE137" s="64"/>
      <c r="JF137" s="64"/>
      <c r="JG137" s="64"/>
      <c r="JH137" s="64"/>
      <c r="JI137" s="64"/>
      <c r="JJ137" s="64"/>
      <c r="JK137" s="64"/>
      <c r="JL137" s="64"/>
      <c r="JM137" s="64"/>
      <c r="JN137" s="64"/>
      <c r="JO137" s="64"/>
      <c r="JP137" s="64"/>
      <c r="JQ137" s="64"/>
      <c r="JR137" s="64"/>
      <c r="JS137" s="64"/>
      <c r="JT137" s="64"/>
      <c r="JU137" s="64"/>
      <c r="JV137" s="64"/>
      <c r="JW137" s="64"/>
      <c r="JX137" s="64"/>
      <c r="JY137" s="64"/>
      <c r="JZ137" s="64"/>
      <c r="KA137" s="64"/>
      <c r="KB137" s="64"/>
      <c r="KC137" s="64"/>
      <c r="KD137" s="64"/>
      <c r="KE137" s="64"/>
      <c r="KF137" s="64"/>
      <c r="KG137" s="64"/>
      <c r="KH137" s="64"/>
      <c r="KI137" s="64"/>
      <c r="KJ137" s="64"/>
      <c r="KK137" s="64"/>
      <c r="KL137" s="64"/>
      <c r="KM137" s="64"/>
      <c r="KN137" s="64"/>
      <c r="KO137" s="64"/>
      <c r="KP137" s="64"/>
      <c r="KQ137" s="64"/>
      <c r="KR137" s="64"/>
      <c r="KS137" s="64"/>
      <c r="KT137" s="64"/>
      <c r="KU137" s="64"/>
      <c r="KV137" s="64"/>
      <c r="KW137" s="64"/>
      <c r="KX137" s="64"/>
      <c r="KY137" s="64"/>
      <c r="KZ137" s="64"/>
      <c r="LA137" s="64"/>
      <c r="LB137" s="64"/>
      <c r="LC137" s="64"/>
      <c r="LD137" s="64"/>
      <c r="LE137" s="64"/>
      <c r="LF137" s="64"/>
      <c r="LG137" s="64"/>
      <c r="LH137" s="64"/>
      <c r="LI137" s="64"/>
      <c r="LJ137" s="64"/>
      <c r="LK137" s="64"/>
      <c r="LL137" s="64"/>
      <c r="LM137" s="64"/>
      <c r="LN137" s="64"/>
      <c r="LO137" s="64"/>
      <c r="LP137" s="64"/>
      <c r="LQ137" s="64"/>
      <c r="LR137" s="64"/>
      <c r="LS137" s="64"/>
      <c r="LT137" s="64"/>
      <c r="LU137" s="64"/>
      <c r="LV137" s="64"/>
      <c r="LW137" s="64"/>
      <c r="LX137" s="64"/>
      <c r="LY137" s="64"/>
      <c r="LZ137" s="64"/>
      <c r="MA137" s="64"/>
      <c r="MB137" s="64"/>
      <c r="MC137" s="64"/>
      <c r="MD137" s="64"/>
      <c r="ME137" s="64"/>
      <c r="MF137" s="64"/>
      <c r="MG137" s="64"/>
      <c r="MH137" s="64"/>
      <c r="MI137" s="64"/>
      <c r="MJ137" s="64"/>
      <c r="MK137" s="64"/>
      <c r="ML137" s="64"/>
      <c r="MM137" s="64"/>
      <c r="MN137" s="64"/>
      <c r="MO137" s="64"/>
      <c r="MP137" s="64"/>
      <c r="MQ137" s="64"/>
      <c r="MR137" s="64"/>
      <c r="MS137" s="64"/>
      <c r="MT137" s="64"/>
      <c r="MU137" s="64"/>
      <c r="MV137" s="64"/>
      <c r="MW137" s="64"/>
      <c r="MX137" s="64"/>
      <c r="MY137" s="64"/>
      <c r="MZ137" s="64"/>
      <c r="NA137" s="64"/>
      <c r="NB137" s="64"/>
      <c r="NC137" s="64"/>
      <c r="ND137" s="64"/>
      <c r="NE137" s="64"/>
      <c r="NF137" s="64"/>
      <c r="NG137" s="64"/>
      <c r="NH137" s="64"/>
      <c r="NI137" s="64"/>
      <c r="NJ137" s="64"/>
      <c r="NK137" s="64"/>
      <c r="NL137" s="64"/>
      <c r="NM137" s="64"/>
      <c r="NN137" s="64"/>
      <c r="NO137" s="64"/>
      <c r="NP137" s="64"/>
      <c r="NQ137" s="64"/>
      <c r="NR137" s="64"/>
      <c r="NS137" s="64"/>
      <c r="NT137" s="64"/>
      <c r="NU137" s="64"/>
      <c r="NV137" s="64"/>
      <c r="NW137" s="64"/>
      <c r="NX137" s="64"/>
      <c r="NY137" s="64"/>
      <c r="NZ137" s="64"/>
      <c r="OA137" s="64"/>
      <c r="OB137" s="64"/>
      <c r="OC137" s="64"/>
      <c r="OD137" s="64"/>
      <c r="OE137" s="64"/>
      <c r="OF137" s="64"/>
      <c r="OG137" s="64"/>
      <c r="OH137" s="64"/>
      <c r="OI137" s="64"/>
      <c r="OJ137" s="64"/>
      <c r="OK137" s="64"/>
      <c r="OL137" s="64"/>
      <c r="OM137" s="64"/>
      <c r="ON137" s="64"/>
      <c r="OO137" s="64"/>
      <c r="OP137" s="64"/>
      <c r="OQ137" s="64"/>
      <c r="OR137" s="64"/>
      <c r="OS137" s="64"/>
      <c r="OT137" s="64"/>
      <c r="OU137" s="64"/>
      <c r="OV137" s="64"/>
      <c r="OW137" s="64"/>
      <c r="OX137" s="64"/>
      <c r="OY137" s="64"/>
      <c r="OZ137" s="64"/>
      <c r="PA137" s="64"/>
      <c r="PB137" s="64"/>
      <c r="PC137" s="64"/>
      <c r="PD137" s="64"/>
      <c r="PE137" s="64"/>
      <c r="PF137" s="64"/>
      <c r="PG137" s="64"/>
      <c r="PH137" s="64"/>
      <c r="PI137" s="64"/>
      <c r="PJ137" s="64"/>
      <c r="PK137" s="64"/>
      <c r="PL137" s="64"/>
      <c r="PM137" s="64"/>
      <c r="PN137" s="64"/>
      <c r="PO137" s="64"/>
      <c r="PP137" s="64"/>
      <c r="PQ137" s="64"/>
      <c r="PR137" s="64"/>
      <c r="PS137" s="64"/>
      <c r="PT137" s="64"/>
      <c r="PU137" s="64"/>
      <c r="PV137" s="64"/>
      <c r="PW137" s="64"/>
      <c r="PX137" s="64"/>
      <c r="PY137" s="64"/>
      <c r="PZ137" s="64"/>
      <c r="QA137" s="64"/>
      <c r="QB137" s="64"/>
      <c r="QC137" s="64"/>
      <c r="QD137" s="64"/>
      <c r="QE137" s="64"/>
      <c r="QF137" s="64"/>
      <c r="QG137" s="64"/>
      <c r="QH137" s="64"/>
      <c r="QI137" s="64"/>
      <c r="QJ137" s="64"/>
      <c r="QK137" s="64"/>
      <c r="QL137" s="64"/>
      <c r="QM137" s="64"/>
      <c r="QN137" s="64"/>
      <c r="QO137" s="64"/>
      <c r="QP137" s="64"/>
      <c r="QQ137" s="64"/>
      <c r="QR137" s="64"/>
      <c r="QS137" s="64"/>
      <c r="QT137" s="64"/>
      <c r="QU137" s="64"/>
      <c r="QV137" s="64"/>
      <c r="QW137" s="64"/>
      <c r="QX137" s="64"/>
      <c r="QY137" s="64"/>
      <c r="QZ137" s="64"/>
      <c r="RA137" s="64"/>
      <c r="RB137" s="64"/>
      <c r="RC137" s="64"/>
      <c r="RD137" s="64"/>
      <c r="RE137" s="64"/>
      <c r="RF137" s="64"/>
      <c r="RG137" s="64"/>
      <c r="RH137" s="64"/>
      <c r="RI137" s="64"/>
      <c r="RJ137" s="64"/>
      <c r="RK137" s="64"/>
      <c r="RL137" s="64"/>
      <c r="RM137" s="64"/>
      <c r="RN137" s="64"/>
      <c r="RO137" s="64"/>
      <c r="RP137" s="64"/>
      <c r="RQ137" s="64"/>
      <c r="RR137" s="64"/>
      <c r="RS137" s="64"/>
      <c r="RT137" s="64"/>
      <c r="RU137" s="64"/>
      <c r="RV137" s="64"/>
      <c r="RW137" s="64"/>
      <c r="RX137" s="64"/>
      <c r="RY137" s="64"/>
      <c r="RZ137" s="64"/>
      <c r="SA137" s="64"/>
      <c r="SB137" s="64"/>
      <c r="SC137" s="64"/>
      <c r="SD137" s="64"/>
      <c r="SE137" s="64"/>
      <c r="SF137" s="64"/>
      <c r="SG137" s="64"/>
      <c r="SH137" s="64"/>
      <c r="SI137" s="64"/>
      <c r="SJ137" s="64"/>
      <c r="SK137" s="64"/>
      <c r="SL137" s="64"/>
      <c r="SM137" s="64"/>
      <c r="SN137" s="64"/>
      <c r="SO137" s="64"/>
      <c r="SP137" s="64"/>
      <c r="SQ137" s="64"/>
      <c r="SR137" s="64"/>
      <c r="SS137" s="64"/>
      <c r="ST137" s="64"/>
      <c r="SU137" s="64"/>
      <c r="SV137" s="64"/>
      <c r="SW137" s="64"/>
      <c r="SX137" s="64"/>
      <c r="SY137" s="64"/>
      <c r="SZ137" s="64"/>
      <c r="TA137" s="64"/>
      <c r="TB137" s="64"/>
      <c r="TC137" s="64"/>
      <c r="TD137" s="64"/>
      <c r="TE137" s="64"/>
      <c r="TF137" s="64"/>
      <c r="TG137" s="64"/>
      <c r="TH137" s="64"/>
      <c r="TI137" s="64"/>
      <c r="TJ137" s="64"/>
      <c r="TK137" s="64"/>
      <c r="TL137" s="64"/>
      <c r="TM137" s="64"/>
      <c r="TN137" s="64"/>
      <c r="TO137" s="64"/>
      <c r="TP137" s="64"/>
      <c r="TQ137" s="64"/>
      <c r="TR137" s="64"/>
      <c r="TS137" s="64"/>
      <c r="TT137" s="64"/>
      <c r="TU137" s="64"/>
      <c r="TV137" s="64"/>
      <c r="TW137" s="64"/>
      <c r="TX137" s="64"/>
      <c r="TY137" s="64"/>
      <c r="TZ137" s="64"/>
      <c r="UA137" s="64"/>
      <c r="UB137" s="64"/>
      <c r="UC137" s="64"/>
      <c r="UD137" s="64"/>
      <c r="UE137" s="64"/>
      <c r="UF137" s="64"/>
      <c r="UG137" s="64"/>
      <c r="UH137" s="64"/>
      <c r="UI137" s="64"/>
      <c r="UJ137" s="64"/>
      <c r="UK137" s="64"/>
      <c r="UL137" s="64"/>
      <c r="UM137" s="64"/>
      <c r="UN137" s="64"/>
      <c r="UO137" s="64"/>
      <c r="UP137" s="64"/>
      <c r="UQ137" s="64"/>
      <c r="UR137" s="64"/>
      <c r="US137" s="64"/>
      <c r="UT137" s="64"/>
      <c r="UU137" s="64"/>
      <c r="UV137" s="64"/>
      <c r="UW137" s="64"/>
      <c r="UX137" s="64"/>
      <c r="UY137" s="64"/>
      <c r="UZ137" s="64"/>
      <c r="VA137" s="64"/>
      <c r="VB137" s="64"/>
      <c r="VC137" s="64"/>
      <c r="VD137" s="64"/>
      <c r="VE137" s="64"/>
      <c r="VF137" s="64"/>
      <c r="VG137" s="64"/>
      <c r="VH137" s="64"/>
      <c r="VI137" s="64"/>
      <c r="VJ137" s="64"/>
      <c r="VK137" s="64"/>
      <c r="VL137" s="64"/>
      <c r="VM137" s="64"/>
      <c r="VN137" s="64"/>
      <c r="VO137" s="64"/>
      <c r="VP137" s="64"/>
      <c r="VQ137" s="64"/>
      <c r="VR137" s="64"/>
      <c r="VS137" s="64"/>
      <c r="VT137" s="64"/>
      <c r="VU137" s="64"/>
      <c r="VV137" s="64"/>
      <c r="VW137" s="64"/>
      <c r="VX137" s="64"/>
      <c r="VY137" s="64"/>
      <c r="VZ137" s="64"/>
      <c r="WA137" s="64"/>
      <c r="WB137" s="64"/>
      <c r="WC137" s="64"/>
      <c r="WD137" s="64"/>
      <c r="WE137" s="64"/>
      <c r="WF137" s="64"/>
      <c r="WG137" s="64"/>
      <c r="WH137" s="64"/>
      <c r="WI137" s="64"/>
      <c r="WJ137" s="64"/>
      <c r="WK137" s="64"/>
      <c r="WL137" s="64"/>
      <c r="WM137" s="64"/>
      <c r="WN137" s="64"/>
      <c r="WO137" s="64"/>
      <c r="WP137" s="64"/>
      <c r="WQ137" s="64"/>
      <c r="WR137" s="64"/>
      <c r="WS137" s="64"/>
      <c r="WT137" s="64"/>
      <c r="WU137" s="64"/>
      <c r="WV137" s="64"/>
      <c r="WW137" s="64"/>
      <c r="WX137" s="64"/>
      <c r="WY137" s="64"/>
      <c r="WZ137" s="64"/>
      <c r="XA137" s="64"/>
      <c r="XB137" s="64"/>
      <c r="XC137" s="64"/>
      <c r="XD137" s="64"/>
      <c r="XE137" s="64"/>
      <c r="XF137" s="64"/>
      <c r="XG137" s="64"/>
      <c r="XH137" s="64"/>
      <c r="XI137" s="64"/>
      <c r="XJ137" s="64"/>
      <c r="XK137" s="64"/>
      <c r="XL137" s="64"/>
      <c r="XM137" s="64"/>
      <c r="XN137" s="64"/>
      <c r="XO137" s="64"/>
      <c r="XP137" s="64"/>
      <c r="XQ137" s="64"/>
      <c r="XR137" s="64"/>
      <c r="XS137" s="64"/>
      <c r="XT137" s="64"/>
      <c r="XU137" s="64"/>
      <c r="XV137" s="64"/>
      <c r="XW137" s="64"/>
      <c r="XX137" s="64"/>
      <c r="XY137" s="64"/>
      <c r="XZ137" s="64"/>
      <c r="YA137" s="64"/>
      <c r="YB137" s="64"/>
      <c r="YC137" s="64"/>
      <c r="YD137" s="64"/>
      <c r="YE137" s="64"/>
      <c r="YF137" s="64"/>
      <c r="YG137" s="64"/>
      <c r="YH137" s="64"/>
      <c r="YI137" s="64"/>
      <c r="YJ137" s="64"/>
      <c r="YK137" s="64"/>
      <c r="YL137" s="64"/>
      <c r="YM137" s="64"/>
      <c r="YN137" s="64"/>
      <c r="YO137" s="64"/>
      <c r="YP137" s="64"/>
      <c r="YQ137" s="64"/>
      <c r="YR137" s="64"/>
    </row>
    <row r="138" spans="1:668" ht="18" customHeight="1" x14ac:dyDescent="0.25">
      <c r="A138" s="39" t="s">
        <v>87</v>
      </c>
      <c r="B138" s="34" t="s">
        <v>88</v>
      </c>
      <c r="C138" s="96" t="s">
        <v>81</v>
      </c>
      <c r="D138" s="110">
        <v>44440</v>
      </c>
      <c r="E138" s="11" t="s">
        <v>150</v>
      </c>
      <c r="F138" s="102">
        <v>32000</v>
      </c>
      <c r="G138" s="96">
        <v>918.4</v>
      </c>
      <c r="H138" s="106">
        <v>0</v>
      </c>
      <c r="I138" s="106">
        <v>972.8</v>
      </c>
      <c r="J138" s="165">
        <v>3716.67</v>
      </c>
      <c r="K138" s="106">
        <v>5607.87</v>
      </c>
      <c r="L138" s="108">
        <v>26392.13</v>
      </c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  <c r="IY138" s="64"/>
      <c r="IZ138" s="64"/>
      <c r="JA138" s="64"/>
      <c r="JB138" s="64"/>
      <c r="JC138" s="64"/>
      <c r="JD138" s="64"/>
      <c r="JE138" s="64"/>
      <c r="JF138" s="64"/>
      <c r="JG138" s="64"/>
      <c r="JH138" s="64"/>
      <c r="JI138" s="64"/>
      <c r="JJ138" s="64"/>
      <c r="JK138" s="64"/>
      <c r="JL138" s="64"/>
      <c r="JM138" s="64"/>
      <c r="JN138" s="64"/>
      <c r="JO138" s="64"/>
      <c r="JP138" s="64"/>
      <c r="JQ138" s="64"/>
      <c r="JR138" s="64"/>
      <c r="JS138" s="64"/>
      <c r="JT138" s="64"/>
      <c r="JU138" s="64"/>
      <c r="JV138" s="64"/>
      <c r="JW138" s="64"/>
      <c r="JX138" s="64"/>
      <c r="JY138" s="64"/>
      <c r="JZ138" s="64"/>
      <c r="KA138" s="64"/>
      <c r="KB138" s="64"/>
      <c r="KC138" s="64"/>
      <c r="KD138" s="64"/>
      <c r="KE138" s="64"/>
      <c r="KF138" s="64"/>
      <c r="KG138" s="64"/>
      <c r="KH138" s="64"/>
      <c r="KI138" s="64"/>
      <c r="KJ138" s="64"/>
      <c r="KK138" s="64"/>
      <c r="KL138" s="64"/>
      <c r="KM138" s="64"/>
      <c r="KN138" s="64"/>
      <c r="KO138" s="64"/>
      <c r="KP138" s="64"/>
      <c r="KQ138" s="64"/>
      <c r="KR138" s="64"/>
      <c r="KS138" s="64"/>
      <c r="KT138" s="64"/>
      <c r="KU138" s="64"/>
      <c r="KV138" s="64"/>
      <c r="KW138" s="64"/>
      <c r="KX138" s="64"/>
      <c r="KY138" s="64"/>
      <c r="KZ138" s="64"/>
      <c r="LA138" s="64"/>
      <c r="LB138" s="64"/>
      <c r="LC138" s="64"/>
      <c r="LD138" s="64"/>
      <c r="LE138" s="64"/>
      <c r="LF138" s="64"/>
      <c r="LG138" s="64"/>
      <c r="LH138" s="64"/>
      <c r="LI138" s="64"/>
      <c r="LJ138" s="64"/>
      <c r="LK138" s="64"/>
      <c r="LL138" s="64"/>
      <c r="LM138" s="64"/>
      <c r="LN138" s="64"/>
      <c r="LO138" s="64"/>
      <c r="LP138" s="64"/>
      <c r="LQ138" s="64"/>
      <c r="LR138" s="64"/>
      <c r="LS138" s="64"/>
      <c r="LT138" s="64"/>
      <c r="LU138" s="64"/>
      <c r="LV138" s="64"/>
      <c r="LW138" s="64"/>
      <c r="LX138" s="64"/>
      <c r="LY138" s="64"/>
      <c r="LZ138" s="64"/>
      <c r="MA138" s="64"/>
      <c r="MB138" s="64"/>
      <c r="MC138" s="64"/>
      <c r="MD138" s="64"/>
      <c r="ME138" s="64"/>
      <c r="MF138" s="64"/>
      <c r="MG138" s="64"/>
      <c r="MH138" s="64"/>
      <c r="MI138" s="64"/>
      <c r="MJ138" s="64"/>
      <c r="MK138" s="64"/>
      <c r="ML138" s="64"/>
      <c r="MM138" s="64"/>
      <c r="MN138" s="64"/>
      <c r="MO138" s="64"/>
      <c r="MP138" s="64"/>
      <c r="MQ138" s="64"/>
      <c r="MR138" s="64"/>
      <c r="MS138" s="64"/>
      <c r="MT138" s="64"/>
      <c r="MU138" s="64"/>
      <c r="MV138" s="64"/>
      <c r="MW138" s="64"/>
      <c r="MX138" s="64"/>
      <c r="MY138" s="64"/>
      <c r="MZ138" s="64"/>
      <c r="NA138" s="64"/>
      <c r="NB138" s="64"/>
      <c r="NC138" s="64"/>
      <c r="ND138" s="64"/>
      <c r="NE138" s="64"/>
      <c r="NF138" s="64"/>
      <c r="NG138" s="64"/>
      <c r="NH138" s="64"/>
      <c r="NI138" s="64"/>
      <c r="NJ138" s="64"/>
      <c r="NK138" s="64"/>
      <c r="NL138" s="64"/>
      <c r="NM138" s="64"/>
      <c r="NN138" s="64"/>
      <c r="NO138" s="64"/>
      <c r="NP138" s="64"/>
      <c r="NQ138" s="64"/>
      <c r="NR138" s="64"/>
      <c r="NS138" s="64"/>
      <c r="NT138" s="64"/>
      <c r="NU138" s="64"/>
      <c r="NV138" s="64"/>
      <c r="NW138" s="64"/>
      <c r="NX138" s="64"/>
      <c r="NY138" s="64"/>
      <c r="NZ138" s="64"/>
      <c r="OA138" s="64"/>
      <c r="OB138" s="64"/>
      <c r="OC138" s="64"/>
      <c r="OD138" s="64"/>
      <c r="OE138" s="64"/>
      <c r="OF138" s="64"/>
      <c r="OG138" s="64"/>
      <c r="OH138" s="64"/>
      <c r="OI138" s="64"/>
      <c r="OJ138" s="64"/>
      <c r="OK138" s="64"/>
      <c r="OL138" s="64"/>
      <c r="OM138" s="64"/>
      <c r="ON138" s="64"/>
      <c r="OO138" s="64"/>
      <c r="OP138" s="64"/>
      <c r="OQ138" s="64"/>
      <c r="OR138" s="64"/>
      <c r="OS138" s="64"/>
      <c r="OT138" s="64"/>
      <c r="OU138" s="64"/>
      <c r="OV138" s="64"/>
      <c r="OW138" s="64"/>
      <c r="OX138" s="64"/>
      <c r="OY138" s="64"/>
      <c r="OZ138" s="64"/>
      <c r="PA138" s="64"/>
      <c r="PB138" s="64"/>
      <c r="PC138" s="64"/>
      <c r="PD138" s="64"/>
      <c r="PE138" s="64"/>
      <c r="PF138" s="64"/>
      <c r="PG138" s="64"/>
      <c r="PH138" s="64"/>
      <c r="PI138" s="64"/>
      <c r="PJ138" s="64"/>
      <c r="PK138" s="64"/>
      <c r="PL138" s="64"/>
      <c r="PM138" s="64"/>
      <c r="PN138" s="64"/>
      <c r="PO138" s="64"/>
      <c r="PP138" s="64"/>
      <c r="PQ138" s="64"/>
      <c r="PR138" s="64"/>
      <c r="PS138" s="64"/>
      <c r="PT138" s="64"/>
      <c r="PU138" s="64"/>
      <c r="PV138" s="64"/>
      <c r="PW138" s="64"/>
      <c r="PX138" s="64"/>
      <c r="PY138" s="64"/>
      <c r="PZ138" s="64"/>
      <c r="QA138" s="64"/>
      <c r="QB138" s="64"/>
      <c r="QC138" s="64"/>
      <c r="QD138" s="64"/>
      <c r="QE138" s="64"/>
      <c r="QF138" s="64"/>
      <c r="QG138" s="64"/>
      <c r="QH138" s="64"/>
      <c r="QI138" s="64"/>
      <c r="QJ138" s="64"/>
      <c r="QK138" s="64"/>
      <c r="QL138" s="64"/>
      <c r="QM138" s="64"/>
      <c r="QN138" s="64"/>
      <c r="QO138" s="64"/>
      <c r="QP138" s="64"/>
      <c r="QQ138" s="64"/>
      <c r="QR138" s="64"/>
      <c r="QS138" s="64"/>
      <c r="QT138" s="64"/>
      <c r="QU138" s="64"/>
      <c r="QV138" s="64"/>
      <c r="QW138" s="64"/>
      <c r="QX138" s="64"/>
      <c r="QY138" s="64"/>
      <c r="QZ138" s="64"/>
      <c r="RA138" s="64"/>
      <c r="RB138" s="64"/>
      <c r="RC138" s="64"/>
      <c r="RD138" s="64"/>
      <c r="RE138" s="64"/>
      <c r="RF138" s="64"/>
      <c r="RG138" s="64"/>
      <c r="RH138" s="64"/>
      <c r="RI138" s="64"/>
      <c r="RJ138" s="64"/>
      <c r="RK138" s="64"/>
      <c r="RL138" s="64"/>
      <c r="RM138" s="64"/>
      <c r="RN138" s="64"/>
      <c r="RO138" s="64"/>
      <c r="RP138" s="64"/>
      <c r="RQ138" s="64"/>
      <c r="RR138" s="64"/>
      <c r="RS138" s="64"/>
      <c r="RT138" s="64"/>
      <c r="RU138" s="64"/>
      <c r="RV138" s="64"/>
      <c r="RW138" s="64"/>
      <c r="RX138" s="64"/>
      <c r="RY138" s="64"/>
      <c r="RZ138" s="64"/>
      <c r="SA138" s="64"/>
      <c r="SB138" s="64"/>
      <c r="SC138" s="64"/>
      <c r="SD138" s="64"/>
      <c r="SE138" s="64"/>
      <c r="SF138" s="64"/>
      <c r="SG138" s="64"/>
      <c r="SH138" s="64"/>
      <c r="SI138" s="64"/>
      <c r="SJ138" s="64"/>
      <c r="SK138" s="64"/>
      <c r="SL138" s="64"/>
      <c r="SM138" s="64"/>
      <c r="SN138" s="64"/>
      <c r="SO138" s="64"/>
      <c r="SP138" s="64"/>
      <c r="SQ138" s="64"/>
      <c r="SR138" s="64"/>
      <c r="SS138" s="64"/>
      <c r="ST138" s="64"/>
      <c r="SU138" s="64"/>
      <c r="SV138" s="64"/>
      <c r="SW138" s="64"/>
      <c r="SX138" s="64"/>
      <c r="SY138" s="64"/>
      <c r="SZ138" s="64"/>
      <c r="TA138" s="64"/>
      <c r="TB138" s="64"/>
      <c r="TC138" s="64"/>
      <c r="TD138" s="64"/>
      <c r="TE138" s="64"/>
      <c r="TF138" s="64"/>
      <c r="TG138" s="64"/>
      <c r="TH138" s="64"/>
      <c r="TI138" s="64"/>
      <c r="TJ138" s="64"/>
      <c r="TK138" s="64"/>
      <c r="TL138" s="64"/>
      <c r="TM138" s="64"/>
      <c r="TN138" s="64"/>
      <c r="TO138" s="64"/>
      <c r="TP138" s="64"/>
      <c r="TQ138" s="64"/>
      <c r="TR138" s="64"/>
      <c r="TS138" s="64"/>
      <c r="TT138" s="64"/>
      <c r="TU138" s="64"/>
      <c r="TV138" s="64"/>
      <c r="TW138" s="64"/>
      <c r="TX138" s="64"/>
      <c r="TY138" s="64"/>
      <c r="TZ138" s="64"/>
      <c r="UA138" s="64"/>
      <c r="UB138" s="64"/>
      <c r="UC138" s="64"/>
      <c r="UD138" s="64"/>
      <c r="UE138" s="64"/>
      <c r="UF138" s="64"/>
      <c r="UG138" s="64"/>
      <c r="UH138" s="64"/>
      <c r="UI138" s="64"/>
      <c r="UJ138" s="64"/>
      <c r="UK138" s="64"/>
      <c r="UL138" s="64"/>
      <c r="UM138" s="64"/>
      <c r="UN138" s="64"/>
      <c r="UO138" s="64"/>
      <c r="UP138" s="64"/>
      <c r="UQ138" s="64"/>
      <c r="UR138" s="64"/>
      <c r="US138" s="64"/>
      <c r="UT138" s="64"/>
      <c r="UU138" s="64"/>
      <c r="UV138" s="64"/>
      <c r="UW138" s="64"/>
      <c r="UX138" s="64"/>
      <c r="UY138" s="64"/>
      <c r="UZ138" s="64"/>
      <c r="VA138" s="64"/>
      <c r="VB138" s="64"/>
      <c r="VC138" s="64"/>
      <c r="VD138" s="64"/>
      <c r="VE138" s="64"/>
      <c r="VF138" s="64"/>
      <c r="VG138" s="64"/>
      <c r="VH138" s="64"/>
      <c r="VI138" s="64"/>
      <c r="VJ138" s="64"/>
      <c r="VK138" s="64"/>
      <c r="VL138" s="64"/>
      <c r="VM138" s="64"/>
      <c r="VN138" s="64"/>
      <c r="VO138" s="64"/>
      <c r="VP138" s="64"/>
      <c r="VQ138" s="64"/>
      <c r="VR138" s="64"/>
      <c r="VS138" s="64"/>
      <c r="VT138" s="64"/>
      <c r="VU138" s="64"/>
      <c r="VV138" s="64"/>
      <c r="VW138" s="64"/>
      <c r="VX138" s="64"/>
      <c r="VY138" s="64"/>
      <c r="VZ138" s="64"/>
      <c r="WA138" s="64"/>
      <c r="WB138" s="64"/>
      <c r="WC138" s="64"/>
      <c r="WD138" s="64"/>
      <c r="WE138" s="64"/>
      <c r="WF138" s="64"/>
      <c r="WG138" s="64"/>
      <c r="WH138" s="64"/>
      <c r="WI138" s="64"/>
      <c r="WJ138" s="64"/>
      <c r="WK138" s="64"/>
      <c r="WL138" s="64"/>
      <c r="WM138" s="64"/>
      <c r="WN138" s="64"/>
      <c r="WO138" s="64"/>
      <c r="WP138" s="64"/>
      <c r="WQ138" s="64"/>
      <c r="WR138" s="64"/>
      <c r="WS138" s="64"/>
      <c r="WT138" s="64"/>
      <c r="WU138" s="64"/>
      <c r="WV138" s="64"/>
      <c r="WW138" s="64"/>
      <c r="WX138" s="64"/>
      <c r="WY138" s="64"/>
      <c r="WZ138" s="64"/>
      <c r="XA138" s="64"/>
      <c r="XB138" s="64"/>
      <c r="XC138" s="64"/>
      <c r="XD138" s="64"/>
      <c r="XE138" s="64"/>
      <c r="XF138" s="64"/>
      <c r="XG138" s="64"/>
      <c r="XH138" s="64"/>
      <c r="XI138" s="64"/>
      <c r="XJ138" s="64"/>
      <c r="XK138" s="64"/>
      <c r="XL138" s="64"/>
      <c r="XM138" s="64"/>
      <c r="XN138" s="64"/>
      <c r="XO138" s="64"/>
      <c r="XP138" s="64"/>
      <c r="XQ138" s="64"/>
      <c r="XR138" s="64"/>
      <c r="XS138" s="64"/>
      <c r="XT138" s="64"/>
      <c r="XU138" s="64"/>
      <c r="XV138" s="64"/>
      <c r="XW138" s="64"/>
      <c r="XX138" s="64"/>
      <c r="XY138" s="64"/>
      <c r="XZ138" s="64"/>
      <c r="YA138" s="64"/>
      <c r="YB138" s="64"/>
      <c r="YC138" s="64"/>
      <c r="YD138" s="64"/>
      <c r="YE138" s="64"/>
      <c r="YF138" s="64"/>
      <c r="YG138" s="64"/>
      <c r="YH138" s="64"/>
      <c r="YI138" s="64"/>
      <c r="YJ138" s="64"/>
      <c r="YK138" s="64"/>
      <c r="YL138" s="64"/>
      <c r="YM138" s="64"/>
      <c r="YN138" s="64"/>
      <c r="YO138" s="64"/>
      <c r="YP138" s="64"/>
      <c r="YQ138" s="64"/>
      <c r="YR138" s="64"/>
    </row>
    <row r="139" spans="1:668" ht="15.75" x14ac:dyDescent="0.25">
      <c r="A139" s="39" t="s">
        <v>24</v>
      </c>
      <c r="B139" s="34" t="s">
        <v>17</v>
      </c>
      <c r="C139" s="96" t="s">
        <v>81</v>
      </c>
      <c r="D139" s="110">
        <v>44440</v>
      </c>
      <c r="E139" s="11" t="s">
        <v>150</v>
      </c>
      <c r="F139" s="102">
        <v>45000</v>
      </c>
      <c r="G139" s="96">
        <f>F139*0.0287</f>
        <v>1291.5</v>
      </c>
      <c r="H139" s="106">
        <v>1148.33</v>
      </c>
      <c r="I139" s="106">
        <f>F139*0.0304</f>
        <v>1368</v>
      </c>
      <c r="J139" s="165">
        <v>252.5</v>
      </c>
      <c r="K139" s="106">
        <v>4060.33</v>
      </c>
      <c r="L139" s="108">
        <v>40939.67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  <c r="IY139" s="64"/>
      <c r="IZ139" s="64"/>
      <c r="JA139" s="64"/>
      <c r="JB139" s="64"/>
      <c r="JC139" s="64"/>
      <c r="JD139" s="64"/>
      <c r="JE139" s="64"/>
      <c r="JF139" s="64"/>
      <c r="JG139" s="64"/>
      <c r="JH139" s="64"/>
      <c r="JI139" s="64"/>
      <c r="JJ139" s="64"/>
      <c r="JK139" s="64"/>
      <c r="JL139" s="64"/>
      <c r="JM139" s="64"/>
      <c r="JN139" s="64"/>
      <c r="JO139" s="64"/>
      <c r="JP139" s="64"/>
      <c r="JQ139" s="64"/>
      <c r="JR139" s="64"/>
      <c r="JS139" s="64"/>
      <c r="JT139" s="64"/>
      <c r="JU139" s="64"/>
      <c r="JV139" s="64"/>
      <c r="JW139" s="64"/>
      <c r="JX139" s="64"/>
      <c r="JY139" s="64"/>
      <c r="JZ139" s="64"/>
      <c r="KA139" s="64"/>
      <c r="KB139" s="64"/>
      <c r="KC139" s="64"/>
      <c r="KD139" s="64"/>
      <c r="KE139" s="64"/>
      <c r="KF139" s="64"/>
      <c r="KG139" s="64"/>
      <c r="KH139" s="64"/>
      <c r="KI139" s="64"/>
      <c r="KJ139" s="64"/>
      <c r="KK139" s="64"/>
      <c r="KL139" s="64"/>
      <c r="KM139" s="64"/>
      <c r="KN139" s="64"/>
      <c r="KO139" s="64"/>
      <c r="KP139" s="64"/>
      <c r="KQ139" s="64"/>
      <c r="KR139" s="64"/>
      <c r="KS139" s="64"/>
      <c r="KT139" s="64"/>
      <c r="KU139" s="64"/>
      <c r="KV139" s="64"/>
      <c r="KW139" s="64"/>
      <c r="KX139" s="64"/>
      <c r="KY139" s="64"/>
      <c r="KZ139" s="64"/>
      <c r="LA139" s="64"/>
      <c r="LB139" s="64"/>
      <c r="LC139" s="64"/>
      <c r="LD139" s="64"/>
      <c r="LE139" s="64"/>
      <c r="LF139" s="64"/>
      <c r="LG139" s="64"/>
      <c r="LH139" s="64"/>
      <c r="LI139" s="64"/>
      <c r="LJ139" s="64"/>
      <c r="LK139" s="64"/>
      <c r="LL139" s="64"/>
      <c r="LM139" s="64"/>
      <c r="LN139" s="64"/>
      <c r="LO139" s="64"/>
      <c r="LP139" s="64"/>
      <c r="LQ139" s="64"/>
      <c r="LR139" s="64"/>
      <c r="LS139" s="64"/>
      <c r="LT139" s="64"/>
      <c r="LU139" s="64"/>
      <c r="LV139" s="64"/>
      <c r="LW139" s="64"/>
      <c r="LX139" s="64"/>
      <c r="LY139" s="64"/>
      <c r="LZ139" s="64"/>
      <c r="MA139" s="64"/>
      <c r="MB139" s="64"/>
      <c r="MC139" s="64"/>
      <c r="MD139" s="64"/>
      <c r="ME139" s="64"/>
      <c r="MF139" s="64"/>
      <c r="MG139" s="64"/>
      <c r="MH139" s="64"/>
      <c r="MI139" s="64"/>
      <c r="MJ139" s="64"/>
      <c r="MK139" s="64"/>
      <c r="ML139" s="64"/>
      <c r="MM139" s="64"/>
      <c r="MN139" s="64"/>
      <c r="MO139" s="64"/>
      <c r="MP139" s="64"/>
      <c r="MQ139" s="64"/>
      <c r="MR139" s="64"/>
      <c r="MS139" s="64"/>
      <c r="MT139" s="64"/>
      <c r="MU139" s="64"/>
      <c r="MV139" s="64"/>
      <c r="MW139" s="64"/>
      <c r="MX139" s="64"/>
      <c r="MY139" s="64"/>
      <c r="MZ139" s="64"/>
      <c r="NA139" s="64"/>
      <c r="NB139" s="64"/>
      <c r="NC139" s="64"/>
      <c r="ND139" s="64"/>
      <c r="NE139" s="64"/>
      <c r="NF139" s="64"/>
      <c r="NG139" s="64"/>
      <c r="NH139" s="64"/>
      <c r="NI139" s="64"/>
      <c r="NJ139" s="64"/>
      <c r="NK139" s="64"/>
      <c r="NL139" s="64"/>
      <c r="NM139" s="64"/>
      <c r="NN139" s="64"/>
      <c r="NO139" s="64"/>
      <c r="NP139" s="64"/>
      <c r="NQ139" s="64"/>
      <c r="NR139" s="64"/>
      <c r="NS139" s="64"/>
      <c r="NT139" s="64"/>
      <c r="NU139" s="64"/>
      <c r="NV139" s="64"/>
      <c r="NW139" s="64"/>
      <c r="NX139" s="64"/>
      <c r="NY139" s="64"/>
      <c r="NZ139" s="64"/>
      <c r="OA139" s="64"/>
      <c r="OB139" s="64"/>
      <c r="OC139" s="64"/>
      <c r="OD139" s="64"/>
      <c r="OE139" s="64"/>
      <c r="OF139" s="64"/>
      <c r="OG139" s="64"/>
      <c r="OH139" s="64"/>
      <c r="OI139" s="64"/>
      <c r="OJ139" s="64"/>
      <c r="OK139" s="64"/>
      <c r="OL139" s="64"/>
      <c r="OM139" s="64"/>
      <c r="ON139" s="64"/>
      <c r="OO139" s="64"/>
      <c r="OP139" s="64"/>
      <c r="OQ139" s="64"/>
      <c r="OR139" s="64"/>
      <c r="OS139" s="64"/>
      <c r="OT139" s="64"/>
      <c r="OU139" s="64"/>
      <c r="OV139" s="64"/>
      <c r="OW139" s="64"/>
      <c r="OX139" s="64"/>
      <c r="OY139" s="64"/>
      <c r="OZ139" s="64"/>
      <c r="PA139" s="64"/>
      <c r="PB139" s="64"/>
      <c r="PC139" s="64"/>
      <c r="PD139" s="64"/>
      <c r="PE139" s="64"/>
      <c r="PF139" s="64"/>
      <c r="PG139" s="64"/>
      <c r="PH139" s="64"/>
      <c r="PI139" s="64"/>
      <c r="PJ139" s="64"/>
      <c r="PK139" s="64"/>
      <c r="PL139" s="64"/>
      <c r="PM139" s="64"/>
      <c r="PN139" s="64"/>
      <c r="PO139" s="64"/>
      <c r="PP139" s="64"/>
      <c r="PQ139" s="64"/>
      <c r="PR139" s="64"/>
      <c r="PS139" s="64"/>
      <c r="PT139" s="64"/>
      <c r="PU139" s="64"/>
      <c r="PV139" s="64"/>
      <c r="PW139" s="64"/>
      <c r="PX139" s="64"/>
      <c r="PY139" s="64"/>
      <c r="PZ139" s="64"/>
      <c r="QA139" s="64"/>
      <c r="QB139" s="64"/>
      <c r="QC139" s="64"/>
      <c r="QD139" s="64"/>
      <c r="QE139" s="64"/>
      <c r="QF139" s="64"/>
      <c r="QG139" s="64"/>
      <c r="QH139" s="64"/>
      <c r="QI139" s="64"/>
      <c r="QJ139" s="64"/>
      <c r="QK139" s="64"/>
      <c r="QL139" s="64"/>
      <c r="QM139" s="64"/>
      <c r="QN139" s="64"/>
      <c r="QO139" s="64"/>
      <c r="QP139" s="64"/>
      <c r="QQ139" s="64"/>
      <c r="QR139" s="64"/>
      <c r="QS139" s="64"/>
      <c r="QT139" s="64"/>
      <c r="QU139" s="64"/>
      <c r="QV139" s="64"/>
      <c r="QW139" s="64"/>
      <c r="QX139" s="64"/>
      <c r="QY139" s="64"/>
      <c r="QZ139" s="64"/>
      <c r="RA139" s="64"/>
      <c r="RB139" s="64"/>
      <c r="RC139" s="64"/>
      <c r="RD139" s="64"/>
      <c r="RE139" s="64"/>
      <c r="RF139" s="64"/>
      <c r="RG139" s="64"/>
      <c r="RH139" s="64"/>
      <c r="RI139" s="64"/>
      <c r="RJ139" s="64"/>
      <c r="RK139" s="64"/>
      <c r="RL139" s="64"/>
      <c r="RM139" s="64"/>
      <c r="RN139" s="64"/>
      <c r="RO139" s="64"/>
      <c r="RP139" s="64"/>
      <c r="RQ139" s="64"/>
      <c r="RR139" s="64"/>
      <c r="RS139" s="64"/>
      <c r="RT139" s="64"/>
      <c r="RU139" s="64"/>
      <c r="RV139" s="64"/>
      <c r="RW139" s="64"/>
      <c r="RX139" s="64"/>
      <c r="RY139" s="64"/>
      <c r="RZ139" s="64"/>
      <c r="SA139" s="64"/>
      <c r="SB139" s="64"/>
      <c r="SC139" s="64"/>
      <c r="SD139" s="64"/>
      <c r="SE139" s="64"/>
      <c r="SF139" s="64"/>
      <c r="SG139" s="64"/>
      <c r="SH139" s="64"/>
      <c r="SI139" s="64"/>
      <c r="SJ139" s="64"/>
      <c r="SK139" s="64"/>
      <c r="SL139" s="64"/>
      <c r="SM139" s="64"/>
      <c r="SN139" s="64"/>
      <c r="SO139" s="64"/>
      <c r="SP139" s="64"/>
      <c r="SQ139" s="64"/>
      <c r="SR139" s="64"/>
      <c r="SS139" s="64"/>
      <c r="ST139" s="64"/>
      <c r="SU139" s="64"/>
      <c r="SV139" s="64"/>
      <c r="SW139" s="64"/>
      <c r="SX139" s="64"/>
      <c r="SY139" s="64"/>
      <c r="SZ139" s="64"/>
      <c r="TA139" s="64"/>
      <c r="TB139" s="64"/>
      <c r="TC139" s="64"/>
      <c r="TD139" s="64"/>
      <c r="TE139" s="64"/>
      <c r="TF139" s="64"/>
      <c r="TG139" s="64"/>
      <c r="TH139" s="64"/>
      <c r="TI139" s="64"/>
      <c r="TJ139" s="64"/>
      <c r="TK139" s="64"/>
      <c r="TL139" s="64"/>
      <c r="TM139" s="64"/>
      <c r="TN139" s="64"/>
      <c r="TO139" s="64"/>
      <c r="TP139" s="64"/>
      <c r="TQ139" s="64"/>
      <c r="TR139" s="64"/>
      <c r="TS139" s="64"/>
      <c r="TT139" s="64"/>
      <c r="TU139" s="64"/>
      <c r="TV139" s="64"/>
      <c r="TW139" s="64"/>
      <c r="TX139" s="64"/>
      <c r="TY139" s="64"/>
      <c r="TZ139" s="64"/>
      <c r="UA139" s="64"/>
      <c r="UB139" s="64"/>
      <c r="UC139" s="64"/>
      <c r="UD139" s="64"/>
      <c r="UE139" s="64"/>
      <c r="UF139" s="64"/>
      <c r="UG139" s="64"/>
      <c r="UH139" s="64"/>
      <c r="UI139" s="64"/>
      <c r="UJ139" s="64"/>
      <c r="UK139" s="64"/>
      <c r="UL139" s="64"/>
      <c r="UM139" s="64"/>
      <c r="UN139" s="64"/>
      <c r="UO139" s="64"/>
      <c r="UP139" s="64"/>
      <c r="UQ139" s="64"/>
      <c r="UR139" s="64"/>
      <c r="US139" s="64"/>
      <c r="UT139" s="64"/>
      <c r="UU139" s="64"/>
      <c r="UV139" s="64"/>
      <c r="UW139" s="64"/>
      <c r="UX139" s="64"/>
      <c r="UY139" s="64"/>
      <c r="UZ139" s="64"/>
      <c r="VA139" s="64"/>
      <c r="VB139" s="64"/>
      <c r="VC139" s="64"/>
      <c r="VD139" s="64"/>
      <c r="VE139" s="64"/>
      <c r="VF139" s="64"/>
      <c r="VG139" s="64"/>
      <c r="VH139" s="64"/>
      <c r="VI139" s="64"/>
      <c r="VJ139" s="64"/>
      <c r="VK139" s="64"/>
      <c r="VL139" s="64"/>
      <c r="VM139" s="64"/>
      <c r="VN139" s="64"/>
      <c r="VO139" s="64"/>
      <c r="VP139" s="64"/>
      <c r="VQ139" s="64"/>
      <c r="VR139" s="64"/>
      <c r="VS139" s="64"/>
      <c r="VT139" s="64"/>
      <c r="VU139" s="64"/>
      <c r="VV139" s="64"/>
      <c r="VW139" s="64"/>
      <c r="VX139" s="64"/>
      <c r="VY139" s="64"/>
      <c r="VZ139" s="64"/>
      <c r="WA139" s="64"/>
      <c r="WB139" s="64"/>
      <c r="WC139" s="64"/>
      <c r="WD139" s="64"/>
      <c r="WE139" s="64"/>
      <c r="WF139" s="64"/>
      <c r="WG139" s="64"/>
      <c r="WH139" s="64"/>
      <c r="WI139" s="64"/>
      <c r="WJ139" s="64"/>
      <c r="WK139" s="64"/>
      <c r="WL139" s="64"/>
      <c r="WM139" s="64"/>
      <c r="WN139" s="64"/>
      <c r="WO139" s="64"/>
      <c r="WP139" s="64"/>
      <c r="WQ139" s="64"/>
      <c r="WR139" s="64"/>
      <c r="WS139" s="64"/>
      <c r="WT139" s="64"/>
      <c r="WU139" s="64"/>
      <c r="WV139" s="64"/>
      <c r="WW139" s="64"/>
      <c r="WX139" s="64"/>
      <c r="WY139" s="64"/>
      <c r="WZ139" s="64"/>
      <c r="XA139" s="64"/>
      <c r="XB139" s="64"/>
      <c r="XC139" s="64"/>
      <c r="XD139" s="64"/>
      <c r="XE139" s="64"/>
      <c r="XF139" s="64"/>
      <c r="XG139" s="64"/>
      <c r="XH139" s="64"/>
      <c r="XI139" s="64"/>
      <c r="XJ139" s="64"/>
      <c r="XK139" s="64"/>
      <c r="XL139" s="64"/>
      <c r="XM139" s="64"/>
      <c r="XN139" s="64"/>
      <c r="XO139" s="64"/>
      <c r="XP139" s="64"/>
      <c r="XQ139" s="64"/>
      <c r="XR139" s="64"/>
      <c r="XS139" s="64"/>
      <c r="XT139" s="64"/>
      <c r="XU139" s="64"/>
      <c r="XV139" s="64"/>
      <c r="XW139" s="64"/>
      <c r="XX139" s="64"/>
      <c r="XY139" s="64"/>
      <c r="XZ139" s="64"/>
      <c r="YA139" s="64"/>
      <c r="YB139" s="64"/>
      <c r="YC139" s="64"/>
      <c r="YD139" s="64"/>
      <c r="YE139" s="64"/>
      <c r="YF139" s="64"/>
      <c r="YG139" s="64"/>
      <c r="YH139" s="64"/>
      <c r="YI139" s="64"/>
      <c r="YJ139" s="64"/>
      <c r="YK139" s="64"/>
      <c r="YL139" s="64"/>
      <c r="YM139" s="64"/>
      <c r="YN139" s="64"/>
      <c r="YO139" s="64"/>
      <c r="YP139" s="64"/>
      <c r="YQ139" s="64"/>
      <c r="YR139" s="64"/>
    </row>
    <row r="140" spans="1:668" ht="15.75" x14ac:dyDescent="0.25">
      <c r="A140" s="151" t="s">
        <v>15</v>
      </c>
      <c r="B140" s="49">
        <v>3</v>
      </c>
      <c r="C140" s="85"/>
      <c r="D140" s="97"/>
      <c r="E140" s="97"/>
      <c r="F140" s="103">
        <f>SUM(F137:F139)</f>
        <v>122000</v>
      </c>
      <c r="G140" s="116">
        <f>SUM(G137:G139)</f>
        <v>3501.4</v>
      </c>
      <c r="H140" s="103">
        <f>SUM(H137:H139)</f>
        <v>2296.66</v>
      </c>
      <c r="I140" s="103">
        <f>SUM(I137:I139)</f>
        <v>3708.8</v>
      </c>
      <c r="J140" s="103">
        <f>SUM(J137:J139)</f>
        <v>4131.17</v>
      </c>
      <c r="K140" s="103">
        <f>K137+K138+K139</f>
        <v>13638.03</v>
      </c>
      <c r="L140" s="115">
        <f>SUM(L137:L139)</f>
        <v>108361.97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  <c r="JB140" s="64"/>
      <c r="JC140" s="64"/>
      <c r="JD140" s="64"/>
      <c r="JE140" s="64"/>
      <c r="JF140" s="64"/>
      <c r="JG140" s="64"/>
      <c r="JH140" s="64"/>
      <c r="JI140" s="64"/>
      <c r="JJ140" s="64"/>
      <c r="JK140" s="64"/>
      <c r="JL140" s="64"/>
      <c r="JM140" s="64"/>
      <c r="JN140" s="64"/>
      <c r="JO140" s="64"/>
      <c r="JP140" s="64"/>
      <c r="JQ140" s="64"/>
      <c r="JR140" s="64"/>
      <c r="JS140" s="64"/>
      <c r="JT140" s="64"/>
      <c r="JU140" s="64"/>
      <c r="JV140" s="64"/>
      <c r="JW140" s="64"/>
      <c r="JX140" s="64"/>
      <c r="JY140" s="64"/>
      <c r="JZ140" s="64"/>
      <c r="KA140" s="64"/>
      <c r="KB140" s="64"/>
      <c r="KC140" s="64"/>
      <c r="KD140" s="64"/>
      <c r="KE140" s="64"/>
      <c r="KF140" s="64"/>
      <c r="KG140" s="64"/>
      <c r="KH140" s="64"/>
      <c r="KI140" s="64"/>
      <c r="KJ140" s="64"/>
      <c r="KK140" s="64"/>
      <c r="KL140" s="64"/>
      <c r="KM140" s="64"/>
      <c r="KN140" s="64"/>
      <c r="KO140" s="64"/>
      <c r="KP140" s="64"/>
      <c r="KQ140" s="64"/>
      <c r="KR140" s="64"/>
      <c r="KS140" s="64"/>
      <c r="KT140" s="64"/>
      <c r="KU140" s="64"/>
      <c r="KV140" s="64"/>
      <c r="KW140" s="64"/>
      <c r="KX140" s="64"/>
      <c r="KY140" s="64"/>
      <c r="KZ140" s="64"/>
      <c r="LA140" s="64"/>
      <c r="LB140" s="64"/>
      <c r="LC140" s="64"/>
      <c r="LD140" s="64"/>
      <c r="LE140" s="64"/>
      <c r="LF140" s="64"/>
      <c r="LG140" s="64"/>
      <c r="LH140" s="64"/>
      <c r="LI140" s="64"/>
      <c r="LJ140" s="64"/>
      <c r="LK140" s="64"/>
      <c r="LL140" s="64"/>
      <c r="LM140" s="64"/>
      <c r="LN140" s="64"/>
      <c r="LO140" s="64"/>
      <c r="LP140" s="64"/>
      <c r="LQ140" s="64"/>
      <c r="LR140" s="64"/>
      <c r="LS140" s="64"/>
      <c r="LT140" s="64"/>
      <c r="LU140" s="64"/>
      <c r="LV140" s="64"/>
      <c r="LW140" s="64"/>
      <c r="LX140" s="64"/>
      <c r="LY140" s="64"/>
      <c r="LZ140" s="64"/>
      <c r="MA140" s="64"/>
      <c r="MB140" s="64"/>
      <c r="MC140" s="64"/>
      <c r="MD140" s="64"/>
      <c r="ME140" s="64"/>
      <c r="MF140" s="64"/>
      <c r="MG140" s="64"/>
      <c r="MH140" s="64"/>
      <c r="MI140" s="64"/>
      <c r="MJ140" s="64"/>
      <c r="MK140" s="64"/>
      <c r="ML140" s="64"/>
      <c r="MM140" s="64"/>
      <c r="MN140" s="64"/>
      <c r="MO140" s="64"/>
      <c r="MP140" s="64"/>
      <c r="MQ140" s="64"/>
      <c r="MR140" s="64"/>
      <c r="MS140" s="64"/>
      <c r="MT140" s="64"/>
      <c r="MU140" s="64"/>
      <c r="MV140" s="64"/>
      <c r="MW140" s="64"/>
      <c r="MX140" s="64"/>
      <c r="MY140" s="64"/>
      <c r="MZ140" s="64"/>
      <c r="NA140" s="64"/>
      <c r="NB140" s="64"/>
      <c r="NC140" s="64"/>
      <c r="ND140" s="64"/>
      <c r="NE140" s="64"/>
      <c r="NF140" s="64"/>
      <c r="NG140" s="64"/>
      <c r="NH140" s="64"/>
      <c r="NI140" s="64"/>
      <c r="NJ140" s="64"/>
      <c r="NK140" s="64"/>
      <c r="NL140" s="64"/>
      <c r="NM140" s="64"/>
      <c r="NN140" s="64"/>
      <c r="NO140" s="64"/>
      <c r="NP140" s="64"/>
      <c r="NQ140" s="64"/>
      <c r="NR140" s="64"/>
      <c r="NS140" s="64"/>
      <c r="NT140" s="64"/>
      <c r="NU140" s="64"/>
      <c r="NV140" s="64"/>
      <c r="NW140" s="64"/>
      <c r="NX140" s="64"/>
      <c r="NY140" s="64"/>
      <c r="NZ140" s="64"/>
      <c r="OA140" s="64"/>
      <c r="OB140" s="64"/>
      <c r="OC140" s="64"/>
      <c r="OD140" s="64"/>
      <c r="OE140" s="64"/>
      <c r="OF140" s="64"/>
      <c r="OG140" s="64"/>
      <c r="OH140" s="64"/>
      <c r="OI140" s="64"/>
      <c r="OJ140" s="64"/>
      <c r="OK140" s="64"/>
      <c r="OL140" s="64"/>
      <c r="OM140" s="64"/>
      <c r="ON140" s="64"/>
      <c r="OO140" s="64"/>
      <c r="OP140" s="64"/>
      <c r="OQ140" s="64"/>
      <c r="OR140" s="64"/>
      <c r="OS140" s="64"/>
      <c r="OT140" s="64"/>
      <c r="OU140" s="64"/>
      <c r="OV140" s="64"/>
      <c r="OW140" s="64"/>
      <c r="OX140" s="64"/>
      <c r="OY140" s="64"/>
      <c r="OZ140" s="64"/>
      <c r="PA140" s="64"/>
      <c r="PB140" s="64"/>
      <c r="PC140" s="64"/>
      <c r="PD140" s="64"/>
      <c r="PE140" s="64"/>
      <c r="PF140" s="64"/>
      <c r="PG140" s="64"/>
      <c r="PH140" s="64"/>
      <c r="PI140" s="64"/>
      <c r="PJ140" s="64"/>
      <c r="PK140" s="64"/>
      <c r="PL140" s="64"/>
      <c r="PM140" s="64"/>
      <c r="PN140" s="64"/>
      <c r="PO140" s="64"/>
      <c r="PP140" s="64"/>
      <c r="PQ140" s="64"/>
      <c r="PR140" s="64"/>
      <c r="PS140" s="64"/>
      <c r="PT140" s="64"/>
      <c r="PU140" s="64"/>
      <c r="PV140" s="64"/>
      <c r="PW140" s="64"/>
      <c r="PX140" s="64"/>
      <c r="PY140" s="64"/>
      <c r="PZ140" s="64"/>
      <c r="QA140" s="64"/>
      <c r="QB140" s="64"/>
      <c r="QC140" s="64"/>
      <c r="QD140" s="64"/>
      <c r="QE140" s="64"/>
      <c r="QF140" s="64"/>
      <c r="QG140" s="64"/>
      <c r="QH140" s="64"/>
      <c r="QI140" s="64"/>
      <c r="QJ140" s="64"/>
      <c r="QK140" s="64"/>
      <c r="QL140" s="64"/>
      <c r="QM140" s="64"/>
      <c r="QN140" s="64"/>
      <c r="QO140" s="64"/>
      <c r="QP140" s="64"/>
      <c r="QQ140" s="64"/>
      <c r="QR140" s="64"/>
      <c r="QS140" s="64"/>
      <c r="QT140" s="64"/>
      <c r="QU140" s="64"/>
      <c r="QV140" s="64"/>
      <c r="QW140" s="64"/>
      <c r="QX140" s="64"/>
      <c r="QY140" s="64"/>
      <c r="QZ140" s="64"/>
      <c r="RA140" s="64"/>
      <c r="RB140" s="64"/>
      <c r="RC140" s="64"/>
      <c r="RD140" s="64"/>
      <c r="RE140" s="64"/>
      <c r="RF140" s="64"/>
      <c r="RG140" s="64"/>
      <c r="RH140" s="64"/>
      <c r="RI140" s="64"/>
      <c r="RJ140" s="64"/>
      <c r="RK140" s="64"/>
      <c r="RL140" s="64"/>
      <c r="RM140" s="64"/>
      <c r="RN140" s="64"/>
      <c r="RO140" s="64"/>
      <c r="RP140" s="64"/>
      <c r="RQ140" s="64"/>
      <c r="RR140" s="64"/>
      <c r="RS140" s="64"/>
      <c r="RT140" s="64"/>
      <c r="RU140" s="64"/>
      <c r="RV140" s="64"/>
      <c r="RW140" s="64"/>
      <c r="RX140" s="64"/>
      <c r="RY140" s="64"/>
      <c r="RZ140" s="64"/>
      <c r="SA140" s="64"/>
      <c r="SB140" s="64"/>
      <c r="SC140" s="64"/>
      <c r="SD140" s="64"/>
      <c r="SE140" s="64"/>
      <c r="SF140" s="64"/>
      <c r="SG140" s="64"/>
      <c r="SH140" s="64"/>
      <c r="SI140" s="64"/>
      <c r="SJ140" s="64"/>
      <c r="SK140" s="64"/>
      <c r="SL140" s="64"/>
      <c r="SM140" s="64"/>
      <c r="SN140" s="64"/>
      <c r="SO140" s="64"/>
      <c r="SP140" s="64"/>
      <c r="SQ140" s="64"/>
      <c r="SR140" s="64"/>
      <c r="SS140" s="64"/>
      <c r="ST140" s="64"/>
      <c r="SU140" s="64"/>
      <c r="SV140" s="64"/>
      <c r="SW140" s="64"/>
      <c r="SX140" s="64"/>
      <c r="SY140" s="64"/>
      <c r="SZ140" s="64"/>
      <c r="TA140" s="64"/>
      <c r="TB140" s="64"/>
      <c r="TC140" s="64"/>
      <c r="TD140" s="64"/>
      <c r="TE140" s="64"/>
      <c r="TF140" s="64"/>
      <c r="TG140" s="64"/>
      <c r="TH140" s="64"/>
      <c r="TI140" s="64"/>
      <c r="TJ140" s="64"/>
      <c r="TK140" s="64"/>
      <c r="TL140" s="64"/>
      <c r="TM140" s="64"/>
      <c r="TN140" s="64"/>
      <c r="TO140" s="64"/>
      <c r="TP140" s="64"/>
      <c r="TQ140" s="64"/>
      <c r="TR140" s="64"/>
      <c r="TS140" s="64"/>
      <c r="TT140" s="64"/>
      <c r="TU140" s="64"/>
      <c r="TV140" s="64"/>
      <c r="TW140" s="64"/>
      <c r="TX140" s="64"/>
      <c r="TY140" s="64"/>
      <c r="TZ140" s="64"/>
      <c r="UA140" s="64"/>
      <c r="UB140" s="64"/>
      <c r="UC140" s="64"/>
      <c r="UD140" s="64"/>
      <c r="UE140" s="64"/>
      <c r="UF140" s="64"/>
      <c r="UG140" s="64"/>
      <c r="UH140" s="64"/>
      <c r="UI140" s="64"/>
      <c r="UJ140" s="64"/>
      <c r="UK140" s="64"/>
      <c r="UL140" s="64"/>
      <c r="UM140" s="64"/>
      <c r="UN140" s="64"/>
      <c r="UO140" s="64"/>
      <c r="UP140" s="64"/>
      <c r="UQ140" s="64"/>
      <c r="UR140" s="64"/>
      <c r="US140" s="64"/>
      <c r="UT140" s="64"/>
      <c r="UU140" s="64"/>
      <c r="UV140" s="64"/>
      <c r="UW140" s="64"/>
      <c r="UX140" s="64"/>
      <c r="UY140" s="64"/>
      <c r="UZ140" s="64"/>
      <c r="VA140" s="64"/>
      <c r="VB140" s="64"/>
      <c r="VC140" s="64"/>
      <c r="VD140" s="64"/>
      <c r="VE140" s="64"/>
      <c r="VF140" s="64"/>
      <c r="VG140" s="64"/>
      <c r="VH140" s="64"/>
      <c r="VI140" s="64"/>
      <c r="VJ140" s="64"/>
      <c r="VK140" s="64"/>
      <c r="VL140" s="64"/>
      <c r="VM140" s="64"/>
      <c r="VN140" s="64"/>
      <c r="VO140" s="64"/>
      <c r="VP140" s="64"/>
      <c r="VQ140" s="64"/>
      <c r="VR140" s="64"/>
      <c r="VS140" s="64"/>
      <c r="VT140" s="64"/>
      <c r="VU140" s="64"/>
      <c r="VV140" s="64"/>
      <c r="VW140" s="64"/>
      <c r="VX140" s="64"/>
      <c r="VY140" s="64"/>
      <c r="VZ140" s="64"/>
      <c r="WA140" s="64"/>
      <c r="WB140" s="64"/>
      <c r="WC140" s="64"/>
      <c r="WD140" s="64"/>
      <c r="WE140" s="64"/>
      <c r="WF140" s="64"/>
      <c r="WG140" s="64"/>
      <c r="WH140" s="64"/>
      <c r="WI140" s="64"/>
      <c r="WJ140" s="64"/>
      <c r="WK140" s="64"/>
      <c r="WL140" s="64"/>
      <c r="WM140" s="64"/>
      <c r="WN140" s="64"/>
      <c r="WO140" s="64"/>
      <c r="WP140" s="64"/>
      <c r="WQ140" s="64"/>
      <c r="WR140" s="64"/>
      <c r="WS140" s="64"/>
      <c r="WT140" s="64"/>
      <c r="WU140" s="64"/>
      <c r="WV140" s="64"/>
      <c r="WW140" s="64"/>
      <c r="WX140" s="64"/>
      <c r="WY140" s="64"/>
      <c r="WZ140" s="64"/>
      <c r="XA140" s="64"/>
      <c r="XB140" s="64"/>
      <c r="XC140" s="64"/>
      <c r="XD140" s="64"/>
      <c r="XE140" s="64"/>
      <c r="XF140" s="64"/>
      <c r="XG140" s="64"/>
      <c r="XH140" s="64"/>
      <c r="XI140" s="64"/>
      <c r="XJ140" s="64"/>
      <c r="XK140" s="64"/>
      <c r="XL140" s="64"/>
      <c r="XM140" s="64"/>
      <c r="XN140" s="64"/>
      <c r="XO140" s="64"/>
      <c r="XP140" s="64"/>
      <c r="XQ140" s="64"/>
      <c r="XR140" s="64"/>
      <c r="XS140" s="64"/>
      <c r="XT140" s="64"/>
      <c r="XU140" s="64"/>
      <c r="XV140" s="64"/>
      <c r="XW140" s="64"/>
      <c r="XX140" s="64"/>
      <c r="XY140" s="64"/>
      <c r="XZ140" s="64"/>
      <c r="YA140" s="64"/>
      <c r="YB140" s="64"/>
      <c r="YC140" s="64"/>
      <c r="YD140" s="64"/>
      <c r="YE140" s="64"/>
      <c r="YF140" s="64"/>
      <c r="YG140" s="64"/>
      <c r="YH140" s="64"/>
      <c r="YI140" s="64"/>
      <c r="YJ140" s="64"/>
      <c r="YK140" s="64"/>
      <c r="YL140" s="64"/>
      <c r="YM140" s="64"/>
      <c r="YN140" s="64"/>
      <c r="YO140" s="64"/>
      <c r="YP140" s="64"/>
      <c r="YQ140" s="64"/>
      <c r="YR140" s="64"/>
    </row>
    <row r="141" spans="1:668" ht="15.75" x14ac:dyDescent="0.25">
      <c r="A141" s="44" t="s">
        <v>84</v>
      </c>
      <c r="B141" s="35"/>
      <c r="C141" s="86" t="s">
        <v>130</v>
      </c>
      <c r="D141" s="94"/>
      <c r="E141" s="94"/>
      <c r="F141" s="102"/>
      <c r="G141" s="94"/>
      <c r="H141" s="102"/>
      <c r="I141" s="102"/>
      <c r="J141" s="102"/>
      <c r="K141" s="102"/>
      <c r="L141" s="107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  <c r="JB141" s="64"/>
      <c r="JC141" s="64"/>
      <c r="JD141" s="64"/>
      <c r="JE141" s="64"/>
      <c r="JF141" s="64"/>
      <c r="JG141" s="64"/>
      <c r="JH141" s="64"/>
      <c r="JI141" s="64"/>
      <c r="JJ141" s="64"/>
      <c r="JK141" s="64"/>
      <c r="JL141" s="64"/>
      <c r="JM141" s="64"/>
      <c r="JN141" s="64"/>
      <c r="JO141" s="64"/>
      <c r="JP141" s="64"/>
      <c r="JQ141" s="64"/>
      <c r="JR141" s="64"/>
      <c r="JS141" s="64"/>
      <c r="JT141" s="64"/>
      <c r="JU141" s="64"/>
      <c r="JV141" s="64"/>
      <c r="JW141" s="64"/>
      <c r="JX141" s="64"/>
      <c r="JY141" s="64"/>
      <c r="JZ141" s="64"/>
      <c r="KA141" s="64"/>
      <c r="KB141" s="64"/>
      <c r="KC141" s="64"/>
      <c r="KD141" s="64"/>
      <c r="KE141" s="64"/>
      <c r="KF141" s="64"/>
      <c r="KG141" s="64"/>
      <c r="KH141" s="64"/>
      <c r="KI141" s="64"/>
      <c r="KJ141" s="64"/>
      <c r="KK141" s="64"/>
      <c r="KL141" s="64"/>
      <c r="KM141" s="64"/>
      <c r="KN141" s="64"/>
      <c r="KO141" s="64"/>
      <c r="KP141" s="64"/>
      <c r="KQ141" s="64"/>
      <c r="KR141" s="64"/>
      <c r="KS141" s="64"/>
      <c r="KT141" s="64"/>
      <c r="KU141" s="64"/>
      <c r="KV141" s="64"/>
      <c r="KW141" s="64"/>
      <c r="KX141" s="64"/>
      <c r="KY141" s="64"/>
      <c r="KZ141" s="64"/>
      <c r="LA141" s="64"/>
      <c r="LB141" s="64"/>
      <c r="LC141" s="64"/>
      <c r="LD141" s="64"/>
      <c r="LE141" s="64"/>
      <c r="LF141" s="64"/>
      <c r="LG141" s="64"/>
      <c r="LH141" s="64"/>
      <c r="LI141" s="64"/>
      <c r="LJ141" s="64"/>
      <c r="LK141" s="64"/>
      <c r="LL141" s="64"/>
      <c r="LM141" s="64"/>
      <c r="LN141" s="64"/>
      <c r="LO141" s="64"/>
      <c r="LP141" s="64"/>
      <c r="LQ141" s="64"/>
      <c r="LR141" s="64"/>
      <c r="LS141" s="64"/>
      <c r="LT141" s="64"/>
      <c r="LU141" s="64"/>
      <c r="LV141" s="64"/>
      <c r="LW141" s="64"/>
      <c r="LX141" s="64"/>
      <c r="LY141" s="64"/>
      <c r="LZ141" s="64"/>
      <c r="MA141" s="64"/>
      <c r="MB141" s="64"/>
      <c r="MC141" s="64"/>
      <c r="MD141" s="64"/>
      <c r="ME141" s="64"/>
      <c r="MF141" s="64"/>
      <c r="MG141" s="64"/>
      <c r="MH141" s="64"/>
      <c r="MI141" s="64"/>
      <c r="MJ141" s="64"/>
      <c r="MK141" s="64"/>
      <c r="ML141" s="64"/>
      <c r="MM141" s="64"/>
      <c r="MN141" s="64"/>
      <c r="MO141" s="64"/>
      <c r="MP141" s="64"/>
      <c r="MQ141" s="64"/>
      <c r="MR141" s="64"/>
      <c r="MS141" s="64"/>
      <c r="MT141" s="64"/>
      <c r="MU141" s="64"/>
      <c r="MV141" s="64"/>
      <c r="MW141" s="64"/>
      <c r="MX141" s="64"/>
      <c r="MY141" s="64"/>
      <c r="MZ141" s="64"/>
      <c r="NA141" s="64"/>
      <c r="NB141" s="64"/>
      <c r="NC141" s="64"/>
      <c r="ND141" s="64"/>
      <c r="NE141" s="64"/>
      <c r="NF141" s="64"/>
      <c r="NG141" s="64"/>
      <c r="NH141" s="64"/>
      <c r="NI141" s="64"/>
      <c r="NJ141" s="64"/>
      <c r="NK141" s="64"/>
      <c r="NL141" s="64"/>
      <c r="NM141" s="64"/>
      <c r="NN141" s="64"/>
      <c r="NO141" s="64"/>
      <c r="NP141" s="64"/>
      <c r="NQ141" s="64"/>
      <c r="NR141" s="64"/>
      <c r="NS141" s="64"/>
      <c r="NT141" s="64"/>
      <c r="NU141" s="64"/>
      <c r="NV141" s="64"/>
      <c r="NW141" s="64"/>
      <c r="NX141" s="64"/>
      <c r="NY141" s="64"/>
      <c r="NZ141" s="64"/>
      <c r="OA141" s="64"/>
      <c r="OB141" s="64"/>
      <c r="OC141" s="64"/>
      <c r="OD141" s="64"/>
      <c r="OE141" s="64"/>
      <c r="OF141" s="64"/>
      <c r="OG141" s="64"/>
      <c r="OH141" s="64"/>
      <c r="OI141" s="64"/>
      <c r="OJ141" s="64"/>
      <c r="OK141" s="64"/>
      <c r="OL141" s="64"/>
      <c r="OM141" s="64"/>
      <c r="ON141" s="64"/>
      <c r="OO141" s="64"/>
      <c r="OP141" s="64"/>
      <c r="OQ141" s="64"/>
      <c r="OR141" s="64"/>
      <c r="OS141" s="64"/>
      <c r="OT141" s="64"/>
      <c r="OU141" s="64"/>
      <c r="OV141" s="64"/>
      <c r="OW141" s="64"/>
      <c r="OX141" s="64"/>
      <c r="OY141" s="64"/>
      <c r="OZ141" s="64"/>
      <c r="PA141" s="64"/>
      <c r="PB141" s="64"/>
      <c r="PC141" s="64"/>
      <c r="PD141" s="64"/>
      <c r="PE141" s="64"/>
      <c r="PF141" s="64"/>
      <c r="PG141" s="64"/>
      <c r="PH141" s="64"/>
      <c r="PI141" s="64"/>
      <c r="PJ141" s="64"/>
      <c r="PK141" s="64"/>
      <c r="PL141" s="64"/>
      <c r="PM141" s="64"/>
      <c r="PN141" s="64"/>
      <c r="PO141" s="64"/>
      <c r="PP141" s="64"/>
      <c r="PQ141" s="64"/>
      <c r="PR141" s="64"/>
      <c r="PS141" s="64"/>
      <c r="PT141" s="64"/>
      <c r="PU141" s="64"/>
      <c r="PV141" s="64"/>
      <c r="PW141" s="64"/>
      <c r="PX141" s="64"/>
      <c r="PY141" s="64"/>
      <c r="PZ141" s="64"/>
      <c r="QA141" s="64"/>
      <c r="QB141" s="64"/>
      <c r="QC141" s="64"/>
      <c r="QD141" s="64"/>
      <c r="QE141" s="64"/>
      <c r="QF141" s="64"/>
      <c r="QG141" s="64"/>
      <c r="QH141" s="64"/>
      <c r="QI141" s="64"/>
      <c r="QJ141" s="64"/>
      <c r="QK141" s="64"/>
      <c r="QL141" s="64"/>
      <c r="QM141" s="64"/>
      <c r="QN141" s="64"/>
      <c r="QO141" s="64"/>
      <c r="QP141" s="64"/>
      <c r="QQ141" s="64"/>
      <c r="QR141" s="64"/>
      <c r="QS141" s="64"/>
      <c r="QT141" s="64"/>
      <c r="QU141" s="64"/>
      <c r="QV141" s="64"/>
      <c r="QW141" s="64"/>
      <c r="QX141" s="64"/>
      <c r="QY141" s="64"/>
      <c r="QZ141" s="64"/>
      <c r="RA141" s="64"/>
      <c r="RB141" s="64"/>
      <c r="RC141" s="64"/>
      <c r="RD141" s="64"/>
      <c r="RE141" s="64"/>
      <c r="RF141" s="64"/>
      <c r="RG141" s="64"/>
      <c r="RH141" s="64"/>
      <c r="RI141" s="64"/>
      <c r="RJ141" s="64"/>
      <c r="RK141" s="64"/>
      <c r="RL141" s="64"/>
      <c r="RM141" s="64"/>
      <c r="RN141" s="64"/>
      <c r="RO141" s="64"/>
      <c r="RP141" s="64"/>
      <c r="RQ141" s="64"/>
      <c r="RR141" s="64"/>
      <c r="RS141" s="64"/>
      <c r="RT141" s="64"/>
      <c r="RU141" s="64"/>
      <c r="RV141" s="64"/>
      <c r="RW141" s="64"/>
      <c r="RX141" s="64"/>
      <c r="RY141" s="64"/>
      <c r="RZ141" s="64"/>
      <c r="SA141" s="64"/>
      <c r="SB141" s="64"/>
      <c r="SC141" s="64"/>
      <c r="SD141" s="64"/>
      <c r="SE141" s="64"/>
      <c r="SF141" s="64"/>
      <c r="SG141" s="64"/>
      <c r="SH141" s="64"/>
      <c r="SI141" s="64"/>
      <c r="SJ141" s="64"/>
      <c r="SK141" s="64"/>
      <c r="SL141" s="64"/>
      <c r="SM141" s="64"/>
      <c r="SN141" s="64"/>
      <c r="SO141" s="64"/>
      <c r="SP141" s="64"/>
      <c r="SQ141" s="64"/>
      <c r="SR141" s="64"/>
      <c r="SS141" s="64"/>
      <c r="ST141" s="64"/>
      <c r="SU141" s="64"/>
      <c r="SV141" s="64"/>
      <c r="SW141" s="64"/>
      <c r="SX141" s="64"/>
      <c r="SY141" s="64"/>
      <c r="SZ141" s="64"/>
      <c r="TA141" s="64"/>
      <c r="TB141" s="64"/>
      <c r="TC141" s="64"/>
      <c r="TD141" s="64"/>
      <c r="TE141" s="64"/>
      <c r="TF141" s="64"/>
      <c r="TG141" s="64"/>
      <c r="TH141" s="64"/>
      <c r="TI141" s="64"/>
      <c r="TJ141" s="64"/>
      <c r="TK141" s="64"/>
      <c r="TL141" s="64"/>
      <c r="TM141" s="64"/>
      <c r="TN141" s="64"/>
      <c r="TO141" s="64"/>
      <c r="TP141" s="64"/>
      <c r="TQ141" s="64"/>
      <c r="TR141" s="64"/>
      <c r="TS141" s="64"/>
      <c r="TT141" s="64"/>
      <c r="TU141" s="64"/>
      <c r="TV141" s="64"/>
      <c r="TW141" s="64"/>
      <c r="TX141" s="64"/>
      <c r="TY141" s="64"/>
      <c r="TZ141" s="64"/>
      <c r="UA141" s="64"/>
      <c r="UB141" s="64"/>
      <c r="UC141" s="64"/>
      <c r="UD141" s="64"/>
      <c r="UE141" s="64"/>
      <c r="UF141" s="64"/>
      <c r="UG141" s="64"/>
      <c r="UH141" s="64"/>
      <c r="UI141" s="64"/>
      <c r="UJ141" s="64"/>
      <c r="UK141" s="64"/>
      <c r="UL141" s="64"/>
      <c r="UM141" s="64"/>
      <c r="UN141" s="64"/>
      <c r="UO141" s="64"/>
      <c r="UP141" s="64"/>
      <c r="UQ141" s="64"/>
      <c r="UR141" s="64"/>
      <c r="US141" s="64"/>
      <c r="UT141" s="64"/>
      <c r="UU141" s="64"/>
      <c r="UV141" s="64"/>
      <c r="UW141" s="64"/>
      <c r="UX141" s="64"/>
      <c r="UY141" s="64"/>
      <c r="UZ141" s="64"/>
      <c r="VA141" s="64"/>
      <c r="VB141" s="64"/>
      <c r="VC141" s="64"/>
      <c r="VD141" s="64"/>
      <c r="VE141" s="64"/>
      <c r="VF141" s="64"/>
      <c r="VG141" s="64"/>
      <c r="VH141" s="64"/>
      <c r="VI141" s="64"/>
      <c r="VJ141" s="64"/>
      <c r="VK141" s="64"/>
      <c r="VL141" s="64"/>
      <c r="VM141" s="64"/>
      <c r="VN141" s="64"/>
      <c r="VO141" s="64"/>
      <c r="VP141" s="64"/>
      <c r="VQ141" s="64"/>
      <c r="VR141" s="64"/>
      <c r="VS141" s="64"/>
      <c r="VT141" s="64"/>
      <c r="VU141" s="64"/>
      <c r="VV141" s="64"/>
      <c r="VW141" s="64"/>
      <c r="VX141" s="64"/>
      <c r="VY141" s="64"/>
      <c r="VZ141" s="64"/>
      <c r="WA141" s="64"/>
      <c r="WB141" s="64"/>
      <c r="WC141" s="64"/>
      <c r="WD141" s="64"/>
      <c r="WE141" s="64"/>
      <c r="WF141" s="64"/>
      <c r="WG141" s="64"/>
      <c r="WH141" s="64"/>
      <c r="WI141" s="64"/>
      <c r="WJ141" s="64"/>
      <c r="WK141" s="64"/>
      <c r="WL141" s="64"/>
      <c r="WM141" s="64"/>
      <c r="WN141" s="64"/>
      <c r="WO141" s="64"/>
      <c r="WP141" s="64"/>
      <c r="WQ141" s="64"/>
      <c r="WR141" s="64"/>
      <c r="WS141" s="64"/>
      <c r="WT141" s="64"/>
      <c r="WU141" s="64"/>
      <c r="WV141" s="64"/>
      <c r="WW141" s="64"/>
      <c r="WX141" s="64"/>
      <c r="WY141" s="64"/>
      <c r="WZ141" s="64"/>
      <c r="XA141" s="64"/>
      <c r="XB141" s="64"/>
      <c r="XC141" s="64"/>
      <c r="XD141" s="64"/>
      <c r="XE141" s="64"/>
      <c r="XF141" s="64"/>
      <c r="XG141" s="64"/>
      <c r="XH141" s="64"/>
      <c r="XI141" s="64"/>
      <c r="XJ141" s="64"/>
      <c r="XK141" s="64"/>
      <c r="XL141" s="64"/>
      <c r="XM141" s="64"/>
      <c r="XN141" s="64"/>
      <c r="XO141" s="64"/>
      <c r="XP141" s="64"/>
      <c r="XQ141" s="64"/>
      <c r="XR141" s="64"/>
      <c r="XS141" s="64"/>
      <c r="XT141" s="64"/>
      <c r="XU141" s="64"/>
      <c r="XV141" s="64"/>
      <c r="XW141" s="64"/>
      <c r="XX141" s="64"/>
      <c r="XY141" s="64"/>
      <c r="XZ141" s="64"/>
      <c r="YA141" s="64"/>
      <c r="YB141" s="64"/>
      <c r="YC141" s="64"/>
      <c r="YD141" s="64"/>
      <c r="YE141" s="64"/>
      <c r="YF141" s="64"/>
      <c r="YG141" s="64"/>
      <c r="YH141" s="64"/>
      <c r="YI141" s="64"/>
      <c r="YJ141" s="64"/>
      <c r="YK141" s="64"/>
      <c r="YL141" s="64"/>
      <c r="YM141" s="64"/>
      <c r="YN141" s="64"/>
      <c r="YO141" s="64"/>
      <c r="YP141" s="64"/>
      <c r="YQ141" s="64"/>
      <c r="YR141" s="64"/>
    </row>
    <row r="142" spans="1:668" s="3" customFormat="1" ht="15.75" x14ac:dyDescent="0.25">
      <c r="A142" s="35" t="s">
        <v>85</v>
      </c>
      <c r="B142" s="35" t="s">
        <v>126</v>
      </c>
      <c r="C142" s="94" t="s">
        <v>81</v>
      </c>
      <c r="D142" s="111">
        <v>44409</v>
      </c>
      <c r="E142" s="11" t="s">
        <v>150</v>
      </c>
      <c r="F142" s="102">
        <v>133000</v>
      </c>
      <c r="G142" s="94">
        <v>3817.1</v>
      </c>
      <c r="H142" s="102">
        <v>19867.79</v>
      </c>
      <c r="I142" s="102">
        <v>4043.2</v>
      </c>
      <c r="J142" s="102">
        <v>16206.19</v>
      </c>
      <c r="K142" s="102">
        <v>43934.28</v>
      </c>
      <c r="L142" s="107">
        <v>89065.72</v>
      </c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4"/>
      <c r="JB142" s="64"/>
      <c r="JC142" s="64"/>
      <c r="JD142" s="64"/>
      <c r="JE142" s="64"/>
      <c r="JF142" s="64"/>
      <c r="JG142" s="64"/>
      <c r="JH142" s="64"/>
      <c r="JI142" s="64"/>
      <c r="JJ142" s="64"/>
      <c r="JK142" s="64"/>
      <c r="JL142" s="64"/>
      <c r="JM142" s="64"/>
      <c r="JN142" s="64"/>
      <c r="JO142" s="64"/>
      <c r="JP142" s="64"/>
      <c r="JQ142" s="64"/>
      <c r="JR142" s="64"/>
      <c r="JS142" s="64"/>
      <c r="JT142" s="64"/>
      <c r="JU142" s="64"/>
      <c r="JV142" s="64"/>
      <c r="JW142" s="64"/>
      <c r="JX142" s="64"/>
      <c r="JY142" s="64"/>
      <c r="JZ142" s="64"/>
      <c r="KA142" s="64"/>
      <c r="KB142" s="64"/>
      <c r="KC142" s="64"/>
      <c r="KD142" s="64"/>
      <c r="KE142" s="64"/>
      <c r="KF142" s="64"/>
      <c r="KG142" s="64"/>
      <c r="KH142" s="64"/>
      <c r="KI142" s="64"/>
      <c r="KJ142" s="64"/>
      <c r="KK142" s="64"/>
      <c r="KL142" s="64"/>
      <c r="KM142" s="64"/>
      <c r="KN142" s="64"/>
      <c r="KO142" s="64"/>
      <c r="KP142" s="64"/>
      <c r="KQ142" s="64"/>
      <c r="KR142" s="64"/>
      <c r="KS142" s="64"/>
      <c r="KT142" s="64"/>
      <c r="KU142" s="64"/>
      <c r="KV142" s="64"/>
      <c r="KW142" s="64"/>
      <c r="KX142" s="64"/>
      <c r="KY142" s="64"/>
      <c r="KZ142" s="64"/>
      <c r="LA142" s="64"/>
      <c r="LB142" s="64"/>
      <c r="LC142" s="64"/>
      <c r="LD142" s="64"/>
      <c r="LE142" s="64"/>
      <c r="LF142" s="64"/>
      <c r="LG142" s="64"/>
      <c r="LH142" s="64"/>
      <c r="LI142" s="64"/>
      <c r="LJ142" s="64"/>
      <c r="LK142" s="64"/>
      <c r="LL142" s="64"/>
      <c r="LM142" s="64"/>
      <c r="LN142" s="64"/>
      <c r="LO142" s="64"/>
      <c r="LP142" s="64"/>
      <c r="LQ142" s="64"/>
      <c r="LR142" s="64"/>
      <c r="LS142" s="64"/>
      <c r="LT142" s="64"/>
      <c r="LU142" s="64"/>
      <c r="LV142" s="64"/>
      <c r="LW142" s="64"/>
      <c r="LX142" s="64"/>
      <c r="LY142" s="64"/>
      <c r="LZ142" s="64"/>
      <c r="MA142" s="64"/>
      <c r="MB142" s="64"/>
      <c r="MC142" s="64"/>
      <c r="MD142" s="64"/>
      <c r="ME142" s="64"/>
      <c r="MF142" s="64"/>
      <c r="MG142" s="64"/>
      <c r="MH142" s="64"/>
      <c r="MI142" s="64"/>
      <c r="MJ142" s="64"/>
      <c r="MK142" s="64"/>
      <c r="ML142" s="64"/>
      <c r="MM142" s="64"/>
      <c r="MN142" s="64"/>
      <c r="MO142" s="64"/>
      <c r="MP142" s="64"/>
      <c r="MQ142" s="64"/>
      <c r="MR142" s="64"/>
      <c r="MS142" s="64"/>
      <c r="MT142" s="64"/>
      <c r="MU142" s="64"/>
      <c r="MV142" s="64"/>
      <c r="MW142" s="64"/>
      <c r="MX142" s="64"/>
      <c r="MY142" s="64"/>
      <c r="MZ142" s="64"/>
      <c r="NA142" s="64"/>
      <c r="NB142" s="64"/>
      <c r="NC142" s="64"/>
      <c r="ND142" s="64"/>
      <c r="NE142" s="64"/>
      <c r="NF142" s="64"/>
      <c r="NG142" s="64"/>
      <c r="NH142" s="64"/>
      <c r="NI142" s="64"/>
      <c r="NJ142" s="64"/>
      <c r="NK142" s="64"/>
      <c r="NL142" s="64"/>
      <c r="NM142" s="64"/>
      <c r="NN142" s="64"/>
      <c r="NO142" s="64"/>
      <c r="NP142" s="64"/>
      <c r="NQ142" s="64"/>
      <c r="NR142" s="64"/>
      <c r="NS142" s="64"/>
      <c r="NT142" s="64"/>
      <c r="NU142" s="64"/>
      <c r="NV142" s="64"/>
      <c r="NW142" s="64"/>
      <c r="NX142" s="64"/>
      <c r="NY142" s="64"/>
      <c r="NZ142" s="64"/>
      <c r="OA142" s="64"/>
      <c r="OB142" s="64"/>
      <c r="OC142" s="64"/>
      <c r="OD142" s="64"/>
      <c r="OE142" s="64"/>
      <c r="OF142" s="64"/>
      <c r="OG142" s="64"/>
      <c r="OH142" s="64"/>
      <c r="OI142" s="64"/>
      <c r="OJ142" s="64"/>
      <c r="OK142" s="64"/>
      <c r="OL142" s="64"/>
      <c r="OM142" s="64"/>
      <c r="ON142" s="64"/>
      <c r="OO142" s="64"/>
      <c r="OP142" s="64"/>
      <c r="OQ142" s="64"/>
      <c r="OR142" s="64"/>
      <c r="OS142" s="64"/>
      <c r="OT142" s="64"/>
      <c r="OU142" s="64"/>
      <c r="OV142" s="64"/>
      <c r="OW142" s="64"/>
      <c r="OX142" s="64"/>
      <c r="OY142" s="64"/>
      <c r="OZ142" s="64"/>
      <c r="PA142" s="64"/>
      <c r="PB142" s="64"/>
      <c r="PC142" s="64"/>
      <c r="PD142" s="64"/>
      <c r="PE142" s="64"/>
      <c r="PF142" s="64"/>
      <c r="PG142" s="64"/>
      <c r="PH142" s="64"/>
      <c r="PI142" s="64"/>
      <c r="PJ142" s="64"/>
      <c r="PK142" s="64"/>
      <c r="PL142" s="64"/>
      <c r="PM142" s="64"/>
      <c r="PN142" s="64"/>
      <c r="PO142" s="64"/>
      <c r="PP142" s="64"/>
      <c r="PQ142" s="64"/>
      <c r="PR142" s="64"/>
      <c r="PS142" s="64"/>
      <c r="PT142" s="64"/>
      <c r="PU142" s="64"/>
      <c r="PV142" s="64"/>
      <c r="PW142" s="64"/>
      <c r="PX142" s="64"/>
      <c r="PY142" s="64"/>
      <c r="PZ142" s="64"/>
      <c r="QA142" s="64"/>
      <c r="QB142" s="64"/>
      <c r="QC142" s="64"/>
      <c r="QD142" s="64"/>
      <c r="QE142" s="64"/>
      <c r="QF142" s="64"/>
      <c r="QG142" s="64"/>
      <c r="QH142" s="64"/>
      <c r="QI142" s="64"/>
      <c r="QJ142" s="64"/>
      <c r="QK142" s="64"/>
      <c r="QL142" s="64"/>
      <c r="QM142" s="64"/>
      <c r="QN142" s="64"/>
      <c r="QO142" s="64"/>
      <c r="QP142" s="64"/>
      <c r="QQ142" s="64"/>
      <c r="QR142" s="64"/>
      <c r="QS142" s="64"/>
      <c r="QT142" s="64"/>
      <c r="QU142" s="64"/>
      <c r="QV142" s="64"/>
      <c r="QW142" s="64"/>
      <c r="QX142" s="64"/>
      <c r="QY142" s="64"/>
      <c r="QZ142" s="64"/>
      <c r="RA142" s="64"/>
      <c r="RB142" s="64"/>
      <c r="RC142" s="64"/>
      <c r="RD142" s="64"/>
      <c r="RE142" s="64"/>
      <c r="RF142" s="64"/>
      <c r="RG142" s="64"/>
      <c r="RH142" s="64"/>
      <c r="RI142" s="64"/>
      <c r="RJ142" s="64"/>
      <c r="RK142" s="64"/>
      <c r="RL142" s="64"/>
      <c r="RM142" s="64"/>
      <c r="RN142" s="64"/>
      <c r="RO142" s="64"/>
      <c r="RP142" s="64"/>
      <c r="RQ142" s="64"/>
      <c r="RR142" s="64"/>
      <c r="RS142" s="64"/>
      <c r="RT142" s="64"/>
      <c r="RU142" s="64"/>
      <c r="RV142" s="64"/>
      <c r="RW142" s="64"/>
      <c r="RX142" s="64"/>
      <c r="RY142" s="64"/>
      <c r="RZ142" s="64"/>
      <c r="SA142" s="64"/>
      <c r="SB142" s="64"/>
      <c r="SC142" s="64"/>
      <c r="SD142" s="64"/>
      <c r="SE142" s="64"/>
      <c r="SF142" s="64"/>
      <c r="SG142" s="64"/>
      <c r="SH142" s="64"/>
      <c r="SI142" s="64"/>
      <c r="SJ142" s="64"/>
      <c r="SK142" s="64"/>
      <c r="SL142" s="64"/>
      <c r="SM142" s="64"/>
      <c r="SN142" s="64"/>
      <c r="SO142" s="64"/>
      <c r="SP142" s="64"/>
      <c r="SQ142" s="64"/>
      <c r="SR142" s="64"/>
      <c r="SS142" s="64"/>
      <c r="ST142" s="64"/>
      <c r="SU142" s="64"/>
      <c r="SV142" s="64"/>
      <c r="SW142" s="64"/>
      <c r="SX142" s="64"/>
      <c r="SY142" s="64"/>
      <c r="SZ142" s="64"/>
      <c r="TA142" s="64"/>
      <c r="TB142" s="64"/>
      <c r="TC142" s="64"/>
      <c r="TD142" s="64"/>
      <c r="TE142" s="64"/>
      <c r="TF142" s="64"/>
      <c r="TG142" s="64"/>
      <c r="TH142" s="64"/>
      <c r="TI142" s="64"/>
      <c r="TJ142" s="64"/>
      <c r="TK142" s="64"/>
      <c r="TL142" s="64"/>
      <c r="TM142" s="64"/>
      <c r="TN142" s="64"/>
      <c r="TO142" s="64"/>
      <c r="TP142" s="64"/>
      <c r="TQ142" s="64"/>
      <c r="TR142" s="64"/>
      <c r="TS142" s="64"/>
      <c r="TT142" s="64"/>
      <c r="TU142" s="64"/>
      <c r="TV142" s="64"/>
      <c r="TW142" s="64"/>
      <c r="TX142" s="64"/>
      <c r="TY142" s="64"/>
      <c r="TZ142" s="64"/>
      <c r="UA142" s="64"/>
      <c r="UB142" s="64"/>
      <c r="UC142" s="64"/>
      <c r="UD142" s="64"/>
      <c r="UE142" s="64"/>
      <c r="UF142" s="64"/>
      <c r="UG142" s="64"/>
      <c r="UH142" s="64"/>
      <c r="UI142" s="64"/>
      <c r="UJ142" s="64"/>
      <c r="UK142" s="64"/>
      <c r="UL142" s="64"/>
      <c r="UM142" s="64"/>
      <c r="UN142" s="64"/>
      <c r="UO142" s="64"/>
      <c r="UP142" s="64"/>
      <c r="UQ142" s="64"/>
      <c r="UR142" s="64"/>
      <c r="US142" s="64"/>
      <c r="UT142" s="64"/>
      <c r="UU142" s="64"/>
      <c r="UV142" s="64"/>
      <c r="UW142" s="64"/>
      <c r="UX142" s="64"/>
      <c r="UY142" s="64"/>
      <c r="UZ142" s="64"/>
      <c r="VA142" s="64"/>
      <c r="VB142" s="64"/>
      <c r="VC142" s="64"/>
      <c r="VD142" s="64"/>
      <c r="VE142" s="64"/>
      <c r="VF142" s="64"/>
      <c r="VG142" s="64"/>
      <c r="VH142" s="64"/>
      <c r="VI142" s="64"/>
      <c r="VJ142" s="64"/>
      <c r="VK142" s="64"/>
      <c r="VL142" s="64"/>
      <c r="VM142" s="64"/>
      <c r="VN142" s="64"/>
      <c r="VO142" s="64"/>
      <c r="VP142" s="64"/>
      <c r="VQ142" s="64"/>
      <c r="VR142" s="64"/>
      <c r="VS142" s="64"/>
      <c r="VT142" s="64"/>
      <c r="VU142" s="64"/>
      <c r="VV142" s="64"/>
      <c r="VW142" s="64"/>
      <c r="VX142" s="64"/>
      <c r="VY142" s="64"/>
      <c r="VZ142" s="64"/>
      <c r="WA142" s="64"/>
      <c r="WB142" s="64"/>
      <c r="WC142" s="64"/>
      <c r="WD142" s="64"/>
      <c r="WE142" s="64"/>
      <c r="WF142" s="64"/>
      <c r="WG142" s="64"/>
      <c r="WH142" s="64"/>
      <c r="WI142" s="64"/>
      <c r="WJ142" s="64"/>
      <c r="WK142" s="64"/>
      <c r="WL142" s="64"/>
      <c r="WM142" s="64"/>
      <c r="WN142" s="64"/>
      <c r="WO142" s="64"/>
      <c r="WP142" s="64"/>
      <c r="WQ142" s="64"/>
      <c r="WR142" s="64"/>
      <c r="WS142" s="64"/>
      <c r="WT142" s="64"/>
      <c r="WU142" s="64"/>
      <c r="WV142" s="64"/>
      <c r="WW142" s="64"/>
      <c r="WX142" s="64"/>
      <c r="WY142" s="64"/>
      <c r="WZ142" s="64"/>
      <c r="XA142" s="64"/>
      <c r="XB142" s="64"/>
      <c r="XC142" s="64"/>
      <c r="XD142" s="64"/>
      <c r="XE142" s="64"/>
      <c r="XF142" s="64"/>
      <c r="XG142" s="64"/>
      <c r="XH142" s="64"/>
      <c r="XI142" s="64"/>
      <c r="XJ142" s="64"/>
      <c r="XK142" s="64"/>
      <c r="XL142" s="64"/>
      <c r="XM142" s="64"/>
      <c r="XN142" s="64"/>
      <c r="XO142" s="64"/>
      <c r="XP142" s="64"/>
      <c r="XQ142" s="64"/>
      <c r="XR142" s="64"/>
      <c r="XS142" s="64"/>
      <c r="XT142" s="64"/>
      <c r="XU142" s="64"/>
      <c r="XV142" s="64"/>
      <c r="XW142" s="64"/>
      <c r="XX142" s="64"/>
      <c r="XY142" s="64"/>
      <c r="XZ142" s="64"/>
      <c r="YA142" s="64"/>
      <c r="YB142" s="64"/>
      <c r="YC142" s="64"/>
      <c r="YD142" s="64"/>
      <c r="YE142" s="64"/>
      <c r="YF142" s="64"/>
      <c r="YG142" s="64"/>
      <c r="YH142" s="64"/>
      <c r="YI142" s="64"/>
      <c r="YJ142" s="64"/>
      <c r="YK142" s="64"/>
      <c r="YL142" s="64"/>
      <c r="YM142" s="64"/>
      <c r="YN142" s="64"/>
      <c r="YO142" s="64"/>
      <c r="YP142" s="64"/>
      <c r="YQ142" s="64"/>
      <c r="YR142" s="64"/>
    </row>
    <row r="143" spans="1:668" s="19" customFormat="1" ht="15.75" x14ac:dyDescent="0.25">
      <c r="A143" s="154" t="s">
        <v>15</v>
      </c>
      <c r="B143" s="179">
        <v>1</v>
      </c>
      <c r="C143" s="95"/>
      <c r="D143" s="95"/>
      <c r="E143" s="87"/>
      <c r="F143" s="104">
        <f>F142</f>
        <v>133000</v>
      </c>
      <c r="G143" s="122">
        <f>G142</f>
        <v>3817.1</v>
      </c>
      <c r="H143" s="104">
        <f>H142</f>
        <v>19867.79</v>
      </c>
      <c r="I143" s="104">
        <f>I142</f>
        <v>4043.2</v>
      </c>
      <c r="J143" s="104">
        <f>J142</f>
        <v>16206.19</v>
      </c>
      <c r="K143" s="104">
        <v>42198.29</v>
      </c>
      <c r="L143" s="121">
        <f>L142</f>
        <v>89065.72</v>
      </c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  <c r="IV143" s="51"/>
      <c r="IW143" s="51"/>
      <c r="IX143" s="51"/>
      <c r="IY143" s="51"/>
      <c r="IZ143" s="51"/>
      <c r="JA143" s="51"/>
      <c r="JB143" s="51"/>
      <c r="JC143" s="51"/>
      <c r="JD143" s="51"/>
      <c r="JE143" s="51"/>
      <c r="JF143" s="51"/>
      <c r="JG143" s="51"/>
      <c r="JH143" s="51"/>
      <c r="JI143" s="51"/>
      <c r="JJ143" s="51"/>
      <c r="JK143" s="51"/>
      <c r="JL143" s="51"/>
      <c r="JM143" s="51"/>
      <c r="JN143" s="51"/>
      <c r="JO143" s="51"/>
      <c r="JP143" s="51"/>
      <c r="JQ143" s="51"/>
      <c r="JR143" s="51"/>
      <c r="JS143" s="51"/>
      <c r="JT143" s="51"/>
      <c r="JU143" s="51"/>
      <c r="JV143" s="51"/>
      <c r="JW143" s="51"/>
      <c r="JX143" s="51"/>
      <c r="JY143" s="51"/>
      <c r="JZ143" s="51"/>
      <c r="KA143" s="51"/>
      <c r="KB143" s="51"/>
      <c r="KC143" s="51"/>
      <c r="KD143" s="51"/>
      <c r="KE143" s="51"/>
      <c r="KF143" s="51"/>
      <c r="KG143" s="51"/>
      <c r="KH143" s="51"/>
      <c r="KI143" s="51"/>
      <c r="KJ143" s="51"/>
      <c r="KK143" s="51"/>
      <c r="KL143" s="51"/>
      <c r="KM143" s="51"/>
      <c r="KN143" s="51"/>
      <c r="KO143" s="51"/>
      <c r="KP143" s="51"/>
      <c r="KQ143" s="51"/>
      <c r="KR143" s="51"/>
      <c r="KS143" s="51"/>
      <c r="KT143" s="51"/>
      <c r="KU143" s="51"/>
      <c r="KV143" s="51"/>
      <c r="KW143" s="51"/>
      <c r="KX143" s="51"/>
      <c r="KY143" s="51"/>
      <c r="KZ143" s="51"/>
      <c r="LA143" s="51"/>
      <c r="LB143" s="51"/>
      <c r="LC143" s="51"/>
      <c r="LD143" s="51"/>
      <c r="LE143" s="51"/>
      <c r="LF143" s="51"/>
      <c r="LG143" s="51"/>
      <c r="LH143" s="51"/>
      <c r="LI143" s="51"/>
      <c r="LJ143" s="51"/>
      <c r="LK143" s="51"/>
      <c r="LL143" s="51"/>
      <c r="LM143" s="51"/>
      <c r="LN143" s="51"/>
      <c r="LO143" s="51"/>
      <c r="LP143" s="51"/>
      <c r="LQ143" s="51"/>
      <c r="LR143" s="51"/>
      <c r="LS143" s="51"/>
      <c r="LT143" s="51"/>
      <c r="LU143" s="51"/>
      <c r="LV143" s="51"/>
      <c r="LW143" s="51"/>
      <c r="LX143" s="51"/>
      <c r="LY143" s="51"/>
      <c r="LZ143" s="51"/>
      <c r="MA143" s="51"/>
      <c r="MB143" s="51"/>
      <c r="MC143" s="51"/>
      <c r="MD143" s="51"/>
      <c r="ME143" s="51"/>
      <c r="MF143" s="51"/>
      <c r="MG143" s="51"/>
      <c r="MH143" s="51"/>
      <c r="MI143" s="51"/>
      <c r="MJ143" s="51"/>
      <c r="MK143" s="51"/>
      <c r="ML143" s="51"/>
      <c r="MM143" s="51"/>
      <c r="MN143" s="51"/>
      <c r="MO143" s="51"/>
      <c r="MP143" s="51"/>
      <c r="MQ143" s="51"/>
      <c r="MR143" s="51"/>
      <c r="MS143" s="51"/>
      <c r="MT143" s="51"/>
      <c r="MU143" s="51"/>
      <c r="MV143" s="51"/>
      <c r="MW143" s="51"/>
      <c r="MX143" s="51"/>
      <c r="MY143" s="51"/>
      <c r="MZ143" s="51"/>
      <c r="NA143" s="51"/>
      <c r="NB143" s="51"/>
      <c r="NC143" s="51"/>
      <c r="ND143" s="51"/>
      <c r="NE143" s="51"/>
      <c r="NF143" s="51"/>
      <c r="NG143" s="51"/>
      <c r="NH143" s="51"/>
      <c r="NI143" s="51"/>
      <c r="NJ143" s="51"/>
      <c r="NK143" s="51"/>
      <c r="NL143" s="51"/>
      <c r="NM143" s="51"/>
      <c r="NN143" s="51"/>
      <c r="NO143" s="51"/>
      <c r="NP143" s="51"/>
      <c r="NQ143" s="51"/>
      <c r="NR143" s="51"/>
      <c r="NS143" s="51"/>
      <c r="NT143" s="51"/>
      <c r="NU143" s="51"/>
      <c r="NV143" s="51"/>
      <c r="NW143" s="51"/>
      <c r="NX143" s="51"/>
      <c r="NY143" s="51"/>
      <c r="NZ143" s="51"/>
      <c r="OA143" s="51"/>
      <c r="OB143" s="51"/>
      <c r="OC143" s="51"/>
      <c r="OD143" s="51"/>
      <c r="OE143" s="51"/>
      <c r="OF143" s="51"/>
      <c r="OG143" s="51"/>
      <c r="OH143" s="51"/>
      <c r="OI143" s="51"/>
      <c r="OJ143" s="51"/>
      <c r="OK143" s="51"/>
      <c r="OL143" s="51"/>
      <c r="OM143" s="51"/>
      <c r="ON143" s="51"/>
      <c r="OO143" s="51"/>
      <c r="OP143" s="51"/>
      <c r="OQ143" s="51"/>
      <c r="OR143" s="51"/>
      <c r="OS143" s="51"/>
      <c r="OT143" s="51"/>
      <c r="OU143" s="51"/>
      <c r="OV143" s="51"/>
      <c r="OW143" s="51"/>
      <c r="OX143" s="51"/>
      <c r="OY143" s="51"/>
      <c r="OZ143" s="51"/>
      <c r="PA143" s="51"/>
      <c r="PB143" s="51"/>
      <c r="PC143" s="51"/>
      <c r="PD143" s="51"/>
      <c r="PE143" s="51"/>
      <c r="PF143" s="51"/>
      <c r="PG143" s="51"/>
      <c r="PH143" s="51"/>
      <c r="PI143" s="51"/>
      <c r="PJ143" s="51"/>
      <c r="PK143" s="51"/>
      <c r="PL143" s="51"/>
      <c r="PM143" s="51"/>
      <c r="PN143" s="51"/>
      <c r="PO143" s="51"/>
      <c r="PP143" s="51"/>
      <c r="PQ143" s="51"/>
      <c r="PR143" s="51"/>
      <c r="PS143" s="51"/>
      <c r="PT143" s="51"/>
      <c r="PU143" s="51"/>
      <c r="PV143" s="51"/>
      <c r="PW143" s="51"/>
      <c r="PX143" s="51"/>
      <c r="PY143" s="51"/>
      <c r="PZ143" s="51"/>
      <c r="QA143" s="51"/>
      <c r="QB143" s="51"/>
      <c r="QC143" s="51"/>
      <c r="QD143" s="51"/>
      <c r="QE143" s="51"/>
      <c r="QF143" s="51"/>
      <c r="QG143" s="51"/>
      <c r="QH143" s="51"/>
      <c r="QI143" s="51"/>
      <c r="QJ143" s="51"/>
      <c r="QK143" s="51"/>
      <c r="QL143" s="51"/>
      <c r="QM143" s="51"/>
      <c r="QN143" s="51"/>
      <c r="QO143" s="51"/>
      <c r="QP143" s="51"/>
      <c r="QQ143" s="51"/>
      <c r="QR143" s="51"/>
      <c r="QS143" s="51"/>
      <c r="QT143" s="51"/>
      <c r="QU143" s="51"/>
      <c r="QV143" s="51"/>
      <c r="QW143" s="51"/>
      <c r="QX143" s="51"/>
      <c r="QY143" s="51"/>
      <c r="QZ143" s="51"/>
      <c r="RA143" s="51"/>
      <c r="RB143" s="51"/>
      <c r="RC143" s="51"/>
      <c r="RD143" s="51"/>
      <c r="RE143" s="51"/>
      <c r="RF143" s="51"/>
      <c r="RG143" s="51"/>
      <c r="RH143" s="51"/>
      <c r="RI143" s="51"/>
      <c r="RJ143" s="51"/>
      <c r="RK143" s="51"/>
      <c r="RL143" s="51"/>
      <c r="RM143" s="51"/>
      <c r="RN143" s="51"/>
      <c r="RO143" s="51"/>
      <c r="RP143" s="51"/>
      <c r="RQ143" s="51"/>
      <c r="RR143" s="51"/>
      <c r="RS143" s="51"/>
      <c r="RT143" s="51"/>
      <c r="RU143" s="51"/>
      <c r="RV143" s="51"/>
      <c r="RW143" s="51"/>
      <c r="RX143" s="51"/>
      <c r="RY143" s="51"/>
      <c r="RZ143" s="51"/>
      <c r="SA143" s="51"/>
      <c r="SB143" s="51"/>
      <c r="SC143" s="51"/>
      <c r="SD143" s="51"/>
      <c r="SE143" s="51"/>
      <c r="SF143" s="51"/>
      <c r="SG143" s="51"/>
      <c r="SH143" s="51"/>
      <c r="SI143" s="51"/>
      <c r="SJ143" s="51"/>
      <c r="SK143" s="51"/>
      <c r="SL143" s="51"/>
      <c r="SM143" s="51"/>
      <c r="SN143" s="51"/>
      <c r="SO143" s="51"/>
      <c r="SP143" s="51"/>
      <c r="SQ143" s="51"/>
      <c r="SR143" s="51"/>
      <c r="SS143" s="51"/>
      <c r="ST143" s="51"/>
      <c r="SU143" s="51"/>
      <c r="SV143" s="51"/>
      <c r="SW143" s="51"/>
      <c r="SX143" s="51"/>
      <c r="SY143" s="51"/>
      <c r="SZ143" s="51"/>
      <c r="TA143" s="51"/>
      <c r="TB143" s="51"/>
      <c r="TC143" s="51"/>
      <c r="TD143" s="51"/>
      <c r="TE143" s="51"/>
      <c r="TF143" s="51"/>
      <c r="TG143" s="51"/>
      <c r="TH143" s="51"/>
      <c r="TI143" s="51"/>
      <c r="TJ143" s="51"/>
      <c r="TK143" s="51"/>
      <c r="TL143" s="51"/>
      <c r="TM143" s="51"/>
      <c r="TN143" s="51"/>
      <c r="TO143" s="51"/>
      <c r="TP143" s="51"/>
      <c r="TQ143" s="51"/>
      <c r="TR143" s="51"/>
      <c r="TS143" s="51"/>
      <c r="TT143" s="51"/>
      <c r="TU143" s="51"/>
      <c r="TV143" s="51"/>
      <c r="TW143" s="51"/>
      <c r="TX143" s="51"/>
      <c r="TY143" s="51"/>
      <c r="TZ143" s="51"/>
      <c r="UA143" s="51"/>
      <c r="UB143" s="51"/>
      <c r="UC143" s="51"/>
      <c r="UD143" s="51"/>
      <c r="UE143" s="51"/>
      <c r="UF143" s="51"/>
      <c r="UG143" s="51"/>
      <c r="UH143" s="51"/>
      <c r="UI143" s="51"/>
      <c r="UJ143" s="51"/>
      <c r="UK143" s="51"/>
      <c r="UL143" s="51"/>
      <c r="UM143" s="51"/>
      <c r="UN143" s="51"/>
      <c r="UO143" s="51"/>
      <c r="UP143" s="51"/>
      <c r="UQ143" s="51"/>
      <c r="UR143" s="51"/>
      <c r="US143" s="51"/>
      <c r="UT143" s="51"/>
      <c r="UU143" s="51"/>
      <c r="UV143" s="51"/>
      <c r="UW143" s="51"/>
      <c r="UX143" s="51"/>
      <c r="UY143" s="51"/>
      <c r="UZ143" s="51"/>
      <c r="VA143" s="51"/>
      <c r="VB143" s="51"/>
      <c r="VC143" s="51"/>
      <c r="VD143" s="51"/>
      <c r="VE143" s="51"/>
      <c r="VF143" s="51"/>
      <c r="VG143" s="51"/>
      <c r="VH143" s="51"/>
      <c r="VI143" s="51"/>
      <c r="VJ143" s="51"/>
      <c r="VK143" s="51"/>
      <c r="VL143" s="51"/>
      <c r="VM143" s="51"/>
      <c r="VN143" s="51"/>
      <c r="VO143" s="51"/>
      <c r="VP143" s="51"/>
      <c r="VQ143" s="51"/>
      <c r="VR143" s="51"/>
      <c r="VS143" s="51"/>
      <c r="VT143" s="51"/>
      <c r="VU143" s="51"/>
      <c r="VV143" s="51"/>
      <c r="VW143" s="51"/>
      <c r="VX143" s="51"/>
      <c r="VY143" s="51"/>
      <c r="VZ143" s="51"/>
      <c r="WA143" s="51"/>
      <c r="WB143" s="51"/>
      <c r="WC143" s="51"/>
      <c r="WD143" s="51"/>
      <c r="WE143" s="51"/>
      <c r="WF143" s="51"/>
      <c r="WG143" s="51"/>
      <c r="WH143" s="51"/>
      <c r="WI143" s="51"/>
      <c r="WJ143" s="51"/>
      <c r="WK143" s="51"/>
      <c r="WL143" s="51"/>
      <c r="WM143" s="51"/>
      <c r="WN143" s="51"/>
      <c r="WO143" s="51"/>
      <c r="WP143" s="51"/>
      <c r="WQ143" s="51"/>
      <c r="WR143" s="51"/>
      <c r="WS143" s="51"/>
      <c r="WT143" s="51"/>
      <c r="WU143" s="51"/>
      <c r="WV143" s="51"/>
      <c r="WW143" s="51"/>
      <c r="WX143" s="51"/>
      <c r="WY143" s="51"/>
      <c r="WZ143" s="51"/>
      <c r="XA143" s="51"/>
      <c r="XB143" s="51"/>
      <c r="XC143" s="51"/>
      <c r="XD143" s="51"/>
      <c r="XE143" s="51"/>
      <c r="XF143" s="51"/>
      <c r="XG143" s="51"/>
      <c r="XH143" s="51"/>
      <c r="XI143" s="51"/>
      <c r="XJ143" s="51"/>
      <c r="XK143" s="51"/>
      <c r="XL143" s="51"/>
      <c r="XM143" s="51"/>
      <c r="XN143" s="51"/>
      <c r="XO143" s="51"/>
      <c r="XP143" s="51"/>
      <c r="XQ143" s="51"/>
      <c r="XR143" s="51"/>
      <c r="XS143" s="51"/>
      <c r="XT143" s="51"/>
      <c r="XU143" s="51"/>
      <c r="XV143" s="51"/>
      <c r="XW143" s="51"/>
      <c r="XX143" s="51"/>
      <c r="XY143" s="51"/>
      <c r="XZ143" s="51"/>
      <c r="YA143" s="51"/>
      <c r="YB143" s="51"/>
      <c r="YC143" s="51"/>
      <c r="YD143" s="51"/>
      <c r="YE143" s="51"/>
      <c r="YF143" s="51"/>
      <c r="YG143" s="51"/>
      <c r="YH143" s="51"/>
      <c r="YI143" s="51"/>
      <c r="YJ143" s="51"/>
      <c r="YK143" s="51"/>
      <c r="YL143" s="51"/>
      <c r="YM143" s="51"/>
      <c r="YN143" s="51"/>
      <c r="YO143" s="51"/>
      <c r="YP143" s="51"/>
      <c r="YQ143" s="51"/>
      <c r="YR143" s="51"/>
    </row>
    <row r="144" spans="1:668" s="9" customFormat="1" ht="15.75" x14ac:dyDescent="0.25">
      <c r="A144" s="143" t="s">
        <v>141</v>
      </c>
      <c r="B144" s="137"/>
      <c r="C144" s="138"/>
      <c r="D144" s="138"/>
      <c r="E144" s="89"/>
      <c r="F144" s="139"/>
      <c r="G144" s="140"/>
      <c r="H144" s="139"/>
      <c r="I144" s="139"/>
      <c r="J144" s="139"/>
      <c r="K144" s="139"/>
      <c r="L144" s="141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  <c r="IW144" s="61"/>
      <c r="IX144" s="61"/>
      <c r="IY144" s="61"/>
      <c r="IZ144" s="61"/>
      <c r="JA144" s="61"/>
      <c r="JB144" s="61"/>
      <c r="JC144" s="61"/>
      <c r="JD144" s="61"/>
      <c r="JE144" s="61"/>
      <c r="JF144" s="61"/>
      <c r="JG144" s="61"/>
      <c r="JH144" s="61"/>
      <c r="JI144" s="61"/>
      <c r="JJ144" s="61"/>
      <c r="JK144" s="61"/>
      <c r="JL144" s="61"/>
      <c r="JM144" s="61"/>
      <c r="JN144" s="61"/>
      <c r="JO144" s="61"/>
      <c r="JP144" s="61"/>
      <c r="JQ144" s="61"/>
      <c r="JR144" s="61"/>
      <c r="JS144" s="61"/>
      <c r="JT144" s="61"/>
      <c r="JU144" s="61"/>
      <c r="JV144" s="61"/>
      <c r="JW144" s="61"/>
      <c r="JX144" s="61"/>
      <c r="JY144" s="61"/>
      <c r="JZ144" s="61"/>
      <c r="KA144" s="61"/>
      <c r="KB144" s="61"/>
      <c r="KC144" s="61"/>
      <c r="KD144" s="61"/>
      <c r="KE144" s="61"/>
      <c r="KF144" s="61"/>
      <c r="KG144" s="61"/>
      <c r="KH144" s="61"/>
      <c r="KI144" s="61"/>
      <c r="KJ144" s="61"/>
      <c r="KK144" s="61"/>
      <c r="KL144" s="61"/>
      <c r="KM144" s="61"/>
      <c r="KN144" s="61"/>
      <c r="KO144" s="61"/>
      <c r="KP144" s="61"/>
      <c r="KQ144" s="61"/>
      <c r="KR144" s="61"/>
      <c r="KS144" s="61"/>
      <c r="KT144" s="61"/>
      <c r="KU144" s="61"/>
      <c r="KV144" s="61"/>
      <c r="KW144" s="61"/>
      <c r="KX144" s="61"/>
      <c r="KY144" s="61"/>
      <c r="KZ144" s="61"/>
      <c r="LA144" s="61"/>
      <c r="LB144" s="61"/>
      <c r="LC144" s="61"/>
      <c r="LD144" s="61"/>
      <c r="LE144" s="61"/>
      <c r="LF144" s="61"/>
      <c r="LG144" s="61"/>
      <c r="LH144" s="61"/>
      <c r="LI144" s="61"/>
      <c r="LJ144" s="61"/>
      <c r="LK144" s="61"/>
      <c r="LL144" s="61"/>
      <c r="LM144" s="61"/>
      <c r="LN144" s="61"/>
      <c r="LO144" s="61"/>
      <c r="LP144" s="61"/>
      <c r="LQ144" s="61"/>
      <c r="LR144" s="61"/>
      <c r="LS144" s="61"/>
      <c r="LT144" s="61"/>
      <c r="LU144" s="61"/>
      <c r="LV144" s="61"/>
      <c r="LW144" s="61"/>
      <c r="LX144" s="61"/>
      <c r="LY144" s="61"/>
      <c r="LZ144" s="61"/>
      <c r="MA144" s="61"/>
      <c r="MB144" s="61"/>
      <c r="MC144" s="61"/>
      <c r="MD144" s="61"/>
      <c r="ME144" s="61"/>
      <c r="MF144" s="61"/>
      <c r="MG144" s="61"/>
      <c r="MH144" s="61"/>
      <c r="MI144" s="61"/>
      <c r="MJ144" s="61"/>
      <c r="MK144" s="61"/>
      <c r="ML144" s="61"/>
      <c r="MM144" s="61"/>
      <c r="MN144" s="61"/>
      <c r="MO144" s="61"/>
      <c r="MP144" s="61"/>
      <c r="MQ144" s="61"/>
      <c r="MR144" s="61"/>
      <c r="MS144" s="61"/>
      <c r="MT144" s="61"/>
      <c r="MU144" s="61"/>
      <c r="MV144" s="61"/>
      <c r="MW144" s="61"/>
      <c r="MX144" s="61"/>
      <c r="MY144" s="61"/>
      <c r="MZ144" s="61"/>
      <c r="NA144" s="61"/>
      <c r="NB144" s="61"/>
      <c r="NC144" s="61"/>
      <c r="ND144" s="61"/>
      <c r="NE144" s="61"/>
      <c r="NF144" s="61"/>
      <c r="NG144" s="61"/>
      <c r="NH144" s="61"/>
      <c r="NI144" s="61"/>
      <c r="NJ144" s="61"/>
      <c r="NK144" s="61"/>
      <c r="NL144" s="61"/>
      <c r="NM144" s="61"/>
      <c r="NN144" s="61"/>
      <c r="NO144" s="61"/>
      <c r="NP144" s="61"/>
      <c r="NQ144" s="61"/>
      <c r="NR144" s="61"/>
      <c r="NS144" s="61"/>
      <c r="NT144" s="61"/>
      <c r="NU144" s="61"/>
      <c r="NV144" s="61"/>
      <c r="NW144" s="61"/>
      <c r="NX144" s="61"/>
      <c r="NY144" s="61"/>
      <c r="NZ144" s="61"/>
      <c r="OA144" s="61"/>
      <c r="OB144" s="61"/>
      <c r="OC144" s="61"/>
      <c r="OD144" s="61"/>
      <c r="OE144" s="61"/>
      <c r="OF144" s="61"/>
      <c r="OG144" s="61"/>
      <c r="OH144" s="61"/>
      <c r="OI144" s="61"/>
      <c r="OJ144" s="61"/>
      <c r="OK144" s="61"/>
      <c r="OL144" s="61"/>
      <c r="OM144" s="61"/>
      <c r="ON144" s="61"/>
      <c r="OO144" s="61"/>
      <c r="OP144" s="61"/>
      <c r="OQ144" s="61"/>
      <c r="OR144" s="61"/>
      <c r="OS144" s="61"/>
      <c r="OT144" s="61"/>
      <c r="OU144" s="61"/>
      <c r="OV144" s="61"/>
      <c r="OW144" s="61"/>
      <c r="OX144" s="61"/>
      <c r="OY144" s="61"/>
      <c r="OZ144" s="61"/>
      <c r="PA144" s="61"/>
      <c r="PB144" s="61"/>
      <c r="PC144" s="61"/>
      <c r="PD144" s="61"/>
      <c r="PE144" s="61"/>
      <c r="PF144" s="61"/>
      <c r="PG144" s="61"/>
      <c r="PH144" s="61"/>
      <c r="PI144" s="61"/>
      <c r="PJ144" s="61"/>
      <c r="PK144" s="61"/>
      <c r="PL144" s="61"/>
      <c r="PM144" s="61"/>
      <c r="PN144" s="61"/>
      <c r="PO144" s="61"/>
      <c r="PP144" s="61"/>
      <c r="PQ144" s="61"/>
      <c r="PR144" s="61"/>
      <c r="PS144" s="61"/>
      <c r="PT144" s="61"/>
      <c r="PU144" s="61"/>
      <c r="PV144" s="61"/>
      <c r="PW144" s="61"/>
      <c r="PX144" s="61"/>
      <c r="PY144" s="61"/>
      <c r="PZ144" s="61"/>
      <c r="QA144" s="61"/>
      <c r="QB144" s="61"/>
      <c r="QC144" s="61"/>
      <c r="QD144" s="61"/>
      <c r="QE144" s="61"/>
      <c r="QF144" s="61"/>
      <c r="QG144" s="61"/>
      <c r="QH144" s="61"/>
      <c r="QI144" s="61"/>
      <c r="QJ144" s="61"/>
      <c r="QK144" s="61"/>
      <c r="QL144" s="61"/>
      <c r="QM144" s="61"/>
      <c r="QN144" s="61"/>
      <c r="QO144" s="61"/>
      <c r="QP144" s="61"/>
      <c r="QQ144" s="61"/>
      <c r="QR144" s="61"/>
      <c r="QS144" s="61"/>
      <c r="QT144" s="61"/>
      <c r="QU144" s="61"/>
      <c r="QV144" s="61"/>
      <c r="QW144" s="61"/>
      <c r="QX144" s="61"/>
      <c r="QY144" s="61"/>
      <c r="QZ144" s="61"/>
      <c r="RA144" s="61"/>
      <c r="RB144" s="61"/>
      <c r="RC144" s="61"/>
      <c r="RD144" s="61"/>
      <c r="RE144" s="61"/>
      <c r="RF144" s="61"/>
      <c r="RG144" s="61"/>
      <c r="RH144" s="61"/>
      <c r="RI144" s="61"/>
      <c r="RJ144" s="61"/>
      <c r="RK144" s="61"/>
      <c r="RL144" s="61"/>
      <c r="RM144" s="61"/>
      <c r="RN144" s="61"/>
      <c r="RO144" s="61"/>
      <c r="RP144" s="61"/>
      <c r="RQ144" s="61"/>
      <c r="RR144" s="61"/>
      <c r="RS144" s="61"/>
      <c r="RT144" s="61"/>
      <c r="RU144" s="61"/>
      <c r="RV144" s="61"/>
      <c r="RW144" s="61"/>
      <c r="RX144" s="61"/>
      <c r="RY144" s="61"/>
      <c r="RZ144" s="61"/>
      <c r="SA144" s="61"/>
      <c r="SB144" s="61"/>
      <c r="SC144" s="61"/>
      <c r="SD144" s="61"/>
      <c r="SE144" s="61"/>
      <c r="SF144" s="61"/>
      <c r="SG144" s="61"/>
      <c r="SH144" s="61"/>
      <c r="SI144" s="61"/>
      <c r="SJ144" s="61"/>
      <c r="SK144" s="61"/>
      <c r="SL144" s="61"/>
      <c r="SM144" s="61"/>
      <c r="SN144" s="61"/>
      <c r="SO144" s="61"/>
      <c r="SP144" s="61"/>
      <c r="SQ144" s="61"/>
      <c r="SR144" s="61"/>
      <c r="SS144" s="61"/>
      <c r="ST144" s="61"/>
      <c r="SU144" s="61"/>
      <c r="SV144" s="61"/>
      <c r="SW144" s="61"/>
      <c r="SX144" s="61"/>
      <c r="SY144" s="61"/>
      <c r="SZ144" s="61"/>
      <c r="TA144" s="61"/>
      <c r="TB144" s="61"/>
      <c r="TC144" s="61"/>
      <c r="TD144" s="61"/>
      <c r="TE144" s="61"/>
      <c r="TF144" s="61"/>
      <c r="TG144" s="61"/>
      <c r="TH144" s="61"/>
      <c r="TI144" s="61"/>
      <c r="TJ144" s="61"/>
      <c r="TK144" s="61"/>
      <c r="TL144" s="61"/>
      <c r="TM144" s="61"/>
      <c r="TN144" s="61"/>
      <c r="TO144" s="61"/>
      <c r="TP144" s="61"/>
      <c r="TQ144" s="61"/>
      <c r="TR144" s="61"/>
      <c r="TS144" s="61"/>
      <c r="TT144" s="61"/>
      <c r="TU144" s="61"/>
      <c r="TV144" s="61"/>
      <c r="TW144" s="61"/>
      <c r="TX144" s="61"/>
      <c r="TY144" s="61"/>
      <c r="TZ144" s="61"/>
      <c r="UA144" s="61"/>
      <c r="UB144" s="61"/>
      <c r="UC144" s="61"/>
      <c r="UD144" s="61"/>
      <c r="UE144" s="61"/>
      <c r="UF144" s="61"/>
      <c r="UG144" s="61"/>
      <c r="UH144" s="61"/>
      <c r="UI144" s="61"/>
      <c r="UJ144" s="61"/>
      <c r="UK144" s="61"/>
      <c r="UL144" s="61"/>
      <c r="UM144" s="61"/>
      <c r="UN144" s="61"/>
      <c r="UO144" s="61"/>
      <c r="UP144" s="61"/>
      <c r="UQ144" s="61"/>
      <c r="UR144" s="61"/>
      <c r="US144" s="61"/>
      <c r="UT144" s="61"/>
      <c r="UU144" s="61"/>
      <c r="UV144" s="61"/>
      <c r="UW144" s="61"/>
      <c r="UX144" s="61"/>
      <c r="UY144" s="61"/>
      <c r="UZ144" s="61"/>
      <c r="VA144" s="61"/>
      <c r="VB144" s="61"/>
      <c r="VC144" s="61"/>
      <c r="VD144" s="61"/>
      <c r="VE144" s="61"/>
      <c r="VF144" s="61"/>
      <c r="VG144" s="61"/>
      <c r="VH144" s="61"/>
      <c r="VI144" s="61"/>
      <c r="VJ144" s="61"/>
      <c r="VK144" s="61"/>
      <c r="VL144" s="61"/>
      <c r="VM144" s="61"/>
      <c r="VN144" s="61"/>
      <c r="VO144" s="61"/>
      <c r="VP144" s="61"/>
      <c r="VQ144" s="61"/>
      <c r="VR144" s="61"/>
      <c r="VS144" s="61"/>
      <c r="VT144" s="61"/>
      <c r="VU144" s="61"/>
      <c r="VV144" s="61"/>
      <c r="VW144" s="61"/>
      <c r="VX144" s="61"/>
      <c r="VY144" s="61"/>
      <c r="VZ144" s="61"/>
      <c r="WA144" s="61"/>
      <c r="WB144" s="61"/>
      <c r="WC144" s="61"/>
      <c r="WD144" s="61"/>
      <c r="WE144" s="61"/>
      <c r="WF144" s="61"/>
      <c r="WG144" s="61"/>
      <c r="WH144" s="61"/>
      <c r="WI144" s="61"/>
      <c r="WJ144" s="61"/>
      <c r="WK144" s="61"/>
      <c r="WL144" s="61"/>
      <c r="WM144" s="61"/>
      <c r="WN144" s="61"/>
      <c r="WO144" s="61"/>
      <c r="WP144" s="61"/>
      <c r="WQ144" s="61"/>
      <c r="WR144" s="61"/>
      <c r="WS144" s="61"/>
      <c r="WT144" s="61"/>
      <c r="WU144" s="61"/>
      <c r="WV144" s="61"/>
      <c r="WW144" s="61"/>
      <c r="WX144" s="61"/>
      <c r="WY144" s="61"/>
      <c r="WZ144" s="61"/>
      <c r="XA144" s="61"/>
      <c r="XB144" s="61"/>
      <c r="XC144" s="61"/>
      <c r="XD144" s="61"/>
      <c r="XE144" s="61"/>
      <c r="XF144" s="61"/>
      <c r="XG144" s="61"/>
      <c r="XH144" s="61"/>
      <c r="XI144" s="61"/>
      <c r="XJ144" s="61"/>
      <c r="XK144" s="61"/>
      <c r="XL144" s="61"/>
      <c r="XM144" s="61"/>
      <c r="XN144" s="61"/>
      <c r="XO144" s="61"/>
      <c r="XP144" s="61"/>
      <c r="XQ144" s="61"/>
      <c r="XR144" s="61"/>
      <c r="XS144" s="61"/>
      <c r="XT144" s="61"/>
      <c r="XU144" s="61"/>
      <c r="XV144" s="61"/>
      <c r="XW144" s="61"/>
      <c r="XX144" s="61"/>
      <c r="XY144" s="61"/>
      <c r="XZ144" s="61"/>
      <c r="YA144" s="61"/>
      <c r="YB144" s="61"/>
      <c r="YC144" s="61"/>
      <c r="YD144" s="61"/>
      <c r="YE144" s="61"/>
      <c r="YF144" s="61"/>
      <c r="YG144" s="61"/>
      <c r="YH144" s="61"/>
      <c r="YI144" s="61"/>
      <c r="YJ144" s="61"/>
      <c r="YK144" s="61"/>
      <c r="YL144" s="61"/>
      <c r="YM144" s="61"/>
      <c r="YN144" s="61"/>
      <c r="YO144" s="61"/>
      <c r="YP144" s="61"/>
      <c r="YQ144" s="61"/>
      <c r="YR144" s="61"/>
    </row>
    <row r="145" spans="1:668" s="27" customFormat="1" ht="15.75" x14ac:dyDescent="0.25">
      <c r="A145" s="146" t="s">
        <v>142</v>
      </c>
      <c r="B145" s="147" t="s">
        <v>104</v>
      </c>
      <c r="C145" s="148" t="s">
        <v>81</v>
      </c>
      <c r="D145" s="149">
        <v>44470</v>
      </c>
      <c r="E145" s="11" t="s">
        <v>150</v>
      </c>
      <c r="F145" s="145">
        <v>65166.67</v>
      </c>
      <c r="G145" s="148">
        <v>1870.28</v>
      </c>
      <c r="H145" s="145">
        <v>4458.9399999999996</v>
      </c>
      <c r="I145" s="145">
        <v>1981.07</v>
      </c>
      <c r="J145" s="145">
        <v>0</v>
      </c>
      <c r="K145" s="145">
        <v>8310.2900000000009</v>
      </c>
      <c r="L145" s="150">
        <v>56856.38</v>
      </c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  <c r="KS145" s="58"/>
      <c r="KT145" s="58"/>
      <c r="KU145" s="58"/>
      <c r="KV145" s="58"/>
      <c r="KW145" s="58"/>
      <c r="KX145" s="58"/>
      <c r="KY145" s="58"/>
      <c r="KZ145" s="58"/>
      <c r="LA145" s="58"/>
      <c r="LB145" s="58"/>
      <c r="LC145" s="58"/>
      <c r="LD145" s="58"/>
      <c r="LE145" s="58"/>
      <c r="LF145" s="58"/>
      <c r="LG145" s="58"/>
      <c r="LH145" s="58"/>
      <c r="LI145" s="58"/>
      <c r="LJ145" s="58"/>
      <c r="LK145" s="58"/>
      <c r="LL145" s="58"/>
      <c r="LM145" s="58"/>
      <c r="LN145" s="58"/>
      <c r="LO145" s="58"/>
      <c r="LP145" s="58"/>
      <c r="LQ145" s="58"/>
      <c r="LR145" s="58"/>
      <c r="LS145" s="58"/>
      <c r="LT145" s="58"/>
      <c r="LU145" s="58"/>
      <c r="LV145" s="58"/>
      <c r="LW145" s="58"/>
      <c r="LX145" s="58"/>
      <c r="LY145" s="58"/>
      <c r="LZ145" s="58"/>
      <c r="MA145" s="58"/>
      <c r="MB145" s="58"/>
      <c r="MC145" s="58"/>
      <c r="MD145" s="58"/>
      <c r="ME145" s="58"/>
      <c r="MF145" s="58"/>
      <c r="MG145" s="58"/>
      <c r="MH145" s="58"/>
      <c r="MI145" s="58"/>
      <c r="MJ145" s="58"/>
      <c r="MK145" s="58"/>
      <c r="ML145" s="58"/>
      <c r="MM145" s="58"/>
      <c r="MN145" s="58"/>
      <c r="MO145" s="58"/>
      <c r="MP145" s="58"/>
      <c r="MQ145" s="58"/>
      <c r="MR145" s="58"/>
      <c r="MS145" s="58"/>
      <c r="MT145" s="58"/>
      <c r="MU145" s="58"/>
      <c r="MV145" s="58"/>
      <c r="MW145" s="58"/>
      <c r="MX145" s="58"/>
      <c r="MY145" s="58"/>
      <c r="MZ145" s="58"/>
      <c r="NA145" s="58"/>
      <c r="NB145" s="58"/>
      <c r="NC145" s="58"/>
      <c r="ND145" s="58"/>
      <c r="NE145" s="58"/>
      <c r="NF145" s="58"/>
      <c r="NG145" s="58"/>
      <c r="NH145" s="58"/>
      <c r="NI145" s="58"/>
      <c r="NJ145" s="58"/>
      <c r="NK145" s="58"/>
      <c r="NL145" s="58"/>
      <c r="NM145" s="58"/>
      <c r="NN145" s="58"/>
      <c r="NO145" s="58"/>
      <c r="NP145" s="58"/>
      <c r="NQ145" s="58"/>
      <c r="NR145" s="58"/>
      <c r="NS145" s="58"/>
      <c r="NT145" s="58"/>
      <c r="NU145" s="58"/>
      <c r="NV145" s="58"/>
      <c r="NW145" s="58"/>
      <c r="NX145" s="58"/>
      <c r="NY145" s="58"/>
      <c r="NZ145" s="58"/>
      <c r="OA145" s="58"/>
      <c r="OB145" s="58"/>
      <c r="OC145" s="58"/>
      <c r="OD145" s="58"/>
      <c r="OE145" s="58"/>
      <c r="OF145" s="58"/>
      <c r="OG145" s="58"/>
      <c r="OH145" s="58"/>
      <c r="OI145" s="58"/>
      <c r="OJ145" s="58"/>
      <c r="OK145" s="58"/>
      <c r="OL145" s="58"/>
      <c r="OM145" s="58"/>
      <c r="ON145" s="58"/>
      <c r="OO145" s="58"/>
      <c r="OP145" s="58"/>
      <c r="OQ145" s="58"/>
      <c r="OR145" s="58"/>
      <c r="OS145" s="58"/>
      <c r="OT145" s="58"/>
      <c r="OU145" s="58"/>
      <c r="OV145" s="58"/>
      <c r="OW145" s="58"/>
      <c r="OX145" s="58"/>
      <c r="OY145" s="58"/>
      <c r="OZ145" s="58"/>
      <c r="PA145" s="58"/>
      <c r="PB145" s="58"/>
      <c r="PC145" s="58"/>
      <c r="PD145" s="58"/>
      <c r="PE145" s="58"/>
      <c r="PF145" s="58"/>
      <c r="PG145" s="58"/>
      <c r="PH145" s="58"/>
      <c r="PI145" s="58"/>
      <c r="PJ145" s="58"/>
      <c r="PK145" s="58"/>
      <c r="PL145" s="58"/>
      <c r="PM145" s="58"/>
      <c r="PN145" s="58"/>
      <c r="PO145" s="58"/>
      <c r="PP145" s="58"/>
      <c r="PQ145" s="58"/>
      <c r="PR145" s="58"/>
      <c r="PS145" s="58"/>
      <c r="PT145" s="58"/>
      <c r="PU145" s="58"/>
      <c r="PV145" s="58"/>
      <c r="PW145" s="58"/>
      <c r="PX145" s="58"/>
      <c r="PY145" s="58"/>
      <c r="PZ145" s="58"/>
      <c r="QA145" s="58"/>
      <c r="QB145" s="58"/>
      <c r="QC145" s="58"/>
      <c r="QD145" s="58"/>
      <c r="QE145" s="58"/>
      <c r="QF145" s="58"/>
      <c r="QG145" s="58"/>
      <c r="QH145" s="58"/>
      <c r="QI145" s="58"/>
      <c r="QJ145" s="58"/>
      <c r="QK145" s="58"/>
      <c r="QL145" s="58"/>
      <c r="QM145" s="58"/>
      <c r="QN145" s="58"/>
      <c r="QO145" s="58"/>
      <c r="QP145" s="58"/>
      <c r="QQ145" s="58"/>
      <c r="QR145" s="58"/>
      <c r="QS145" s="58"/>
      <c r="QT145" s="58"/>
      <c r="QU145" s="58"/>
      <c r="QV145" s="58"/>
      <c r="QW145" s="58"/>
      <c r="QX145" s="58"/>
      <c r="QY145" s="58"/>
      <c r="QZ145" s="58"/>
      <c r="RA145" s="58"/>
      <c r="RB145" s="58"/>
      <c r="RC145" s="58"/>
      <c r="RD145" s="58"/>
      <c r="RE145" s="58"/>
      <c r="RF145" s="58"/>
      <c r="RG145" s="58"/>
      <c r="RH145" s="58"/>
      <c r="RI145" s="58"/>
      <c r="RJ145" s="58"/>
      <c r="RK145" s="58"/>
      <c r="RL145" s="58"/>
      <c r="RM145" s="58"/>
      <c r="RN145" s="58"/>
      <c r="RO145" s="58"/>
      <c r="RP145" s="58"/>
      <c r="RQ145" s="58"/>
      <c r="RR145" s="58"/>
      <c r="RS145" s="58"/>
      <c r="RT145" s="58"/>
      <c r="RU145" s="58"/>
      <c r="RV145" s="58"/>
      <c r="RW145" s="58"/>
      <c r="RX145" s="58"/>
      <c r="RY145" s="58"/>
      <c r="RZ145" s="58"/>
      <c r="SA145" s="58"/>
      <c r="SB145" s="58"/>
      <c r="SC145" s="58"/>
      <c r="SD145" s="58"/>
      <c r="SE145" s="58"/>
      <c r="SF145" s="58"/>
      <c r="SG145" s="58"/>
      <c r="SH145" s="58"/>
      <c r="SI145" s="58"/>
      <c r="SJ145" s="58"/>
      <c r="SK145" s="58"/>
      <c r="SL145" s="58"/>
      <c r="SM145" s="58"/>
      <c r="SN145" s="58"/>
      <c r="SO145" s="58"/>
      <c r="SP145" s="58"/>
      <c r="SQ145" s="58"/>
      <c r="SR145" s="58"/>
      <c r="SS145" s="58"/>
      <c r="ST145" s="58"/>
      <c r="SU145" s="58"/>
      <c r="SV145" s="58"/>
      <c r="SW145" s="58"/>
      <c r="SX145" s="58"/>
      <c r="SY145" s="58"/>
      <c r="SZ145" s="58"/>
      <c r="TA145" s="58"/>
      <c r="TB145" s="58"/>
      <c r="TC145" s="58"/>
      <c r="TD145" s="58"/>
      <c r="TE145" s="58"/>
      <c r="TF145" s="58"/>
      <c r="TG145" s="58"/>
      <c r="TH145" s="58"/>
      <c r="TI145" s="58"/>
      <c r="TJ145" s="58"/>
      <c r="TK145" s="58"/>
      <c r="TL145" s="58"/>
      <c r="TM145" s="58"/>
      <c r="TN145" s="58"/>
      <c r="TO145" s="58"/>
      <c r="TP145" s="58"/>
      <c r="TQ145" s="58"/>
      <c r="TR145" s="58"/>
      <c r="TS145" s="58"/>
      <c r="TT145" s="58"/>
      <c r="TU145" s="58"/>
      <c r="TV145" s="58"/>
      <c r="TW145" s="58"/>
      <c r="TX145" s="58"/>
      <c r="TY145" s="58"/>
      <c r="TZ145" s="58"/>
      <c r="UA145" s="58"/>
      <c r="UB145" s="58"/>
      <c r="UC145" s="58"/>
      <c r="UD145" s="58"/>
      <c r="UE145" s="58"/>
      <c r="UF145" s="58"/>
      <c r="UG145" s="58"/>
      <c r="UH145" s="58"/>
      <c r="UI145" s="58"/>
      <c r="UJ145" s="58"/>
      <c r="UK145" s="58"/>
      <c r="UL145" s="58"/>
      <c r="UM145" s="58"/>
      <c r="UN145" s="58"/>
      <c r="UO145" s="58"/>
      <c r="UP145" s="58"/>
      <c r="UQ145" s="58"/>
      <c r="UR145" s="58"/>
      <c r="US145" s="58"/>
      <c r="UT145" s="58"/>
      <c r="UU145" s="58"/>
      <c r="UV145" s="58"/>
      <c r="UW145" s="58"/>
      <c r="UX145" s="58"/>
      <c r="UY145" s="58"/>
      <c r="UZ145" s="58"/>
      <c r="VA145" s="58"/>
      <c r="VB145" s="58"/>
      <c r="VC145" s="58"/>
      <c r="VD145" s="58"/>
      <c r="VE145" s="58"/>
      <c r="VF145" s="58"/>
      <c r="VG145" s="58"/>
      <c r="VH145" s="58"/>
      <c r="VI145" s="58"/>
      <c r="VJ145" s="58"/>
      <c r="VK145" s="58"/>
      <c r="VL145" s="58"/>
      <c r="VM145" s="58"/>
      <c r="VN145" s="58"/>
      <c r="VO145" s="58"/>
      <c r="VP145" s="58"/>
      <c r="VQ145" s="58"/>
      <c r="VR145" s="58"/>
      <c r="VS145" s="58"/>
      <c r="VT145" s="58"/>
      <c r="VU145" s="58"/>
      <c r="VV145" s="58"/>
      <c r="VW145" s="58"/>
      <c r="VX145" s="58"/>
      <c r="VY145" s="58"/>
      <c r="VZ145" s="58"/>
      <c r="WA145" s="58"/>
      <c r="WB145" s="58"/>
      <c r="WC145" s="58"/>
      <c r="WD145" s="58"/>
      <c r="WE145" s="58"/>
      <c r="WF145" s="58"/>
      <c r="WG145" s="58"/>
      <c r="WH145" s="58"/>
      <c r="WI145" s="58"/>
      <c r="WJ145" s="58"/>
      <c r="WK145" s="58"/>
      <c r="WL145" s="58"/>
      <c r="WM145" s="58"/>
      <c r="WN145" s="58"/>
      <c r="WO145" s="58"/>
      <c r="WP145" s="58"/>
      <c r="WQ145" s="58"/>
      <c r="WR145" s="58"/>
      <c r="WS145" s="58"/>
      <c r="WT145" s="58"/>
      <c r="WU145" s="58"/>
      <c r="WV145" s="58"/>
      <c r="WW145" s="58"/>
      <c r="WX145" s="58"/>
      <c r="WY145" s="58"/>
      <c r="WZ145" s="58"/>
      <c r="XA145" s="58"/>
      <c r="XB145" s="58"/>
      <c r="XC145" s="58"/>
      <c r="XD145" s="58"/>
      <c r="XE145" s="58"/>
      <c r="XF145" s="58"/>
      <c r="XG145" s="58"/>
      <c r="XH145" s="58"/>
      <c r="XI145" s="58"/>
      <c r="XJ145" s="58"/>
      <c r="XK145" s="58"/>
      <c r="XL145" s="58"/>
      <c r="XM145" s="58"/>
      <c r="XN145" s="58"/>
      <c r="XO145" s="58"/>
      <c r="XP145" s="58"/>
      <c r="XQ145" s="58"/>
      <c r="XR145" s="58"/>
      <c r="XS145" s="58"/>
      <c r="XT145" s="58"/>
      <c r="XU145" s="58"/>
      <c r="XV145" s="58"/>
      <c r="XW145" s="58"/>
      <c r="XX145" s="58"/>
      <c r="XY145" s="58"/>
      <c r="XZ145" s="58"/>
      <c r="YA145" s="58"/>
      <c r="YB145" s="58"/>
      <c r="YC145" s="58"/>
      <c r="YD145" s="58"/>
      <c r="YE145" s="58"/>
      <c r="YF145" s="58"/>
      <c r="YG145" s="58"/>
      <c r="YH145" s="58"/>
      <c r="YI145" s="58"/>
      <c r="YJ145" s="58"/>
      <c r="YK145" s="58"/>
      <c r="YL145" s="58"/>
      <c r="YM145" s="58"/>
      <c r="YN145" s="58"/>
      <c r="YO145" s="58"/>
      <c r="YP145" s="58"/>
      <c r="YQ145" s="58"/>
      <c r="YR145" s="58"/>
    </row>
    <row r="146" spans="1:668" s="152" customFormat="1" ht="15.75" x14ac:dyDescent="0.25">
      <c r="A146" s="151" t="s">
        <v>15</v>
      </c>
      <c r="B146" s="49">
        <v>1</v>
      </c>
      <c r="C146" s="97"/>
      <c r="D146" s="97"/>
      <c r="E146" s="97"/>
      <c r="F146" s="103">
        <f>F145</f>
        <v>65166.67</v>
      </c>
      <c r="G146" s="116">
        <f>G145</f>
        <v>1870.28</v>
      </c>
      <c r="H146" s="103">
        <f>H145</f>
        <v>4458.9399999999996</v>
      </c>
      <c r="I146" s="103">
        <f>I145</f>
        <v>1981.07</v>
      </c>
      <c r="J146" s="103"/>
      <c r="K146" s="103">
        <f>K145</f>
        <v>8310.2900000000009</v>
      </c>
      <c r="L146" s="115">
        <f>L145</f>
        <v>56856.38</v>
      </c>
      <c r="M146" s="9"/>
      <c r="N146" s="9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  <c r="DU146" s="134"/>
      <c r="DV146" s="134"/>
      <c r="DW146" s="134"/>
      <c r="DX146" s="134"/>
      <c r="DY146" s="134"/>
      <c r="DZ146" s="134"/>
      <c r="EA146" s="134"/>
      <c r="EB146" s="134"/>
      <c r="EC146" s="134"/>
      <c r="ED146" s="134"/>
      <c r="EE146" s="134"/>
      <c r="EF146" s="134"/>
      <c r="EG146" s="134"/>
      <c r="EH146" s="134"/>
      <c r="EI146" s="134"/>
      <c r="EJ146" s="134"/>
      <c r="EK146" s="134"/>
      <c r="EL146" s="134"/>
      <c r="EM146" s="134"/>
      <c r="EN146" s="134"/>
      <c r="EO146" s="134"/>
      <c r="EP146" s="134"/>
      <c r="EQ146" s="134"/>
      <c r="ER146" s="134"/>
      <c r="ES146" s="134"/>
      <c r="ET146" s="134"/>
      <c r="EU146" s="134"/>
      <c r="EV146" s="134"/>
      <c r="EW146" s="134"/>
      <c r="EX146" s="134"/>
      <c r="EY146" s="134"/>
      <c r="EZ146" s="134"/>
      <c r="FA146" s="134"/>
      <c r="FB146" s="134"/>
      <c r="FC146" s="134"/>
      <c r="FD146" s="134"/>
      <c r="FE146" s="134"/>
      <c r="FF146" s="134"/>
      <c r="FG146" s="134"/>
      <c r="FH146" s="134"/>
      <c r="FI146" s="134"/>
      <c r="FJ146" s="134"/>
      <c r="FK146" s="134"/>
      <c r="FL146" s="134"/>
      <c r="FM146" s="134"/>
      <c r="FN146" s="134"/>
      <c r="FO146" s="134"/>
      <c r="FP146" s="134"/>
      <c r="FQ146" s="134"/>
      <c r="FR146" s="134"/>
      <c r="FS146" s="134"/>
      <c r="FT146" s="134"/>
      <c r="FU146" s="134"/>
      <c r="FV146" s="134"/>
      <c r="FW146" s="134"/>
      <c r="FX146" s="134"/>
      <c r="FY146" s="134"/>
      <c r="FZ146" s="134"/>
      <c r="GA146" s="134"/>
      <c r="GB146" s="134"/>
      <c r="GC146" s="134"/>
      <c r="GD146" s="134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4"/>
      <c r="GO146" s="134"/>
      <c r="GP146" s="134"/>
      <c r="GQ146" s="134"/>
      <c r="GR146" s="134"/>
      <c r="GS146" s="134"/>
      <c r="GT146" s="134"/>
      <c r="GU146" s="134"/>
      <c r="GV146" s="134"/>
      <c r="GW146" s="134"/>
      <c r="GX146" s="134"/>
      <c r="GY146" s="134"/>
      <c r="GZ146" s="134"/>
      <c r="HA146" s="134"/>
      <c r="HB146" s="134"/>
      <c r="HC146" s="134"/>
      <c r="HD146" s="134"/>
      <c r="HE146" s="134"/>
      <c r="HF146" s="134"/>
      <c r="HG146" s="134"/>
      <c r="HH146" s="134"/>
      <c r="HI146" s="134"/>
      <c r="HJ146" s="134"/>
      <c r="HK146" s="134"/>
      <c r="HL146" s="134"/>
      <c r="HM146" s="134"/>
      <c r="HN146" s="134"/>
      <c r="HO146" s="134"/>
      <c r="HP146" s="134"/>
      <c r="HQ146" s="134"/>
      <c r="HR146" s="134"/>
      <c r="HS146" s="134"/>
      <c r="HT146" s="134"/>
      <c r="HU146" s="134"/>
      <c r="HV146" s="134"/>
      <c r="HW146" s="134"/>
      <c r="HX146" s="134"/>
      <c r="HY146" s="134"/>
      <c r="HZ146" s="134"/>
      <c r="IA146" s="134"/>
      <c r="IB146" s="134"/>
      <c r="IC146" s="134"/>
      <c r="ID146" s="134"/>
      <c r="IE146" s="134"/>
      <c r="IF146" s="134"/>
      <c r="IG146" s="134"/>
      <c r="IH146" s="134"/>
      <c r="II146" s="134"/>
      <c r="IJ146" s="134"/>
      <c r="IK146" s="134"/>
      <c r="IL146" s="134"/>
      <c r="IM146" s="134"/>
      <c r="IN146" s="134"/>
      <c r="IO146" s="134"/>
      <c r="IP146" s="134"/>
      <c r="IQ146" s="134"/>
      <c r="IR146" s="134"/>
      <c r="IS146" s="134"/>
      <c r="IT146" s="134"/>
      <c r="IU146" s="134"/>
      <c r="IV146" s="134"/>
      <c r="IW146" s="134"/>
      <c r="IX146" s="134"/>
      <c r="IY146" s="134"/>
      <c r="IZ146" s="134"/>
      <c r="JA146" s="134"/>
      <c r="JB146" s="134"/>
      <c r="JC146" s="134"/>
      <c r="JD146" s="134"/>
      <c r="JE146" s="134"/>
      <c r="JF146" s="134"/>
      <c r="JG146" s="134"/>
      <c r="JH146" s="134"/>
      <c r="JI146" s="134"/>
      <c r="JJ146" s="134"/>
      <c r="JK146" s="134"/>
      <c r="JL146" s="134"/>
      <c r="JM146" s="134"/>
      <c r="JN146" s="134"/>
      <c r="JO146" s="134"/>
      <c r="JP146" s="134"/>
      <c r="JQ146" s="134"/>
      <c r="JR146" s="134"/>
      <c r="JS146" s="134"/>
      <c r="JT146" s="134"/>
      <c r="JU146" s="134"/>
      <c r="JV146" s="134"/>
      <c r="JW146" s="134"/>
      <c r="JX146" s="134"/>
      <c r="JY146" s="134"/>
      <c r="JZ146" s="134"/>
      <c r="KA146" s="134"/>
      <c r="KB146" s="134"/>
      <c r="KC146" s="134"/>
      <c r="KD146" s="134"/>
      <c r="KE146" s="134"/>
      <c r="KF146" s="134"/>
      <c r="KG146" s="134"/>
      <c r="KH146" s="134"/>
      <c r="KI146" s="134"/>
      <c r="KJ146" s="134"/>
      <c r="KK146" s="134"/>
      <c r="KL146" s="134"/>
      <c r="KM146" s="134"/>
      <c r="KN146" s="134"/>
      <c r="KO146" s="134"/>
      <c r="KP146" s="134"/>
      <c r="KQ146" s="134"/>
      <c r="KR146" s="134"/>
      <c r="KS146" s="134"/>
      <c r="KT146" s="134"/>
      <c r="KU146" s="134"/>
      <c r="KV146" s="134"/>
      <c r="KW146" s="134"/>
      <c r="KX146" s="134"/>
      <c r="KY146" s="134"/>
      <c r="KZ146" s="134"/>
      <c r="LA146" s="134"/>
      <c r="LB146" s="134"/>
      <c r="LC146" s="134"/>
      <c r="LD146" s="134"/>
      <c r="LE146" s="134"/>
      <c r="LF146" s="134"/>
      <c r="LG146" s="134"/>
      <c r="LH146" s="134"/>
      <c r="LI146" s="134"/>
      <c r="LJ146" s="134"/>
      <c r="LK146" s="134"/>
      <c r="LL146" s="134"/>
      <c r="LM146" s="134"/>
      <c r="LN146" s="134"/>
      <c r="LO146" s="134"/>
      <c r="LP146" s="134"/>
      <c r="LQ146" s="134"/>
      <c r="LR146" s="134"/>
      <c r="LS146" s="134"/>
      <c r="LT146" s="134"/>
      <c r="LU146" s="134"/>
      <c r="LV146" s="134"/>
      <c r="LW146" s="134"/>
      <c r="LX146" s="134"/>
      <c r="LY146" s="134"/>
      <c r="LZ146" s="134"/>
      <c r="MA146" s="134"/>
      <c r="MB146" s="134"/>
      <c r="MC146" s="134"/>
      <c r="MD146" s="134"/>
      <c r="ME146" s="134"/>
      <c r="MF146" s="134"/>
      <c r="MG146" s="134"/>
      <c r="MH146" s="134"/>
      <c r="MI146" s="134"/>
      <c r="MJ146" s="134"/>
      <c r="MK146" s="134"/>
      <c r="ML146" s="134"/>
      <c r="MM146" s="134"/>
      <c r="MN146" s="134"/>
      <c r="MO146" s="134"/>
      <c r="MP146" s="134"/>
      <c r="MQ146" s="134"/>
      <c r="MR146" s="134"/>
      <c r="MS146" s="134"/>
      <c r="MT146" s="134"/>
      <c r="MU146" s="134"/>
      <c r="MV146" s="134"/>
      <c r="MW146" s="134"/>
      <c r="MX146" s="134"/>
      <c r="MY146" s="134"/>
      <c r="MZ146" s="134"/>
      <c r="NA146" s="134"/>
      <c r="NB146" s="134"/>
      <c r="NC146" s="134"/>
      <c r="ND146" s="134"/>
      <c r="NE146" s="134"/>
      <c r="NF146" s="134"/>
      <c r="NG146" s="134"/>
      <c r="NH146" s="134"/>
      <c r="NI146" s="134"/>
      <c r="NJ146" s="134"/>
      <c r="NK146" s="134"/>
      <c r="NL146" s="134"/>
      <c r="NM146" s="134"/>
      <c r="NN146" s="134"/>
      <c r="NO146" s="134"/>
      <c r="NP146" s="134"/>
      <c r="NQ146" s="134"/>
      <c r="NR146" s="134"/>
      <c r="NS146" s="134"/>
      <c r="NT146" s="134"/>
      <c r="NU146" s="134"/>
      <c r="NV146" s="134"/>
      <c r="NW146" s="134"/>
      <c r="NX146" s="134"/>
      <c r="NY146" s="134"/>
      <c r="NZ146" s="134"/>
      <c r="OA146" s="134"/>
      <c r="OB146" s="134"/>
      <c r="OC146" s="134"/>
      <c r="OD146" s="134"/>
      <c r="OE146" s="134"/>
      <c r="OF146" s="134"/>
      <c r="OG146" s="134"/>
      <c r="OH146" s="134"/>
      <c r="OI146" s="134"/>
      <c r="OJ146" s="134"/>
      <c r="OK146" s="134"/>
      <c r="OL146" s="134"/>
      <c r="OM146" s="134"/>
      <c r="ON146" s="134"/>
      <c r="OO146" s="134"/>
      <c r="OP146" s="134"/>
      <c r="OQ146" s="134"/>
      <c r="OR146" s="134"/>
      <c r="OS146" s="134"/>
      <c r="OT146" s="134"/>
      <c r="OU146" s="134"/>
      <c r="OV146" s="134"/>
      <c r="OW146" s="134"/>
      <c r="OX146" s="134"/>
      <c r="OY146" s="134"/>
      <c r="OZ146" s="134"/>
      <c r="PA146" s="134"/>
      <c r="PB146" s="134"/>
      <c r="PC146" s="134"/>
      <c r="PD146" s="134"/>
      <c r="PE146" s="134"/>
      <c r="PF146" s="134"/>
      <c r="PG146" s="134"/>
      <c r="PH146" s="134"/>
      <c r="PI146" s="134"/>
      <c r="PJ146" s="134"/>
      <c r="PK146" s="134"/>
      <c r="PL146" s="134"/>
      <c r="PM146" s="134"/>
      <c r="PN146" s="134"/>
      <c r="PO146" s="134"/>
      <c r="PP146" s="134"/>
      <c r="PQ146" s="134"/>
      <c r="PR146" s="134"/>
      <c r="PS146" s="134"/>
      <c r="PT146" s="134"/>
      <c r="PU146" s="134"/>
      <c r="PV146" s="134"/>
      <c r="PW146" s="134"/>
      <c r="PX146" s="134"/>
      <c r="PY146" s="134"/>
      <c r="PZ146" s="134"/>
      <c r="QA146" s="134"/>
      <c r="QB146" s="134"/>
      <c r="QC146" s="134"/>
      <c r="QD146" s="134"/>
      <c r="QE146" s="134"/>
      <c r="QF146" s="134"/>
      <c r="QG146" s="134"/>
      <c r="QH146" s="134"/>
      <c r="QI146" s="134"/>
      <c r="QJ146" s="134"/>
      <c r="QK146" s="134"/>
      <c r="QL146" s="134"/>
      <c r="QM146" s="134"/>
      <c r="QN146" s="134"/>
      <c r="QO146" s="134"/>
      <c r="QP146" s="134"/>
      <c r="QQ146" s="134"/>
      <c r="QR146" s="134"/>
      <c r="QS146" s="134"/>
      <c r="QT146" s="134"/>
      <c r="QU146" s="134"/>
      <c r="QV146" s="134"/>
      <c r="QW146" s="134"/>
      <c r="QX146" s="134"/>
      <c r="QY146" s="134"/>
      <c r="QZ146" s="134"/>
      <c r="RA146" s="134"/>
      <c r="RB146" s="134"/>
      <c r="RC146" s="134"/>
      <c r="RD146" s="134"/>
      <c r="RE146" s="134"/>
      <c r="RF146" s="134"/>
      <c r="RG146" s="134"/>
      <c r="RH146" s="134"/>
      <c r="RI146" s="134"/>
      <c r="RJ146" s="134"/>
      <c r="RK146" s="134"/>
      <c r="RL146" s="134"/>
      <c r="RM146" s="134"/>
      <c r="RN146" s="134"/>
      <c r="RO146" s="134"/>
      <c r="RP146" s="134"/>
      <c r="RQ146" s="134"/>
      <c r="RR146" s="134"/>
      <c r="RS146" s="134"/>
      <c r="RT146" s="134"/>
      <c r="RU146" s="134"/>
      <c r="RV146" s="134"/>
      <c r="RW146" s="134"/>
      <c r="RX146" s="134"/>
      <c r="RY146" s="134"/>
      <c r="RZ146" s="134"/>
      <c r="SA146" s="134"/>
      <c r="SB146" s="134"/>
      <c r="SC146" s="134"/>
      <c r="SD146" s="134"/>
      <c r="SE146" s="134"/>
      <c r="SF146" s="134"/>
      <c r="SG146" s="134"/>
      <c r="SH146" s="134"/>
      <c r="SI146" s="134"/>
      <c r="SJ146" s="134"/>
      <c r="SK146" s="134"/>
      <c r="SL146" s="134"/>
      <c r="SM146" s="134"/>
      <c r="SN146" s="134"/>
      <c r="SO146" s="134"/>
      <c r="SP146" s="134"/>
      <c r="SQ146" s="134"/>
      <c r="SR146" s="134"/>
      <c r="SS146" s="134"/>
      <c r="ST146" s="134"/>
      <c r="SU146" s="134"/>
      <c r="SV146" s="134"/>
      <c r="SW146" s="134"/>
      <c r="SX146" s="134"/>
      <c r="SY146" s="134"/>
      <c r="SZ146" s="134"/>
      <c r="TA146" s="134"/>
      <c r="TB146" s="134"/>
      <c r="TC146" s="134"/>
      <c r="TD146" s="134"/>
      <c r="TE146" s="134"/>
      <c r="TF146" s="134"/>
      <c r="TG146" s="134"/>
      <c r="TH146" s="134"/>
      <c r="TI146" s="134"/>
      <c r="TJ146" s="134"/>
      <c r="TK146" s="134"/>
      <c r="TL146" s="134"/>
      <c r="TM146" s="134"/>
      <c r="TN146" s="134"/>
      <c r="TO146" s="134"/>
      <c r="TP146" s="134"/>
      <c r="TQ146" s="134"/>
      <c r="TR146" s="134"/>
      <c r="TS146" s="134"/>
      <c r="TT146" s="134"/>
      <c r="TU146" s="134"/>
      <c r="TV146" s="134"/>
      <c r="TW146" s="134"/>
      <c r="TX146" s="134"/>
      <c r="TY146" s="134"/>
      <c r="TZ146" s="134"/>
      <c r="UA146" s="134"/>
      <c r="UB146" s="134"/>
      <c r="UC146" s="134"/>
      <c r="UD146" s="134"/>
      <c r="UE146" s="134"/>
      <c r="UF146" s="134"/>
      <c r="UG146" s="134"/>
      <c r="UH146" s="134"/>
      <c r="UI146" s="134"/>
      <c r="UJ146" s="134"/>
      <c r="UK146" s="134"/>
      <c r="UL146" s="134"/>
      <c r="UM146" s="134"/>
      <c r="UN146" s="134"/>
      <c r="UO146" s="134"/>
      <c r="UP146" s="134"/>
      <c r="UQ146" s="134"/>
      <c r="UR146" s="134"/>
      <c r="US146" s="134"/>
      <c r="UT146" s="134"/>
      <c r="UU146" s="134"/>
      <c r="UV146" s="134"/>
      <c r="UW146" s="134"/>
      <c r="UX146" s="134"/>
      <c r="UY146" s="134"/>
      <c r="UZ146" s="134"/>
      <c r="VA146" s="134"/>
      <c r="VB146" s="134"/>
      <c r="VC146" s="134"/>
      <c r="VD146" s="134"/>
      <c r="VE146" s="134"/>
      <c r="VF146" s="134"/>
      <c r="VG146" s="134"/>
      <c r="VH146" s="134"/>
      <c r="VI146" s="134"/>
      <c r="VJ146" s="134"/>
      <c r="VK146" s="134"/>
      <c r="VL146" s="134"/>
      <c r="VM146" s="134"/>
      <c r="VN146" s="134"/>
      <c r="VO146" s="134"/>
      <c r="VP146" s="134"/>
      <c r="VQ146" s="134"/>
      <c r="VR146" s="134"/>
      <c r="VS146" s="134"/>
      <c r="VT146" s="134"/>
      <c r="VU146" s="134"/>
      <c r="VV146" s="134"/>
      <c r="VW146" s="134"/>
      <c r="VX146" s="134"/>
      <c r="VY146" s="134"/>
      <c r="VZ146" s="134"/>
      <c r="WA146" s="134"/>
      <c r="WB146" s="134"/>
      <c r="WC146" s="134"/>
      <c r="WD146" s="134"/>
      <c r="WE146" s="134"/>
      <c r="WF146" s="134"/>
      <c r="WG146" s="134"/>
      <c r="WH146" s="134"/>
      <c r="WI146" s="134"/>
      <c r="WJ146" s="134"/>
      <c r="WK146" s="134"/>
      <c r="WL146" s="134"/>
      <c r="WM146" s="134"/>
      <c r="WN146" s="134"/>
      <c r="WO146" s="134"/>
      <c r="WP146" s="134"/>
      <c r="WQ146" s="134"/>
      <c r="WR146" s="134"/>
      <c r="WS146" s="134"/>
      <c r="WT146" s="134"/>
      <c r="WU146" s="134"/>
      <c r="WV146" s="134"/>
      <c r="WW146" s="134"/>
      <c r="WX146" s="134"/>
      <c r="WY146" s="134"/>
      <c r="WZ146" s="134"/>
      <c r="XA146" s="134"/>
      <c r="XB146" s="134"/>
      <c r="XC146" s="134"/>
      <c r="XD146" s="134"/>
      <c r="XE146" s="134"/>
      <c r="XF146" s="134"/>
      <c r="XG146" s="134"/>
      <c r="XH146" s="134"/>
      <c r="XI146" s="134"/>
      <c r="XJ146" s="134"/>
      <c r="XK146" s="134"/>
      <c r="XL146" s="134"/>
      <c r="XM146" s="134"/>
      <c r="XN146" s="134"/>
      <c r="XO146" s="134"/>
      <c r="XP146" s="134"/>
      <c r="XQ146" s="134"/>
      <c r="XR146" s="134"/>
      <c r="XS146" s="134"/>
      <c r="XT146" s="134"/>
      <c r="XU146" s="134"/>
      <c r="XV146" s="134"/>
      <c r="XW146" s="134"/>
      <c r="XX146" s="134"/>
      <c r="XY146" s="134"/>
      <c r="XZ146" s="134"/>
      <c r="YA146" s="134"/>
      <c r="YB146" s="134"/>
      <c r="YC146" s="134"/>
      <c r="YD146" s="134"/>
      <c r="YE146" s="134"/>
      <c r="YF146" s="134"/>
      <c r="YG146" s="134"/>
      <c r="YH146" s="134"/>
      <c r="YI146" s="134"/>
      <c r="YJ146" s="134"/>
      <c r="YK146" s="134"/>
      <c r="YL146" s="134"/>
      <c r="YM146" s="134"/>
      <c r="YN146" s="134"/>
      <c r="YO146" s="134"/>
      <c r="YP146" s="134"/>
      <c r="YQ146" s="134"/>
      <c r="YR146" s="134"/>
    </row>
    <row r="147" spans="1:668" s="9" customFormat="1" ht="15.75" x14ac:dyDescent="0.25">
      <c r="A147" s="143" t="s">
        <v>143</v>
      </c>
      <c r="B147" s="137"/>
      <c r="C147" s="138"/>
      <c r="D147" s="138"/>
      <c r="E147" s="89"/>
      <c r="F147" s="139"/>
      <c r="G147" s="140"/>
      <c r="H147" s="139"/>
      <c r="I147" s="139"/>
      <c r="J147" s="139"/>
      <c r="K147" s="139"/>
      <c r="L147" s="141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  <c r="IW147" s="61"/>
      <c r="IX147" s="61"/>
      <c r="IY147" s="61"/>
      <c r="IZ147" s="61"/>
      <c r="JA147" s="61"/>
      <c r="JB147" s="61"/>
      <c r="JC147" s="61"/>
      <c r="JD147" s="61"/>
      <c r="JE147" s="61"/>
      <c r="JF147" s="61"/>
      <c r="JG147" s="61"/>
      <c r="JH147" s="61"/>
      <c r="JI147" s="61"/>
      <c r="JJ147" s="61"/>
      <c r="JK147" s="61"/>
      <c r="JL147" s="61"/>
      <c r="JM147" s="61"/>
      <c r="JN147" s="61"/>
      <c r="JO147" s="61"/>
      <c r="JP147" s="61"/>
      <c r="JQ147" s="61"/>
      <c r="JR147" s="61"/>
      <c r="JS147" s="61"/>
      <c r="JT147" s="61"/>
      <c r="JU147" s="61"/>
      <c r="JV147" s="61"/>
      <c r="JW147" s="61"/>
      <c r="JX147" s="61"/>
      <c r="JY147" s="61"/>
      <c r="JZ147" s="61"/>
      <c r="KA147" s="61"/>
      <c r="KB147" s="61"/>
      <c r="KC147" s="61"/>
      <c r="KD147" s="61"/>
      <c r="KE147" s="61"/>
      <c r="KF147" s="61"/>
      <c r="KG147" s="61"/>
      <c r="KH147" s="61"/>
      <c r="KI147" s="61"/>
      <c r="KJ147" s="61"/>
      <c r="KK147" s="61"/>
      <c r="KL147" s="61"/>
      <c r="KM147" s="61"/>
      <c r="KN147" s="61"/>
      <c r="KO147" s="61"/>
      <c r="KP147" s="61"/>
      <c r="KQ147" s="61"/>
      <c r="KR147" s="61"/>
      <c r="KS147" s="61"/>
      <c r="KT147" s="61"/>
      <c r="KU147" s="61"/>
      <c r="KV147" s="61"/>
      <c r="KW147" s="61"/>
      <c r="KX147" s="61"/>
      <c r="KY147" s="61"/>
      <c r="KZ147" s="61"/>
      <c r="LA147" s="61"/>
      <c r="LB147" s="61"/>
      <c r="LC147" s="61"/>
      <c r="LD147" s="61"/>
      <c r="LE147" s="61"/>
      <c r="LF147" s="61"/>
      <c r="LG147" s="61"/>
      <c r="LH147" s="61"/>
      <c r="LI147" s="61"/>
      <c r="LJ147" s="61"/>
      <c r="LK147" s="61"/>
      <c r="LL147" s="61"/>
      <c r="LM147" s="61"/>
      <c r="LN147" s="61"/>
      <c r="LO147" s="61"/>
      <c r="LP147" s="61"/>
      <c r="LQ147" s="61"/>
      <c r="LR147" s="61"/>
      <c r="LS147" s="61"/>
      <c r="LT147" s="61"/>
      <c r="LU147" s="61"/>
      <c r="LV147" s="61"/>
      <c r="LW147" s="61"/>
      <c r="LX147" s="61"/>
      <c r="LY147" s="61"/>
      <c r="LZ147" s="61"/>
      <c r="MA147" s="61"/>
      <c r="MB147" s="61"/>
      <c r="MC147" s="61"/>
      <c r="MD147" s="61"/>
      <c r="ME147" s="61"/>
      <c r="MF147" s="61"/>
      <c r="MG147" s="61"/>
      <c r="MH147" s="61"/>
      <c r="MI147" s="61"/>
      <c r="MJ147" s="61"/>
      <c r="MK147" s="61"/>
      <c r="ML147" s="61"/>
      <c r="MM147" s="61"/>
      <c r="MN147" s="61"/>
      <c r="MO147" s="61"/>
      <c r="MP147" s="61"/>
      <c r="MQ147" s="61"/>
      <c r="MR147" s="61"/>
      <c r="MS147" s="61"/>
      <c r="MT147" s="61"/>
      <c r="MU147" s="61"/>
      <c r="MV147" s="61"/>
      <c r="MW147" s="61"/>
      <c r="MX147" s="61"/>
      <c r="MY147" s="61"/>
      <c r="MZ147" s="61"/>
      <c r="NA147" s="61"/>
      <c r="NB147" s="61"/>
      <c r="NC147" s="61"/>
      <c r="ND147" s="61"/>
      <c r="NE147" s="61"/>
      <c r="NF147" s="61"/>
      <c r="NG147" s="61"/>
      <c r="NH147" s="61"/>
      <c r="NI147" s="61"/>
      <c r="NJ147" s="61"/>
      <c r="NK147" s="61"/>
      <c r="NL147" s="61"/>
      <c r="NM147" s="61"/>
      <c r="NN147" s="61"/>
      <c r="NO147" s="61"/>
      <c r="NP147" s="61"/>
      <c r="NQ147" s="61"/>
      <c r="NR147" s="61"/>
      <c r="NS147" s="61"/>
      <c r="NT147" s="61"/>
      <c r="NU147" s="61"/>
      <c r="NV147" s="61"/>
      <c r="NW147" s="61"/>
      <c r="NX147" s="61"/>
      <c r="NY147" s="61"/>
      <c r="NZ147" s="61"/>
      <c r="OA147" s="61"/>
      <c r="OB147" s="61"/>
      <c r="OC147" s="61"/>
      <c r="OD147" s="61"/>
      <c r="OE147" s="61"/>
      <c r="OF147" s="61"/>
      <c r="OG147" s="61"/>
      <c r="OH147" s="61"/>
      <c r="OI147" s="61"/>
      <c r="OJ147" s="61"/>
      <c r="OK147" s="61"/>
      <c r="OL147" s="61"/>
      <c r="OM147" s="61"/>
      <c r="ON147" s="61"/>
      <c r="OO147" s="61"/>
      <c r="OP147" s="61"/>
      <c r="OQ147" s="61"/>
      <c r="OR147" s="61"/>
      <c r="OS147" s="61"/>
      <c r="OT147" s="61"/>
      <c r="OU147" s="61"/>
      <c r="OV147" s="61"/>
      <c r="OW147" s="61"/>
      <c r="OX147" s="61"/>
      <c r="OY147" s="61"/>
      <c r="OZ147" s="61"/>
      <c r="PA147" s="61"/>
      <c r="PB147" s="61"/>
      <c r="PC147" s="61"/>
      <c r="PD147" s="61"/>
      <c r="PE147" s="61"/>
      <c r="PF147" s="61"/>
      <c r="PG147" s="61"/>
      <c r="PH147" s="61"/>
      <c r="PI147" s="61"/>
      <c r="PJ147" s="61"/>
      <c r="PK147" s="61"/>
      <c r="PL147" s="61"/>
      <c r="PM147" s="61"/>
      <c r="PN147" s="61"/>
      <c r="PO147" s="61"/>
      <c r="PP147" s="61"/>
      <c r="PQ147" s="61"/>
      <c r="PR147" s="61"/>
      <c r="PS147" s="61"/>
      <c r="PT147" s="61"/>
      <c r="PU147" s="61"/>
      <c r="PV147" s="61"/>
      <c r="PW147" s="61"/>
      <c r="PX147" s="61"/>
      <c r="PY147" s="61"/>
      <c r="PZ147" s="61"/>
      <c r="QA147" s="61"/>
      <c r="QB147" s="61"/>
      <c r="QC147" s="61"/>
      <c r="QD147" s="61"/>
      <c r="QE147" s="61"/>
      <c r="QF147" s="61"/>
      <c r="QG147" s="61"/>
      <c r="QH147" s="61"/>
      <c r="QI147" s="61"/>
      <c r="QJ147" s="61"/>
      <c r="QK147" s="61"/>
      <c r="QL147" s="61"/>
      <c r="QM147" s="61"/>
      <c r="QN147" s="61"/>
      <c r="QO147" s="61"/>
      <c r="QP147" s="61"/>
      <c r="QQ147" s="61"/>
      <c r="QR147" s="61"/>
      <c r="QS147" s="61"/>
      <c r="QT147" s="61"/>
      <c r="QU147" s="61"/>
      <c r="QV147" s="61"/>
      <c r="QW147" s="61"/>
      <c r="QX147" s="61"/>
      <c r="QY147" s="61"/>
      <c r="QZ147" s="61"/>
      <c r="RA147" s="61"/>
      <c r="RB147" s="61"/>
      <c r="RC147" s="61"/>
      <c r="RD147" s="61"/>
      <c r="RE147" s="61"/>
      <c r="RF147" s="61"/>
      <c r="RG147" s="61"/>
      <c r="RH147" s="61"/>
      <c r="RI147" s="61"/>
      <c r="RJ147" s="61"/>
      <c r="RK147" s="61"/>
      <c r="RL147" s="61"/>
      <c r="RM147" s="61"/>
      <c r="RN147" s="61"/>
      <c r="RO147" s="61"/>
      <c r="RP147" s="61"/>
      <c r="RQ147" s="61"/>
      <c r="RR147" s="61"/>
      <c r="RS147" s="61"/>
      <c r="RT147" s="61"/>
      <c r="RU147" s="61"/>
      <c r="RV147" s="61"/>
      <c r="RW147" s="61"/>
      <c r="RX147" s="61"/>
      <c r="RY147" s="61"/>
      <c r="RZ147" s="61"/>
      <c r="SA147" s="61"/>
      <c r="SB147" s="61"/>
      <c r="SC147" s="61"/>
      <c r="SD147" s="61"/>
      <c r="SE147" s="61"/>
      <c r="SF147" s="61"/>
      <c r="SG147" s="61"/>
      <c r="SH147" s="61"/>
      <c r="SI147" s="61"/>
      <c r="SJ147" s="61"/>
      <c r="SK147" s="61"/>
      <c r="SL147" s="61"/>
      <c r="SM147" s="61"/>
      <c r="SN147" s="61"/>
      <c r="SO147" s="61"/>
      <c r="SP147" s="61"/>
      <c r="SQ147" s="61"/>
      <c r="SR147" s="61"/>
      <c r="SS147" s="61"/>
      <c r="ST147" s="61"/>
      <c r="SU147" s="61"/>
      <c r="SV147" s="61"/>
      <c r="SW147" s="61"/>
      <c r="SX147" s="61"/>
      <c r="SY147" s="61"/>
      <c r="SZ147" s="61"/>
      <c r="TA147" s="61"/>
      <c r="TB147" s="61"/>
      <c r="TC147" s="61"/>
      <c r="TD147" s="61"/>
      <c r="TE147" s="61"/>
      <c r="TF147" s="61"/>
      <c r="TG147" s="61"/>
      <c r="TH147" s="61"/>
      <c r="TI147" s="61"/>
      <c r="TJ147" s="61"/>
      <c r="TK147" s="61"/>
      <c r="TL147" s="61"/>
      <c r="TM147" s="61"/>
      <c r="TN147" s="61"/>
      <c r="TO147" s="61"/>
      <c r="TP147" s="61"/>
      <c r="TQ147" s="61"/>
      <c r="TR147" s="61"/>
      <c r="TS147" s="61"/>
      <c r="TT147" s="61"/>
      <c r="TU147" s="61"/>
      <c r="TV147" s="61"/>
      <c r="TW147" s="61"/>
      <c r="TX147" s="61"/>
      <c r="TY147" s="61"/>
      <c r="TZ147" s="61"/>
      <c r="UA147" s="61"/>
      <c r="UB147" s="61"/>
      <c r="UC147" s="61"/>
      <c r="UD147" s="61"/>
      <c r="UE147" s="61"/>
      <c r="UF147" s="61"/>
      <c r="UG147" s="61"/>
      <c r="UH147" s="61"/>
      <c r="UI147" s="61"/>
      <c r="UJ147" s="61"/>
      <c r="UK147" s="61"/>
      <c r="UL147" s="61"/>
      <c r="UM147" s="61"/>
      <c r="UN147" s="61"/>
      <c r="UO147" s="61"/>
      <c r="UP147" s="61"/>
      <c r="UQ147" s="61"/>
      <c r="UR147" s="61"/>
      <c r="US147" s="61"/>
      <c r="UT147" s="61"/>
      <c r="UU147" s="61"/>
      <c r="UV147" s="61"/>
      <c r="UW147" s="61"/>
      <c r="UX147" s="61"/>
      <c r="UY147" s="61"/>
      <c r="UZ147" s="61"/>
      <c r="VA147" s="61"/>
      <c r="VB147" s="61"/>
      <c r="VC147" s="61"/>
      <c r="VD147" s="61"/>
      <c r="VE147" s="61"/>
      <c r="VF147" s="61"/>
      <c r="VG147" s="61"/>
      <c r="VH147" s="61"/>
      <c r="VI147" s="61"/>
      <c r="VJ147" s="61"/>
      <c r="VK147" s="61"/>
      <c r="VL147" s="61"/>
      <c r="VM147" s="61"/>
      <c r="VN147" s="61"/>
      <c r="VO147" s="61"/>
      <c r="VP147" s="61"/>
      <c r="VQ147" s="61"/>
      <c r="VR147" s="61"/>
      <c r="VS147" s="61"/>
      <c r="VT147" s="61"/>
      <c r="VU147" s="61"/>
      <c r="VV147" s="61"/>
      <c r="VW147" s="61"/>
      <c r="VX147" s="61"/>
      <c r="VY147" s="61"/>
      <c r="VZ147" s="61"/>
      <c r="WA147" s="61"/>
      <c r="WB147" s="61"/>
      <c r="WC147" s="61"/>
      <c r="WD147" s="61"/>
      <c r="WE147" s="61"/>
      <c r="WF147" s="61"/>
      <c r="WG147" s="61"/>
      <c r="WH147" s="61"/>
      <c r="WI147" s="61"/>
      <c r="WJ147" s="61"/>
      <c r="WK147" s="61"/>
      <c r="WL147" s="61"/>
      <c r="WM147" s="61"/>
      <c r="WN147" s="61"/>
      <c r="WO147" s="61"/>
      <c r="WP147" s="61"/>
      <c r="WQ147" s="61"/>
      <c r="WR147" s="61"/>
      <c r="WS147" s="61"/>
      <c r="WT147" s="61"/>
      <c r="WU147" s="61"/>
      <c r="WV147" s="61"/>
      <c r="WW147" s="61"/>
      <c r="WX147" s="61"/>
      <c r="WY147" s="61"/>
      <c r="WZ147" s="61"/>
      <c r="XA147" s="61"/>
      <c r="XB147" s="61"/>
      <c r="XC147" s="61"/>
      <c r="XD147" s="61"/>
      <c r="XE147" s="61"/>
      <c r="XF147" s="61"/>
      <c r="XG147" s="61"/>
      <c r="XH147" s="61"/>
      <c r="XI147" s="61"/>
      <c r="XJ147" s="61"/>
      <c r="XK147" s="61"/>
      <c r="XL147" s="61"/>
      <c r="XM147" s="61"/>
      <c r="XN147" s="61"/>
      <c r="XO147" s="61"/>
      <c r="XP147" s="61"/>
      <c r="XQ147" s="61"/>
      <c r="XR147" s="61"/>
      <c r="XS147" s="61"/>
      <c r="XT147" s="61"/>
      <c r="XU147" s="61"/>
      <c r="XV147" s="61"/>
      <c r="XW147" s="61"/>
      <c r="XX147" s="61"/>
      <c r="XY147" s="61"/>
      <c r="XZ147" s="61"/>
      <c r="YA147" s="61"/>
      <c r="YB147" s="61"/>
      <c r="YC147" s="61"/>
      <c r="YD147" s="61"/>
      <c r="YE147" s="61"/>
      <c r="YF147" s="61"/>
      <c r="YG147" s="61"/>
      <c r="YH147" s="61"/>
      <c r="YI147" s="61"/>
      <c r="YJ147" s="61"/>
      <c r="YK147" s="61"/>
      <c r="YL147" s="61"/>
      <c r="YM147" s="61"/>
      <c r="YN147" s="61"/>
      <c r="YO147" s="61"/>
      <c r="YP147" s="61"/>
      <c r="YQ147" s="61"/>
      <c r="YR147" s="61"/>
    </row>
    <row r="148" spans="1:668" s="9" customFormat="1" ht="15.75" x14ac:dyDescent="0.25">
      <c r="A148" s="38" t="s">
        <v>144</v>
      </c>
      <c r="B148" s="137" t="s">
        <v>104</v>
      </c>
      <c r="C148" s="138" t="s">
        <v>81</v>
      </c>
      <c r="D148" s="144">
        <v>44470</v>
      </c>
      <c r="E148" s="11" t="s">
        <v>150</v>
      </c>
      <c r="F148" s="145">
        <v>89000</v>
      </c>
      <c r="G148" s="148">
        <v>2568.65</v>
      </c>
      <c r="H148" s="145">
        <v>9635.51</v>
      </c>
      <c r="I148" s="145">
        <v>2720.8</v>
      </c>
      <c r="J148" s="145">
        <v>416.67</v>
      </c>
      <c r="K148" s="145">
        <v>15341.63</v>
      </c>
      <c r="L148" s="150">
        <v>74158.37</v>
      </c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  <c r="IW148" s="61"/>
      <c r="IX148" s="61"/>
      <c r="IY148" s="61"/>
      <c r="IZ148" s="61"/>
      <c r="JA148" s="61"/>
      <c r="JB148" s="61"/>
      <c r="JC148" s="61"/>
      <c r="JD148" s="61"/>
      <c r="JE148" s="61"/>
      <c r="JF148" s="61"/>
      <c r="JG148" s="61"/>
      <c r="JH148" s="61"/>
      <c r="JI148" s="61"/>
      <c r="JJ148" s="61"/>
      <c r="JK148" s="61"/>
      <c r="JL148" s="61"/>
      <c r="JM148" s="61"/>
      <c r="JN148" s="61"/>
      <c r="JO148" s="61"/>
      <c r="JP148" s="61"/>
      <c r="JQ148" s="61"/>
      <c r="JR148" s="61"/>
      <c r="JS148" s="61"/>
      <c r="JT148" s="61"/>
      <c r="JU148" s="61"/>
      <c r="JV148" s="61"/>
      <c r="JW148" s="61"/>
      <c r="JX148" s="61"/>
      <c r="JY148" s="61"/>
      <c r="JZ148" s="61"/>
      <c r="KA148" s="61"/>
      <c r="KB148" s="61"/>
      <c r="KC148" s="61"/>
      <c r="KD148" s="61"/>
      <c r="KE148" s="61"/>
      <c r="KF148" s="61"/>
      <c r="KG148" s="61"/>
      <c r="KH148" s="61"/>
      <c r="KI148" s="61"/>
      <c r="KJ148" s="61"/>
      <c r="KK148" s="61"/>
      <c r="KL148" s="61"/>
      <c r="KM148" s="61"/>
      <c r="KN148" s="61"/>
      <c r="KO148" s="61"/>
      <c r="KP148" s="61"/>
      <c r="KQ148" s="61"/>
      <c r="KR148" s="61"/>
      <c r="KS148" s="61"/>
      <c r="KT148" s="61"/>
      <c r="KU148" s="61"/>
      <c r="KV148" s="61"/>
      <c r="KW148" s="61"/>
      <c r="KX148" s="61"/>
      <c r="KY148" s="61"/>
      <c r="KZ148" s="61"/>
      <c r="LA148" s="61"/>
      <c r="LB148" s="61"/>
      <c r="LC148" s="61"/>
      <c r="LD148" s="61"/>
      <c r="LE148" s="61"/>
      <c r="LF148" s="61"/>
      <c r="LG148" s="61"/>
      <c r="LH148" s="61"/>
      <c r="LI148" s="61"/>
      <c r="LJ148" s="61"/>
      <c r="LK148" s="61"/>
      <c r="LL148" s="61"/>
      <c r="LM148" s="61"/>
      <c r="LN148" s="61"/>
      <c r="LO148" s="61"/>
      <c r="LP148" s="61"/>
      <c r="LQ148" s="61"/>
      <c r="LR148" s="61"/>
      <c r="LS148" s="61"/>
      <c r="LT148" s="61"/>
      <c r="LU148" s="61"/>
      <c r="LV148" s="61"/>
      <c r="LW148" s="61"/>
      <c r="LX148" s="61"/>
      <c r="LY148" s="61"/>
      <c r="LZ148" s="61"/>
      <c r="MA148" s="61"/>
      <c r="MB148" s="61"/>
      <c r="MC148" s="61"/>
      <c r="MD148" s="61"/>
      <c r="ME148" s="61"/>
      <c r="MF148" s="61"/>
      <c r="MG148" s="61"/>
      <c r="MH148" s="61"/>
      <c r="MI148" s="61"/>
      <c r="MJ148" s="61"/>
      <c r="MK148" s="61"/>
      <c r="ML148" s="61"/>
      <c r="MM148" s="61"/>
      <c r="MN148" s="61"/>
      <c r="MO148" s="61"/>
      <c r="MP148" s="61"/>
      <c r="MQ148" s="61"/>
      <c r="MR148" s="61"/>
      <c r="MS148" s="61"/>
      <c r="MT148" s="61"/>
      <c r="MU148" s="61"/>
      <c r="MV148" s="61"/>
      <c r="MW148" s="61"/>
      <c r="MX148" s="61"/>
      <c r="MY148" s="61"/>
      <c r="MZ148" s="61"/>
      <c r="NA148" s="61"/>
      <c r="NB148" s="61"/>
      <c r="NC148" s="61"/>
      <c r="ND148" s="61"/>
      <c r="NE148" s="61"/>
      <c r="NF148" s="61"/>
      <c r="NG148" s="61"/>
      <c r="NH148" s="61"/>
      <c r="NI148" s="61"/>
      <c r="NJ148" s="61"/>
      <c r="NK148" s="61"/>
      <c r="NL148" s="61"/>
      <c r="NM148" s="61"/>
      <c r="NN148" s="61"/>
      <c r="NO148" s="61"/>
      <c r="NP148" s="61"/>
      <c r="NQ148" s="61"/>
      <c r="NR148" s="61"/>
      <c r="NS148" s="61"/>
      <c r="NT148" s="61"/>
      <c r="NU148" s="61"/>
      <c r="NV148" s="61"/>
      <c r="NW148" s="61"/>
      <c r="NX148" s="61"/>
      <c r="NY148" s="61"/>
      <c r="NZ148" s="61"/>
      <c r="OA148" s="61"/>
      <c r="OB148" s="61"/>
      <c r="OC148" s="61"/>
      <c r="OD148" s="61"/>
      <c r="OE148" s="61"/>
      <c r="OF148" s="61"/>
      <c r="OG148" s="61"/>
      <c r="OH148" s="61"/>
      <c r="OI148" s="61"/>
      <c r="OJ148" s="61"/>
      <c r="OK148" s="61"/>
      <c r="OL148" s="61"/>
      <c r="OM148" s="61"/>
      <c r="ON148" s="61"/>
      <c r="OO148" s="61"/>
      <c r="OP148" s="61"/>
      <c r="OQ148" s="61"/>
      <c r="OR148" s="61"/>
      <c r="OS148" s="61"/>
      <c r="OT148" s="61"/>
      <c r="OU148" s="61"/>
      <c r="OV148" s="61"/>
      <c r="OW148" s="61"/>
      <c r="OX148" s="61"/>
      <c r="OY148" s="61"/>
      <c r="OZ148" s="61"/>
      <c r="PA148" s="61"/>
      <c r="PB148" s="61"/>
      <c r="PC148" s="61"/>
      <c r="PD148" s="61"/>
      <c r="PE148" s="61"/>
      <c r="PF148" s="61"/>
      <c r="PG148" s="61"/>
      <c r="PH148" s="61"/>
      <c r="PI148" s="61"/>
      <c r="PJ148" s="61"/>
      <c r="PK148" s="61"/>
      <c r="PL148" s="61"/>
      <c r="PM148" s="61"/>
      <c r="PN148" s="61"/>
      <c r="PO148" s="61"/>
      <c r="PP148" s="61"/>
      <c r="PQ148" s="61"/>
      <c r="PR148" s="61"/>
      <c r="PS148" s="61"/>
      <c r="PT148" s="61"/>
      <c r="PU148" s="61"/>
      <c r="PV148" s="61"/>
      <c r="PW148" s="61"/>
      <c r="PX148" s="61"/>
      <c r="PY148" s="61"/>
      <c r="PZ148" s="61"/>
      <c r="QA148" s="61"/>
      <c r="QB148" s="61"/>
      <c r="QC148" s="61"/>
      <c r="QD148" s="61"/>
      <c r="QE148" s="61"/>
      <c r="QF148" s="61"/>
      <c r="QG148" s="61"/>
      <c r="QH148" s="61"/>
      <c r="QI148" s="61"/>
      <c r="QJ148" s="61"/>
      <c r="QK148" s="61"/>
      <c r="QL148" s="61"/>
      <c r="QM148" s="61"/>
      <c r="QN148" s="61"/>
      <c r="QO148" s="61"/>
      <c r="QP148" s="61"/>
      <c r="QQ148" s="61"/>
      <c r="QR148" s="61"/>
      <c r="QS148" s="61"/>
      <c r="QT148" s="61"/>
      <c r="QU148" s="61"/>
      <c r="QV148" s="61"/>
      <c r="QW148" s="61"/>
      <c r="QX148" s="61"/>
      <c r="QY148" s="61"/>
      <c r="QZ148" s="61"/>
      <c r="RA148" s="61"/>
      <c r="RB148" s="61"/>
      <c r="RC148" s="61"/>
      <c r="RD148" s="61"/>
      <c r="RE148" s="61"/>
      <c r="RF148" s="61"/>
      <c r="RG148" s="61"/>
      <c r="RH148" s="61"/>
      <c r="RI148" s="61"/>
      <c r="RJ148" s="61"/>
      <c r="RK148" s="61"/>
      <c r="RL148" s="61"/>
      <c r="RM148" s="61"/>
      <c r="RN148" s="61"/>
      <c r="RO148" s="61"/>
      <c r="RP148" s="61"/>
      <c r="RQ148" s="61"/>
      <c r="RR148" s="61"/>
      <c r="RS148" s="61"/>
      <c r="RT148" s="61"/>
      <c r="RU148" s="61"/>
      <c r="RV148" s="61"/>
      <c r="RW148" s="61"/>
      <c r="RX148" s="61"/>
      <c r="RY148" s="61"/>
      <c r="RZ148" s="61"/>
      <c r="SA148" s="61"/>
      <c r="SB148" s="61"/>
      <c r="SC148" s="61"/>
      <c r="SD148" s="61"/>
      <c r="SE148" s="61"/>
      <c r="SF148" s="61"/>
      <c r="SG148" s="61"/>
      <c r="SH148" s="61"/>
      <c r="SI148" s="61"/>
      <c r="SJ148" s="61"/>
      <c r="SK148" s="61"/>
      <c r="SL148" s="61"/>
      <c r="SM148" s="61"/>
      <c r="SN148" s="61"/>
      <c r="SO148" s="61"/>
      <c r="SP148" s="61"/>
      <c r="SQ148" s="61"/>
      <c r="SR148" s="61"/>
      <c r="SS148" s="61"/>
      <c r="ST148" s="61"/>
      <c r="SU148" s="61"/>
      <c r="SV148" s="61"/>
      <c r="SW148" s="61"/>
      <c r="SX148" s="61"/>
      <c r="SY148" s="61"/>
      <c r="SZ148" s="61"/>
      <c r="TA148" s="61"/>
      <c r="TB148" s="61"/>
      <c r="TC148" s="61"/>
      <c r="TD148" s="61"/>
      <c r="TE148" s="61"/>
      <c r="TF148" s="61"/>
      <c r="TG148" s="61"/>
      <c r="TH148" s="61"/>
      <c r="TI148" s="61"/>
      <c r="TJ148" s="61"/>
      <c r="TK148" s="61"/>
      <c r="TL148" s="61"/>
      <c r="TM148" s="61"/>
      <c r="TN148" s="61"/>
      <c r="TO148" s="61"/>
      <c r="TP148" s="61"/>
      <c r="TQ148" s="61"/>
      <c r="TR148" s="61"/>
      <c r="TS148" s="61"/>
      <c r="TT148" s="61"/>
      <c r="TU148" s="61"/>
      <c r="TV148" s="61"/>
      <c r="TW148" s="61"/>
      <c r="TX148" s="61"/>
      <c r="TY148" s="61"/>
      <c r="TZ148" s="61"/>
      <c r="UA148" s="61"/>
      <c r="UB148" s="61"/>
      <c r="UC148" s="61"/>
      <c r="UD148" s="61"/>
      <c r="UE148" s="61"/>
      <c r="UF148" s="61"/>
      <c r="UG148" s="61"/>
      <c r="UH148" s="61"/>
      <c r="UI148" s="61"/>
      <c r="UJ148" s="61"/>
      <c r="UK148" s="61"/>
      <c r="UL148" s="61"/>
      <c r="UM148" s="61"/>
      <c r="UN148" s="61"/>
      <c r="UO148" s="61"/>
      <c r="UP148" s="61"/>
      <c r="UQ148" s="61"/>
      <c r="UR148" s="61"/>
      <c r="US148" s="61"/>
      <c r="UT148" s="61"/>
      <c r="UU148" s="61"/>
      <c r="UV148" s="61"/>
      <c r="UW148" s="61"/>
      <c r="UX148" s="61"/>
      <c r="UY148" s="61"/>
      <c r="UZ148" s="61"/>
      <c r="VA148" s="61"/>
      <c r="VB148" s="61"/>
      <c r="VC148" s="61"/>
      <c r="VD148" s="61"/>
      <c r="VE148" s="61"/>
      <c r="VF148" s="61"/>
      <c r="VG148" s="61"/>
      <c r="VH148" s="61"/>
      <c r="VI148" s="61"/>
      <c r="VJ148" s="61"/>
      <c r="VK148" s="61"/>
      <c r="VL148" s="61"/>
      <c r="VM148" s="61"/>
      <c r="VN148" s="61"/>
      <c r="VO148" s="61"/>
      <c r="VP148" s="61"/>
      <c r="VQ148" s="61"/>
      <c r="VR148" s="61"/>
      <c r="VS148" s="61"/>
      <c r="VT148" s="61"/>
      <c r="VU148" s="61"/>
      <c r="VV148" s="61"/>
      <c r="VW148" s="61"/>
      <c r="VX148" s="61"/>
      <c r="VY148" s="61"/>
      <c r="VZ148" s="61"/>
      <c r="WA148" s="61"/>
      <c r="WB148" s="61"/>
      <c r="WC148" s="61"/>
      <c r="WD148" s="61"/>
      <c r="WE148" s="61"/>
      <c r="WF148" s="61"/>
      <c r="WG148" s="61"/>
      <c r="WH148" s="61"/>
      <c r="WI148" s="61"/>
      <c r="WJ148" s="61"/>
      <c r="WK148" s="61"/>
      <c r="WL148" s="61"/>
      <c r="WM148" s="61"/>
      <c r="WN148" s="61"/>
      <c r="WO148" s="61"/>
      <c r="WP148" s="61"/>
      <c r="WQ148" s="61"/>
      <c r="WR148" s="61"/>
      <c r="WS148" s="61"/>
      <c r="WT148" s="61"/>
      <c r="WU148" s="61"/>
      <c r="WV148" s="61"/>
      <c r="WW148" s="61"/>
      <c r="WX148" s="61"/>
      <c r="WY148" s="61"/>
      <c r="WZ148" s="61"/>
      <c r="XA148" s="61"/>
      <c r="XB148" s="61"/>
      <c r="XC148" s="61"/>
      <c r="XD148" s="61"/>
      <c r="XE148" s="61"/>
      <c r="XF148" s="61"/>
      <c r="XG148" s="61"/>
      <c r="XH148" s="61"/>
      <c r="XI148" s="61"/>
      <c r="XJ148" s="61"/>
      <c r="XK148" s="61"/>
      <c r="XL148" s="61"/>
      <c r="XM148" s="61"/>
      <c r="XN148" s="61"/>
      <c r="XO148" s="61"/>
      <c r="XP148" s="61"/>
      <c r="XQ148" s="61"/>
      <c r="XR148" s="61"/>
      <c r="XS148" s="61"/>
      <c r="XT148" s="61"/>
      <c r="XU148" s="61"/>
      <c r="XV148" s="61"/>
      <c r="XW148" s="61"/>
      <c r="XX148" s="61"/>
      <c r="XY148" s="61"/>
      <c r="XZ148" s="61"/>
      <c r="YA148" s="61"/>
      <c r="YB148" s="61"/>
      <c r="YC148" s="61"/>
      <c r="YD148" s="61"/>
      <c r="YE148" s="61"/>
      <c r="YF148" s="61"/>
      <c r="YG148" s="61"/>
      <c r="YH148" s="61"/>
      <c r="YI148" s="61"/>
      <c r="YJ148" s="61"/>
      <c r="YK148" s="61"/>
      <c r="YL148" s="61"/>
      <c r="YM148" s="61"/>
      <c r="YN148" s="61"/>
      <c r="YO148" s="61"/>
      <c r="YP148" s="61"/>
      <c r="YQ148" s="61"/>
      <c r="YR148" s="61"/>
    </row>
    <row r="149" spans="1:668" s="152" customFormat="1" ht="15.75" x14ac:dyDescent="0.25">
      <c r="A149" s="151" t="s">
        <v>15</v>
      </c>
      <c r="B149" s="49">
        <v>1</v>
      </c>
      <c r="C149" s="97"/>
      <c r="D149" s="155"/>
      <c r="E149" s="156"/>
      <c r="F149" s="103">
        <f t="shared" ref="F149:L149" si="33">F148</f>
        <v>89000</v>
      </c>
      <c r="G149" s="116">
        <f t="shared" si="33"/>
        <v>2568.65</v>
      </c>
      <c r="H149" s="103">
        <f t="shared" si="33"/>
        <v>9635.51</v>
      </c>
      <c r="I149" s="103">
        <f t="shared" si="33"/>
        <v>2720.8</v>
      </c>
      <c r="J149" s="103">
        <f>J148</f>
        <v>416.67</v>
      </c>
      <c r="K149" s="103">
        <f t="shared" si="33"/>
        <v>15341.63</v>
      </c>
      <c r="L149" s="115">
        <f t="shared" si="33"/>
        <v>74158.37</v>
      </c>
      <c r="M149" s="9"/>
      <c r="N149" s="9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  <c r="DU149" s="134"/>
      <c r="DV149" s="134"/>
      <c r="DW149" s="134"/>
      <c r="DX149" s="134"/>
      <c r="DY149" s="134"/>
      <c r="DZ149" s="134"/>
      <c r="EA149" s="134"/>
      <c r="EB149" s="134"/>
      <c r="EC149" s="134"/>
      <c r="ED149" s="134"/>
      <c r="EE149" s="134"/>
      <c r="EF149" s="134"/>
      <c r="EG149" s="134"/>
      <c r="EH149" s="134"/>
      <c r="EI149" s="134"/>
      <c r="EJ149" s="134"/>
      <c r="EK149" s="134"/>
      <c r="EL149" s="134"/>
      <c r="EM149" s="134"/>
      <c r="EN149" s="134"/>
      <c r="EO149" s="134"/>
      <c r="EP149" s="134"/>
      <c r="EQ149" s="134"/>
      <c r="ER149" s="134"/>
      <c r="ES149" s="134"/>
      <c r="ET149" s="134"/>
      <c r="EU149" s="134"/>
      <c r="EV149" s="134"/>
      <c r="EW149" s="134"/>
      <c r="EX149" s="134"/>
      <c r="EY149" s="134"/>
      <c r="EZ149" s="134"/>
      <c r="FA149" s="134"/>
      <c r="FB149" s="134"/>
      <c r="FC149" s="134"/>
      <c r="FD149" s="134"/>
      <c r="FE149" s="134"/>
      <c r="FF149" s="134"/>
      <c r="FG149" s="134"/>
      <c r="FH149" s="134"/>
      <c r="FI149" s="134"/>
      <c r="FJ149" s="134"/>
      <c r="FK149" s="134"/>
      <c r="FL149" s="134"/>
      <c r="FM149" s="134"/>
      <c r="FN149" s="134"/>
      <c r="FO149" s="134"/>
      <c r="FP149" s="134"/>
      <c r="FQ149" s="134"/>
      <c r="FR149" s="134"/>
      <c r="FS149" s="134"/>
      <c r="FT149" s="134"/>
      <c r="FU149" s="134"/>
      <c r="FV149" s="134"/>
      <c r="FW149" s="134"/>
      <c r="FX149" s="134"/>
      <c r="FY149" s="134"/>
      <c r="FZ149" s="134"/>
      <c r="GA149" s="134"/>
      <c r="GB149" s="134"/>
      <c r="GC149" s="134"/>
      <c r="GD149" s="134"/>
      <c r="GE149" s="134"/>
      <c r="GF149" s="134"/>
      <c r="GG149" s="134"/>
      <c r="GH149" s="134"/>
      <c r="GI149" s="134"/>
      <c r="GJ149" s="134"/>
      <c r="GK149" s="134"/>
      <c r="GL149" s="134"/>
      <c r="GM149" s="134"/>
      <c r="GN149" s="134"/>
      <c r="GO149" s="134"/>
      <c r="GP149" s="134"/>
      <c r="GQ149" s="134"/>
      <c r="GR149" s="134"/>
      <c r="GS149" s="134"/>
      <c r="GT149" s="134"/>
      <c r="GU149" s="134"/>
      <c r="GV149" s="134"/>
      <c r="GW149" s="134"/>
      <c r="GX149" s="134"/>
      <c r="GY149" s="134"/>
      <c r="GZ149" s="134"/>
      <c r="HA149" s="134"/>
      <c r="HB149" s="134"/>
      <c r="HC149" s="134"/>
      <c r="HD149" s="134"/>
      <c r="HE149" s="134"/>
      <c r="HF149" s="134"/>
      <c r="HG149" s="134"/>
      <c r="HH149" s="134"/>
      <c r="HI149" s="134"/>
      <c r="HJ149" s="134"/>
      <c r="HK149" s="134"/>
      <c r="HL149" s="134"/>
      <c r="HM149" s="134"/>
      <c r="HN149" s="134"/>
      <c r="HO149" s="134"/>
      <c r="HP149" s="134"/>
      <c r="HQ149" s="134"/>
      <c r="HR149" s="134"/>
      <c r="HS149" s="134"/>
      <c r="HT149" s="134"/>
      <c r="HU149" s="134"/>
      <c r="HV149" s="134"/>
      <c r="HW149" s="134"/>
      <c r="HX149" s="134"/>
      <c r="HY149" s="134"/>
      <c r="HZ149" s="134"/>
      <c r="IA149" s="134"/>
      <c r="IB149" s="134"/>
      <c r="IC149" s="134"/>
      <c r="ID149" s="134"/>
      <c r="IE149" s="134"/>
      <c r="IF149" s="134"/>
      <c r="IG149" s="134"/>
      <c r="IH149" s="134"/>
      <c r="II149" s="134"/>
      <c r="IJ149" s="134"/>
      <c r="IK149" s="134"/>
      <c r="IL149" s="134"/>
      <c r="IM149" s="134"/>
      <c r="IN149" s="134"/>
      <c r="IO149" s="134"/>
      <c r="IP149" s="134"/>
      <c r="IQ149" s="134"/>
      <c r="IR149" s="134"/>
      <c r="IS149" s="134"/>
      <c r="IT149" s="134"/>
      <c r="IU149" s="134"/>
      <c r="IV149" s="134"/>
      <c r="IW149" s="134"/>
      <c r="IX149" s="134"/>
      <c r="IY149" s="134"/>
      <c r="IZ149" s="134"/>
      <c r="JA149" s="134"/>
      <c r="JB149" s="134"/>
      <c r="JC149" s="134"/>
      <c r="JD149" s="134"/>
      <c r="JE149" s="134"/>
      <c r="JF149" s="134"/>
      <c r="JG149" s="134"/>
      <c r="JH149" s="134"/>
      <c r="JI149" s="134"/>
      <c r="JJ149" s="134"/>
      <c r="JK149" s="134"/>
      <c r="JL149" s="134"/>
      <c r="JM149" s="134"/>
      <c r="JN149" s="134"/>
      <c r="JO149" s="134"/>
      <c r="JP149" s="134"/>
      <c r="JQ149" s="134"/>
      <c r="JR149" s="134"/>
      <c r="JS149" s="134"/>
      <c r="JT149" s="134"/>
      <c r="JU149" s="134"/>
      <c r="JV149" s="134"/>
      <c r="JW149" s="134"/>
      <c r="JX149" s="134"/>
      <c r="JY149" s="134"/>
      <c r="JZ149" s="134"/>
      <c r="KA149" s="134"/>
      <c r="KB149" s="134"/>
      <c r="KC149" s="134"/>
      <c r="KD149" s="134"/>
      <c r="KE149" s="134"/>
      <c r="KF149" s="134"/>
      <c r="KG149" s="134"/>
      <c r="KH149" s="134"/>
      <c r="KI149" s="134"/>
      <c r="KJ149" s="134"/>
      <c r="KK149" s="134"/>
      <c r="KL149" s="134"/>
      <c r="KM149" s="134"/>
      <c r="KN149" s="134"/>
      <c r="KO149" s="134"/>
      <c r="KP149" s="134"/>
      <c r="KQ149" s="134"/>
      <c r="KR149" s="134"/>
      <c r="KS149" s="134"/>
      <c r="KT149" s="134"/>
      <c r="KU149" s="134"/>
      <c r="KV149" s="134"/>
      <c r="KW149" s="134"/>
      <c r="KX149" s="134"/>
      <c r="KY149" s="134"/>
      <c r="KZ149" s="134"/>
      <c r="LA149" s="134"/>
      <c r="LB149" s="134"/>
      <c r="LC149" s="134"/>
      <c r="LD149" s="134"/>
      <c r="LE149" s="134"/>
      <c r="LF149" s="134"/>
      <c r="LG149" s="134"/>
      <c r="LH149" s="134"/>
      <c r="LI149" s="134"/>
      <c r="LJ149" s="134"/>
      <c r="LK149" s="134"/>
      <c r="LL149" s="134"/>
      <c r="LM149" s="134"/>
      <c r="LN149" s="134"/>
      <c r="LO149" s="134"/>
      <c r="LP149" s="134"/>
      <c r="LQ149" s="134"/>
      <c r="LR149" s="134"/>
      <c r="LS149" s="134"/>
      <c r="LT149" s="134"/>
      <c r="LU149" s="134"/>
      <c r="LV149" s="134"/>
      <c r="LW149" s="134"/>
      <c r="LX149" s="134"/>
      <c r="LY149" s="134"/>
      <c r="LZ149" s="134"/>
      <c r="MA149" s="134"/>
      <c r="MB149" s="134"/>
      <c r="MC149" s="134"/>
      <c r="MD149" s="134"/>
      <c r="ME149" s="134"/>
      <c r="MF149" s="134"/>
      <c r="MG149" s="134"/>
      <c r="MH149" s="134"/>
      <c r="MI149" s="134"/>
      <c r="MJ149" s="134"/>
      <c r="MK149" s="134"/>
      <c r="ML149" s="134"/>
      <c r="MM149" s="134"/>
      <c r="MN149" s="134"/>
      <c r="MO149" s="134"/>
      <c r="MP149" s="134"/>
      <c r="MQ149" s="134"/>
      <c r="MR149" s="134"/>
      <c r="MS149" s="134"/>
      <c r="MT149" s="134"/>
      <c r="MU149" s="134"/>
      <c r="MV149" s="134"/>
      <c r="MW149" s="134"/>
      <c r="MX149" s="134"/>
      <c r="MY149" s="134"/>
      <c r="MZ149" s="134"/>
      <c r="NA149" s="134"/>
      <c r="NB149" s="134"/>
      <c r="NC149" s="134"/>
      <c r="ND149" s="134"/>
      <c r="NE149" s="134"/>
      <c r="NF149" s="134"/>
      <c r="NG149" s="134"/>
      <c r="NH149" s="134"/>
      <c r="NI149" s="134"/>
      <c r="NJ149" s="134"/>
      <c r="NK149" s="134"/>
      <c r="NL149" s="134"/>
      <c r="NM149" s="134"/>
      <c r="NN149" s="134"/>
      <c r="NO149" s="134"/>
      <c r="NP149" s="134"/>
      <c r="NQ149" s="134"/>
      <c r="NR149" s="134"/>
      <c r="NS149" s="134"/>
      <c r="NT149" s="134"/>
      <c r="NU149" s="134"/>
      <c r="NV149" s="134"/>
      <c r="NW149" s="134"/>
      <c r="NX149" s="134"/>
      <c r="NY149" s="134"/>
      <c r="NZ149" s="134"/>
      <c r="OA149" s="134"/>
      <c r="OB149" s="134"/>
      <c r="OC149" s="134"/>
      <c r="OD149" s="134"/>
      <c r="OE149" s="134"/>
      <c r="OF149" s="134"/>
      <c r="OG149" s="134"/>
      <c r="OH149" s="134"/>
      <c r="OI149" s="134"/>
      <c r="OJ149" s="134"/>
      <c r="OK149" s="134"/>
      <c r="OL149" s="134"/>
      <c r="OM149" s="134"/>
      <c r="ON149" s="134"/>
      <c r="OO149" s="134"/>
      <c r="OP149" s="134"/>
      <c r="OQ149" s="134"/>
      <c r="OR149" s="134"/>
      <c r="OS149" s="134"/>
      <c r="OT149" s="134"/>
      <c r="OU149" s="134"/>
      <c r="OV149" s="134"/>
      <c r="OW149" s="134"/>
      <c r="OX149" s="134"/>
      <c r="OY149" s="134"/>
      <c r="OZ149" s="134"/>
      <c r="PA149" s="134"/>
      <c r="PB149" s="134"/>
      <c r="PC149" s="134"/>
      <c r="PD149" s="134"/>
      <c r="PE149" s="134"/>
      <c r="PF149" s="134"/>
      <c r="PG149" s="134"/>
      <c r="PH149" s="134"/>
      <c r="PI149" s="134"/>
      <c r="PJ149" s="134"/>
      <c r="PK149" s="134"/>
      <c r="PL149" s="134"/>
      <c r="PM149" s="134"/>
      <c r="PN149" s="134"/>
      <c r="PO149" s="134"/>
      <c r="PP149" s="134"/>
      <c r="PQ149" s="134"/>
      <c r="PR149" s="134"/>
      <c r="PS149" s="134"/>
      <c r="PT149" s="134"/>
      <c r="PU149" s="134"/>
      <c r="PV149" s="134"/>
      <c r="PW149" s="134"/>
      <c r="PX149" s="134"/>
      <c r="PY149" s="134"/>
      <c r="PZ149" s="134"/>
      <c r="QA149" s="134"/>
      <c r="QB149" s="134"/>
      <c r="QC149" s="134"/>
      <c r="QD149" s="134"/>
      <c r="QE149" s="134"/>
      <c r="QF149" s="134"/>
      <c r="QG149" s="134"/>
      <c r="QH149" s="134"/>
      <c r="QI149" s="134"/>
      <c r="QJ149" s="134"/>
      <c r="QK149" s="134"/>
      <c r="QL149" s="134"/>
      <c r="QM149" s="134"/>
      <c r="QN149" s="134"/>
      <c r="QO149" s="134"/>
      <c r="QP149" s="134"/>
      <c r="QQ149" s="134"/>
      <c r="QR149" s="134"/>
      <c r="QS149" s="134"/>
      <c r="QT149" s="134"/>
      <c r="QU149" s="134"/>
      <c r="QV149" s="134"/>
      <c r="QW149" s="134"/>
      <c r="QX149" s="134"/>
      <c r="QY149" s="134"/>
      <c r="QZ149" s="134"/>
      <c r="RA149" s="134"/>
      <c r="RB149" s="134"/>
      <c r="RC149" s="134"/>
      <c r="RD149" s="134"/>
      <c r="RE149" s="134"/>
      <c r="RF149" s="134"/>
      <c r="RG149" s="134"/>
      <c r="RH149" s="134"/>
      <c r="RI149" s="134"/>
      <c r="RJ149" s="134"/>
      <c r="RK149" s="134"/>
      <c r="RL149" s="134"/>
      <c r="RM149" s="134"/>
      <c r="RN149" s="134"/>
      <c r="RO149" s="134"/>
      <c r="RP149" s="134"/>
      <c r="RQ149" s="134"/>
      <c r="RR149" s="134"/>
      <c r="RS149" s="134"/>
      <c r="RT149" s="134"/>
      <c r="RU149" s="134"/>
      <c r="RV149" s="134"/>
      <c r="RW149" s="134"/>
      <c r="RX149" s="134"/>
      <c r="RY149" s="134"/>
      <c r="RZ149" s="134"/>
      <c r="SA149" s="134"/>
      <c r="SB149" s="134"/>
      <c r="SC149" s="134"/>
      <c r="SD149" s="134"/>
      <c r="SE149" s="134"/>
      <c r="SF149" s="134"/>
      <c r="SG149" s="134"/>
      <c r="SH149" s="134"/>
      <c r="SI149" s="134"/>
      <c r="SJ149" s="134"/>
      <c r="SK149" s="134"/>
      <c r="SL149" s="134"/>
      <c r="SM149" s="134"/>
      <c r="SN149" s="134"/>
      <c r="SO149" s="134"/>
      <c r="SP149" s="134"/>
      <c r="SQ149" s="134"/>
      <c r="SR149" s="134"/>
      <c r="SS149" s="134"/>
      <c r="ST149" s="134"/>
      <c r="SU149" s="134"/>
      <c r="SV149" s="134"/>
      <c r="SW149" s="134"/>
      <c r="SX149" s="134"/>
      <c r="SY149" s="134"/>
      <c r="SZ149" s="134"/>
      <c r="TA149" s="134"/>
      <c r="TB149" s="134"/>
      <c r="TC149" s="134"/>
      <c r="TD149" s="134"/>
      <c r="TE149" s="134"/>
      <c r="TF149" s="134"/>
      <c r="TG149" s="134"/>
      <c r="TH149" s="134"/>
      <c r="TI149" s="134"/>
      <c r="TJ149" s="134"/>
      <c r="TK149" s="134"/>
      <c r="TL149" s="134"/>
      <c r="TM149" s="134"/>
      <c r="TN149" s="134"/>
      <c r="TO149" s="134"/>
      <c r="TP149" s="134"/>
      <c r="TQ149" s="134"/>
      <c r="TR149" s="134"/>
      <c r="TS149" s="134"/>
      <c r="TT149" s="134"/>
      <c r="TU149" s="134"/>
      <c r="TV149" s="134"/>
      <c r="TW149" s="134"/>
      <c r="TX149" s="134"/>
      <c r="TY149" s="134"/>
      <c r="TZ149" s="134"/>
      <c r="UA149" s="134"/>
      <c r="UB149" s="134"/>
      <c r="UC149" s="134"/>
      <c r="UD149" s="134"/>
      <c r="UE149" s="134"/>
      <c r="UF149" s="134"/>
      <c r="UG149" s="134"/>
      <c r="UH149" s="134"/>
      <c r="UI149" s="134"/>
      <c r="UJ149" s="134"/>
      <c r="UK149" s="134"/>
      <c r="UL149" s="134"/>
      <c r="UM149" s="134"/>
      <c r="UN149" s="134"/>
      <c r="UO149" s="134"/>
      <c r="UP149" s="134"/>
      <c r="UQ149" s="134"/>
      <c r="UR149" s="134"/>
      <c r="US149" s="134"/>
      <c r="UT149" s="134"/>
      <c r="UU149" s="134"/>
      <c r="UV149" s="134"/>
      <c r="UW149" s="134"/>
      <c r="UX149" s="134"/>
      <c r="UY149" s="134"/>
      <c r="UZ149" s="134"/>
      <c r="VA149" s="134"/>
      <c r="VB149" s="134"/>
      <c r="VC149" s="134"/>
      <c r="VD149" s="134"/>
      <c r="VE149" s="134"/>
      <c r="VF149" s="134"/>
      <c r="VG149" s="134"/>
      <c r="VH149" s="134"/>
      <c r="VI149" s="134"/>
      <c r="VJ149" s="134"/>
      <c r="VK149" s="134"/>
      <c r="VL149" s="134"/>
      <c r="VM149" s="134"/>
      <c r="VN149" s="134"/>
      <c r="VO149" s="134"/>
      <c r="VP149" s="134"/>
      <c r="VQ149" s="134"/>
      <c r="VR149" s="134"/>
      <c r="VS149" s="134"/>
      <c r="VT149" s="134"/>
      <c r="VU149" s="134"/>
      <c r="VV149" s="134"/>
      <c r="VW149" s="134"/>
      <c r="VX149" s="134"/>
      <c r="VY149" s="134"/>
      <c r="VZ149" s="134"/>
      <c r="WA149" s="134"/>
      <c r="WB149" s="134"/>
      <c r="WC149" s="134"/>
      <c r="WD149" s="134"/>
      <c r="WE149" s="134"/>
      <c r="WF149" s="134"/>
      <c r="WG149" s="134"/>
      <c r="WH149" s="134"/>
      <c r="WI149" s="134"/>
      <c r="WJ149" s="134"/>
      <c r="WK149" s="134"/>
      <c r="WL149" s="134"/>
      <c r="WM149" s="134"/>
      <c r="WN149" s="134"/>
      <c r="WO149" s="134"/>
      <c r="WP149" s="134"/>
      <c r="WQ149" s="134"/>
      <c r="WR149" s="134"/>
      <c r="WS149" s="134"/>
      <c r="WT149" s="134"/>
      <c r="WU149" s="134"/>
      <c r="WV149" s="134"/>
      <c r="WW149" s="134"/>
      <c r="WX149" s="134"/>
      <c r="WY149" s="134"/>
      <c r="WZ149" s="134"/>
      <c r="XA149" s="134"/>
      <c r="XB149" s="134"/>
      <c r="XC149" s="134"/>
      <c r="XD149" s="134"/>
      <c r="XE149" s="134"/>
      <c r="XF149" s="134"/>
      <c r="XG149" s="134"/>
      <c r="XH149" s="134"/>
      <c r="XI149" s="134"/>
      <c r="XJ149" s="134"/>
      <c r="XK149" s="134"/>
      <c r="XL149" s="134"/>
      <c r="XM149" s="134"/>
      <c r="XN149" s="134"/>
      <c r="XO149" s="134"/>
      <c r="XP149" s="134"/>
      <c r="XQ149" s="134"/>
      <c r="XR149" s="134"/>
      <c r="XS149" s="134"/>
      <c r="XT149" s="134"/>
      <c r="XU149" s="134"/>
      <c r="XV149" s="134"/>
      <c r="XW149" s="134"/>
      <c r="XX149" s="134"/>
      <c r="XY149" s="134"/>
      <c r="XZ149" s="134"/>
      <c r="YA149" s="134"/>
      <c r="YB149" s="134"/>
      <c r="YC149" s="134"/>
      <c r="YD149" s="134"/>
      <c r="YE149" s="134"/>
      <c r="YF149" s="134"/>
      <c r="YG149" s="134"/>
      <c r="YH149" s="134"/>
      <c r="YI149" s="134"/>
      <c r="YJ149" s="134"/>
      <c r="YK149" s="134"/>
      <c r="YL149" s="134"/>
      <c r="YM149" s="134"/>
      <c r="YN149" s="134"/>
      <c r="YO149" s="134"/>
      <c r="YP149" s="134"/>
      <c r="YQ149" s="134"/>
      <c r="YR149" s="134"/>
    </row>
    <row r="150" spans="1:668" s="9" customFormat="1" ht="15.75" x14ac:dyDescent="0.25">
      <c r="A150" s="38"/>
      <c r="B150" s="137"/>
      <c r="C150" s="138"/>
      <c r="D150" s="138"/>
      <c r="E150" s="89"/>
      <c r="F150" s="139"/>
      <c r="G150" s="140"/>
      <c r="H150" s="139"/>
      <c r="I150" s="139"/>
      <c r="J150" s="139"/>
      <c r="K150" s="139"/>
      <c r="L150" s="141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  <c r="SP150" s="61"/>
      <c r="SQ150" s="61"/>
      <c r="SR150" s="61"/>
      <c r="SS150" s="61"/>
      <c r="ST150" s="61"/>
      <c r="SU150" s="61"/>
      <c r="SV150" s="61"/>
      <c r="SW150" s="61"/>
      <c r="SX150" s="61"/>
      <c r="SY150" s="61"/>
      <c r="SZ150" s="61"/>
      <c r="TA150" s="61"/>
      <c r="TB150" s="61"/>
      <c r="TC150" s="61"/>
      <c r="TD150" s="61"/>
      <c r="TE150" s="61"/>
      <c r="TF150" s="61"/>
      <c r="TG150" s="61"/>
      <c r="TH150" s="61"/>
      <c r="TI150" s="61"/>
      <c r="TJ150" s="61"/>
      <c r="TK150" s="61"/>
      <c r="TL150" s="61"/>
      <c r="TM150" s="61"/>
      <c r="TN150" s="61"/>
      <c r="TO150" s="61"/>
      <c r="TP150" s="61"/>
      <c r="TQ150" s="61"/>
      <c r="TR150" s="61"/>
      <c r="TS150" s="61"/>
      <c r="TT150" s="61"/>
      <c r="TU150" s="61"/>
      <c r="TV150" s="61"/>
      <c r="TW150" s="61"/>
      <c r="TX150" s="61"/>
      <c r="TY150" s="61"/>
      <c r="TZ150" s="61"/>
      <c r="UA150" s="61"/>
      <c r="UB150" s="61"/>
      <c r="UC150" s="61"/>
      <c r="UD150" s="61"/>
      <c r="UE150" s="61"/>
      <c r="UF150" s="61"/>
      <c r="UG150" s="61"/>
      <c r="UH150" s="61"/>
      <c r="UI150" s="61"/>
      <c r="UJ150" s="61"/>
      <c r="UK150" s="61"/>
      <c r="UL150" s="61"/>
      <c r="UM150" s="61"/>
      <c r="UN150" s="61"/>
      <c r="UO150" s="61"/>
      <c r="UP150" s="61"/>
      <c r="UQ150" s="61"/>
      <c r="UR150" s="61"/>
      <c r="US150" s="61"/>
      <c r="UT150" s="61"/>
      <c r="UU150" s="61"/>
      <c r="UV150" s="61"/>
      <c r="UW150" s="61"/>
      <c r="UX150" s="61"/>
      <c r="UY150" s="61"/>
      <c r="UZ150" s="61"/>
      <c r="VA150" s="61"/>
      <c r="VB150" s="61"/>
      <c r="VC150" s="61"/>
      <c r="VD150" s="61"/>
      <c r="VE150" s="61"/>
      <c r="VF150" s="61"/>
      <c r="VG150" s="61"/>
      <c r="VH150" s="61"/>
      <c r="VI150" s="61"/>
      <c r="VJ150" s="61"/>
      <c r="VK150" s="61"/>
      <c r="VL150" s="61"/>
      <c r="VM150" s="61"/>
      <c r="VN150" s="61"/>
      <c r="VO150" s="61"/>
      <c r="VP150" s="61"/>
      <c r="VQ150" s="61"/>
      <c r="VR150" s="61"/>
      <c r="VS150" s="61"/>
      <c r="VT150" s="61"/>
      <c r="VU150" s="61"/>
      <c r="VV150" s="61"/>
      <c r="VW150" s="61"/>
      <c r="VX150" s="61"/>
      <c r="VY150" s="61"/>
      <c r="VZ150" s="61"/>
      <c r="WA150" s="61"/>
      <c r="WB150" s="61"/>
      <c r="WC150" s="61"/>
      <c r="WD150" s="61"/>
      <c r="WE150" s="61"/>
      <c r="WF150" s="61"/>
      <c r="WG150" s="61"/>
      <c r="WH150" s="61"/>
      <c r="WI150" s="61"/>
      <c r="WJ150" s="61"/>
      <c r="WK150" s="61"/>
      <c r="WL150" s="61"/>
      <c r="WM150" s="61"/>
      <c r="WN150" s="61"/>
      <c r="WO150" s="61"/>
      <c r="WP150" s="61"/>
      <c r="WQ150" s="61"/>
      <c r="WR150" s="61"/>
      <c r="WS150" s="61"/>
      <c r="WT150" s="61"/>
      <c r="WU150" s="61"/>
      <c r="WV150" s="61"/>
      <c r="WW150" s="61"/>
      <c r="WX150" s="61"/>
      <c r="WY150" s="61"/>
      <c r="WZ150" s="61"/>
      <c r="XA150" s="61"/>
      <c r="XB150" s="61"/>
      <c r="XC150" s="61"/>
      <c r="XD150" s="61"/>
      <c r="XE150" s="61"/>
      <c r="XF150" s="61"/>
      <c r="XG150" s="61"/>
      <c r="XH150" s="61"/>
      <c r="XI150" s="61"/>
      <c r="XJ150" s="61"/>
      <c r="XK150" s="61"/>
      <c r="XL150" s="61"/>
      <c r="XM150" s="61"/>
      <c r="XN150" s="61"/>
      <c r="XO150" s="61"/>
      <c r="XP150" s="61"/>
      <c r="XQ150" s="61"/>
      <c r="XR150" s="61"/>
      <c r="XS150" s="61"/>
      <c r="XT150" s="61"/>
      <c r="XU150" s="61"/>
      <c r="XV150" s="61"/>
      <c r="XW150" s="61"/>
      <c r="XX150" s="61"/>
      <c r="XY150" s="61"/>
      <c r="XZ150" s="61"/>
      <c r="YA150" s="61"/>
      <c r="YB150" s="61"/>
      <c r="YC150" s="61"/>
      <c r="YD150" s="61"/>
      <c r="YE150" s="61"/>
      <c r="YF150" s="61"/>
      <c r="YG150" s="61"/>
      <c r="YH150" s="61"/>
      <c r="YI150" s="61"/>
      <c r="YJ150" s="61"/>
      <c r="YK150" s="61"/>
      <c r="YL150" s="61"/>
      <c r="YM150" s="61"/>
      <c r="YN150" s="61"/>
      <c r="YO150" s="61"/>
      <c r="YP150" s="61"/>
      <c r="YQ150" s="61"/>
      <c r="YR150" s="61"/>
    </row>
    <row r="151" spans="1:668" s="9" customFormat="1" ht="15.75" x14ac:dyDescent="0.25">
      <c r="A151" s="143" t="s">
        <v>145</v>
      </c>
      <c r="B151" s="137"/>
      <c r="C151" s="138"/>
      <c r="D151" s="138"/>
      <c r="E151" s="89"/>
      <c r="F151" s="139"/>
      <c r="G151" s="140"/>
      <c r="H151" s="139"/>
      <c r="I151" s="139"/>
      <c r="J151" s="139"/>
      <c r="K151" s="139"/>
      <c r="L151" s="141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  <c r="SP151" s="61"/>
      <c r="SQ151" s="61"/>
      <c r="SR151" s="61"/>
      <c r="SS151" s="61"/>
      <c r="ST151" s="61"/>
      <c r="SU151" s="61"/>
      <c r="SV151" s="61"/>
      <c r="SW151" s="61"/>
      <c r="SX151" s="61"/>
      <c r="SY151" s="61"/>
      <c r="SZ151" s="61"/>
      <c r="TA151" s="61"/>
      <c r="TB151" s="61"/>
      <c r="TC151" s="61"/>
      <c r="TD151" s="61"/>
      <c r="TE151" s="61"/>
      <c r="TF151" s="61"/>
      <c r="TG151" s="61"/>
      <c r="TH151" s="61"/>
      <c r="TI151" s="61"/>
      <c r="TJ151" s="61"/>
      <c r="TK151" s="61"/>
      <c r="TL151" s="61"/>
      <c r="TM151" s="61"/>
      <c r="TN151" s="61"/>
      <c r="TO151" s="61"/>
      <c r="TP151" s="61"/>
      <c r="TQ151" s="61"/>
      <c r="TR151" s="61"/>
      <c r="TS151" s="61"/>
      <c r="TT151" s="61"/>
      <c r="TU151" s="61"/>
      <c r="TV151" s="61"/>
      <c r="TW151" s="61"/>
      <c r="TX151" s="61"/>
      <c r="TY151" s="61"/>
      <c r="TZ151" s="61"/>
      <c r="UA151" s="61"/>
      <c r="UB151" s="61"/>
      <c r="UC151" s="61"/>
      <c r="UD151" s="61"/>
      <c r="UE151" s="61"/>
      <c r="UF151" s="61"/>
      <c r="UG151" s="61"/>
      <c r="UH151" s="61"/>
      <c r="UI151" s="61"/>
      <c r="UJ151" s="61"/>
      <c r="UK151" s="61"/>
      <c r="UL151" s="61"/>
      <c r="UM151" s="61"/>
      <c r="UN151" s="61"/>
      <c r="UO151" s="61"/>
      <c r="UP151" s="61"/>
      <c r="UQ151" s="61"/>
      <c r="UR151" s="61"/>
      <c r="US151" s="61"/>
      <c r="UT151" s="61"/>
      <c r="UU151" s="61"/>
      <c r="UV151" s="61"/>
      <c r="UW151" s="61"/>
      <c r="UX151" s="61"/>
      <c r="UY151" s="61"/>
      <c r="UZ151" s="61"/>
      <c r="VA151" s="61"/>
      <c r="VB151" s="61"/>
      <c r="VC151" s="61"/>
      <c r="VD151" s="61"/>
      <c r="VE151" s="61"/>
      <c r="VF151" s="61"/>
      <c r="VG151" s="61"/>
      <c r="VH151" s="61"/>
      <c r="VI151" s="61"/>
      <c r="VJ151" s="61"/>
      <c r="VK151" s="61"/>
      <c r="VL151" s="61"/>
      <c r="VM151" s="61"/>
      <c r="VN151" s="61"/>
      <c r="VO151" s="61"/>
      <c r="VP151" s="61"/>
      <c r="VQ151" s="61"/>
      <c r="VR151" s="61"/>
      <c r="VS151" s="61"/>
      <c r="VT151" s="61"/>
      <c r="VU151" s="61"/>
      <c r="VV151" s="61"/>
      <c r="VW151" s="61"/>
      <c r="VX151" s="61"/>
      <c r="VY151" s="61"/>
      <c r="VZ151" s="61"/>
      <c r="WA151" s="61"/>
      <c r="WB151" s="61"/>
      <c r="WC151" s="61"/>
      <c r="WD151" s="61"/>
      <c r="WE151" s="61"/>
      <c r="WF151" s="61"/>
      <c r="WG151" s="61"/>
      <c r="WH151" s="61"/>
      <c r="WI151" s="61"/>
      <c r="WJ151" s="61"/>
      <c r="WK151" s="61"/>
      <c r="WL151" s="61"/>
      <c r="WM151" s="61"/>
      <c r="WN151" s="61"/>
      <c r="WO151" s="61"/>
      <c r="WP151" s="61"/>
      <c r="WQ151" s="61"/>
      <c r="WR151" s="61"/>
      <c r="WS151" s="61"/>
      <c r="WT151" s="61"/>
      <c r="WU151" s="61"/>
      <c r="WV151" s="61"/>
      <c r="WW151" s="61"/>
      <c r="WX151" s="61"/>
      <c r="WY151" s="61"/>
      <c r="WZ151" s="61"/>
      <c r="XA151" s="61"/>
      <c r="XB151" s="61"/>
      <c r="XC151" s="61"/>
      <c r="XD151" s="61"/>
      <c r="XE151" s="61"/>
      <c r="XF151" s="61"/>
      <c r="XG151" s="61"/>
      <c r="XH151" s="61"/>
      <c r="XI151" s="61"/>
      <c r="XJ151" s="61"/>
      <c r="XK151" s="61"/>
      <c r="XL151" s="61"/>
      <c r="XM151" s="61"/>
      <c r="XN151" s="61"/>
      <c r="XO151" s="61"/>
      <c r="XP151" s="61"/>
      <c r="XQ151" s="61"/>
      <c r="XR151" s="61"/>
      <c r="XS151" s="61"/>
      <c r="XT151" s="61"/>
      <c r="XU151" s="61"/>
      <c r="XV151" s="61"/>
      <c r="XW151" s="61"/>
      <c r="XX151" s="61"/>
      <c r="XY151" s="61"/>
      <c r="XZ151" s="61"/>
      <c r="YA151" s="61"/>
      <c r="YB151" s="61"/>
      <c r="YC151" s="61"/>
      <c r="YD151" s="61"/>
      <c r="YE151" s="61"/>
      <c r="YF151" s="61"/>
      <c r="YG151" s="61"/>
      <c r="YH151" s="61"/>
      <c r="YI151" s="61"/>
      <c r="YJ151" s="61"/>
      <c r="YK151" s="61"/>
      <c r="YL151" s="61"/>
      <c r="YM151" s="61"/>
      <c r="YN151" s="61"/>
      <c r="YO151" s="61"/>
      <c r="YP151" s="61"/>
      <c r="YQ151" s="61"/>
      <c r="YR151" s="61"/>
    </row>
    <row r="152" spans="1:668" s="9" customFormat="1" ht="15.75" x14ac:dyDescent="0.25">
      <c r="A152" s="38" t="s">
        <v>146</v>
      </c>
      <c r="B152" s="137" t="s">
        <v>104</v>
      </c>
      <c r="C152" s="138" t="s">
        <v>80</v>
      </c>
      <c r="D152" s="144">
        <v>44470</v>
      </c>
      <c r="E152" s="11" t="s">
        <v>150</v>
      </c>
      <c r="F152" s="145">
        <v>89500</v>
      </c>
      <c r="G152" s="148">
        <v>2568.65</v>
      </c>
      <c r="H152" s="145">
        <v>9635.51</v>
      </c>
      <c r="I152" s="145">
        <v>2720.8</v>
      </c>
      <c r="J152" s="145"/>
      <c r="K152" s="145">
        <v>14924.96</v>
      </c>
      <c r="L152" s="150">
        <f>F152-K152</f>
        <v>74575.040000000008</v>
      </c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  <c r="SP152" s="61"/>
      <c r="SQ152" s="61"/>
      <c r="SR152" s="61"/>
      <c r="SS152" s="61"/>
      <c r="ST152" s="61"/>
      <c r="SU152" s="61"/>
      <c r="SV152" s="61"/>
      <c r="SW152" s="61"/>
      <c r="SX152" s="61"/>
      <c r="SY152" s="61"/>
      <c r="SZ152" s="61"/>
      <c r="TA152" s="61"/>
      <c r="TB152" s="61"/>
      <c r="TC152" s="61"/>
      <c r="TD152" s="61"/>
      <c r="TE152" s="61"/>
      <c r="TF152" s="61"/>
      <c r="TG152" s="61"/>
      <c r="TH152" s="61"/>
      <c r="TI152" s="61"/>
      <c r="TJ152" s="61"/>
      <c r="TK152" s="61"/>
      <c r="TL152" s="61"/>
      <c r="TM152" s="61"/>
      <c r="TN152" s="61"/>
      <c r="TO152" s="61"/>
      <c r="TP152" s="61"/>
      <c r="TQ152" s="61"/>
      <c r="TR152" s="61"/>
      <c r="TS152" s="61"/>
      <c r="TT152" s="61"/>
      <c r="TU152" s="61"/>
      <c r="TV152" s="61"/>
      <c r="TW152" s="61"/>
      <c r="TX152" s="61"/>
      <c r="TY152" s="61"/>
      <c r="TZ152" s="61"/>
      <c r="UA152" s="61"/>
      <c r="UB152" s="61"/>
      <c r="UC152" s="61"/>
      <c r="UD152" s="61"/>
      <c r="UE152" s="61"/>
      <c r="UF152" s="61"/>
      <c r="UG152" s="61"/>
      <c r="UH152" s="61"/>
      <c r="UI152" s="61"/>
      <c r="UJ152" s="61"/>
      <c r="UK152" s="61"/>
      <c r="UL152" s="61"/>
      <c r="UM152" s="61"/>
      <c r="UN152" s="61"/>
      <c r="UO152" s="61"/>
      <c r="UP152" s="61"/>
      <c r="UQ152" s="61"/>
      <c r="UR152" s="61"/>
      <c r="US152" s="61"/>
      <c r="UT152" s="61"/>
      <c r="UU152" s="61"/>
      <c r="UV152" s="61"/>
      <c r="UW152" s="61"/>
      <c r="UX152" s="61"/>
      <c r="UY152" s="61"/>
      <c r="UZ152" s="61"/>
      <c r="VA152" s="61"/>
      <c r="VB152" s="61"/>
      <c r="VC152" s="61"/>
      <c r="VD152" s="61"/>
      <c r="VE152" s="61"/>
      <c r="VF152" s="61"/>
      <c r="VG152" s="61"/>
      <c r="VH152" s="61"/>
      <c r="VI152" s="61"/>
      <c r="VJ152" s="61"/>
      <c r="VK152" s="61"/>
      <c r="VL152" s="61"/>
      <c r="VM152" s="61"/>
      <c r="VN152" s="61"/>
      <c r="VO152" s="61"/>
      <c r="VP152" s="61"/>
      <c r="VQ152" s="61"/>
      <c r="VR152" s="61"/>
      <c r="VS152" s="61"/>
      <c r="VT152" s="61"/>
      <c r="VU152" s="61"/>
      <c r="VV152" s="61"/>
      <c r="VW152" s="61"/>
      <c r="VX152" s="61"/>
      <c r="VY152" s="61"/>
      <c r="VZ152" s="61"/>
      <c r="WA152" s="61"/>
      <c r="WB152" s="61"/>
      <c r="WC152" s="61"/>
      <c r="WD152" s="61"/>
      <c r="WE152" s="61"/>
      <c r="WF152" s="61"/>
      <c r="WG152" s="61"/>
      <c r="WH152" s="61"/>
      <c r="WI152" s="61"/>
      <c r="WJ152" s="61"/>
      <c r="WK152" s="61"/>
      <c r="WL152" s="61"/>
      <c r="WM152" s="61"/>
      <c r="WN152" s="61"/>
      <c r="WO152" s="61"/>
      <c r="WP152" s="61"/>
      <c r="WQ152" s="61"/>
      <c r="WR152" s="61"/>
      <c r="WS152" s="61"/>
      <c r="WT152" s="61"/>
      <c r="WU152" s="61"/>
      <c r="WV152" s="61"/>
      <c r="WW152" s="61"/>
      <c r="WX152" s="61"/>
      <c r="WY152" s="61"/>
      <c r="WZ152" s="61"/>
      <c r="XA152" s="61"/>
      <c r="XB152" s="61"/>
      <c r="XC152" s="61"/>
      <c r="XD152" s="61"/>
      <c r="XE152" s="61"/>
      <c r="XF152" s="61"/>
      <c r="XG152" s="61"/>
      <c r="XH152" s="61"/>
      <c r="XI152" s="61"/>
      <c r="XJ152" s="61"/>
      <c r="XK152" s="61"/>
      <c r="XL152" s="61"/>
      <c r="XM152" s="61"/>
      <c r="XN152" s="61"/>
      <c r="XO152" s="61"/>
      <c r="XP152" s="61"/>
      <c r="XQ152" s="61"/>
      <c r="XR152" s="61"/>
      <c r="XS152" s="61"/>
      <c r="XT152" s="61"/>
      <c r="XU152" s="61"/>
      <c r="XV152" s="61"/>
      <c r="XW152" s="61"/>
      <c r="XX152" s="61"/>
      <c r="XY152" s="61"/>
      <c r="XZ152" s="61"/>
      <c r="YA152" s="61"/>
      <c r="YB152" s="61"/>
      <c r="YC152" s="61"/>
      <c r="YD152" s="61"/>
      <c r="YE152" s="61"/>
      <c r="YF152" s="61"/>
      <c r="YG152" s="61"/>
      <c r="YH152" s="61"/>
      <c r="YI152" s="61"/>
      <c r="YJ152" s="61"/>
      <c r="YK152" s="61"/>
      <c r="YL152" s="61"/>
      <c r="YM152" s="61"/>
      <c r="YN152" s="61"/>
      <c r="YO152" s="61"/>
      <c r="YP152" s="61"/>
      <c r="YQ152" s="61"/>
      <c r="YR152" s="61"/>
    </row>
    <row r="153" spans="1:668" s="9" customFormat="1" ht="15.75" x14ac:dyDescent="0.25">
      <c r="A153" s="154" t="s">
        <v>15</v>
      </c>
      <c r="B153" s="179">
        <v>1</v>
      </c>
      <c r="C153" s="95"/>
      <c r="D153" s="95"/>
      <c r="E153" s="87"/>
      <c r="F153" s="104">
        <v>89000</v>
      </c>
      <c r="G153" s="122">
        <v>2568.65</v>
      </c>
      <c r="H153" s="104">
        <v>9635.51</v>
      </c>
      <c r="I153" s="104">
        <v>2720.8</v>
      </c>
      <c r="J153" s="104">
        <v>0</v>
      </c>
      <c r="K153" s="104">
        <v>14924.96</v>
      </c>
      <c r="L153" s="121">
        <f>F153-K153</f>
        <v>74075.040000000008</v>
      </c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  <c r="SP153" s="61"/>
      <c r="SQ153" s="61"/>
      <c r="SR153" s="61"/>
      <c r="SS153" s="61"/>
      <c r="ST153" s="61"/>
      <c r="SU153" s="61"/>
      <c r="SV153" s="61"/>
      <c r="SW153" s="61"/>
      <c r="SX153" s="61"/>
      <c r="SY153" s="61"/>
      <c r="SZ153" s="61"/>
      <c r="TA153" s="61"/>
      <c r="TB153" s="61"/>
      <c r="TC153" s="61"/>
      <c r="TD153" s="61"/>
      <c r="TE153" s="61"/>
      <c r="TF153" s="61"/>
      <c r="TG153" s="61"/>
      <c r="TH153" s="61"/>
      <c r="TI153" s="61"/>
      <c r="TJ153" s="61"/>
      <c r="TK153" s="61"/>
      <c r="TL153" s="61"/>
      <c r="TM153" s="61"/>
      <c r="TN153" s="61"/>
      <c r="TO153" s="61"/>
      <c r="TP153" s="61"/>
      <c r="TQ153" s="61"/>
      <c r="TR153" s="61"/>
      <c r="TS153" s="61"/>
      <c r="TT153" s="61"/>
      <c r="TU153" s="61"/>
      <c r="TV153" s="61"/>
      <c r="TW153" s="61"/>
      <c r="TX153" s="61"/>
      <c r="TY153" s="61"/>
      <c r="TZ153" s="61"/>
      <c r="UA153" s="61"/>
      <c r="UB153" s="61"/>
      <c r="UC153" s="61"/>
      <c r="UD153" s="61"/>
      <c r="UE153" s="61"/>
      <c r="UF153" s="61"/>
      <c r="UG153" s="61"/>
      <c r="UH153" s="61"/>
      <c r="UI153" s="61"/>
      <c r="UJ153" s="61"/>
      <c r="UK153" s="61"/>
      <c r="UL153" s="61"/>
      <c r="UM153" s="61"/>
      <c r="UN153" s="61"/>
      <c r="UO153" s="61"/>
      <c r="UP153" s="61"/>
      <c r="UQ153" s="61"/>
      <c r="UR153" s="61"/>
      <c r="US153" s="61"/>
      <c r="UT153" s="61"/>
      <c r="UU153" s="61"/>
      <c r="UV153" s="61"/>
      <c r="UW153" s="61"/>
      <c r="UX153" s="61"/>
      <c r="UY153" s="61"/>
      <c r="UZ153" s="61"/>
      <c r="VA153" s="61"/>
      <c r="VB153" s="61"/>
      <c r="VC153" s="61"/>
      <c r="VD153" s="61"/>
      <c r="VE153" s="61"/>
      <c r="VF153" s="61"/>
      <c r="VG153" s="61"/>
      <c r="VH153" s="61"/>
      <c r="VI153" s="61"/>
      <c r="VJ153" s="61"/>
      <c r="VK153" s="61"/>
      <c r="VL153" s="61"/>
      <c r="VM153" s="61"/>
      <c r="VN153" s="61"/>
      <c r="VO153" s="61"/>
      <c r="VP153" s="61"/>
      <c r="VQ153" s="61"/>
      <c r="VR153" s="61"/>
      <c r="VS153" s="61"/>
      <c r="VT153" s="61"/>
      <c r="VU153" s="61"/>
      <c r="VV153" s="61"/>
      <c r="VW153" s="61"/>
      <c r="VX153" s="61"/>
      <c r="VY153" s="61"/>
      <c r="VZ153" s="61"/>
      <c r="WA153" s="61"/>
      <c r="WB153" s="61"/>
      <c r="WC153" s="61"/>
      <c r="WD153" s="61"/>
      <c r="WE153" s="61"/>
      <c r="WF153" s="61"/>
      <c r="WG153" s="61"/>
      <c r="WH153" s="61"/>
      <c r="WI153" s="61"/>
      <c r="WJ153" s="61"/>
      <c r="WK153" s="61"/>
      <c r="WL153" s="61"/>
      <c r="WM153" s="61"/>
      <c r="WN153" s="61"/>
      <c r="WO153" s="61"/>
      <c r="WP153" s="61"/>
      <c r="WQ153" s="61"/>
      <c r="WR153" s="61"/>
      <c r="WS153" s="61"/>
      <c r="WT153" s="61"/>
      <c r="WU153" s="61"/>
      <c r="WV153" s="61"/>
      <c r="WW153" s="61"/>
      <c r="WX153" s="61"/>
      <c r="WY153" s="61"/>
      <c r="WZ153" s="61"/>
      <c r="XA153" s="61"/>
      <c r="XB153" s="61"/>
      <c r="XC153" s="61"/>
      <c r="XD153" s="61"/>
      <c r="XE153" s="61"/>
      <c r="XF153" s="61"/>
      <c r="XG153" s="61"/>
      <c r="XH153" s="61"/>
      <c r="XI153" s="61"/>
      <c r="XJ153" s="61"/>
      <c r="XK153" s="61"/>
      <c r="XL153" s="61"/>
      <c r="XM153" s="61"/>
      <c r="XN153" s="61"/>
      <c r="XO153" s="61"/>
      <c r="XP153" s="61"/>
      <c r="XQ153" s="61"/>
      <c r="XR153" s="61"/>
      <c r="XS153" s="61"/>
      <c r="XT153" s="61"/>
      <c r="XU153" s="61"/>
      <c r="XV153" s="61"/>
      <c r="XW153" s="61"/>
      <c r="XX153" s="61"/>
      <c r="XY153" s="61"/>
      <c r="XZ153" s="61"/>
      <c r="YA153" s="61"/>
      <c r="YB153" s="61"/>
      <c r="YC153" s="61"/>
      <c r="YD153" s="61"/>
      <c r="YE153" s="61"/>
      <c r="YF153" s="61"/>
      <c r="YG153" s="61"/>
      <c r="YH153" s="61"/>
      <c r="YI153" s="61"/>
      <c r="YJ153" s="61"/>
      <c r="YK153" s="61"/>
      <c r="YL153" s="61"/>
      <c r="YM153" s="61"/>
      <c r="YN153" s="61"/>
      <c r="YO153" s="61"/>
      <c r="YP153" s="61"/>
      <c r="YQ153" s="61"/>
      <c r="YR153" s="61"/>
    </row>
    <row r="154" spans="1:668" s="9" customFormat="1" ht="15.75" x14ac:dyDescent="0.25">
      <c r="A154" s="143" t="s">
        <v>147</v>
      </c>
      <c r="B154" s="137"/>
      <c r="C154" s="138"/>
      <c r="D154" s="138"/>
      <c r="E154" s="89"/>
      <c r="F154" s="139"/>
      <c r="G154" s="140"/>
      <c r="H154" s="139"/>
      <c r="I154" s="139"/>
      <c r="J154" s="139"/>
      <c r="K154" s="139"/>
      <c r="L154" s="141"/>
      <c r="M154" s="19"/>
      <c r="N154" s="1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42"/>
      <c r="AR154" s="142"/>
      <c r="AS154" s="142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  <c r="SP154" s="61"/>
      <c r="SQ154" s="61"/>
      <c r="SR154" s="61"/>
      <c r="SS154" s="61"/>
      <c r="ST154" s="61"/>
      <c r="SU154" s="61"/>
      <c r="SV154" s="61"/>
      <c r="SW154" s="61"/>
      <c r="SX154" s="61"/>
      <c r="SY154" s="61"/>
      <c r="SZ154" s="61"/>
      <c r="TA154" s="61"/>
      <c r="TB154" s="61"/>
      <c r="TC154" s="61"/>
      <c r="TD154" s="61"/>
      <c r="TE154" s="61"/>
      <c r="TF154" s="61"/>
      <c r="TG154" s="61"/>
      <c r="TH154" s="61"/>
      <c r="TI154" s="61"/>
      <c r="TJ154" s="61"/>
      <c r="TK154" s="61"/>
      <c r="TL154" s="61"/>
      <c r="TM154" s="61"/>
      <c r="TN154" s="61"/>
      <c r="TO154" s="61"/>
      <c r="TP154" s="61"/>
      <c r="TQ154" s="61"/>
      <c r="TR154" s="61"/>
      <c r="TS154" s="61"/>
      <c r="TT154" s="61"/>
      <c r="TU154" s="61"/>
      <c r="TV154" s="61"/>
      <c r="TW154" s="61"/>
      <c r="TX154" s="61"/>
      <c r="TY154" s="61"/>
      <c r="TZ154" s="61"/>
      <c r="UA154" s="61"/>
      <c r="UB154" s="61"/>
      <c r="UC154" s="61"/>
      <c r="UD154" s="61"/>
      <c r="UE154" s="61"/>
      <c r="UF154" s="61"/>
      <c r="UG154" s="61"/>
      <c r="UH154" s="61"/>
      <c r="UI154" s="61"/>
      <c r="UJ154" s="61"/>
      <c r="UK154" s="61"/>
      <c r="UL154" s="61"/>
      <c r="UM154" s="61"/>
      <c r="UN154" s="61"/>
      <c r="UO154" s="61"/>
      <c r="UP154" s="61"/>
      <c r="UQ154" s="61"/>
      <c r="UR154" s="61"/>
      <c r="US154" s="61"/>
      <c r="UT154" s="61"/>
      <c r="UU154" s="61"/>
      <c r="UV154" s="61"/>
      <c r="UW154" s="61"/>
      <c r="UX154" s="61"/>
      <c r="UY154" s="61"/>
      <c r="UZ154" s="61"/>
      <c r="VA154" s="61"/>
      <c r="VB154" s="61"/>
      <c r="VC154" s="61"/>
      <c r="VD154" s="61"/>
      <c r="VE154" s="61"/>
      <c r="VF154" s="61"/>
      <c r="VG154" s="61"/>
      <c r="VH154" s="61"/>
      <c r="VI154" s="61"/>
      <c r="VJ154" s="61"/>
      <c r="VK154" s="61"/>
      <c r="VL154" s="61"/>
      <c r="VM154" s="61"/>
      <c r="VN154" s="61"/>
      <c r="VO154" s="61"/>
      <c r="VP154" s="61"/>
      <c r="VQ154" s="61"/>
      <c r="VR154" s="61"/>
      <c r="VS154" s="61"/>
      <c r="VT154" s="61"/>
      <c r="VU154" s="61"/>
      <c r="VV154" s="61"/>
      <c r="VW154" s="61"/>
      <c r="VX154" s="61"/>
      <c r="VY154" s="61"/>
      <c r="VZ154" s="61"/>
      <c r="WA154" s="61"/>
      <c r="WB154" s="61"/>
      <c r="WC154" s="61"/>
      <c r="WD154" s="61"/>
      <c r="WE154" s="61"/>
      <c r="WF154" s="61"/>
      <c r="WG154" s="61"/>
      <c r="WH154" s="61"/>
      <c r="WI154" s="61"/>
      <c r="WJ154" s="61"/>
      <c r="WK154" s="61"/>
      <c r="WL154" s="61"/>
      <c r="WM154" s="61"/>
      <c r="WN154" s="61"/>
      <c r="WO154" s="61"/>
      <c r="WP154" s="61"/>
      <c r="WQ154" s="61"/>
      <c r="WR154" s="61"/>
      <c r="WS154" s="61"/>
      <c r="WT154" s="61"/>
      <c r="WU154" s="61"/>
      <c r="WV154" s="61"/>
      <c r="WW154" s="61"/>
      <c r="WX154" s="61"/>
      <c r="WY154" s="61"/>
      <c r="WZ154" s="61"/>
      <c r="XA154" s="61"/>
      <c r="XB154" s="61"/>
      <c r="XC154" s="61"/>
      <c r="XD154" s="61"/>
      <c r="XE154" s="61"/>
      <c r="XF154" s="61"/>
      <c r="XG154" s="61"/>
      <c r="XH154" s="61"/>
      <c r="XI154" s="61"/>
      <c r="XJ154" s="61"/>
      <c r="XK154" s="61"/>
      <c r="XL154" s="61"/>
      <c r="XM154" s="61"/>
      <c r="XN154" s="61"/>
      <c r="XO154" s="61"/>
      <c r="XP154" s="61"/>
      <c r="XQ154" s="61"/>
      <c r="XR154" s="61"/>
      <c r="XS154" s="61"/>
      <c r="XT154" s="61"/>
      <c r="XU154" s="61"/>
      <c r="XV154" s="61"/>
      <c r="XW154" s="61"/>
      <c r="XX154" s="61"/>
      <c r="XY154" s="61"/>
      <c r="XZ154" s="61"/>
      <c r="YA154" s="61"/>
      <c r="YB154" s="61"/>
      <c r="YC154" s="61"/>
      <c r="YD154" s="61"/>
      <c r="YE154" s="61"/>
      <c r="YF154" s="61"/>
      <c r="YG154" s="61"/>
      <c r="YH154" s="61"/>
      <c r="YI154" s="61"/>
      <c r="YJ154" s="61"/>
      <c r="YK154" s="61"/>
      <c r="YL154" s="61"/>
      <c r="YM154" s="61"/>
      <c r="YN154" s="61"/>
      <c r="YO154" s="61"/>
      <c r="YP154" s="61"/>
      <c r="YQ154" s="61"/>
      <c r="YR154" s="61"/>
    </row>
    <row r="155" spans="1:668" s="19" customFormat="1" ht="15.75" x14ac:dyDescent="0.25">
      <c r="A155" s="182" t="s">
        <v>148</v>
      </c>
      <c r="B155" s="183" t="s">
        <v>104</v>
      </c>
      <c r="C155" s="184" t="s">
        <v>81</v>
      </c>
      <c r="D155" s="185">
        <v>44470</v>
      </c>
      <c r="E155" s="186" t="s">
        <v>150</v>
      </c>
      <c r="F155" s="187">
        <v>89500</v>
      </c>
      <c r="G155" s="188">
        <v>2568.65</v>
      </c>
      <c r="H155" s="187">
        <v>9635.51</v>
      </c>
      <c r="I155" s="187">
        <v>2720.8</v>
      </c>
      <c r="J155" s="187"/>
      <c r="K155" s="187">
        <v>14924.96</v>
      </c>
      <c r="L155" s="189">
        <f>F155-K155</f>
        <v>74575.040000000008</v>
      </c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  <c r="IW155" s="59"/>
      <c r="IX155" s="59"/>
      <c r="IY155" s="59"/>
      <c r="IZ155" s="59"/>
      <c r="JA155" s="59"/>
      <c r="JB155" s="59"/>
      <c r="JC155" s="59"/>
      <c r="JD155" s="59"/>
      <c r="JE155" s="59"/>
      <c r="JF155" s="59"/>
      <c r="JG155" s="59"/>
      <c r="JH155" s="59"/>
      <c r="JI155" s="59"/>
      <c r="JJ155" s="59"/>
      <c r="JK155" s="59"/>
      <c r="JL155" s="59"/>
      <c r="JM155" s="59"/>
      <c r="JN155" s="59"/>
      <c r="JO155" s="59"/>
      <c r="JP155" s="59"/>
      <c r="JQ155" s="59"/>
      <c r="JR155" s="59"/>
      <c r="JS155" s="59"/>
      <c r="JT155" s="59"/>
      <c r="JU155" s="59"/>
      <c r="JV155" s="59"/>
      <c r="JW155" s="59"/>
      <c r="JX155" s="59"/>
      <c r="JY155" s="59"/>
      <c r="JZ155" s="59"/>
      <c r="KA155" s="59"/>
      <c r="KB155" s="59"/>
      <c r="KC155" s="59"/>
      <c r="KD155" s="59"/>
      <c r="KE155" s="59"/>
      <c r="KF155" s="59"/>
      <c r="KG155" s="59"/>
      <c r="KH155" s="59"/>
      <c r="KI155" s="59"/>
      <c r="KJ155" s="59"/>
      <c r="KK155" s="59"/>
      <c r="KL155" s="59"/>
      <c r="KM155" s="59"/>
      <c r="KN155" s="59"/>
      <c r="KO155" s="59"/>
      <c r="KP155" s="59"/>
      <c r="KQ155" s="59"/>
      <c r="KR155" s="59"/>
      <c r="KS155" s="59"/>
      <c r="KT155" s="59"/>
      <c r="KU155" s="59"/>
      <c r="KV155" s="59"/>
      <c r="KW155" s="59"/>
      <c r="KX155" s="59"/>
      <c r="KY155" s="59"/>
      <c r="KZ155" s="59"/>
      <c r="LA155" s="59"/>
      <c r="LB155" s="59"/>
      <c r="LC155" s="59"/>
      <c r="LD155" s="59"/>
      <c r="LE155" s="59"/>
      <c r="LF155" s="59"/>
      <c r="LG155" s="59"/>
      <c r="LH155" s="59"/>
      <c r="LI155" s="59"/>
      <c r="LJ155" s="59"/>
      <c r="LK155" s="59"/>
      <c r="LL155" s="59"/>
      <c r="LM155" s="59"/>
      <c r="LN155" s="59"/>
      <c r="LO155" s="59"/>
      <c r="LP155" s="59"/>
      <c r="LQ155" s="59"/>
      <c r="LR155" s="59"/>
      <c r="LS155" s="59"/>
      <c r="LT155" s="59"/>
      <c r="LU155" s="59"/>
      <c r="LV155" s="59"/>
      <c r="LW155" s="59"/>
      <c r="LX155" s="59"/>
      <c r="LY155" s="59"/>
      <c r="LZ155" s="59"/>
      <c r="MA155" s="59"/>
      <c r="MB155" s="59"/>
      <c r="MC155" s="59"/>
      <c r="MD155" s="59"/>
      <c r="ME155" s="59"/>
      <c r="MF155" s="59"/>
      <c r="MG155" s="59"/>
      <c r="MH155" s="59"/>
      <c r="MI155" s="59"/>
      <c r="MJ155" s="59"/>
      <c r="MK155" s="59"/>
      <c r="ML155" s="59"/>
      <c r="MM155" s="59"/>
      <c r="MN155" s="59"/>
      <c r="MO155" s="59"/>
      <c r="MP155" s="59"/>
      <c r="MQ155" s="59"/>
      <c r="MR155" s="59"/>
      <c r="MS155" s="59"/>
      <c r="MT155" s="59"/>
      <c r="MU155" s="59"/>
      <c r="MV155" s="59"/>
      <c r="MW155" s="59"/>
      <c r="MX155" s="59"/>
      <c r="MY155" s="59"/>
      <c r="MZ155" s="59"/>
      <c r="NA155" s="59"/>
      <c r="NB155" s="59"/>
      <c r="NC155" s="59"/>
      <c r="ND155" s="59"/>
      <c r="NE155" s="59"/>
      <c r="NF155" s="59"/>
      <c r="NG155" s="59"/>
      <c r="NH155" s="59"/>
      <c r="NI155" s="59"/>
      <c r="NJ155" s="59"/>
      <c r="NK155" s="59"/>
      <c r="NL155" s="59"/>
      <c r="NM155" s="59"/>
      <c r="NN155" s="59"/>
      <c r="NO155" s="59"/>
      <c r="NP155" s="59"/>
      <c r="NQ155" s="59"/>
      <c r="NR155" s="59"/>
      <c r="NS155" s="59"/>
      <c r="NT155" s="59"/>
      <c r="NU155" s="59"/>
      <c r="NV155" s="59"/>
      <c r="NW155" s="59"/>
      <c r="NX155" s="59"/>
      <c r="NY155" s="59"/>
      <c r="NZ155" s="59"/>
      <c r="OA155" s="59"/>
      <c r="OB155" s="59"/>
      <c r="OC155" s="59"/>
      <c r="OD155" s="59"/>
      <c r="OE155" s="59"/>
      <c r="OF155" s="59"/>
      <c r="OG155" s="59"/>
      <c r="OH155" s="59"/>
      <c r="OI155" s="59"/>
      <c r="OJ155" s="59"/>
      <c r="OK155" s="59"/>
      <c r="OL155" s="59"/>
      <c r="OM155" s="59"/>
      <c r="ON155" s="59"/>
      <c r="OO155" s="59"/>
      <c r="OP155" s="59"/>
      <c r="OQ155" s="59"/>
      <c r="OR155" s="59"/>
      <c r="OS155" s="59"/>
      <c r="OT155" s="59"/>
      <c r="OU155" s="59"/>
      <c r="OV155" s="59"/>
      <c r="OW155" s="59"/>
      <c r="OX155" s="59"/>
      <c r="OY155" s="59"/>
      <c r="OZ155" s="59"/>
      <c r="PA155" s="59"/>
      <c r="PB155" s="59"/>
      <c r="PC155" s="59"/>
      <c r="PD155" s="59"/>
      <c r="PE155" s="59"/>
      <c r="PF155" s="59"/>
      <c r="PG155" s="59"/>
      <c r="PH155" s="59"/>
      <c r="PI155" s="59"/>
      <c r="PJ155" s="59"/>
      <c r="PK155" s="59"/>
      <c r="PL155" s="59"/>
      <c r="PM155" s="59"/>
      <c r="PN155" s="59"/>
      <c r="PO155" s="59"/>
      <c r="PP155" s="59"/>
      <c r="PQ155" s="59"/>
      <c r="PR155" s="59"/>
      <c r="PS155" s="59"/>
      <c r="PT155" s="59"/>
      <c r="PU155" s="59"/>
      <c r="PV155" s="59"/>
      <c r="PW155" s="59"/>
      <c r="PX155" s="59"/>
      <c r="PY155" s="59"/>
      <c r="PZ155" s="59"/>
      <c r="QA155" s="59"/>
      <c r="QB155" s="59"/>
      <c r="QC155" s="59"/>
      <c r="QD155" s="59"/>
      <c r="QE155" s="59"/>
      <c r="QF155" s="59"/>
      <c r="QG155" s="59"/>
      <c r="QH155" s="59"/>
      <c r="QI155" s="59"/>
      <c r="QJ155" s="59"/>
      <c r="QK155" s="59"/>
      <c r="QL155" s="59"/>
      <c r="QM155" s="59"/>
      <c r="QN155" s="59"/>
      <c r="QO155" s="59"/>
      <c r="QP155" s="59"/>
      <c r="QQ155" s="59"/>
      <c r="QR155" s="59"/>
      <c r="QS155" s="59"/>
      <c r="QT155" s="59"/>
      <c r="QU155" s="59"/>
      <c r="QV155" s="59"/>
      <c r="QW155" s="59"/>
      <c r="QX155" s="59"/>
      <c r="QY155" s="59"/>
      <c r="QZ155" s="59"/>
      <c r="RA155" s="59"/>
      <c r="RB155" s="59"/>
      <c r="RC155" s="59"/>
      <c r="RD155" s="59"/>
      <c r="RE155" s="59"/>
      <c r="RF155" s="59"/>
      <c r="RG155" s="59"/>
      <c r="RH155" s="59"/>
      <c r="RI155" s="59"/>
      <c r="RJ155" s="59"/>
      <c r="RK155" s="59"/>
      <c r="RL155" s="59"/>
      <c r="RM155" s="59"/>
      <c r="RN155" s="59"/>
      <c r="RO155" s="59"/>
      <c r="RP155" s="59"/>
      <c r="RQ155" s="59"/>
      <c r="RR155" s="59"/>
      <c r="RS155" s="59"/>
      <c r="RT155" s="59"/>
      <c r="RU155" s="59"/>
      <c r="RV155" s="59"/>
      <c r="RW155" s="59"/>
      <c r="RX155" s="59"/>
      <c r="RY155" s="59"/>
      <c r="RZ155" s="59"/>
      <c r="SA155" s="59"/>
      <c r="SB155" s="59"/>
      <c r="SC155" s="59"/>
      <c r="SD155" s="59"/>
      <c r="SE155" s="59"/>
      <c r="SF155" s="59"/>
      <c r="SG155" s="59"/>
      <c r="SH155" s="59"/>
      <c r="SI155" s="59"/>
      <c r="SJ155" s="59"/>
      <c r="SK155" s="59"/>
      <c r="SL155" s="59"/>
      <c r="SM155" s="59"/>
      <c r="SN155" s="59"/>
      <c r="SO155" s="59"/>
      <c r="SP155" s="59"/>
      <c r="SQ155" s="59"/>
      <c r="SR155" s="59"/>
      <c r="SS155" s="59"/>
      <c r="ST155" s="59"/>
      <c r="SU155" s="59"/>
      <c r="SV155" s="59"/>
      <c r="SW155" s="59"/>
      <c r="SX155" s="59"/>
      <c r="SY155" s="59"/>
      <c r="SZ155" s="59"/>
      <c r="TA155" s="59"/>
      <c r="TB155" s="59"/>
      <c r="TC155" s="59"/>
      <c r="TD155" s="59"/>
      <c r="TE155" s="59"/>
      <c r="TF155" s="59"/>
      <c r="TG155" s="59"/>
      <c r="TH155" s="59"/>
      <c r="TI155" s="59"/>
      <c r="TJ155" s="59"/>
      <c r="TK155" s="59"/>
      <c r="TL155" s="59"/>
      <c r="TM155" s="59"/>
      <c r="TN155" s="59"/>
      <c r="TO155" s="59"/>
      <c r="TP155" s="59"/>
      <c r="TQ155" s="59"/>
      <c r="TR155" s="59"/>
      <c r="TS155" s="59"/>
      <c r="TT155" s="59"/>
      <c r="TU155" s="59"/>
      <c r="TV155" s="59"/>
      <c r="TW155" s="59"/>
      <c r="TX155" s="59"/>
      <c r="TY155" s="59"/>
      <c r="TZ155" s="59"/>
      <c r="UA155" s="59"/>
      <c r="UB155" s="59"/>
      <c r="UC155" s="59"/>
      <c r="UD155" s="59"/>
      <c r="UE155" s="59"/>
      <c r="UF155" s="59"/>
      <c r="UG155" s="59"/>
      <c r="UH155" s="59"/>
      <c r="UI155" s="59"/>
      <c r="UJ155" s="59"/>
      <c r="UK155" s="59"/>
      <c r="UL155" s="59"/>
      <c r="UM155" s="59"/>
      <c r="UN155" s="59"/>
      <c r="UO155" s="59"/>
      <c r="UP155" s="59"/>
      <c r="UQ155" s="59"/>
      <c r="UR155" s="59"/>
      <c r="US155" s="59"/>
      <c r="UT155" s="59"/>
      <c r="UU155" s="59"/>
      <c r="UV155" s="59"/>
      <c r="UW155" s="59"/>
      <c r="UX155" s="59"/>
      <c r="UY155" s="59"/>
      <c r="UZ155" s="59"/>
      <c r="VA155" s="59"/>
      <c r="VB155" s="59"/>
      <c r="VC155" s="59"/>
      <c r="VD155" s="59"/>
      <c r="VE155" s="59"/>
      <c r="VF155" s="59"/>
      <c r="VG155" s="59"/>
      <c r="VH155" s="59"/>
      <c r="VI155" s="59"/>
      <c r="VJ155" s="59"/>
      <c r="VK155" s="59"/>
      <c r="VL155" s="59"/>
      <c r="VM155" s="59"/>
      <c r="VN155" s="59"/>
      <c r="VO155" s="59"/>
      <c r="VP155" s="59"/>
      <c r="VQ155" s="59"/>
      <c r="VR155" s="59"/>
      <c r="VS155" s="59"/>
      <c r="VT155" s="59"/>
      <c r="VU155" s="59"/>
      <c r="VV155" s="59"/>
      <c r="VW155" s="59"/>
      <c r="VX155" s="59"/>
      <c r="VY155" s="59"/>
      <c r="VZ155" s="59"/>
      <c r="WA155" s="59"/>
      <c r="WB155" s="59"/>
      <c r="WC155" s="59"/>
      <c r="WD155" s="59"/>
      <c r="WE155" s="59"/>
      <c r="WF155" s="59"/>
      <c r="WG155" s="59"/>
      <c r="WH155" s="59"/>
      <c r="WI155" s="59"/>
      <c r="WJ155" s="59"/>
      <c r="WK155" s="59"/>
      <c r="WL155" s="59"/>
      <c r="WM155" s="59"/>
      <c r="WN155" s="59"/>
      <c r="WO155" s="59"/>
      <c r="WP155" s="59"/>
      <c r="WQ155" s="59"/>
      <c r="WR155" s="59"/>
      <c r="WS155" s="59"/>
      <c r="WT155" s="59"/>
      <c r="WU155" s="59"/>
      <c r="WV155" s="59"/>
      <c r="WW155" s="59"/>
      <c r="WX155" s="59"/>
      <c r="WY155" s="59"/>
      <c r="WZ155" s="59"/>
      <c r="XA155" s="59"/>
      <c r="XB155" s="59"/>
      <c r="XC155" s="59"/>
      <c r="XD155" s="59"/>
      <c r="XE155" s="59"/>
      <c r="XF155" s="59"/>
      <c r="XG155" s="59"/>
      <c r="XH155" s="59"/>
      <c r="XI155" s="59"/>
      <c r="XJ155" s="59"/>
      <c r="XK155" s="59"/>
      <c r="XL155" s="59"/>
      <c r="XM155" s="59"/>
      <c r="XN155" s="59"/>
      <c r="XO155" s="59"/>
      <c r="XP155" s="59"/>
      <c r="XQ155" s="59"/>
      <c r="XR155" s="59"/>
      <c r="XS155" s="59"/>
      <c r="XT155" s="59"/>
      <c r="XU155" s="59"/>
      <c r="XV155" s="59"/>
      <c r="XW155" s="59"/>
      <c r="XX155" s="59"/>
      <c r="XY155" s="59"/>
      <c r="XZ155" s="59"/>
      <c r="YA155" s="59"/>
      <c r="YB155" s="59"/>
      <c r="YC155" s="59"/>
      <c r="YD155" s="59"/>
      <c r="YE155" s="59"/>
      <c r="YF155" s="59"/>
      <c r="YG155" s="59"/>
      <c r="YH155" s="59"/>
      <c r="YI155" s="59"/>
      <c r="YJ155" s="59"/>
      <c r="YK155" s="59"/>
      <c r="YL155" s="59"/>
      <c r="YM155" s="59"/>
      <c r="YN155" s="59"/>
      <c r="YO155" s="59"/>
      <c r="YP155" s="59"/>
      <c r="YQ155" s="59"/>
      <c r="YR155" s="59"/>
    </row>
    <row r="156" spans="1:668" s="152" customFormat="1" ht="15.75" x14ac:dyDescent="0.25">
      <c r="A156" s="180" t="s">
        <v>15</v>
      </c>
      <c r="B156" s="49">
        <v>1</v>
      </c>
      <c r="C156" s="116"/>
      <c r="D156" s="116"/>
      <c r="E156" s="181"/>
      <c r="F156" s="103">
        <v>89000</v>
      </c>
      <c r="G156" s="116">
        <v>2568.65</v>
      </c>
      <c r="H156" s="103">
        <v>9635.51</v>
      </c>
      <c r="I156" s="103">
        <v>2720.8</v>
      </c>
      <c r="J156" s="103">
        <v>0</v>
      </c>
      <c r="K156" s="103">
        <v>14924.96</v>
      </c>
      <c r="L156" s="115">
        <f>F156-K156</f>
        <v>74075.040000000008</v>
      </c>
      <c r="M156" s="19"/>
      <c r="N156" s="1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53"/>
      <c r="AR156" s="153"/>
      <c r="AS156" s="153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  <c r="DU156" s="134"/>
      <c r="DV156" s="134"/>
      <c r="DW156" s="134"/>
      <c r="DX156" s="134"/>
      <c r="DY156" s="134"/>
      <c r="DZ156" s="134"/>
      <c r="EA156" s="134"/>
      <c r="EB156" s="134"/>
      <c r="EC156" s="134"/>
      <c r="ED156" s="134"/>
      <c r="EE156" s="134"/>
      <c r="EF156" s="134"/>
      <c r="EG156" s="134"/>
      <c r="EH156" s="134"/>
      <c r="EI156" s="134"/>
      <c r="EJ156" s="134"/>
      <c r="EK156" s="134"/>
      <c r="EL156" s="134"/>
      <c r="EM156" s="134"/>
      <c r="EN156" s="134"/>
      <c r="EO156" s="134"/>
      <c r="EP156" s="134"/>
      <c r="EQ156" s="134"/>
      <c r="ER156" s="134"/>
      <c r="ES156" s="134"/>
      <c r="ET156" s="134"/>
      <c r="EU156" s="134"/>
      <c r="EV156" s="134"/>
      <c r="EW156" s="134"/>
      <c r="EX156" s="134"/>
      <c r="EY156" s="134"/>
      <c r="EZ156" s="134"/>
      <c r="FA156" s="134"/>
      <c r="FB156" s="134"/>
      <c r="FC156" s="134"/>
      <c r="FD156" s="134"/>
      <c r="FE156" s="134"/>
      <c r="FF156" s="134"/>
      <c r="FG156" s="134"/>
      <c r="FH156" s="134"/>
      <c r="FI156" s="134"/>
      <c r="FJ156" s="134"/>
      <c r="FK156" s="134"/>
      <c r="FL156" s="134"/>
      <c r="FM156" s="134"/>
      <c r="FN156" s="134"/>
      <c r="FO156" s="134"/>
      <c r="FP156" s="134"/>
      <c r="FQ156" s="134"/>
      <c r="FR156" s="134"/>
      <c r="FS156" s="134"/>
      <c r="FT156" s="134"/>
      <c r="FU156" s="134"/>
      <c r="FV156" s="134"/>
      <c r="FW156" s="134"/>
      <c r="FX156" s="134"/>
      <c r="FY156" s="134"/>
      <c r="FZ156" s="134"/>
      <c r="GA156" s="134"/>
      <c r="GB156" s="134"/>
      <c r="GC156" s="134"/>
      <c r="GD156" s="134"/>
      <c r="GE156" s="134"/>
      <c r="GF156" s="134"/>
      <c r="GG156" s="134"/>
      <c r="GH156" s="134"/>
      <c r="GI156" s="134"/>
      <c r="GJ156" s="134"/>
      <c r="GK156" s="134"/>
      <c r="GL156" s="134"/>
      <c r="GM156" s="134"/>
      <c r="GN156" s="134"/>
      <c r="GO156" s="134"/>
      <c r="GP156" s="134"/>
      <c r="GQ156" s="134"/>
      <c r="GR156" s="134"/>
      <c r="GS156" s="134"/>
      <c r="GT156" s="134"/>
      <c r="GU156" s="134"/>
      <c r="GV156" s="134"/>
      <c r="GW156" s="134"/>
      <c r="GX156" s="134"/>
      <c r="GY156" s="134"/>
      <c r="GZ156" s="134"/>
      <c r="HA156" s="134"/>
      <c r="HB156" s="134"/>
      <c r="HC156" s="134"/>
      <c r="HD156" s="134"/>
      <c r="HE156" s="134"/>
      <c r="HF156" s="134"/>
      <c r="HG156" s="134"/>
      <c r="HH156" s="134"/>
      <c r="HI156" s="134"/>
      <c r="HJ156" s="134"/>
      <c r="HK156" s="134"/>
      <c r="HL156" s="134"/>
      <c r="HM156" s="134"/>
      <c r="HN156" s="134"/>
      <c r="HO156" s="134"/>
      <c r="HP156" s="134"/>
      <c r="HQ156" s="134"/>
      <c r="HR156" s="134"/>
      <c r="HS156" s="134"/>
      <c r="HT156" s="134"/>
      <c r="HU156" s="134"/>
      <c r="HV156" s="134"/>
      <c r="HW156" s="134"/>
      <c r="HX156" s="134"/>
      <c r="HY156" s="134"/>
      <c r="HZ156" s="134"/>
      <c r="IA156" s="134"/>
      <c r="IB156" s="134"/>
      <c r="IC156" s="134"/>
      <c r="ID156" s="134"/>
      <c r="IE156" s="134"/>
      <c r="IF156" s="134"/>
      <c r="IG156" s="134"/>
      <c r="IH156" s="134"/>
      <c r="II156" s="134"/>
      <c r="IJ156" s="134"/>
      <c r="IK156" s="134"/>
      <c r="IL156" s="134"/>
      <c r="IM156" s="134"/>
      <c r="IN156" s="134"/>
      <c r="IO156" s="134"/>
      <c r="IP156" s="134"/>
      <c r="IQ156" s="134"/>
      <c r="IR156" s="134"/>
      <c r="IS156" s="134"/>
      <c r="IT156" s="134"/>
      <c r="IU156" s="134"/>
      <c r="IV156" s="134"/>
      <c r="IW156" s="134"/>
      <c r="IX156" s="134"/>
      <c r="IY156" s="134"/>
      <c r="IZ156" s="134"/>
      <c r="JA156" s="134"/>
      <c r="JB156" s="134"/>
      <c r="JC156" s="134"/>
      <c r="JD156" s="134"/>
      <c r="JE156" s="134"/>
      <c r="JF156" s="134"/>
      <c r="JG156" s="134"/>
      <c r="JH156" s="134"/>
      <c r="JI156" s="134"/>
      <c r="JJ156" s="134"/>
      <c r="JK156" s="134"/>
      <c r="JL156" s="134"/>
      <c r="JM156" s="134"/>
      <c r="JN156" s="134"/>
      <c r="JO156" s="134"/>
      <c r="JP156" s="134"/>
      <c r="JQ156" s="134"/>
      <c r="JR156" s="134"/>
      <c r="JS156" s="134"/>
      <c r="JT156" s="134"/>
      <c r="JU156" s="134"/>
      <c r="JV156" s="134"/>
      <c r="JW156" s="134"/>
      <c r="JX156" s="134"/>
      <c r="JY156" s="134"/>
      <c r="JZ156" s="134"/>
      <c r="KA156" s="134"/>
      <c r="KB156" s="134"/>
      <c r="KC156" s="134"/>
      <c r="KD156" s="134"/>
      <c r="KE156" s="134"/>
      <c r="KF156" s="134"/>
      <c r="KG156" s="134"/>
      <c r="KH156" s="134"/>
      <c r="KI156" s="134"/>
      <c r="KJ156" s="134"/>
      <c r="KK156" s="134"/>
      <c r="KL156" s="134"/>
      <c r="KM156" s="134"/>
      <c r="KN156" s="134"/>
      <c r="KO156" s="134"/>
      <c r="KP156" s="134"/>
      <c r="KQ156" s="134"/>
      <c r="KR156" s="134"/>
      <c r="KS156" s="134"/>
      <c r="KT156" s="134"/>
      <c r="KU156" s="134"/>
      <c r="KV156" s="134"/>
      <c r="KW156" s="134"/>
      <c r="KX156" s="134"/>
      <c r="KY156" s="134"/>
      <c r="KZ156" s="134"/>
      <c r="LA156" s="134"/>
      <c r="LB156" s="134"/>
      <c r="LC156" s="134"/>
      <c r="LD156" s="134"/>
      <c r="LE156" s="134"/>
      <c r="LF156" s="134"/>
      <c r="LG156" s="134"/>
      <c r="LH156" s="134"/>
      <c r="LI156" s="134"/>
      <c r="LJ156" s="134"/>
      <c r="LK156" s="134"/>
      <c r="LL156" s="134"/>
      <c r="LM156" s="134"/>
      <c r="LN156" s="134"/>
      <c r="LO156" s="134"/>
      <c r="LP156" s="134"/>
      <c r="LQ156" s="134"/>
      <c r="LR156" s="134"/>
      <c r="LS156" s="134"/>
      <c r="LT156" s="134"/>
      <c r="LU156" s="134"/>
      <c r="LV156" s="134"/>
      <c r="LW156" s="134"/>
      <c r="LX156" s="134"/>
      <c r="LY156" s="134"/>
      <c r="LZ156" s="134"/>
      <c r="MA156" s="134"/>
      <c r="MB156" s="134"/>
      <c r="MC156" s="134"/>
      <c r="MD156" s="134"/>
      <c r="ME156" s="134"/>
      <c r="MF156" s="134"/>
      <c r="MG156" s="134"/>
      <c r="MH156" s="134"/>
      <c r="MI156" s="134"/>
      <c r="MJ156" s="134"/>
      <c r="MK156" s="134"/>
      <c r="ML156" s="134"/>
      <c r="MM156" s="134"/>
      <c r="MN156" s="134"/>
      <c r="MO156" s="134"/>
      <c r="MP156" s="134"/>
      <c r="MQ156" s="134"/>
      <c r="MR156" s="134"/>
      <c r="MS156" s="134"/>
      <c r="MT156" s="134"/>
      <c r="MU156" s="134"/>
      <c r="MV156" s="134"/>
      <c r="MW156" s="134"/>
      <c r="MX156" s="134"/>
      <c r="MY156" s="134"/>
      <c r="MZ156" s="134"/>
      <c r="NA156" s="134"/>
      <c r="NB156" s="134"/>
      <c r="NC156" s="134"/>
      <c r="ND156" s="134"/>
      <c r="NE156" s="134"/>
      <c r="NF156" s="134"/>
      <c r="NG156" s="134"/>
      <c r="NH156" s="134"/>
      <c r="NI156" s="134"/>
      <c r="NJ156" s="134"/>
      <c r="NK156" s="134"/>
      <c r="NL156" s="134"/>
      <c r="NM156" s="134"/>
      <c r="NN156" s="134"/>
      <c r="NO156" s="134"/>
      <c r="NP156" s="134"/>
      <c r="NQ156" s="134"/>
      <c r="NR156" s="134"/>
      <c r="NS156" s="134"/>
      <c r="NT156" s="134"/>
      <c r="NU156" s="134"/>
      <c r="NV156" s="134"/>
      <c r="NW156" s="134"/>
      <c r="NX156" s="134"/>
      <c r="NY156" s="134"/>
      <c r="NZ156" s="134"/>
      <c r="OA156" s="134"/>
      <c r="OB156" s="134"/>
      <c r="OC156" s="134"/>
      <c r="OD156" s="134"/>
      <c r="OE156" s="134"/>
      <c r="OF156" s="134"/>
      <c r="OG156" s="134"/>
      <c r="OH156" s="134"/>
      <c r="OI156" s="134"/>
      <c r="OJ156" s="134"/>
      <c r="OK156" s="134"/>
      <c r="OL156" s="134"/>
      <c r="OM156" s="134"/>
      <c r="ON156" s="134"/>
      <c r="OO156" s="134"/>
      <c r="OP156" s="134"/>
      <c r="OQ156" s="134"/>
      <c r="OR156" s="134"/>
      <c r="OS156" s="134"/>
      <c r="OT156" s="134"/>
      <c r="OU156" s="134"/>
      <c r="OV156" s="134"/>
      <c r="OW156" s="134"/>
      <c r="OX156" s="134"/>
      <c r="OY156" s="134"/>
      <c r="OZ156" s="134"/>
      <c r="PA156" s="134"/>
      <c r="PB156" s="134"/>
      <c r="PC156" s="134"/>
      <c r="PD156" s="134"/>
      <c r="PE156" s="134"/>
      <c r="PF156" s="134"/>
      <c r="PG156" s="134"/>
      <c r="PH156" s="134"/>
      <c r="PI156" s="134"/>
      <c r="PJ156" s="134"/>
      <c r="PK156" s="134"/>
      <c r="PL156" s="134"/>
      <c r="PM156" s="134"/>
      <c r="PN156" s="134"/>
      <c r="PO156" s="134"/>
      <c r="PP156" s="134"/>
      <c r="PQ156" s="134"/>
      <c r="PR156" s="134"/>
      <c r="PS156" s="134"/>
      <c r="PT156" s="134"/>
      <c r="PU156" s="134"/>
      <c r="PV156" s="134"/>
      <c r="PW156" s="134"/>
      <c r="PX156" s="134"/>
      <c r="PY156" s="134"/>
      <c r="PZ156" s="134"/>
      <c r="QA156" s="134"/>
      <c r="QB156" s="134"/>
      <c r="QC156" s="134"/>
      <c r="QD156" s="134"/>
      <c r="QE156" s="134"/>
      <c r="QF156" s="134"/>
      <c r="QG156" s="134"/>
      <c r="QH156" s="134"/>
      <c r="QI156" s="134"/>
      <c r="QJ156" s="134"/>
      <c r="QK156" s="134"/>
      <c r="QL156" s="134"/>
      <c r="QM156" s="134"/>
      <c r="QN156" s="134"/>
      <c r="QO156" s="134"/>
      <c r="QP156" s="134"/>
      <c r="QQ156" s="134"/>
      <c r="QR156" s="134"/>
      <c r="QS156" s="134"/>
      <c r="QT156" s="134"/>
      <c r="QU156" s="134"/>
      <c r="QV156" s="134"/>
      <c r="QW156" s="134"/>
      <c r="QX156" s="134"/>
      <c r="QY156" s="134"/>
      <c r="QZ156" s="134"/>
      <c r="RA156" s="134"/>
      <c r="RB156" s="134"/>
      <c r="RC156" s="134"/>
      <c r="RD156" s="134"/>
      <c r="RE156" s="134"/>
      <c r="RF156" s="134"/>
      <c r="RG156" s="134"/>
      <c r="RH156" s="134"/>
      <c r="RI156" s="134"/>
      <c r="RJ156" s="134"/>
      <c r="RK156" s="134"/>
      <c r="RL156" s="134"/>
      <c r="RM156" s="134"/>
      <c r="RN156" s="134"/>
      <c r="RO156" s="134"/>
      <c r="RP156" s="134"/>
      <c r="RQ156" s="134"/>
      <c r="RR156" s="134"/>
      <c r="RS156" s="134"/>
      <c r="RT156" s="134"/>
      <c r="RU156" s="134"/>
      <c r="RV156" s="134"/>
      <c r="RW156" s="134"/>
      <c r="RX156" s="134"/>
      <c r="RY156" s="134"/>
      <c r="RZ156" s="134"/>
      <c r="SA156" s="134"/>
      <c r="SB156" s="134"/>
      <c r="SC156" s="134"/>
      <c r="SD156" s="134"/>
      <c r="SE156" s="134"/>
      <c r="SF156" s="134"/>
      <c r="SG156" s="134"/>
      <c r="SH156" s="134"/>
      <c r="SI156" s="134"/>
      <c r="SJ156" s="134"/>
      <c r="SK156" s="134"/>
      <c r="SL156" s="134"/>
      <c r="SM156" s="134"/>
      <c r="SN156" s="134"/>
      <c r="SO156" s="134"/>
      <c r="SP156" s="134"/>
      <c r="SQ156" s="134"/>
      <c r="SR156" s="134"/>
      <c r="SS156" s="134"/>
      <c r="ST156" s="134"/>
      <c r="SU156" s="134"/>
      <c r="SV156" s="134"/>
      <c r="SW156" s="134"/>
      <c r="SX156" s="134"/>
      <c r="SY156" s="134"/>
      <c r="SZ156" s="134"/>
      <c r="TA156" s="134"/>
      <c r="TB156" s="134"/>
      <c r="TC156" s="134"/>
      <c r="TD156" s="134"/>
      <c r="TE156" s="134"/>
      <c r="TF156" s="134"/>
      <c r="TG156" s="134"/>
      <c r="TH156" s="134"/>
      <c r="TI156" s="134"/>
      <c r="TJ156" s="134"/>
      <c r="TK156" s="134"/>
      <c r="TL156" s="134"/>
      <c r="TM156" s="134"/>
      <c r="TN156" s="134"/>
      <c r="TO156" s="134"/>
      <c r="TP156" s="134"/>
      <c r="TQ156" s="134"/>
      <c r="TR156" s="134"/>
      <c r="TS156" s="134"/>
      <c r="TT156" s="134"/>
      <c r="TU156" s="134"/>
      <c r="TV156" s="134"/>
      <c r="TW156" s="134"/>
      <c r="TX156" s="134"/>
      <c r="TY156" s="134"/>
      <c r="TZ156" s="134"/>
      <c r="UA156" s="134"/>
      <c r="UB156" s="134"/>
      <c r="UC156" s="134"/>
      <c r="UD156" s="134"/>
      <c r="UE156" s="134"/>
      <c r="UF156" s="134"/>
      <c r="UG156" s="134"/>
      <c r="UH156" s="134"/>
      <c r="UI156" s="134"/>
      <c r="UJ156" s="134"/>
      <c r="UK156" s="134"/>
      <c r="UL156" s="134"/>
      <c r="UM156" s="134"/>
      <c r="UN156" s="134"/>
      <c r="UO156" s="134"/>
      <c r="UP156" s="134"/>
      <c r="UQ156" s="134"/>
      <c r="UR156" s="134"/>
      <c r="US156" s="134"/>
      <c r="UT156" s="134"/>
      <c r="UU156" s="134"/>
      <c r="UV156" s="134"/>
      <c r="UW156" s="134"/>
      <c r="UX156" s="134"/>
      <c r="UY156" s="134"/>
      <c r="UZ156" s="134"/>
      <c r="VA156" s="134"/>
      <c r="VB156" s="134"/>
      <c r="VC156" s="134"/>
      <c r="VD156" s="134"/>
      <c r="VE156" s="134"/>
      <c r="VF156" s="134"/>
      <c r="VG156" s="134"/>
      <c r="VH156" s="134"/>
      <c r="VI156" s="134"/>
      <c r="VJ156" s="134"/>
      <c r="VK156" s="134"/>
      <c r="VL156" s="134"/>
      <c r="VM156" s="134"/>
      <c r="VN156" s="134"/>
      <c r="VO156" s="134"/>
      <c r="VP156" s="134"/>
      <c r="VQ156" s="134"/>
      <c r="VR156" s="134"/>
      <c r="VS156" s="134"/>
      <c r="VT156" s="134"/>
      <c r="VU156" s="134"/>
      <c r="VV156" s="134"/>
      <c r="VW156" s="134"/>
      <c r="VX156" s="134"/>
      <c r="VY156" s="134"/>
      <c r="VZ156" s="134"/>
      <c r="WA156" s="134"/>
      <c r="WB156" s="134"/>
      <c r="WC156" s="134"/>
      <c r="WD156" s="134"/>
      <c r="WE156" s="134"/>
      <c r="WF156" s="134"/>
      <c r="WG156" s="134"/>
      <c r="WH156" s="134"/>
      <c r="WI156" s="134"/>
      <c r="WJ156" s="134"/>
      <c r="WK156" s="134"/>
      <c r="WL156" s="134"/>
      <c r="WM156" s="134"/>
      <c r="WN156" s="134"/>
      <c r="WO156" s="134"/>
      <c r="WP156" s="134"/>
      <c r="WQ156" s="134"/>
      <c r="WR156" s="134"/>
      <c r="WS156" s="134"/>
      <c r="WT156" s="134"/>
      <c r="WU156" s="134"/>
      <c r="WV156" s="134"/>
      <c r="WW156" s="134"/>
      <c r="WX156" s="134"/>
      <c r="WY156" s="134"/>
      <c r="WZ156" s="134"/>
      <c r="XA156" s="134"/>
      <c r="XB156" s="134"/>
      <c r="XC156" s="134"/>
      <c r="XD156" s="134"/>
      <c r="XE156" s="134"/>
      <c r="XF156" s="134"/>
      <c r="XG156" s="134"/>
      <c r="XH156" s="134"/>
      <c r="XI156" s="134"/>
      <c r="XJ156" s="134"/>
      <c r="XK156" s="134"/>
      <c r="XL156" s="134"/>
      <c r="XM156" s="134"/>
      <c r="XN156" s="134"/>
      <c r="XO156" s="134"/>
      <c r="XP156" s="134"/>
      <c r="XQ156" s="134"/>
      <c r="XR156" s="134"/>
      <c r="XS156" s="134"/>
      <c r="XT156" s="134"/>
      <c r="XU156" s="134"/>
      <c r="XV156" s="134"/>
      <c r="XW156" s="134"/>
      <c r="XX156" s="134"/>
      <c r="XY156" s="134"/>
      <c r="XZ156" s="134"/>
      <c r="YA156" s="134"/>
      <c r="YB156" s="134"/>
      <c r="YC156" s="134"/>
      <c r="YD156" s="134"/>
      <c r="YE156" s="134"/>
      <c r="YF156" s="134"/>
      <c r="YG156" s="134"/>
      <c r="YH156" s="134"/>
      <c r="YI156" s="134"/>
      <c r="YJ156" s="134"/>
      <c r="YK156" s="134"/>
      <c r="YL156" s="134"/>
      <c r="YM156" s="134"/>
      <c r="YN156" s="134"/>
      <c r="YO156" s="134"/>
      <c r="YP156" s="134"/>
      <c r="YQ156" s="134"/>
      <c r="YR156" s="134"/>
    </row>
    <row r="157" spans="1:668" s="3" customFormat="1" ht="15.75" x14ac:dyDescent="0.25">
      <c r="B157" s="35"/>
      <c r="C157" s="35"/>
      <c r="D157" s="35"/>
      <c r="E157" s="35"/>
      <c r="F157" s="102"/>
      <c r="G157" s="123"/>
      <c r="H157" s="124"/>
      <c r="I157" s="124"/>
      <c r="J157" s="124"/>
      <c r="K157" s="125"/>
      <c r="L157" s="102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51"/>
      <c r="JP157" s="51"/>
      <c r="JQ157" s="51"/>
      <c r="JR157" s="51"/>
      <c r="JS157" s="51"/>
      <c r="JT157" s="51"/>
      <c r="JU157" s="51"/>
      <c r="JV157" s="51"/>
      <c r="JW157" s="51"/>
      <c r="JX157" s="51"/>
      <c r="JY157" s="51"/>
      <c r="JZ157" s="51"/>
      <c r="KA157" s="51"/>
      <c r="KB157" s="51"/>
      <c r="KC157" s="51"/>
      <c r="KD157" s="51"/>
      <c r="KE157" s="51"/>
      <c r="KF157" s="51"/>
      <c r="KG157" s="51"/>
      <c r="KH157" s="51"/>
      <c r="KI157" s="51"/>
      <c r="KJ157" s="51"/>
      <c r="KK157" s="51"/>
      <c r="KL157" s="51"/>
      <c r="KM157" s="51"/>
      <c r="KN157" s="51"/>
      <c r="KO157" s="51"/>
      <c r="KP157" s="51"/>
      <c r="KQ157" s="51"/>
      <c r="KR157" s="51"/>
      <c r="KS157" s="51"/>
      <c r="KT157" s="51"/>
      <c r="KU157" s="51"/>
      <c r="KV157" s="51"/>
      <c r="KW157" s="51"/>
      <c r="KX157" s="51"/>
      <c r="KY157" s="51"/>
      <c r="KZ157" s="51"/>
      <c r="LA157" s="51"/>
      <c r="LB157" s="51"/>
      <c r="LC157" s="51"/>
      <c r="LD157" s="51"/>
      <c r="LE157" s="51"/>
      <c r="LF157" s="51"/>
      <c r="LG157" s="51"/>
      <c r="LH157" s="51"/>
      <c r="LI157" s="51"/>
      <c r="LJ157" s="51"/>
      <c r="LK157" s="51"/>
      <c r="LL157" s="51"/>
      <c r="LM157" s="51"/>
      <c r="LN157" s="51"/>
      <c r="LO157" s="51"/>
      <c r="LP157" s="51"/>
      <c r="LQ157" s="51"/>
      <c r="LR157" s="51"/>
      <c r="LS157" s="51"/>
      <c r="LT157" s="51"/>
      <c r="LU157" s="51"/>
      <c r="LV157" s="51"/>
      <c r="LW157" s="51"/>
      <c r="LX157" s="51"/>
      <c r="LY157" s="51"/>
      <c r="LZ157" s="51"/>
      <c r="MA157" s="51"/>
      <c r="MB157" s="51"/>
      <c r="MC157" s="51"/>
      <c r="MD157" s="51"/>
      <c r="ME157" s="51"/>
      <c r="MF157" s="51"/>
      <c r="MG157" s="51"/>
      <c r="MH157" s="51"/>
      <c r="MI157" s="51"/>
      <c r="MJ157" s="51"/>
      <c r="MK157" s="51"/>
      <c r="ML157" s="51"/>
      <c r="MM157" s="51"/>
      <c r="MN157" s="51"/>
      <c r="MO157" s="51"/>
      <c r="MP157" s="51"/>
      <c r="MQ157" s="51"/>
      <c r="MR157" s="51"/>
      <c r="MS157" s="51"/>
      <c r="MT157" s="51"/>
      <c r="MU157" s="51"/>
      <c r="MV157" s="51"/>
      <c r="MW157" s="51"/>
      <c r="MX157" s="51"/>
      <c r="MY157" s="51"/>
      <c r="MZ157" s="51"/>
      <c r="NA157" s="51"/>
      <c r="NB157" s="51"/>
      <c r="NC157" s="51"/>
      <c r="ND157" s="51"/>
      <c r="NE157" s="51"/>
      <c r="NF157" s="51"/>
      <c r="NG157" s="51"/>
      <c r="NH157" s="51"/>
      <c r="NI157" s="51"/>
      <c r="NJ157" s="51"/>
      <c r="NK157" s="51"/>
      <c r="NL157" s="51"/>
      <c r="NM157" s="51"/>
      <c r="NN157" s="51"/>
      <c r="NO157" s="51"/>
      <c r="NP157" s="51"/>
      <c r="NQ157" s="51"/>
      <c r="NR157" s="51"/>
      <c r="NS157" s="51"/>
      <c r="NT157" s="51"/>
      <c r="NU157" s="51"/>
      <c r="NV157" s="51"/>
      <c r="NW157" s="51"/>
      <c r="NX157" s="51"/>
      <c r="NY157" s="51"/>
      <c r="NZ157" s="51"/>
      <c r="OA157" s="51"/>
      <c r="OB157" s="51"/>
      <c r="OC157" s="51"/>
      <c r="OD157" s="51"/>
      <c r="OE157" s="51"/>
      <c r="OF157" s="51"/>
      <c r="OG157" s="51"/>
      <c r="OH157" s="51"/>
      <c r="OI157" s="51"/>
      <c r="OJ157" s="51"/>
      <c r="OK157" s="51"/>
      <c r="OL157" s="51"/>
      <c r="OM157" s="51"/>
      <c r="ON157" s="51"/>
      <c r="OO157" s="51"/>
      <c r="OP157" s="51"/>
      <c r="OQ157" s="51"/>
      <c r="OR157" s="51"/>
      <c r="OS157" s="51"/>
      <c r="OT157" s="51"/>
      <c r="OU157" s="51"/>
      <c r="OV157" s="51"/>
      <c r="OW157" s="51"/>
      <c r="OX157" s="51"/>
      <c r="OY157" s="51"/>
      <c r="OZ157" s="51"/>
      <c r="PA157" s="51"/>
      <c r="PB157" s="51"/>
      <c r="PC157" s="51"/>
      <c r="PD157" s="51"/>
      <c r="PE157" s="51"/>
      <c r="PF157" s="51"/>
      <c r="PG157" s="51"/>
      <c r="PH157" s="51"/>
      <c r="PI157" s="51"/>
      <c r="PJ157" s="51"/>
      <c r="PK157" s="51"/>
      <c r="PL157" s="51"/>
      <c r="PM157" s="51"/>
      <c r="PN157" s="51"/>
      <c r="PO157" s="51"/>
      <c r="PP157" s="51"/>
      <c r="PQ157" s="51"/>
      <c r="PR157" s="51"/>
      <c r="PS157" s="51"/>
      <c r="PT157" s="51"/>
      <c r="PU157" s="51"/>
      <c r="PV157" s="51"/>
      <c r="PW157" s="51"/>
      <c r="PX157" s="51"/>
      <c r="PY157" s="51"/>
      <c r="PZ157" s="51"/>
      <c r="QA157" s="51"/>
      <c r="QB157" s="51"/>
      <c r="QC157" s="51"/>
      <c r="QD157" s="51"/>
      <c r="QE157" s="51"/>
      <c r="QF157" s="51"/>
      <c r="QG157" s="51"/>
      <c r="QH157" s="51"/>
      <c r="QI157" s="51"/>
      <c r="QJ157" s="51"/>
      <c r="QK157" s="51"/>
      <c r="QL157" s="51"/>
      <c r="QM157" s="51"/>
      <c r="QN157" s="51"/>
      <c r="QO157" s="51"/>
      <c r="QP157" s="51"/>
      <c r="QQ157" s="51"/>
      <c r="QR157" s="51"/>
      <c r="QS157" s="51"/>
      <c r="QT157" s="51"/>
      <c r="QU157" s="51"/>
      <c r="QV157" s="51"/>
      <c r="QW157" s="51"/>
      <c r="QX157" s="51"/>
      <c r="QY157" s="51"/>
      <c r="QZ157" s="51"/>
      <c r="RA157" s="51"/>
      <c r="RB157" s="51"/>
      <c r="RC157" s="51"/>
      <c r="RD157" s="51"/>
      <c r="RE157" s="51"/>
      <c r="RF157" s="51"/>
      <c r="RG157" s="51"/>
      <c r="RH157" s="51"/>
      <c r="RI157" s="51"/>
      <c r="RJ157" s="51"/>
      <c r="RK157" s="51"/>
      <c r="RL157" s="51"/>
      <c r="RM157" s="51"/>
      <c r="RN157" s="51"/>
      <c r="RO157" s="51"/>
      <c r="RP157" s="51"/>
      <c r="RQ157" s="51"/>
      <c r="RR157" s="51"/>
      <c r="RS157" s="51"/>
      <c r="RT157" s="51"/>
      <c r="RU157" s="51"/>
      <c r="RV157" s="51"/>
      <c r="RW157" s="51"/>
      <c r="RX157" s="51"/>
      <c r="RY157" s="51"/>
      <c r="RZ157" s="51"/>
      <c r="SA157" s="51"/>
      <c r="SB157" s="51"/>
      <c r="SC157" s="51"/>
      <c r="SD157" s="51"/>
      <c r="SE157" s="51"/>
      <c r="SF157" s="51"/>
      <c r="SG157" s="51"/>
      <c r="SH157" s="51"/>
      <c r="SI157" s="51"/>
      <c r="SJ157" s="51"/>
      <c r="SK157" s="51"/>
      <c r="SL157" s="51"/>
      <c r="SM157" s="51"/>
      <c r="SN157" s="51"/>
      <c r="SO157" s="51"/>
      <c r="SP157" s="51"/>
      <c r="SQ157" s="51"/>
      <c r="SR157" s="51"/>
      <c r="SS157" s="51"/>
      <c r="ST157" s="51"/>
      <c r="SU157" s="51"/>
      <c r="SV157" s="51"/>
      <c r="SW157" s="51"/>
      <c r="SX157" s="51"/>
      <c r="SY157" s="51"/>
      <c r="SZ157" s="51"/>
      <c r="TA157" s="51"/>
      <c r="TB157" s="51"/>
      <c r="TC157" s="51"/>
      <c r="TD157" s="51"/>
      <c r="TE157" s="51"/>
      <c r="TF157" s="51"/>
      <c r="TG157" s="51"/>
      <c r="TH157" s="51"/>
      <c r="TI157" s="51"/>
      <c r="TJ157" s="51"/>
      <c r="TK157" s="51"/>
      <c r="TL157" s="51"/>
      <c r="TM157" s="51"/>
      <c r="TN157" s="51"/>
      <c r="TO157" s="51"/>
      <c r="TP157" s="51"/>
      <c r="TQ157" s="51"/>
      <c r="TR157" s="51"/>
      <c r="TS157" s="51"/>
      <c r="TT157" s="51"/>
      <c r="TU157" s="51"/>
      <c r="TV157" s="51"/>
      <c r="TW157" s="51"/>
      <c r="TX157" s="51"/>
      <c r="TY157" s="51"/>
      <c r="TZ157" s="51"/>
      <c r="UA157" s="51"/>
      <c r="UB157" s="51"/>
      <c r="UC157" s="51"/>
      <c r="UD157" s="51"/>
      <c r="UE157" s="51"/>
      <c r="UF157" s="51"/>
      <c r="UG157" s="51"/>
      <c r="UH157" s="51"/>
      <c r="UI157" s="51"/>
      <c r="UJ157" s="51"/>
      <c r="UK157" s="51"/>
      <c r="UL157" s="51"/>
      <c r="UM157" s="51"/>
      <c r="UN157" s="51"/>
      <c r="UO157" s="51"/>
      <c r="UP157" s="51"/>
      <c r="UQ157" s="51"/>
      <c r="UR157" s="51"/>
      <c r="US157" s="51"/>
      <c r="UT157" s="51"/>
      <c r="UU157" s="51"/>
      <c r="UV157" s="51"/>
      <c r="UW157" s="51"/>
      <c r="UX157" s="51"/>
      <c r="UY157" s="51"/>
      <c r="UZ157" s="51"/>
      <c r="VA157" s="51"/>
      <c r="VB157" s="51"/>
      <c r="VC157" s="51"/>
      <c r="VD157" s="51"/>
      <c r="VE157" s="51"/>
      <c r="VF157" s="51"/>
      <c r="VG157" s="51"/>
      <c r="VH157" s="51"/>
      <c r="VI157" s="51"/>
      <c r="VJ157" s="51"/>
      <c r="VK157" s="51"/>
      <c r="VL157" s="51"/>
      <c r="VM157" s="51"/>
      <c r="VN157" s="51"/>
      <c r="VO157" s="51"/>
      <c r="VP157" s="51"/>
      <c r="VQ157" s="51"/>
      <c r="VR157" s="51"/>
      <c r="VS157" s="51"/>
      <c r="VT157" s="51"/>
      <c r="VU157" s="51"/>
      <c r="VV157" s="51"/>
      <c r="VW157" s="51"/>
      <c r="VX157" s="51"/>
      <c r="VY157" s="51"/>
      <c r="VZ157" s="51"/>
      <c r="WA157" s="51"/>
      <c r="WB157" s="51"/>
      <c r="WC157" s="51"/>
      <c r="WD157" s="51"/>
      <c r="WE157" s="51"/>
      <c r="WF157" s="51"/>
      <c r="WG157" s="51"/>
      <c r="WH157" s="51"/>
      <c r="WI157" s="51"/>
      <c r="WJ157" s="51"/>
      <c r="WK157" s="51"/>
      <c r="WL157" s="51"/>
      <c r="WM157" s="51"/>
      <c r="WN157" s="51"/>
      <c r="WO157" s="51"/>
      <c r="WP157" s="51"/>
      <c r="WQ157" s="51"/>
      <c r="WR157" s="51"/>
      <c r="WS157" s="51"/>
      <c r="WT157" s="51"/>
      <c r="WU157" s="51"/>
      <c r="WV157" s="51"/>
      <c r="WW157" s="51"/>
      <c r="WX157" s="51"/>
      <c r="WY157" s="51"/>
      <c r="WZ157" s="51"/>
      <c r="XA157" s="51"/>
      <c r="XB157" s="51"/>
      <c r="XC157" s="51"/>
      <c r="XD157" s="51"/>
      <c r="XE157" s="51"/>
      <c r="XF157" s="51"/>
      <c r="XG157" s="51"/>
      <c r="XH157" s="51"/>
      <c r="XI157" s="51"/>
      <c r="XJ157" s="51"/>
      <c r="XK157" s="51"/>
      <c r="XL157" s="51"/>
      <c r="XM157" s="51"/>
      <c r="XN157" s="51"/>
      <c r="XO157" s="51"/>
      <c r="XP157" s="51"/>
      <c r="XQ157" s="51"/>
      <c r="XR157" s="51"/>
      <c r="XS157" s="51"/>
      <c r="XT157" s="51"/>
      <c r="XU157" s="51"/>
      <c r="XV157" s="51"/>
      <c r="XW157" s="51"/>
      <c r="XX157" s="51"/>
      <c r="XY157" s="51"/>
      <c r="XZ157" s="51"/>
      <c r="YA157" s="51"/>
      <c r="YB157" s="51"/>
      <c r="YC157" s="51"/>
      <c r="YD157" s="51"/>
      <c r="YE157" s="51"/>
      <c r="YF157" s="51"/>
      <c r="YG157" s="51"/>
      <c r="YH157" s="51"/>
      <c r="YI157" s="51"/>
      <c r="YJ157" s="51"/>
      <c r="YK157" s="51"/>
      <c r="YL157" s="51"/>
      <c r="YM157" s="51"/>
      <c r="YN157" s="51"/>
      <c r="YO157" s="51"/>
      <c r="YP157" s="51"/>
      <c r="YQ157" s="51"/>
      <c r="YR157" s="51"/>
    </row>
    <row r="158" spans="1:668" ht="15.75" x14ac:dyDescent="0.25">
      <c r="A158" s="36" t="s">
        <v>16</v>
      </c>
      <c r="B158" s="101">
        <f>B11+B18+B23+B26+B30+B33+B36+B39+B44+B53+B57+B61+B64+B67+B70+B74+B77+B80+B84+B88+B96+B102+B109+B113+B117+B123+B129+B126+B132+B135+B140+B143+B146+B149+B153+B156+B49</f>
        <v>66</v>
      </c>
      <c r="C158" s="36"/>
      <c r="D158" s="36"/>
      <c r="E158" s="36"/>
      <c r="F158" s="105">
        <f>+F140+F132+F123++F117+F113+F109+F102++F96+F84+F80+F77+F74+F70+F67+F57+F53+F49+F44+F26+F18+F11+F143+F156+F153+F149+F146+F135+F129+F126+F88+F64+F61+F39+F36+F30+F23+F33</f>
        <v>4113166.67</v>
      </c>
      <c r="G158" s="100">
        <f>+G140+G132+G123+G117+G113+G109+G102+G96+G84+G80+G77+G74+G70+G67+G57+G53+G49+G44+G26+G18+G11+G143+G135+G129+G126+G146+G149+G153+G88+G64+G61++G39+G36+G33+G30+G23+G156</f>
        <v>118090.93</v>
      </c>
      <c r="H158" s="105">
        <f>+H140+H132+H123+H117+H113+H109+H102+H96+H84+H80+H77+H74+H70+H67+H57+H53+H49+H44+H26+H18+H11+H143+H156+H153+H149+H146+H135+H129+H126+H88+H64+H61+H39+H36+H33+H30+H23</f>
        <v>352385.29000000004</v>
      </c>
      <c r="I158" s="105">
        <f>+I140+I132+I123+I117+I113+I109+I102+I96+I84+I80+I77+I74+I70+I67+I57+I53+I49+I44+I26+I18+I11+I143+I156+I153+I149+I146+I135+I129+I126+I88+I64+I61+I39+I36+I33+I30+I23</f>
        <v>124538.67000000003</v>
      </c>
      <c r="J158" s="105">
        <f>+J140+J132+J123+J117+J113+J109+J102+J96+J84+J80+J77+J74+J70+J67+J57+J53+J49+J44+J26+J18+J11+J143+J156+J153+J149+J146+J135+J129+J126+J88+J64+J61+J39+J36+J33+J30+J23</f>
        <v>100433.49</v>
      </c>
      <c r="K158" s="36">
        <f>+K140+K1+K15232+K123+K96+K84+K80+K77+K74+K70+K67+K57+K53+K49+K44+K26+K18+K11+K143+K156+K153+K146+K129+K117+K135+K113+K109+K102+K88+K64+K39+K36+K33+K30+K23+K149+K132+K126</f>
        <v>721842.32000000007</v>
      </c>
      <c r="L158" s="105">
        <f>+L140+L132+L123+L117+L113+L109+L102++L96+L84+L80+L77+L74+L70+L67+L57+L53+L49+L44+L26+L18+L11+L143+L156+L153+L149+L146+L135+L129+L126+L88+L64+L61+L39+L36+L33+L23+L30</f>
        <v>3686318.67</v>
      </c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</row>
    <row r="159" spans="1:668" ht="33.75" x14ac:dyDescent="0.5">
      <c r="A159" s="3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88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</row>
    <row r="160" spans="1:668" ht="15.75" x14ac:dyDescent="0.25">
      <c r="A160" s="61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89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</row>
    <row r="161" spans="1:12" x14ac:dyDescent="0.25">
      <c r="A161" s="61"/>
      <c r="B161" s="9"/>
      <c r="C161" s="9"/>
      <c r="D161" s="61"/>
      <c r="E161" s="61"/>
      <c r="F161" s="66"/>
      <c r="G161" s="66"/>
      <c r="H161" s="66"/>
      <c r="I161" s="66"/>
      <c r="J161" s="66"/>
      <c r="K161" s="66"/>
      <c r="L161" s="90"/>
    </row>
    <row r="162" spans="1:12" x14ac:dyDescent="0.25">
      <c r="A162" s="113"/>
      <c r="B162" s="9"/>
      <c r="C162" s="9"/>
      <c r="D162" s="61"/>
      <c r="E162" s="61"/>
      <c r="F162" s="66"/>
      <c r="G162" s="66"/>
      <c r="H162" s="66"/>
      <c r="I162" s="66"/>
      <c r="J162" s="66"/>
      <c r="K162" s="66"/>
      <c r="L162" s="90"/>
    </row>
    <row r="163" spans="1:12" x14ac:dyDescent="0.25">
      <c r="A163" s="61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1:12" x14ac:dyDescent="0.25">
      <c r="A164" s="52"/>
      <c r="B164" s="9"/>
      <c r="C164" s="9"/>
      <c r="D164" s="67"/>
      <c r="E164" s="67"/>
      <c r="F164" s="66"/>
      <c r="G164" s="66"/>
      <c r="H164" s="66"/>
      <c r="I164" s="66"/>
      <c r="J164" s="66"/>
      <c r="K164" s="66"/>
      <c r="L164" s="90"/>
    </row>
    <row r="165" spans="1:12" x14ac:dyDescent="0.25">
      <c r="A165" s="61"/>
      <c r="B165" s="14"/>
      <c r="C165" s="14"/>
      <c r="D165" s="52"/>
      <c r="E165" s="52"/>
      <c r="F165" s="68"/>
      <c r="G165" s="68"/>
      <c r="H165" s="68"/>
      <c r="I165" s="68"/>
      <c r="J165" s="68"/>
      <c r="K165" s="68"/>
      <c r="L165" s="91"/>
    </row>
    <row r="166" spans="1:12" x14ac:dyDescent="0.25">
      <c r="A166" s="113"/>
      <c r="B166" s="9"/>
      <c r="C166" s="9"/>
      <c r="D166" s="61"/>
      <c r="E166" s="61"/>
      <c r="F166" s="66"/>
      <c r="G166" s="66"/>
      <c r="H166" s="66"/>
      <c r="I166" s="66"/>
      <c r="J166" s="66"/>
      <c r="K166" s="66"/>
      <c r="L166" s="90"/>
    </row>
    <row r="167" spans="1:12" x14ac:dyDescent="0.25">
      <c r="A167" s="61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1:12" x14ac:dyDescent="0.25">
      <c r="A168" s="52"/>
      <c r="B168" s="9"/>
      <c r="C168" s="9"/>
      <c r="D168" s="67"/>
      <c r="E168" s="67"/>
      <c r="F168" s="66"/>
      <c r="G168" s="66"/>
      <c r="H168" s="66"/>
      <c r="I168" s="66"/>
      <c r="J168" s="66"/>
      <c r="K168" s="66"/>
      <c r="L168" s="90"/>
    </row>
    <row r="169" spans="1:12" x14ac:dyDescent="0.25">
      <c r="A169" s="61"/>
      <c r="B169" s="14"/>
      <c r="C169" s="14"/>
      <c r="D169" s="52"/>
      <c r="E169" s="52"/>
      <c r="F169" s="68"/>
      <c r="G169" s="68"/>
      <c r="H169" s="68"/>
      <c r="I169" s="68"/>
      <c r="J169" s="68"/>
      <c r="K169" s="68"/>
      <c r="L169" s="91"/>
    </row>
    <row r="170" spans="1:12" x14ac:dyDescent="0.25">
      <c r="A170" s="113"/>
      <c r="B170" s="9"/>
      <c r="C170" s="9"/>
      <c r="D170" s="61"/>
      <c r="E170" s="61"/>
      <c r="F170" s="66"/>
      <c r="G170" s="66"/>
      <c r="H170" s="66"/>
      <c r="I170" s="66"/>
      <c r="J170" s="66"/>
      <c r="K170" s="66"/>
      <c r="L170" s="90"/>
    </row>
    <row r="171" spans="1:12" x14ac:dyDescent="0.25">
      <c r="A171" s="61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1:12" x14ac:dyDescent="0.25">
      <c r="A172" s="52"/>
      <c r="B172" s="9"/>
      <c r="C172" s="9"/>
      <c r="D172" s="67"/>
      <c r="E172" s="67"/>
      <c r="F172" s="66"/>
      <c r="G172" s="66"/>
      <c r="H172" s="66"/>
      <c r="I172" s="66"/>
      <c r="J172" s="66"/>
      <c r="K172" s="66"/>
      <c r="L172" s="90"/>
    </row>
    <row r="173" spans="1:12" x14ac:dyDescent="0.25">
      <c r="A173" s="61"/>
      <c r="B173" s="14"/>
      <c r="C173" s="14"/>
      <c r="D173" s="52"/>
      <c r="E173" s="52"/>
      <c r="F173" s="68"/>
      <c r="G173" s="68"/>
      <c r="H173" s="68"/>
      <c r="I173" s="68"/>
      <c r="J173" s="68"/>
      <c r="K173" s="68"/>
      <c r="L173" s="91"/>
    </row>
    <row r="174" spans="1:12" x14ac:dyDescent="0.25">
      <c r="A174" s="113"/>
      <c r="B174" s="9"/>
      <c r="C174" s="9"/>
      <c r="D174" s="61"/>
      <c r="E174" s="61"/>
      <c r="F174" s="66"/>
      <c r="G174" s="66"/>
      <c r="H174" s="66"/>
      <c r="I174" s="66"/>
      <c r="J174" s="66"/>
      <c r="K174" s="66"/>
      <c r="L174" s="90"/>
    </row>
    <row r="175" spans="1:12" x14ac:dyDescent="0.25">
      <c r="A175" s="61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1:12" x14ac:dyDescent="0.25">
      <c r="A176" s="52"/>
      <c r="B176" s="9"/>
      <c r="C176" s="9"/>
      <c r="D176" s="67"/>
      <c r="E176" s="67"/>
      <c r="F176" s="66"/>
      <c r="G176" s="66"/>
      <c r="H176" s="66"/>
      <c r="I176" s="66"/>
      <c r="J176" s="66"/>
      <c r="K176" s="66"/>
      <c r="L176" s="90"/>
    </row>
    <row r="177" spans="1:668" x14ac:dyDescent="0.25">
      <c r="A177" s="61"/>
      <c r="B177" s="14"/>
      <c r="C177" s="14"/>
      <c r="D177" s="52"/>
      <c r="E177" s="52"/>
      <c r="F177" s="68"/>
      <c r="G177" s="68"/>
      <c r="H177" s="68"/>
      <c r="I177" s="68"/>
      <c r="J177" s="68"/>
      <c r="K177" s="68"/>
      <c r="L177" s="91"/>
    </row>
    <row r="178" spans="1:668" x14ac:dyDescent="0.25">
      <c r="A178" s="61"/>
      <c r="B178" s="9"/>
      <c r="C178" s="9"/>
      <c r="D178" s="61"/>
      <c r="E178" s="61"/>
      <c r="F178" s="66"/>
      <c r="G178" s="66"/>
      <c r="H178" s="66"/>
      <c r="I178" s="66"/>
      <c r="J178" s="66"/>
      <c r="K178" s="66"/>
      <c r="L178" s="90"/>
    </row>
    <row r="179" spans="1:668" s="64" customFormat="1" ht="24.95" customHeight="1" x14ac:dyDescent="0.25">
      <c r="A179" s="51"/>
      <c r="B179" s="9"/>
      <c r="C179" s="9"/>
      <c r="D179" s="61"/>
      <c r="E179" s="61"/>
      <c r="F179" s="66"/>
      <c r="G179" s="66"/>
      <c r="H179" s="66"/>
      <c r="I179" s="66"/>
      <c r="J179" s="66"/>
      <c r="K179" s="66"/>
      <c r="L179" s="90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  <c r="IT179" s="51"/>
      <c r="IU179" s="51"/>
      <c r="IV179" s="51"/>
      <c r="IW179" s="51"/>
      <c r="IX179" s="51"/>
      <c r="IY179" s="51"/>
      <c r="IZ179" s="51"/>
      <c r="JA179" s="51"/>
      <c r="JB179" s="51"/>
      <c r="JC179" s="51"/>
      <c r="JD179" s="51"/>
      <c r="JE179" s="51"/>
      <c r="JF179" s="51"/>
      <c r="JG179" s="51"/>
      <c r="JH179" s="51"/>
      <c r="JI179" s="51"/>
      <c r="JJ179" s="51"/>
      <c r="JK179" s="51"/>
      <c r="JL179" s="51"/>
      <c r="JM179" s="51"/>
      <c r="JN179" s="51"/>
      <c r="JO179" s="51"/>
      <c r="JP179" s="51"/>
      <c r="JQ179" s="51"/>
      <c r="JR179" s="51"/>
      <c r="JS179" s="51"/>
      <c r="JT179" s="51"/>
      <c r="JU179" s="51"/>
      <c r="JV179" s="51"/>
      <c r="JW179" s="51"/>
      <c r="JX179" s="51"/>
      <c r="JY179" s="51"/>
      <c r="JZ179" s="51"/>
      <c r="KA179" s="51"/>
      <c r="KB179" s="51"/>
      <c r="KC179" s="51"/>
      <c r="KD179" s="51"/>
      <c r="KE179" s="51"/>
      <c r="KF179" s="51"/>
      <c r="KG179" s="51"/>
      <c r="KH179" s="51"/>
      <c r="KI179" s="51"/>
      <c r="KJ179" s="51"/>
      <c r="KK179" s="51"/>
      <c r="KL179" s="51"/>
      <c r="KM179" s="51"/>
      <c r="KN179" s="51"/>
      <c r="KO179" s="51"/>
      <c r="KP179" s="51"/>
      <c r="KQ179" s="51"/>
      <c r="KR179" s="51"/>
      <c r="KS179" s="51"/>
      <c r="KT179" s="51"/>
      <c r="KU179" s="51"/>
      <c r="KV179" s="51"/>
      <c r="KW179" s="51"/>
      <c r="KX179" s="51"/>
      <c r="KY179" s="51"/>
      <c r="KZ179" s="51"/>
      <c r="LA179" s="51"/>
      <c r="LB179" s="51"/>
      <c r="LC179" s="51"/>
      <c r="LD179" s="51"/>
      <c r="LE179" s="51"/>
      <c r="LF179" s="51"/>
      <c r="LG179" s="51"/>
      <c r="LH179" s="51"/>
      <c r="LI179" s="51"/>
      <c r="LJ179" s="51"/>
      <c r="LK179" s="51"/>
      <c r="LL179" s="51"/>
      <c r="LM179" s="51"/>
      <c r="LN179" s="51"/>
      <c r="LO179" s="51"/>
      <c r="LP179" s="51"/>
      <c r="LQ179" s="51"/>
      <c r="LR179" s="51"/>
      <c r="LS179" s="51"/>
      <c r="LT179" s="51"/>
      <c r="LU179" s="51"/>
      <c r="LV179" s="51"/>
      <c r="LW179" s="51"/>
      <c r="LX179" s="51"/>
      <c r="LY179" s="51"/>
      <c r="LZ179" s="51"/>
      <c r="MA179" s="51"/>
      <c r="MB179" s="51"/>
      <c r="MC179" s="51"/>
      <c r="MD179" s="51"/>
      <c r="ME179" s="51"/>
      <c r="MF179" s="51"/>
      <c r="MG179" s="51"/>
      <c r="MH179" s="51"/>
      <c r="MI179" s="51"/>
      <c r="MJ179" s="51"/>
      <c r="MK179" s="51"/>
      <c r="ML179" s="51"/>
      <c r="MM179" s="51"/>
      <c r="MN179" s="51"/>
      <c r="MO179" s="51"/>
      <c r="MP179" s="51"/>
      <c r="MQ179" s="51"/>
      <c r="MR179" s="51"/>
      <c r="MS179" s="51"/>
      <c r="MT179" s="51"/>
      <c r="MU179" s="51"/>
      <c r="MV179" s="51"/>
      <c r="MW179" s="51"/>
      <c r="MX179" s="51"/>
      <c r="MY179" s="51"/>
      <c r="MZ179" s="51"/>
      <c r="NA179" s="51"/>
      <c r="NB179" s="51"/>
      <c r="NC179" s="51"/>
      <c r="ND179" s="51"/>
      <c r="NE179" s="51"/>
      <c r="NF179" s="51"/>
      <c r="NG179" s="51"/>
      <c r="NH179" s="51"/>
      <c r="NI179" s="51"/>
      <c r="NJ179" s="51"/>
      <c r="NK179" s="51"/>
      <c r="NL179" s="51"/>
      <c r="NM179" s="51"/>
      <c r="NN179" s="51"/>
      <c r="NO179" s="51"/>
      <c r="NP179" s="51"/>
      <c r="NQ179" s="51"/>
      <c r="NR179" s="51"/>
      <c r="NS179" s="51"/>
      <c r="NT179" s="51"/>
      <c r="NU179" s="51"/>
      <c r="NV179" s="51"/>
      <c r="NW179" s="51"/>
      <c r="NX179" s="51"/>
      <c r="NY179" s="51"/>
      <c r="NZ179" s="51"/>
      <c r="OA179" s="51"/>
      <c r="OB179" s="51"/>
      <c r="OC179" s="51"/>
      <c r="OD179" s="51"/>
      <c r="OE179" s="51"/>
      <c r="OF179" s="51"/>
      <c r="OG179" s="51"/>
      <c r="OH179" s="51"/>
      <c r="OI179" s="51"/>
      <c r="OJ179" s="51"/>
      <c r="OK179" s="51"/>
      <c r="OL179" s="51"/>
      <c r="OM179" s="51"/>
      <c r="ON179" s="51"/>
      <c r="OO179" s="51"/>
      <c r="OP179" s="51"/>
      <c r="OQ179" s="51"/>
      <c r="OR179" s="51"/>
      <c r="OS179" s="51"/>
      <c r="OT179" s="51"/>
      <c r="OU179" s="51"/>
      <c r="OV179" s="51"/>
      <c r="OW179" s="51"/>
      <c r="OX179" s="51"/>
      <c r="OY179" s="51"/>
      <c r="OZ179" s="51"/>
      <c r="PA179" s="51"/>
      <c r="PB179" s="51"/>
      <c r="PC179" s="51"/>
      <c r="PD179" s="51"/>
      <c r="PE179" s="51"/>
      <c r="PF179" s="51"/>
      <c r="PG179" s="51"/>
      <c r="PH179" s="51"/>
      <c r="PI179" s="51"/>
      <c r="PJ179" s="51"/>
      <c r="PK179" s="51"/>
      <c r="PL179" s="51"/>
      <c r="PM179" s="51"/>
      <c r="PN179" s="51"/>
      <c r="PO179" s="51"/>
      <c r="PP179" s="51"/>
      <c r="PQ179" s="51"/>
      <c r="PR179" s="51"/>
      <c r="PS179" s="51"/>
      <c r="PT179" s="51"/>
      <c r="PU179" s="51"/>
      <c r="PV179" s="51"/>
      <c r="PW179" s="51"/>
      <c r="PX179" s="51"/>
      <c r="PY179" s="51"/>
      <c r="PZ179" s="51"/>
      <c r="QA179" s="51"/>
      <c r="QB179" s="51"/>
      <c r="QC179" s="51"/>
      <c r="QD179" s="51"/>
      <c r="QE179" s="51"/>
      <c r="QF179" s="51"/>
      <c r="QG179" s="51"/>
      <c r="QH179" s="51"/>
      <c r="QI179" s="51"/>
      <c r="QJ179" s="51"/>
      <c r="QK179" s="51"/>
      <c r="QL179" s="51"/>
      <c r="QM179" s="51"/>
      <c r="QN179" s="51"/>
      <c r="QO179" s="51"/>
      <c r="QP179" s="51"/>
      <c r="QQ179" s="51"/>
      <c r="QR179" s="51"/>
      <c r="QS179" s="51"/>
      <c r="QT179" s="51"/>
      <c r="QU179" s="51"/>
      <c r="QV179" s="51"/>
      <c r="QW179" s="51"/>
      <c r="QX179" s="51"/>
      <c r="QY179" s="51"/>
      <c r="QZ179" s="51"/>
      <c r="RA179" s="51"/>
      <c r="RB179" s="51"/>
      <c r="RC179" s="51"/>
      <c r="RD179" s="51"/>
      <c r="RE179" s="51"/>
      <c r="RF179" s="51"/>
      <c r="RG179" s="51"/>
      <c r="RH179" s="51"/>
      <c r="RI179" s="51"/>
      <c r="RJ179" s="51"/>
      <c r="RK179" s="51"/>
      <c r="RL179" s="51"/>
      <c r="RM179" s="51"/>
      <c r="RN179" s="51"/>
      <c r="RO179" s="51"/>
      <c r="RP179" s="51"/>
      <c r="RQ179" s="51"/>
      <c r="RR179" s="51"/>
      <c r="RS179" s="51"/>
      <c r="RT179" s="51"/>
      <c r="RU179" s="51"/>
      <c r="RV179" s="51"/>
      <c r="RW179" s="51"/>
      <c r="RX179" s="51"/>
      <c r="RY179" s="51"/>
      <c r="RZ179" s="51"/>
      <c r="SA179" s="51"/>
      <c r="SB179" s="51"/>
      <c r="SC179" s="51"/>
      <c r="SD179" s="51"/>
      <c r="SE179" s="51"/>
      <c r="SF179" s="51"/>
      <c r="SG179" s="51"/>
      <c r="SH179" s="51"/>
      <c r="SI179" s="51"/>
      <c r="SJ179" s="51"/>
      <c r="SK179" s="51"/>
      <c r="SL179" s="51"/>
      <c r="SM179" s="51"/>
      <c r="SN179" s="51"/>
      <c r="SO179" s="51"/>
      <c r="SP179" s="51"/>
      <c r="SQ179" s="51"/>
      <c r="SR179" s="51"/>
      <c r="SS179" s="51"/>
      <c r="ST179" s="51"/>
      <c r="SU179" s="51"/>
      <c r="SV179" s="51"/>
      <c r="SW179" s="51"/>
      <c r="SX179" s="51"/>
      <c r="SY179" s="51"/>
      <c r="SZ179" s="51"/>
      <c r="TA179" s="51"/>
      <c r="TB179" s="51"/>
      <c r="TC179" s="51"/>
      <c r="TD179" s="51"/>
      <c r="TE179" s="51"/>
      <c r="TF179" s="51"/>
      <c r="TG179" s="51"/>
      <c r="TH179" s="51"/>
      <c r="TI179" s="51"/>
      <c r="TJ179" s="51"/>
      <c r="TK179" s="51"/>
      <c r="TL179" s="51"/>
      <c r="TM179" s="51"/>
      <c r="TN179" s="51"/>
      <c r="TO179" s="51"/>
      <c r="TP179" s="51"/>
      <c r="TQ179" s="51"/>
      <c r="TR179" s="51"/>
      <c r="TS179" s="51"/>
      <c r="TT179" s="51"/>
      <c r="TU179" s="51"/>
      <c r="TV179" s="51"/>
      <c r="TW179" s="51"/>
      <c r="TX179" s="51"/>
      <c r="TY179" s="51"/>
      <c r="TZ179" s="51"/>
      <c r="UA179" s="51"/>
      <c r="UB179" s="51"/>
      <c r="UC179" s="51"/>
      <c r="UD179" s="51"/>
      <c r="UE179" s="51"/>
      <c r="UF179" s="51"/>
      <c r="UG179" s="51"/>
      <c r="UH179" s="51"/>
      <c r="UI179" s="51"/>
      <c r="UJ179" s="51"/>
      <c r="UK179" s="51"/>
      <c r="UL179" s="51"/>
      <c r="UM179" s="51"/>
      <c r="UN179" s="51"/>
      <c r="UO179" s="51"/>
      <c r="UP179" s="51"/>
      <c r="UQ179" s="51"/>
      <c r="UR179" s="51"/>
      <c r="US179" s="51"/>
      <c r="UT179" s="51"/>
      <c r="UU179" s="51"/>
      <c r="UV179" s="51"/>
      <c r="UW179" s="51"/>
      <c r="UX179" s="51"/>
      <c r="UY179" s="51"/>
      <c r="UZ179" s="51"/>
      <c r="VA179" s="51"/>
      <c r="VB179" s="51"/>
      <c r="VC179" s="51"/>
      <c r="VD179" s="51"/>
      <c r="VE179" s="51"/>
      <c r="VF179" s="51"/>
      <c r="VG179" s="51"/>
      <c r="VH179" s="51"/>
      <c r="VI179" s="51"/>
      <c r="VJ179" s="51"/>
      <c r="VK179" s="51"/>
      <c r="VL179" s="51"/>
      <c r="VM179" s="51"/>
      <c r="VN179" s="51"/>
      <c r="VO179" s="51"/>
      <c r="VP179" s="51"/>
      <c r="VQ179" s="51"/>
      <c r="VR179" s="51"/>
      <c r="VS179" s="51"/>
      <c r="VT179" s="51"/>
      <c r="VU179" s="51"/>
      <c r="VV179" s="51"/>
      <c r="VW179" s="51"/>
      <c r="VX179" s="51"/>
      <c r="VY179" s="51"/>
      <c r="VZ179" s="51"/>
      <c r="WA179" s="51"/>
      <c r="WB179" s="51"/>
      <c r="WC179" s="51"/>
      <c r="WD179" s="51"/>
      <c r="WE179" s="51"/>
      <c r="WF179" s="51"/>
      <c r="WG179" s="51"/>
      <c r="WH179" s="51"/>
      <c r="WI179" s="51"/>
      <c r="WJ179" s="51"/>
      <c r="WK179" s="51"/>
      <c r="WL179" s="51"/>
      <c r="WM179" s="51"/>
      <c r="WN179" s="51"/>
      <c r="WO179" s="51"/>
      <c r="WP179" s="51"/>
      <c r="WQ179" s="51"/>
      <c r="WR179" s="51"/>
      <c r="WS179" s="51"/>
      <c r="WT179" s="51"/>
      <c r="WU179" s="51"/>
      <c r="WV179" s="51"/>
      <c r="WW179" s="51"/>
      <c r="WX179" s="51"/>
      <c r="WY179" s="51"/>
      <c r="WZ179" s="51"/>
      <c r="XA179" s="51"/>
      <c r="XB179" s="51"/>
      <c r="XC179" s="51"/>
      <c r="XD179" s="51"/>
      <c r="XE179" s="51"/>
      <c r="XF179" s="51"/>
      <c r="XG179" s="51"/>
      <c r="XH179" s="51"/>
      <c r="XI179" s="51"/>
      <c r="XJ179" s="51"/>
      <c r="XK179" s="51"/>
      <c r="XL179" s="51"/>
      <c r="XM179" s="51"/>
      <c r="XN179" s="51"/>
      <c r="XO179" s="51"/>
      <c r="XP179" s="51"/>
      <c r="XQ179" s="51"/>
      <c r="XR179" s="51"/>
      <c r="XS179" s="51"/>
      <c r="XT179" s="51"/>
      <c r="XU179" s="51"/>
      <c r="XV179" s="51"/>
      <c r="XW179" s="51"/>
      <c r="XX179" s="51"/>
      <c r="XY179" s="51"/>
      <c r="XZ179" s="51"/>
      <c r="YA179" s="51"/>
      <c r="YB179" s="51"/>
      <c r="YC179" s="51"/>
      <c r="YD179" s="51"/>
      <c r="YE179" s="51"/>
      <c r="YF179" s="51"/>
      <c r="YG179" s="51"/>
      <c r="YH179" s="51"/>
      <c r="YI179" s="51"/>
      <c r="YJ179" s="51"/>
      <c r="YK179" s="51"/>
      <c r="YL179" s="51"/>
      <c r="YM179" s="51"/>
      <c r="YN179" s="51"/>
      <c r="YO179" s="51"/>
      <c r="YP179" s="51"/>
      <c r="YQ179" s="51"/>
      <c r="YR179" s="51"/>
    </row>
    <row r="180" spans="1:668" s="64" customFormat="1" ht="15.75" x14ac:dyDescent="0.25">
      <c r="A180" s="51"/>
      <c r="B180" s="3"/>
      <c r="C180" s="3"/>
      <c r="D180" s="51"/>
      <c r="E180" s="51"/>
      <c r="F180" s="55"/>
      <c r="G180" s="55"/>
      <c r="H180" s="55"/>
      <c r="I180" s="55"/>
      <c r="J180" s="55"/>
      <c r="K180" s="55"/>
      <c r="L180" s="73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  <c r="IT180" s="51"/>
      <c r="IU180" s="51"/>
      <c r="IV180" s="51"/>
      <c r="IW180" s="51"/>
      <c r="IX180" s="51"/>
      <c r="IY180" s="51"/>
      <c r="IZ180" s="51"/>
      <c r="JA180" s="51"/>
      <c r="JB180" s="51"/>
      <c r="JC180" s="51"/>
      <c r="JD180" s="51"/>
      <c r="JE180" s="51"/>
      <c r="JF180" s="51"/>
      <c r="JG180" s="51"/>
      <c r="JH180" s="51"/>
      <c r="JI180" s="51"/>
      <c r="JJ180" s="51"/>
      <c r="JK180" s="51"/>
      <c r="JL180" s="51"/>
      <c r="JM180" s="51"/>
      <c r="JN180" s="51"/>
      <c r="JO180" s="51"/>
      <c r="JP180" s="51"/>
      <c r="JQ180" s="51"/>
      <c r="JR180" s="51"/>
      <c r="JS180" s="51"/>
      <c r="JT180" s="51"/>
      <c r="JU180" s="51"/>
      <c r="JV180" s="51"/>
      <c r="JW180" s="51"/>
      <c r="JX180" s="51"/>
      <c r="JY180" s="51"/>
      <c r="JZ180" s="51"/>
      <c r="KA180" s="51"/>
      <c r="KB180" s="51"/>
      <c r="KC180" s="51"/>
      <c r="KD180" s="51"/>
      <c r="KE180" s="51"/>
      <c r="KF180" s="51"/>
      <c r="KG180" s="51"/>
      <c r="KH180" s="51"/>
      <c r="KI180" s="51"/>
      <c r="KJ180" s="51"/>
      <c r="KK180" s="51"/>
      <c r="KL180" s="51"/>
      <c r="KM180" s="51"/>
      <c r="KN180" s="51"/>
      <c r="KO180" s="51"/>
      <c r="KP180" s="51"/>
      <c r="KQ180" s="51"/>
      <c r="KR180" s="51"/>
      <c r="KS180" s="51"/>
      <c r="KT180" s="51"/>
      <c r="KU180" s="51"/>
      <c r="KV180" s="51"/>
      <c r="KW180" s="51"/>
      <c r="KX180" s="51"/>
      <c r="KY180" s="51"/>
      <c r="KZ180" s="51"/>
      <c r="LA180" s="51"/>
      <c r="LB180" s="51"/>
      <c r="LC180" s="51"/>
      <c r="LD180" s="51"/>
      <c r="LE180" s="51"/>
      <c r="LF180" s="51"/>
      <c r="LG180" s="51"/>
      <c r="LH180" s="51"/>
      <c r="LI180" s="51"/>
      <c r="LJ180" s="51"/>
      <c r="LK180" s="51"/>
      <c r="LL180" s="51"/>
      <c r="LM180" s="51"/>
      <c r="LN180" s="51"/>
      <c r="LO180" s="51"/>
      <c r="LP180" s="51"/>
      <c r="LQ180" s="51"/>
      <c r="LR180" s="51"/>
      <c r="LS180" s="51"/>
      <c r="LT180" s="51"/>
      <c r="LU180" s="51"/>
      <c r="LV180" s="51"/>
      <c r="LW180" s="51"/>
      <c r="LX180" s="51"/>
      <c r="LY180" s="51"/>
      <c r="LZ180" s="51"/>
      <c r="MA180" s="51"/>
      <c r="MB180" s="51"/>
      <c r="MC180" s="51"/>
      <c r="MD180" s="51"/>
      <c r="ME180" s="51"/>
      <c r="MF180" s="51"/>
      <c r="MG180" s="51"/>
      <c r="MH180" s="51"/>
      <c r="MI180" s="51"/>
      <c r="MJ180" s="51"/>
      <c r="MK180" s="51"/>
      <c r="ML180" s="51"/>
      <c r="MM180" s="51"/>
      <c r="MN180" s="51"/>
      <c r="MO180" s="51"/>
      <c r="MP180" s="51"/>
      <c r="MQ180" s="51"/>
      <c r="MR180" s="51"/>
      <c r="MS180" s="51"/>
      <c r="MT180" s="51"/>
      <c r="MU180" s="51"/>
      <c r="MV180" s="51"/>
      <c r="MW180" s="51"/>
      <c r="MX180" s="51"/>
      <c r="MY180" s="51"/>
      <c r="MZ180" s="51"/>
      <c r="NA180" s="51"/>
      <c r="NB180" s="51"/>
      <c r="NC180" s="51"/>
      <c r="ND180" s="51"/>
      <c r="NE180" s="51"/>
      <c r="NF180" s="51"/>
      <c r="NG180" s="51"/>
      <c r="NH180" s="51"/>
      <c r="NI180" s="51"/>
      <c r="NJ180" s="51"/>
      <c r="NK180" s="51"/>
      <c r="NL180" s="51"/>
      <c r="NM180" s="51"/>
      <c r="NN180" s="51"/>
      <c r="NO180" s="51"/>
      <c r="NP180" s="51"/>
      <c r="NQ180" s="51"/>
      <c r="NR180" s="51"/>
      <c r="NS180" s="51"/>
      <c r="NT180" s="51"/>
      <c r="NU180" s="51"/>
      <c r="NV180" s="51"/>
      <c r="NW180" s="51"/>
      <c r="NX180" s="51"/>
      <c r="NY180" s="51"/>
      <c r="NZ180" s="51"/>
      <c r="OA180" s="51"/>
      <c r="OB180" s="51"/>
      <c r="OC180" s="51"/>
      <c r="OD180" s="51"/>
      <c r="OE180" s="51"/>
      <c r="OF180" s="51"/>
      <c r="OG180" s="51"/>
      <c r="OH180" s="51"/>
      <c r="OI180" s="51"/>
      <c r="OJ180" s="51"/>
      <c r="OK180" s="51"/>
      <c r="OL180" s="51"/>
      <c r="OM180" s="51"/>
      <c r="ON180" s="51"/>
      <c r="OO180" s="51"/>
      <c r="OP180" s="51"/>
      <c r="OQ180" s="51"/>
      <c r="OR180" s="51"/>
      <c r="OS180" s="51"/>
      <c r="OT180" s="51"/>
      <c r="OU180" s="51"/>
      <c r="OV180" s="51"/>
      <c r="OW180" s="51"/>
      <c r="OX180" s="51"/>
      <c r="OY180" s="51"/>
      <c r="OZ180" s="51"/>
      <c r="PA180" s="51"/>
      <c r="PB180" s="51"/>
      <c r="PC180" s="51"/>
      <c r="PD180" s="51"/>
      <c r="PE180" s="51"/>
      <c r="PF180" s="51"/>
      <c r="PG180" s="51"/>
      <c r="PH180" s="51"/>
      <c r="PI180" s="51"/>
      <c r="PJ180" s="51"/>
      <c r="PK180" s="51"/>
      <c r="PL180" s="51"/>
      <c r="PM180" s="51"/>
      <c r="PN180" s="51"/>
      <c r="PO180" s="51"/>
      <c r="PP180" s="51"/>
      <c r="PQ180" s="51"/>
      <c r="PR180" s="51"/>
      <c r="PS180" s="51"/>
      <c r="PT180" s="51"/>
      <c r="PU180" s="51"/>
      <c r="PV180" s="51"/>
      <c r="PW180" s="51"/>
      <c r="PX180" s="51"/>
      <c r="PY180" s="51"/>
      <c r="PZ180" s="51"/>
      <c r="QA180" s="51"/>
      <c r="QB180" s="51"/>
      <c r="QC180" s="51"/>
      <c r="QD180" s="51"/>
      <c r="QE180" s="51"/>
      <c r="QF180" s="51"/>
      <c r="QG180" s="51"/>
      <c r="QH180" s="51"/>
      <c r="QI180" s="51"/>
      <c r="QJ180" s="51"/>
      <c r="QK180" s="51"/>
      <c r="QL180" s="51"/>
      <c r="QM180" s="51"/>
      <c r="QN180" s="51"/>
      <c r="QO180" s="51"/>
      <c r="QP180" s="51"/>
      <c r="QQ180" s="51"/>
      <c r="QR180" s="51"/>
      <c r="QS180" s="51"/>
      <c r="QT180" s="51"/>
      <c r="QU180" s="51"/>
      <c r="QV180" s="51"/>
      <c r="QW180" s="51"/>
      <c r="QX180" s="51"/>
      <c r="QY180" s="51"/>
      <c r="QZ180" s="51"/>
      <c r="RA180" s="51"/>
      <c r="RB180" s="51"/>
      <c r="RC180" s="51"/>
      <c r="RD180" s="51"/>
      <c r="RE180" s="51"/>
      <c r="RF180" s="51"/>
      <c r="RG180" s="51"/>
      <c r="RH180" s="51"/>
      <c r="RI180" s="51"/>
      <c r="RJ180" s="51"/>
      <c r="RK180" s="51"/>
      <c r="RL180" s="51"/>
      <c r="RM180" s="51"/>
      <c r="RN180" s="51"/>
      <c r="RO180" s="51"/>
      <c r="RP180" s="51"/>
      <c r="RQ180" s="51"/>
      <c r="RR180" s="51"/>
      <c r="RS180" s="51"/>
      <c r="RT180" s="51"/>
      <c r="RU180" s="51"/>
      <c r="RV180" s="51"/>
      <c r="RW180" s="51"/>
      <c r="RX180" s="51"/>
      <c r="RY180" s="51"/>
      <c r="RZ180" s="51"/>
      <c r="SA180" s="51"/>
      <c r="SB180" s="51"/>
      <c r="SC180" s="51"/>
      <c r="SD180" s="51"/>
      <c r="SE180" s="51"/>
      <c r="SF180" s="51"/>
      <c r="SG180" s="51"/>
      <c r="SH180" s="51"/>
      <c r="SI180" s="51"/>
      <c r="SJ180" s="51"/>
      <c r="SK180" s="51"/>
      <c r="SL180" s="51"/>
      <c r="SM180" s="51"/>
      <c r="SN180" s="51"/>
      <c r="SO180" s="51"/>
      <c r="SP180" s="51"/>
      <c r="SQ180" s="51"/>
      <c r="SR180" s="51"/>
      <c r="SS180" s="51"/>
      <c r="ST180" s="51"/>
      <c r="SU180" s="51"/>
      <c r="SV180" s="51"/>
      <c r="SW180" s="51"/>
      <c r="SX180" s="51"/>
      <c r="SY180" s="51"/>
      <c r="SZ180" s="51"/>
      <c r="TA180" s="51"/>
      <c r="TB180" s="51"/>
      <c r="TC180" s="51"/>
      <c r="TD180" s="51"/>
      <c r="TE180" s="51"/>
      <c r="TF180" s="51"/>
      <c r="TG180" s="51"/>
      <c r="TH180" s="51"/>
      <c r="TI180" s="51"/>
      <c r="TJ180" s="51"/>
      <c r="TK180" s="51"/>
      <c r="TL180" s="51"/>
      <c r="TM180" s="51"/>
      <c r="TN180" s="51"/>
      <c r="TO180" s="51"/>
      <c r="TP180" s="51"/>
      <c r="TQ180" s="51"/>
      <c r="TR180" s="51"/>
      <c r="TS180" s="51"/>
      <c r="TT180" s="51"/>
      <c r="TU180" s="51"/>
      <c r="TV180" s="51"/>
      <c r="TW180" s="51"/>
      <c r="TX180" s="51"/>
      <c r="TY180" s="51"/>
      <c r="TZ180" s="51"/>
      <c r="UA180" s="51"/>
      <c r="UB180" s="51"/>
      <c r="UC180" s="51"/>
      <c r="UD180" s="51"/>
      <c r="UE180" s="51"/>
      <c r="UF180" s="51"/>
      <c r="UG180" s="51"/>
      <c r="UH180" s="51"/>
      <c r="UI180" s="51"/>
      <c r="UJ180" s="51"/>
      <c r="UK180" s="51"/>
      <c r="UL180" s="51"/>
      <c r="UM180" s="51"/>
      <c r="UN180" s="51"/>
      <c r="UO180" s="51"/>
      <c r="UP180" s="51"/>
      <c r="UQ180" s="51"/>
      <c r="UR180" s="51"/>
      <c r="US180" s="51"/>
      <c r="UT180" s="51"/>
      <c r="UU180" s="51"/>
      <c r="UV180" s="51"/>
      <c r="UW180" s="51"/>
      <c r="UX180" s="51"/>
      <c r="UY180" s="51"/>
      <c r="UZ180" s="51"/>
      <c r="VA180" s="51"/>
      <c r="VB180" s="51"/>
      <c r="VC180" s="51"/>
      <c r="VD180" s="51"/>
      <c r="VE180" s="51"/>
      <c r="VF180" s="51"/>
      <c r="VG180" s="51"/>
      <c r="VH180" s="51"/>
      <c r="VI180" s="51"/>
      <c r="VJ180" s="51"/>
      <c r="VK180" s="51"/>
      <c r="VL180" s="51"/>
      <c r="VM180" s="51"/>
      <c r="VN180" s="51"/>
      <c r="VO180" s="51"/>
      <c r="VP180" s="51"/>
      <c r="VQ180" s="51"/>
      <c r="VR180" s="51"/>
      <c r="VS180" s="51"/>
      <c r="VT180" s="51"/>
      <c r="VU180" s="51"/>
      <c r="VV180" s="51"/>
      <c r="VW180" s="51"/>
      <c r="VX180" s="51"/>
      <c r="VY180" s="51"/>
      <c r="VZ180" s="51"/>
      <c r="WA180" s="51"/>
      <c r="WB180" s="51"/>
      <c r="WC180" s="51"/>
      <c r="WD180" s="51"/>
      <c r="WE180" s="51"/>
      <c r="WF180" s="51"/>
      <c r="WG180" s="51"/>
      <c r="WH180" s="51"/>
      <c r="WI180" s="51"/>
      <c r="WJ180" s="51"/>
      <c r="WK180" s="51"/>
      <c r="WL180" s="51"/>
      <c r="WM180" s="51"/>
      <c r="WN180" s="51"/>
      <c r="WO180" s="51"/>
      <c r="WP180" s="51"/>
      <c r="WQ180" s="51"/>
      <c r="WR180" s="51"/>
      <c r="WS180" s="51"/>
      <c r="WT180" s="51"/>
      <c r="WU180" s="51"/>
      <c r="WV180" s="51"/>
      <c r="WW180" s="51"/>
      <c r="WX180" s="51"/>
      <c r="WY180" s="51"/>
      <c r="WZ180" s="51"/>
      <c r="XA180" s="51"/>
      <c r="XB180" s="51"/>
      <c r="XC180" s="51"/>
      <c r="XD180" s="51"/>
      <c r="XE180" s="51"/>
      <c r="XF180" s="51"/>
      <c r="XG180" s="51"/>
      <c r="XH180" s="51"/>
      <c r="XI180" s="51"/>
      <c r="XJ180" s="51"/>
      <c r="XK180" s="51"/>
      <c r="XL180" s="51"/>
      <c r="XM180" s="51"/>
      <c r="XN180" s="51"/>
      <c r="XO180" s="51"/>
      <c r="XP180" s="51"/>
      <c r="XQ180" s="51"/>
      <c r="XR180" s="51"/>
      <c r="XS180" s="51"/>
      <c r="XT180" s="51"/>
      <c r="XU180" s="51"/>
      <c r="XV180" s="51"/>
      <c r="XW180" s="51"/>
      <c r="XX180" s="51"/>
      <c r="XY180" s="51"/>
      <c r="XZ180" s="51"/>
      <c r="YA180" s="51"/>
      <c r="YB180" s="51"/>
      <c r="YC180" s="51"/>
      <c r="YD180" s="51"/>
      <c r="YE180" s="51"/>
      <c r="YF180" s="51"/>
      <c r="YG180" s="51"/>
      <c r="YH180" s="51"/>
      <c r="YI180" s="51"/>
      <c r="YJ180" s="51"/>
      <c r="YK180" s="51"/>
      <c r="YL180" s="51"/>
      <c r="YM180" s="51"/>
      <c r="YN180" s="51"/>
      <c r="YO180" s="51"/>
      <c r="YP180" s="51"/>
      <c r="YQ180" s="51"/>
      <c r="YR180" s="51"/>
    </row>
    <row r="181" spans="1:668" s="64" customFormat="1" ht="15.75" x14ac:dyDescent="0.25">
      <c r="A181" s="51"/>
      <c r="B181" s="3"/>
      <c r="C181" s="3"/>
      <c r="D181" s="51"/>
      <c r="E181" s="51"/>
      <c r="F181" s="55"/>
      <c r="G181" s="55"/>
      <c r="H181" s="55"/>
      <c r="I181" s="55"/>
      <c r="J181" s="55"/>
      <c r="K181" s="55"/>
      <c r="L181" s="73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  <c r="IT181" s="51"/>
      <c r="IU181" s="51"/>
      <c r="IV181" s="51"/>
      <c r="IW181" s="51"/>
      <c r="IX181" s="51"/>
      <c r="IY181" s="51"/>
      <c r="IZ181" s="51"/>
      <c r="JA181" s="51"/>
      <c r="JB181" s="51"/>
      <c r="JC181" s="51"/>
      <c r="JD181" s="51"/>
      <c r="JE181" s="51"/>
      <c r="JF181" s="51"/>
      <c r="JG181" s="51"/>
      <c r="JH181" s="51"/>
      <c r="JI181" s="51"/>
      <c r="JJ181" s="51"/>
      <c r="JK181" s="51"/>
      <c r="JL181" s="51"/>
      <c r="JM181" s="51"/>
      <c r="JN181" s="51"/>
      <c r="JO181" s="51"/>
      <c r="JP181" s="51"/>
      <c r="JQ181" s="51"/>
      <c r="JR181" s="51"/>
      <c r="JS181" s="51"/>
      <c r="JT181" s="51"/>
      <c r="JU181" s="51"/>
      <c r="JV181" s="51"/>
      <c r="JW181" s="51"/>
      <c r="JX181" s="51"/>
      <c r="JY181" s="51"/>
      <c r="JZ181" s="51"/>
      <c r="KA181" s="51"/>
      <c r="KB181" s="51"/>
      <c r="KC181" s="51"/>
      <c r="KD181" s="51"/>
      <c r="KE181" s="51"/>
      <c r="KF181" s="51"/>
      <c r="KG181" s="51"/>
      <c r="KH181" s="51"/>
      <c r="KI181" s="51"/>
      <c r="KJ181" s="51"/>
      <c r="KK181" s="51"/>
      <c r="KL181" s="51"/>
      <c r="KM181" s="51"/>
      <c r="KN181" s="51"/>
      <c r="KO181" s="51"/>
      <c r="KP181" s="51"/>
      <c r="KQ181" s="51"/>
      <c r="KR181" s="51"/>
      <c r="KS181" s="51"/>
      <c r="KT181" s="51"/>
      <c r="KU181" s="51"/>
      <c r="KV181" s="51"/>
      <c r="KW181" s="51"/>
      <c r="KX181" s="51"/>
      <c r="KY181" s="51"/>
      <c r="KZ181" s="51"/>
      <c r="LA181" s="51"/>
      <c r="LB181" s="51"/>
      <c r="LC181" s="51"/>
      <c r="LD181" s="51"/>
      <c r="LE181" s="51"/>
      <c r="LF181" s="51"/>
      <c r="LG181" s="51"/>
      <c r="LH181" s="51"/>
      <c r="LI181" s="51"/>
      <c r="LJ181" s="51"/>
      <c r="LK181" s="51"/>
      <c r="LL181" s="51"/>
      <c r="LM181" s="51"/>
      <c r="LN181" s="51"/>
      <c r="LO181" s="51"/>
      <c r="LP181" s="51"/>
      <c r="LQ181" s="51"/>
      <c r="LR181" s="51"/>
      <c r="LS181" s="51"/>
      <c r="LT181" s="51"/>
      <c r="LU181" s="51"/>
      <c r="LV181" s="51"/>
      <c r="LW181" s="51"/>
      <c r="LX181" s="51"/>
      <c r="LY181" s="51"/>
      <c r="LZ181" s="51"/>
      <c r="MA181" s="51"/>
      <c r="MB181" s="51"/>
      <c r="MC181" s="51"/>
      <c r="MD181" s="51"/>
      <c r="ME181" s="51"/>
      <c r="MF181" s="51"/>
      <c r="MG181" s="51"/>
      <c r="MH181" s="51"/>
      <c r="MI181" s="51"/>
      <c r="MJ181" s="51"/>
      <c r="MK181" s="51"/>
      <c r="ML181" s="51"/>
      <c r="MM181" s="51"/>
      <c r="MN181" s="51"/>
      <c r="MO181" s="51"/>
      <c r="MP181" s="51"/>
      <c r="MQ181" s="51"/>
      <c r="MR181" s="51"/>
      <c r="MS181" s="51"/>
      <c r="MT181" s="51"/>
      <c r="MU181" s="51"/>
      <c r="MV181" s="51"/>
      <c r="MW181" s="51"/>
      <c r="MX181" s="51"/>
      <c r="MY181" s="51"/>
      <c r="MZ181" s="51"/>
      <c r="NA181" s="51"/>
      <c r="NB181" s="51"/>
      <c r="NC181" s="51"/>
      <c r="ND181" s="51"/>
      <c r="NE181" s="51"/>
      <c r="NF181" s="51"/>
      <c r="NG181" s="51"/>
      <c r="NH181" s="51"/>
      <c r="NI181" s="51"/>
      <c r="NJ181" s="51"/>
      <c r="NK181" s="51"/>
      <c r="NL181" s="51"/>
      <c r="NM181" s="51"/>
      <c r="NN181" s="51"/>
      <c r="NO181" s="51"/>
      <c r="NP181" s="51"/>
      <c r="NQ181" s="51"/>
      <c r="NR181" s="51"/>
      <c r="NS181" s="51"/>
      <c r="NT181" s="51"/>
      <c r="NU181" s="51"/>
      <c r="NV181" s="51"/>
      <c r="NW181" s="51"/>
      <c r="NX181" s="51"/>
      <c r="NY181" s="51"/>
      <c r="NZ181" s="51"/>
      <c r="OA181" s="51"/>
      <c r="OB181" s="51"/>
      <c r="OC181" s="51"/>
      <c r="OD181" s="51"/>
      <c r="OE181" s="51"/>
      <c r="OF181" s="51"/>
      <c r="OG181" s="51"/>
      <c r="OH181" s="51"/>
      <c r="OI181" s="51"/>
      <c r="OJ181" s="51"/>
      <c r="OK181" s="51"/>
      <c r="OL181" s="51"/>
      <c r="OM181" s="51"/>
      <c r="ON181" s="51"/>
      <c r="OO181" s="51"/>
      <c r="OP181" s="51"/>
      <c r="OQ181" s="51"/>
      <c r="OR181" s="51"/>
      <c r="OS181" s="51"/>
      <c r="OT181" s="51"/>
      <c r="OU181" s="51"/>
      <c r="OV181" s="51"/>
      <c r="OW181" s="51"/>
      <c r="OX181" s="51"/>
      <c r="OY181" s="51"/>
      <c r="OZ181" s="51"/>
      <c r="PA181" s="51"/>
      <c r="PB181" s="51"/>
      <c r="PC181" s="51"/>
      <c r="PD181" s="51"/>
      <c r="PE181" s="51"/>
      <c r="PF181" s="51"/>
      <c r="PG181" s="51"/>
      <c r="PH181" s="51"/>
      <c r="PI181" s="51"/>
      <c r="PJ181" s="51"/>
      <c r="PK181" s="51"/>
      <c r="PL181" s="51"/>
      <c r="PM181" s="51"/>
      <c r="PN181" s="51"/>
      <c r="PO181" s="51"/>
      <c r="PP181" s="51"/>
      <c r="PQ181" s="51"/>
      <c r="PR181" s="51"/>
      <c r="PS181" s="51"/>
      <c r="PT181" s="51"/>
      <c r="PU181" s="51"/>
      <c r="PV181" s="51"/>
      <c r="PW181" s="51"/>
      <c r="PX181" s="51"/>
      <c r="PY181" s="51"/>
      <c r="PZ181" s="51"/>
      <c r="QA181" s="51"/>
      <c r="QB181" s="51"/>
      <c r="QC181" s="51"/>
      <c r="QD181" s="51"/>
      <c r="QE181" s="51"/>
      <c r="QF181" s="51"/>
      <c r="QG181" s="51"/>
      <c r="QH181" s="51"/>
      <c r="QI181" s="51"/>
      <c r="QJ181" s="51"/>
      <c r="QK181" s="51"/>
      <c r="QL181" s="51"/>
      <c r="QM181" s="51"/>
      <c r="QN181" s="51"/>
      <c r="QO181" s="51"/>
      <c r="QP181" s="51"/>
      <c r="QQ181" s="51"/>
      <c r="QR181" s="51"/>
      <c r="QS181" s="51"/>
      <c r="QT181" s="51"/>
      <c r="QU181" s="51"/>
      <c r="QV181" s="51"/>
      <c r="QW181" s="51"/>
      <c r="QX181" s="51"/>
      <c r="QY181" s="51"/>
      <c r="QZ181" s="51"/>
      <c r="RA181" s="51"/>
      <c r="RB181" s="51"/>
      <c r="RC181" s="51"/>
      <c r="RD181" s="51"/>
      <c r="RE181" s="51"/>
      <c r="RF181" s="51"/>
      <c r="RG181" s="51"/>
      <c r="RH181" s="51"/>
      <c r="RI181" s="51"/>
      <c r="RJ181" s="51"/>
      <c r="RK181" s="51"/>
      <c r="RL181" s="51"/>
      <c r="RM181" s="51"/>
      <c r="RN181" s="51"/>
      <c r="RO181" s="51"/>
      <c r="RP181" s="51"/>
      <c r="RQ181" s="51"/>
      <c r="RR181" s="51"/>
      <c r="RS181" s="51"/>
      <c r="RT181" s="51"/>
      <c r="RU181" s="51"/>
      <c r="RV181" s="51"/>
      <c r="RW181" s="51"/>
      <c r="RX181" s="51"/>
      <c r="RY181" s="51"/>
      <c r="RZ181" s="51"/>
      <c r="SA181" s="51"/>
      <c r="SB181" s="51"/>
      <c r="SC181" s="51"/>
      <c r="SD181" s="51"/>
      <c r="SE181" s="51"/>
      <c r="SF181" s="51"/>
      <c r="SG181" s="51"/>
      <c r="SH181" s="51"/>
      <c r="SI181" s="51"/>
      <c r="SJ181" s="51"/>
      <c r="SK181" s="51"/>
      <c r="SL181" s="51"/>
      <c r="SM181" s="51"/>
      <c r="SN181" s="51"/>
      <c r="SO181" s="51"/>
      <c r="SP181" s="51"/>
      <c r="SQ181" s="51"/>
      <c r="SR181" s="51"/>
      <c r="SS181" s="51"/>
      <c r="ST181" s="51"/>
      <c r="SU181" s="51"/>
      <c r="SV181" s="51"/>
      <c r="SW181" s="51"/>
      <c r="SX181" s="51"/>
      <c r="SY181" s="51"/>
      <c r="SZ181" s="51"/>
      <c r="TA181" s="51"/>
      <c r="TB181" s="51"/>
      <c r="TC181" s="51"/>
      <c r="TD181" s="51"/>
      <c r="TE181" s="51"/>
      <c r="TF181" s="51"/>
      <c r="TG181" s="51"/>
      <c r="TH181" s="51"/>
      <c r="TI181" s="51"/>
      <c r="TJ181" s="51"/>
      <c r="TK181" s="51"/>
      <c r="TL181" s="51"/>
      <c r="TM181" s="51"/>
      <c r="TN181" s="51"/>
      <c r="TO181" s="51"/>
      <c r="TP181" s="51"/>
      <c r="TQ181" s="51"/>
      <c r="TR181" s="51"/>
      <c r="TS181" s="51"/>
      <c r="TT181" s="51"/>
      <c r="TU181" s="51"/>
      <c r="TV181" s="51"/>
      <c r="TW181" s="51"/>
      <c r="TX181" s="51"/>
      <c r="TY181" s="51"/>
      <c r="TZ181" s="51"/>
      <c r="UA181" s="51"/>
      <c r="UB181" s="51"/>
      <c r="UC181" s="51"/>
      <c r="UD181" s="51"/>
      <c r="UE181" s="51"/>
      <c r="UF181" s="51"/>
      <c r="UG181" s="51"/>
      <c r="UH181" s="51"/>
      <c r="UI181" s="51"/>
      <c r="UJ181" s="51"/>
      <c r="UK181" s="51"/>
      <c r="UL181" s="51"/>
      <c r="UM181" s="51"/>
      <c r="UN181" s="51"/>
      <c r="UO181" s="51"/>
      <c r="UP181" s="51"/>
      <c r="UQ181" s="51"/>
      <c r="UR181" s="51"/>
      <c r="US181" s="51"/>
      <c r="UT181" s="51"/>
      <c r="UU181" s="51"/>
      <c r="UV181" s="51"/>
      <c r="UW181" s="51"/>
      <c r="UX181" s="51"/>
      <c r="UY181" s="51"/>
      <c r="UZ181" s="51"/>
      <c r="VA181" s="51"/>
      <c r="VB181" s="51"/>
      <c r="VC181" s="51"/>
      <c r="VD181" s="51"/>
      <c r="VE181" s="51"/>
      <c r="VF181" s="51"/>
      <c r="VG181" s="51"/>
      <c r="VH181" s="51"/>
      <c r="VI181" s="51"/>
      <c r="VJ181" s="51"/>
      <c r="VK181" s="51"/>
      <c r="VL181" s="51"/>
      <c r="VM181" s="51"/>
      <c r="VN181" s="51"/>
      <c r="VO181" s="51"/>
      <c r="VP181" s="51"/>
      <c r="VQ181" s="51"/>
      <c r="VR181" s="51"/>
      <c r="VS181" s="51"/>
      <c r="VT181" s="51"/>
      <c r="VU181" s="51"/>
      <c r="VV181" s="51"/>
      <c r="VW181" s="51"/>
      <c r="VX181" s="51"/>
      <c r="VY181" s="51"/>
      <c r="VZ181" s="51"/>
      <c r="WA181" s="51"/>
      <c r="WB181" s="51"/>
      <c r="WC181" s="51"/>
      <c r="WD181" s="51"/>
      <c r="WE181" s="51"/>
      <c r="WF181" s="51"/>
      <c r="WG181" s="51"/>
      <c r="WH181" s="51"/>
      <c r="WI181" s="51"/>
      <c r="WJ181" s="51"/>
      <c r="WK181" s="51"/>
      <c r="WL181" s="51"/>
      <c r="WM181" s="51"/>
      <c r="WN181" s="51"/>
      <c r="WO181" s="51"/>
      <c r="WP181" s="51"/>
      <c r="WQ181" s="51"/>
      <c r="WR181" s="51"/>
      <c r="WS181" s="51"/>
      <c r="WT181" s="51"/>
      <c r="WU181" s="51"/>
      <c r="WV181" s="51"/>
      <c r="WW181" s="51"/>
      <c r="WX181" s="51"/>
      <c r="WY181" s="51"/>
      <c r="WZ181" s="51"/>
      <c r="XA181" s="51"/>
      <c r="XB181" s="51"/>
      <c r="XC181" s="51"/>
      <c r="XD181" s="51"/>
      <c r="XE181" s="51"/>
      <c r="XF181" s="51"/>
      <c r="XG181" s="51"/>
      <c r="XH181" s="51"/>
      <c r="XI181" s="51"/>
      <c r="XJ181" s="51"/>
      <c r="XK181" s="51"/>
      <c r="XL181" s="51"/>
      <c r="XM181" s="51"/>
      <c r="XN181" s="51"/>
      <c r="XO181" s="51"/>
      <c r="XP181" s="51"/>
      <c r="XQ181" s="51"/>
      <c r="XR181" s="51"/>
      <c r="XS181" s="51"/>
      <c r="XT181" s="51"/>
      <c r="XU181" s="51"/>
      <c r="XV181" s="51"/>
      <c r="XW181" s="51"/>
      <c r="XX181" s="51"/>
      <c r="XY181" s="51"/>
      <c r="XZ181" s="51"/>
      <c r="YA181" s="51"/>
      <c r="YB181" s="51"/>
      <c r="YC181" s="51"/>
      <c r="YD181" s="51"/>
      <c r="YE181" s="51"/>
      <c r="YF181" s="51"/>
      <c r="YG181" s="51"/>
      <c r="YH181" s="51"/>
      <c r="YI181" s="51"/>
      <c r="YJ181" s="51"/>
      <c r="YK181" s="51"/>
      <c r="YL181" s="51"/>
      <c r="YM181" s="51"/>
      <c r="YN181" s="51"/>
      <c r="YO181" s="51"/>
      <c r="YP181" s="51"/>
      <c r="YQ181" s="51"/>
      <c r="YR181" s="51"/>
    </row>
    <row r="182" spans="1:668" s="64" customFormat="1" ht="15.75" x14ac:dyDescent="0.25">
      <c r="A182" s="51"/>
      <c r="B182" s="3"/>
      <c r="C182" s="3"/>
      <c r="D182" s="51"/>
      <c r="E182" s="51"/>
      <c r="F182" s="55"/>
      <c r="G182" s="55"/>
      <c r="H182" s="55"/>
      <c r="I182" s="55"/>
      <c r="J182" s="55"/>
      <c r="K182" s="55"/>
      <c r="L182" s="73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  <c r="IV182" s="51"/>
      <c r="IW182" s="51"/>
      <c r="IX182" s="51"/>
      <c r="IY182" s="51"/>
      <c r="IZ182" s="51"/>
      <c r="JA182" s="51"/>
      <c r="JB182" s="51"/>
      <c r="JC182" s="51"/>
      <c r="JD182" s="51"/>
      <c r="JE182" s="51"/>
      <c r="JF182" s="51"/>
      <c r="JG182" s="51"/>
      <c r="JH182" s="51"/>
      <c r="JI182" s="51"/>
      <c r="JJ182" s="51"/>
      <c r="JK182" s="51"/>
      <c r="JL182" s="51"/>
      <c r="JM182" s="51"/>
      <c r="JN182" s="51"/>
      <c r="JO182" s="51"/>
      <c r="JP182" s="51"/>
      <c r="JQ182" s="51"/>
      <c r="JR182" s="51"/>
      <c r="JS182" s="51"/>
      <c r="JT182" s="51"/>
      <c r="JU182" s="51"/>
      <c r="JV182" s="51"/>
      <c r="JW182" s="51"/>
      <c r="JX182" s="51"/>
      <c r="JY182" s="51"/>
      <c r="JZ182" s="51"/>
      <c r="KA182" s="51"/>
      <c r="KB182" s="51"/>
      <c r="KC182" s="51"/>
      <c r="KD182" s="51"/>
      <c r="KE182" s="51"/>
      <c r="KF182" s="51"/>
      <c r="KG182" s="51"/>
      <c r="KH182" s="51"/>
      <c r="KI182" s="51"/>
      <c r="KJ182" s="51"/>
      <c r="KK182" s="51"/>
      <c r="KL182" s="51"/>
      <c r="KM182" s="51"/>
      <c r="KN182" s="51"/>
      <c r="KO182" s="51"/>
      <c r="KP182" s="51"/>
      <c r="KQ182" s="51"/>
      <c r="KR182" s="51"/>
      <c r="KS182" s="51"/>
      <c r="KT182" s="51"/>
      <c r="KU182" s="51"/>
      <c r="KV182" s="51"/>
      <c r="KW182" s="51"/>
      <c r="KX182" s="51"/>
      <c r="KY182" s="51"/>
      <c r="KZ182" s="51"/>
      <c r="LA182" s="51"/>
      <c r="LB182" s="51"/>
      <c r="LC182" s="51"/>
      <c r="LD182" s="51"/>
      <c r="LE182" s="51"/>
      <c r="LF182" s="51"/>
      <c r="LG182" s="51"/>
      <c r="LH182" s="51"/>
      <c r="LI182" s="51"/>
      <c r="LJ182" s="51"/>
      <c r="LK182" s="51"/>
      <c r="LL182" s="51"/>
      <c r="LM182" s="51"/>
      <c r="LN182" s="51"/>
      <c r="LO182" s="51"/>
      <c r="LP182" s="51"/>
      <c r="LQ182" s="51"/>
      <c r="LR182" s="51"/>
      <c r="LS182" s="51"/>
      <c r="LT182" s="51"/>
      <c r="LU182" s="51"/>
      <c r="LV182" s="51"/>
      <c r="LW182" s="51"/>
      <c r="LX182" s="51"/>
      <c r="LY182" s="51"/>
      <c r="LZ182" s="51"/>
      <c r="MA182" s="51"/>
      <c r="MB182" s="51"/>
      <c r="MC182" s="51"/>
      <c r="MD182" s="51"/>
      <c r="ME182" s="51"/>
      <c r="MF182" s="51"/>
      <c r="MG182" s="51"/>
      <c r="MH182" s="51"/>
      <c r="MI182" s="51"/>
      <c r="MJ182" s="51"/>
      <c r="MK182" s="51"/>
      <c r="ML182" s="51"/>
      <c r="MM182" s="51"/>
      <c r="MN182" s="51"/>
      <c r="MO182" s="51"/>
      <c r="MP182" s="51"/>
      <c r="MQ182" s="51"/>
      <c r="MR182" s="51"/>
      <c r="MS182" s="51"/>
      <c r="MT182" s="51"/>
      <c r="MU182" s="51"/>
      <c r="MV182" s="51"/>
      <c r="MW182" s="51"/>
      <c r="MX182" s="51"/>
      <c r="MY182" s="51"/>
      <c r="MZ182" s="51"/>
      <c r="NA182" s="51"/>
      <c r="NB182" s="51"/>
      <c r="NC182" s="51"/>
      <c r="ND182" s="51"/>
      <c r="NE182" s="51"/>
      <c r="NF182" s="51"/>
      <c r="NG182" s="51"/>
      <c r="NH182" s="51"/>
      <c r="NI182" s="51"/>
      <c r="NJ182" s="51"/>
      <c r="NK182" s="51"/>
      <c r="NL182" s="51"/>
      <c r="NM182" s="51"/>
      <c r="NN182" s="51"/>
      <c r="NO182" s="51"/>
      <c r="NP182" s="51"/>
      <c r="NQ182" s="51"/>
      <c r="NR182" s="51"/>
      <c r="NS182" s="51"/>
      <c r="NT182" s="51"/>
      <c r="NU182" s="51"/>
      <c r="NV182" s="51"/>
      <c r="NW182" s="51"/>
      <c r="NX182" s="51"/>
      <c r="NY182" s="51"/>
      <c r="NZ182" s="51"/>
      <c r="OA182" s="51"/>
      <c r="OB182" s="51"/>
      <c r="OC182" s="51"/>
      <c r="OD182" s="51"/>
      <c r="OE182" s="51"/>
      <c r="OF182" s="51"/>
      <c r="OG182" s="51"/>
      <c r="OH182" s="51"/>
      <c r="OI182" s="51"/>
      <c r="OJ182" s="51"/>
      <c r="OK182" s="51"/>
      <c r="OL182" s="51"/>
      <c r="OM182" s="51"/>
      <c r="ON182" s="51"/>
      <c r="OO182" s="51"/>
      <c r="OP182" s="51"/>
      <c r="OQ182" s="51"/>
      <c r="OR182" s="51"/>
      <c r="OS182" s="51"/>
      <c r="OT182" s="51"/>
      <c r="OU182" s="51"/>
      <c r="OV182" s="51"/>
      <c r="OW182" s="51"/>
      <c r="OX182" s="51"/>
      <c r="OY182" s="51"/>
      <c r="OZ182" s="51"/>
      <c r="PA182" s="51"/>
      <c r="PB182" s="51"/>
      <c r="PC182" s="51"/>
      <c r="PD182" s="51"/>
      <c r="PE182" s="51"/>
      <c r="PF182" s="51"/>
      <c r="PG182" s="51"/>
      <c r="PH182" s="51"/>
      <c r="PI182" s="51"/>
      <c r="PJ182" s="51"/>
      <c r="PK182" s="51"/>
      <c r="PL182" s="51"/>
      <c r="PM182" s="51"/>
      <c r="PN182" s="51"/>
      <c r="PO182" s="51"/>
      <c r="PP182" s="51"/>
      <c r="PQ182" s="51"/>
      <c r="PR182" s="51"/>
      <c r="PS182" s="51"/>
      <c r="PT182" s="51"/>
      <c r="PU182" s="51"/>
      <c r="PV182" s="51"/>
      <c r="PW182" s="51"/>
      <c r="PX182" s="51"/>
      <c r="PY182" s="51"/>
      <c r="PZ182" s="51"/>
      <c r="QA182" s="51"/>
      <c r="QB182" s="51"/>
      <c r="QC182" s="51"/>
      <c r="QD182" s="51"/>
      <c r="QE182" s="51"/>
      <c r="QF182" s="51"/>
      <c r="QG182" s="51"/>
      <c r="QH182" s="51"/>
      <c r="QI182" s="51"/>
      <c r="QJ182" s="51"/>
      <c r="QK182" s="51"/>
      <c r="QL182" s="51"/>
      <c r="QM182" s="51"/>
      <c r="QN182" s="51"/>
      <c r="QO182" s="51"/>
      <c r="QP182" s="51"/>
      <c r="QQ182" s="51"/>
      <c r="QR182" s="51"/>
      <c r="QS182" s="51"/>
      <c r="QT182" s="51"/>
      <c r="QU182" s="51"/>
      <c r="QV182" s="51"/>
      <c r="QW182" s="51"/>
      <c r="QX182" s="51"/>
      <c r="QY182" s="51"/>
      <c r="QZ182" s="51"/>
      <c r="RA182" s="51"/>
      <c r="RB182" s="51"/>
      <c r="RC182" s="51"/>
      <c r="RD182" s="51"/>
      <c r="RE182" s="51"/>
      <c r="RF182" s="51"/>
      <c r="RG182" s="51"/>
      <c r="RH182" s="51"/>
      <c r="RI182" s="51"/>
      <c r="RJ182" s="51"/>
      <c r="RK182" s="51"/>
      <c r="RL182" s="51"/>
      <c r="RM182" s="51"/>
      <c r="RN182" s="51"/>
      <c r="RO182" s="51"/>
      <c r="RP182" s="51"/>
      <c r="RQ182" s="51"/>
      <c r="RR182" s="51"/>
      <c r="RS182" s="51"/>
      <c r="RT182" s="51"/>
      <c r="RU182" s="51"/>
      <c r="RV182" s="51"/>
      <c r="RW182" s="51"/>
      <c r="RX182" s="51"/>
      <c r="RY182" s="51"/>
      <c r="RZ182" s="51"/>
      <c r="SA182" s="51"/>
      <c r="SB182" s="51"/>
      <c r="SC182" s="51"/>
      <c r="SD182" s="51"/>
      <c r="SE182" s="51"/>
      <c r="SF182" s="51"/>
      <c r="SG182" s="51"/>
      <c r="SH182" s="51"/>
      <c r="SI182" s="51"/>
      <c r="SJ182" s="51"/>
      <c r="SK182" s="51"/>
      <c r="SL182" s="51"/>
      <c r="SM182" s="51"/>
      <c r="SN182" s="51"/>
      <c r="SO182" s="51"/>
      <c r="SP182" s="51"/>
      <c r="SQ182" s="51"/>
      <c r="SR182" s="51"/>
      <c r="SS182" s="51"/>
      <c r="ST182" s="51"/>
      <c r="SU182" s="51"/>
      <c r="SV182" s="51"/>
      <c r="SW182" s="51"/>
      <c r="SX182" s="51"/>
      <c r="SY182" s="51"/>
      <c r="SZ182" s="51"/>
      <c r="TA182" s="51"/>
      <c r="TB182" s="51"/>
      <c r="TC182" s="51"/>
      <c r="TD182" s="51"/>
      <c r="TE182" s="51"/>
      <c r="TF182" s="51"/>
      <c r="TG182" s="51"/>
      <c r="TH182" s="51"/>
      <c r="TI182" s="51"/>
      <c r="TJ182" s="51"/>
      <c r="TK182" s="51"/>
      <c r="TL182" s="51"/>
      <c r="TM182" s="51"/>
      <c r="TN182" s="51"/>
      <c r="TO182" s="51"/>
      <c r="TP182" s="51"/>
      <c r="TQ182" s="51"/>
      <c r="TR182" s="51"/>
      <c r="TS182" s="51"/>
      <c r="TT182" s="51"/>
      <c r="TU182" s="51"/>
      <c r="TV182" s="51"/>
      <c r="TW182" s="51"/>
      <c r="TX182" s="51"/>
      <c r="TY182" s="51"/>
      <c r="TZ182" s="51"/>
      <c r="UA182" s="51"/>
      <c r="UB182" s="51"/>
      <c r="UC182" s="51"/>
      <c r="UD182" s="51"/>
      <c r="UE182" s="51"/>
      <c r="UF182" s="51"/>
      <c r="UG182" s="51"/>
      <c r="UH182" s="51"/>
      <c r="UI182" s="51"/>
      <c r="UJ182" s="51"/>
      <c r="UK182" s="51"/>
      <c r="UL182" s="51"/>
      <c r="UM182" s="51"/>
      <c r="UN182" s="51"/>
      <c r="UO182" s="51"/>
      <c r="UP182" s="51"/>
      <c r="UQ182" s="51"/>
      <c r="UR182" s="51"/>
      <c r="US182" s="51"/>
      <c r="UT182" s="51"/>
      <c r="UU182" s="51"/>
      <c r="UV182" s="51"/>
      <c r="UW182" s="51"/>
      <c r="UX182" s="51"/>
      <c r="UY182" s="51"/>
      <c r="UZ182" s="51"/>
      <c r="VA182" s="51"/>
      <c r="VB182" s="51"/>
      <c r="VC182" s="51"/>
      <c r="VD182" s="51"/>
      <c r="VE182" s="51"/>
      <c r="VF182" s="51"/>
      <c r="VG182" s="51"/>
      <c r="VH182" s="51"/>
      <c r="VI182" s="51"/>
      <c r="VJ182" s="51"/>
      <c r="VK182" s="51"/>
      <c r="VL182" s="51"/>
      <c r="VM182" s="51"/>
      <c r="VN182" s="51"/>
      <c r="VO182" s="51"/>
      <c r="VP182" s="51"/>
      <c r="VQ182" s="51"/>
      <c r="VR182" s="51"/>
      <c r="VS182" s="51"/>
      <c r="VT182" s="51"/>
      <c r="VU182" s="51"/>
      <c r="VV182" s="51"/>
      <c r="VW182" s="51"/>
      <c r="VX182" s="51"/>
      <c r="VY182" s="51"/>
      <c r="VZ182" s="51"/>
      <c r="WA182" s="51"/>
      <c r="WB182" s="51"/>
      <c r="WC182" s="51"/>
      <c r="WD182" s="51"/>
      <c r="WE182" s="51"/>
      <c r="WF182" s="51"/>
      <c r="WG182" s="51"/>
      <c r="WH182" s="51"/>
      <c r="WI182" s="51"/>
      <c r="WJ182" s="51"/>
      <c r="WK182" s="51"/>
      <c r="WL182" s="51"/>
      <c r="WM182" s="51"/>
      <c r="WN182" s="51"/>
      <c r="WO182" s="51"/>
      <c r="WP182" s="51"/>
      <c r="WQ182" s="51"/>
      <c r="WR182" s="51"/>
      <c r="WS182" s="51"/>
      <c r="WT182" s="51"/>
      <c r="WU182" s="51"/>
      <c r="WV182" s="51"/>
      <c r="WW182" s="51"/>
      <c r="WX182" s="51"/>
      <c r="WY182" s="51"/>
      <c r="WZ182" s="51"/>
      <c r="XA182" s="51"/>
      <c r="XB182" s="51"/>
      <c r="XC182" s="51"/>
      <c r="XD182" s="51"/>
      <c r="XE182" s="51"/>
      <c r="XF182" s="51"/>
      <c r="XG182" s="51"/>
      <c r="XH182" s="51"/>
      <c r="XI182" s="51"/>
      <c r="XJ182" s="51"/>
      <c r="XK182" s="51"/>
      <c r="XL182" s="51"/>
      <c r="XM182" s="51"/>
      <c r="XN182" s="51"/>
      <c r="XO182" s="51"/>
      <c r="XP182" s="51"/>
      <c r="XQ182" s="51"/>
      <c r="XR182" s="51"/>
      <c r="XS182" s="51"/>
      <c r="XT182" s="51"/>
      <c r="XU182" s="51"/>
      <c r="XV182" s="51"/>
      <c r="XW182" s="51"/>
      <c r="XX182" s="51"/>
      <c r="XY182" s="51"/>
      <c r="XZ182" s="51"/>
      <c r="YA182" s="51"/>
      <c r="YB182" s="51"/>
      <c r="YC182" s="51"/>
      <c r="YD182" s="51"/>
      <c r="YE182" s="51"/>
      <c r="YF182" s="51"/>
      <c r="YG182" s="51"/>
      <c r="YH182" s="51"/>
      <c r="YI182" s="51"/>
      <c r="YJ182" s="51"/>
      <c r="YK182" s="51"/>
      <c r="YL182" s="51"/>
      <c r="YM182" s="51"/>
      <c r="YN182" s="51"/>
      <c r="YO182" s="51"/>
      <c r="YP182" s="51"/>
      <c r="YQ182" s="51"/>
      <c r="YR182" s="51"/>
    </row>
    <row r="183" spans="1:668" s="64" customFormat="1" ht="15.75" x14ac:dyDescent="0.25">
      <c r="A183" s="51"/>
      <c r="B183" s="3"/>
      <c r="C183" s="3"/>
      <c r="D183" s="51"/>
      <c r="E183" s="51"/>
      <c r="F183" s="55"/>
      <c r="G183" s="55"/>
      <c r="H183" s="55"/>
      <c r="I183" s="55"/>
      <c r="J183" s="55"/>
      <c r="K183" s="55"/>
      <c r="L183" s="73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  <c r="IT183" s="51"/>
      <c r="IU183" s="51"/>
      <c r="IV183" s="51"/>
      <c r="IW183" s="51"/>
      <c r="IX183" s="51"/>
      <c r="IY183" s="51"/>
      <c r="IZ183" s="51"/>
      <c r="JA183" s="51"/>
      <c r="JB183" s="51"/>
      <c r="JC183" s="51"/>
      <c r="JD183" s="51"/>
      <c r="JE183" s="51"/>
      <c r="JF183" s="51"/>
      <c r="JG183" s="51"/>
      <c r="JH183" s="51"/>
      <c r="JI183" s="51"/>
      <c r="JJ183" s="51"/>
      <c r="JK183" s="51"/>
      <c r="JL183" s="51"/>
      <c r="JM183" s="51"/>
      <c r="JN183" s="51"/>
      <c r="JO183" s="51"/>
      <c r="JP183" s="51"/>
      <c r="JQ183" s="51"/>
      <c r="JR183" s="51"/>
      <c r="JS183" s="51"/>
      <c r="JT183" s="51"/>
      <c r="JU183" s="51"/>
      <c r="JV183" s="51"/>
      <c r="JW183" s="51"/>
      <c r="JX183" s="51"/>
      <c r="JY183" s="51"/>
      <c r="JZ183" s="51"/>
      <c r="KA183" s="51"/>
      <c r="KB183" s="51"/>
      <c r="KC183" s="51"/>
      <c r="KD183" s="51"/>
      <c r="KE183" s="51"/>
      <c r="KF183" s="51"/>
      <c r="KG183" s="51"/>
      <c r="KH183" s="51"/>
      <c r="KI183" s="51"/>
      <c r="KJ183" s="51"/>
      <c r="KK183" s="51"/>
      <c r="KL183" s="51"/>
      <c r="KM183" s="51"/>
      <c r="KN183" s="51"/>
      <c r="KO183" s="51"/>
      <c r="KP183" s="51"/>
      <c r="KQ183" s="51"/>
      <c r="KR183" s="51"/>
      <c r="KS183" s="51"/>
      <c r="KT183" s="51"/>
      <c r="KU183" s="51"/>
      <c r="KV183" s="51"/>
      <c r="KW183" s="51"/>
      <c r="KX183" s="51"/>
      <c r="KY183" s="51"/>
      <c r="KZ183" s="51"/>
      <c r="LA183" s="51"/>
      <c r="LB183" s="51"/>
      <c r="LC183" s="51"/>
      <c r="LD183" s="51"/>
      <c r="LE183" s="51"/>
      <c r="LF183" s="51"/>
      <c r="LG183" s="51"/>
      <c r="LH183" s="51"/>
      <c r="LI183" s="51"/>
      <c r="LJ183" s="51"/>
      <c r="LK183" s="51"/>
      <c r="LL183" s="51"/>
      <c r="LM183" s="51"/>
      <c r="LN183" s="51"/>
      <c r="LO183" s="51"/>
      <c r="LP183" s="51"/>
      <c r="LQ183" s="51"/>
      <c r="LR183" s="51"/>
      <c r="LS183" s="51"/>
      <c r="LT183" s="51"/>
      <c r="LU183" s="51"/>
      <c r="LV183" s="51"/>
      <c r="LW183" s="51"/>
      <c r="LX183" s="51"/>
      <c r="LY183" s="51"/>
      <c r="LZ183" s="51"/>
      <c r="MA183" s="51"/>
      <c r="MB183" s="51"/>
      <c r="MC183" s="51"/>
      <c r="MD183" s="51"/>
      <c r="ME183" s="51"/>
      <c r="MF183" s="51"/>
      <c r="MG183" s="51"/>
      <c r="MH183" s="51"/>
      <c r="MI183" s="51"/>
      <c r="MJ183" s="51"/>
      <c r="MK183" s="51"/>
      <c r="ML183" s="51"/>
      <c r="MM183" s="51"/>
      <c r="MN183" s="51"/>
      <c r="MO183" s="51"/>
      <c r="MP183" s="51"/>
      <c r="MQ183" s="51"/>
      <c r="MR183" s="51"/>
      <c r="MS183" s="51"/>
      <c r="MT183" s="51"/>
      <c r="MU183" s="51"/>
      <c r="MV183" s="51"/>
      <c r="MW183" s="51"/>
      <c r="MX183" s="51"/>
      <c r="MY183" s="51"/>
      <c r="MZ183" s="51"/>
      <c r="NA183" s="51"/>
      <c r="NB183" s="51"/>
      <c r="NC183" s="51"/>
      <c r="ND183" s="51"/>
      <c r="NE183" s="51"/>
      <c r="NF183" s="51"/>
      <c r="NG183" s="51"/>
      <c r="NH183" s="51"/>
      <c r="NI183" s="51"/>
      <c r="NJ183" s="51"/>
      <c r="NK183" s="51"/>
      <c r="NL183" s="51"/>
      <c r="NM183" s="51"/>
      <c r="NN183" s="51"/>
      <c r="NO183" s="51"/>
      <c r="NP183" s="51"/>
      <c r="NQ183" s="51"/>
      <c r="NR183" s="51"/>
      <c r="NS183" s="51"/>
      <c r="NT183" s="51"/>
      <c r="NU183" s="51"/>
      <c r="NV183" s="51"/>
      <c r="NW183" s="51"/>
      <c r="NX183" s="51"/>
      <c r="NY183" s="51"/>
      <c r="NZ183" s="51"/>
      <c r="OA183" s="51"/>
      <c r="OB183" s="51"/>
      <c r="OC183" s="51"/>
      <c r="OD183" s="51"/>
      <c r="OE183" s="51"/>
      <c r="OF183" s="51"/>
      <c r="OG183" s="51"/>
      <c r="OH183" s="51"/>
      <c r="OI183" s="51"/>
      <c r="OJ183" s="51"/>
      <c r="OK183" s="51"/>
      <c r="OL183" s="51"/>
      <c r="OM183" s="51"/>
      <c r="ON183" s="51"/>
      <c r="OO183" s="51"/>
      <c r="OP183" s="51"/>
      <c r="OQ183" s="51"/>
      <c r="OR183" s="51"/>
      <c r="OS183" s="51"/>
      <c r="OT183" s="51"/>
      <c r="OU183" s="51"/>
      <c r="OV183" s="51"/>
      <c r="OW183" s="51"/>
      <c r="OX183" s="51"/>
      <c r="OY183" s="51"/>
      <c r="OZ183" s="51"/>
      <c r="PA183" s="51"/>
      <c r="PB183" s="51"/>
      <c r="PC183" s="51"/>
      <c r="PD183" s="51"/>
      <c r="PE183" s="51"/>
      <c r="PF183" s="51"/>
      <c r="PG183" s="51"/>
      <c r="PH183" s="51"/>
      <c r="PI183" s="51"/>
      <c r="PJ183" s="51"/>
      <c r="PK183" s="51"/>
      <c r="PL183" s="51"/>
      <c r="PM183" s="51"/>
      <c r="PN183" s="51"/>
      <c r="PO183" s="51"/>
      <c r="PP183" s="51"/>
      <c r="PQ183" s="51"/>
      <c r="PR183" s="51"/>
      <c r="PS183" s="51"/>
      <c r="PT183" s="51"/>
      <c r="PU183" s="51"/>
      <c r="PV183" s="51"/>
      <c r="PW183" s="51"/>
      <c r="PX183" s="51"/>
      <c r="PY183" s="51"/>
      <c r="PZ183" s="51"/>
      <c r="QA183" s="51"/>
      <c r="QB183" s="51"/>
      <c r="QC183" s="51"/>
      <c r="QD183" s="51"/>
      <c r="QE183" s="51"/>
      <c r="QF183" s="51"/>
      <c r="QG183" s="51"/>
      <c r="QH183" s="51"/>
      <c r="QI183" s="51"/>
      <c r="QJ183" s="51"/>
      <c r="QK183" s="51"/>
      <c r="QL183" s="51"/>
      <c r="QM183" s="51"/>
      <c r="QN183" s="51"/>
      <c r="QO183" s="51"/>
      <c r="QP183" s="51"/>
      <c r="QQ183" s="51"/>
      <c r="QR183" s="51"/>
      <c r="QS183" s="51"/>
      <c r="QT183" s="51"/>
      <c r="QU183" s="51"/>
      <c r="QV183" s="51"/>
      <c r="QW183" s="51"/>
      <c r="QX183" s="51"/>
      <c r="QY183" s="51"/>
      <c r="QZ183" s="51"/>
      <c r="RA183" s="51"/>
      <c r="RB183" s="51"/>
      <c r="RC183" s="51"/>
      <c r="RD183" s="51"/>
      <c r="RE183" s="51"/>
      <c r="RF183" s="51"/>
      <c r="RG183" s="51"/>
      <c r="RH183" s="51"/>
      <c r="RI183" s="51"/>
      <c r="RJ183" s="51"/>
      <c r="RK183" s="51"/>
      <c r="RL183" s="51"/>
      <c r="RM183" s="51"/>
      <c r="RN183" s="51"/>
      <c r="RO183" s="51"/>
      <c r="RP183" s="51"/>
      <c r="RQ183" s="51"/>
      <c r="RR183" s="51"/>
      <c r="RS183" s="51"/>
      <c r="RT183" s="51"/>
      <c r="RU183" s="51"/>
      <c r="RV183" s="51"/>
      <c r="RW183" s="51"/>
      <c r="RX183" s="51"/>
      <c r="RY183" s="51"/>
      <c r="RZ183" s="51"/>
      <c r="SA183" s="51"/>
      <c r="SB183" s="51"/>
      <c r="SC183" s="51"/>
      <c r="SD183" s="51"/>
      <c r="SE183" s="51"/>
      <c r="SF183" s="51"/>
      <c r="SG183" s="51"/>
      <c r="SH183" s="51"/>
      <c r="SI183" s="51"/>
      <c r="SJ183" s="51"/>
      <c r="SK183" s="51"/>
      <c r="SL183" s="51"/>
      <c r="SM183" s="51"/>
      <c r="SN183" s="51"/>
      <c r="SO183" s="51"/>
      <c r="SP183" s="51"/>
      <c r="SQ183" s="51"/>
      <c r="SR183" s="51"/>
      <c r="SS183" s="51"/>
      <c r="ST183" s="51"/>
      <c r="SU183" s="51"/>
      <c r="SV183" s="51"/>
      <c r="SW183" s="51"/>
      <c r="SX183" s="51"/>
      <c r="SY183" s="51"/>
      <c r="SZ183" s="51"/>
      <c r="TA183" s="51"/>
      <c r="TB183" s="51"/>
      <c r="TC183" s="51"/>
      <c r="TD183" s="51"/>
      <c r="TE183" s="51"/>
      <c r="TF183" s="51"/>
      <c r="TG183" s="51"/>
      <c r="TH183" s="51"/>
      <c r="TI183" s="51"/>
      <c r="TJ183" s="51"/>
      <c r="TK183" s="51"/>
      <c r="TL183" s="51"/>
      <c r="TM183" s="51"/>
      <c r="TN183" s="51"/>
      <c r="TO183" s="51"/>
      <c r="TP183" s="51"/>
      <c r="TQ183" s="51"/>
      <c r="TR183" s="51"/>
      <c r="TS183" s="51"/>
      <c r="TT183" s="51"/>
      <c r="TU183" s="51"/>
      <c r="TV183" s="51"/>
      <c r="TW183" s="51"/>
      <c r="TX183" s="51"/>
      <c r="TY183" s="51"/>
      <c r="TZ183" s="51"/>
      <c r="UA183" s="51"/>
      <c r="UB183" s="51"/>
      <c r="UC183" s="51"/>
      <c r="UD183" s="51"/>
      <c r="UE183" s="51"/>
      <c r="UF183" s="51"/>
      <c r="UG183" s="51"/>
      <c r="UH183" s="51"/>
      <c r="UI183" s="51"/>
      <c r="UJ183" s="51"/>
      <c r="UK183" s="51"/>
      <c r="UL183" s="51"/>
      <c r="UM183" s="51"/>
      <c r="UN183" s="51"/>
      <c r="UO183" s="51"/>
      <c r="UP183" s="51"/>
      <c r="UQ183" s="51"/>
      <c r="UR183" s="51"/>
      <c r="US183" s="51"/>
      <c r="UT183" s="51"/>
      <c r="UU183" s="51"/>
      <c r="UV183" s="51"/>
      <c r="UW183" s="51"/>
      <c r="UX183" s="51"/>
      <c r="UY183" s="51"/>
      <c r="UZ183" s="51"/>
      <c r="VA183" s="51"/>
      <c r="VB183" s="51"/>
      <c r="VC183" s="51"/>
      <c r="VD183" s="51"/>
      <c r="VE183" s="51"/>
      <c r="VF183" s="51"/>
      <c r="VG183" s="51"/>
      <c r="VH183" s="51"/>
      <c r="VI183" s="51"/>
      <c r="VJ183" s="51"/>
      <c r="VK183" s="51"/>
      <c r="VL183" s="51"/>
      <c r="VM183" s="51"/>
      <c r="VN183" s="51"/>
      <c r="VO183" s="51"/>
      <c r="VP183" s="51"/>
      <c r="VQ183" s="51"/>
      <c r="VR183" s="51"/>
      <c r="VS183" s="51"/>
      <c r="VT183" s="51"/>
      <c r="VU183" s="51"/>
      <c r="VV183" s="51"/>
      <c r="VW183" s="51"/>
      <c r="VX183" s="51"/>
      <c r="VY183" s="51"/>
      <c r="VZ183" s="51"/>
      <c r="WA183" s="51"/>
      <c r="WB183" s="51"/>
      <c r="WC183" s="51"/>
      <c r="WD183" s="51"/>
      <c r="WE183" s="51"/>
      <c r="WF183" s="51"/>
      <c r="WG183" s="51"/>
      <c r="WH183" s="51"/>
      <c r="WI183" s="51"/>
      <c r="WJ183" s="51"/>
      <c r="WK183" s="51"/>
      <c r="WL183" s="51"/>
      <c r="WM183" s="51"/>
      <c r="WN183" s="51"/>
      <c r="WO183" s="51"/>
      <c r="WP183" s="51"/>
      <c r="WQ183" s="51"/>
      <c r="WR183" s="51"/>
      <c r="WS183" s="51"/>
      <c r="WT183" s="51"/>
      <c r="WU183" s="51"/>
      <c r="WV183" s="51"/>
      <c r="WW183" s="51"/>
      <c r="WX183" s="51"/>
      <c r="WY183" s="51"/>
      <c r="WZ183" s="51"/>
      <c r="XA183" s="51"/>
      <c r="XB183" s="51"/>
      <c r="XC183" s="51"/>
      <c r="XD183" s="51"/>
      <c r="XE183" s="51"/>
      <c r="XF183" s="51"/>
      <c r="XG183" s="51"/>
      <c r="XH183" s="51"/>
      <c r="XI183" s="51"/>
      <c r="XJ183" s="51"/>
      <c r="XK183" s="51"/>
      <c r="XL183" s="51"/>
      <c r="XM183" s="51"/>
      <c r="XN183" s="51"/>
      <c r="XO183" s="51"/>
      <c r="XP183" s="51"/>
      <c r="XQ183" s="51"/>
      <c r="XR183" s="51"/>
      <c r="XS183" s="51"/>
      <c r="XT183" s="51"/>
      <c r="XU183" s="51"/>
      <c r="XV183" s="51"/>
      <c r="XW183" s="51"/>
      <c r="XX183" s="51"/>
      <c r="XY183" s="51"/>
      <c r="XZ183" s="51"/>
      <c r="YA183" s="51"/>
      <c r="YB183" s="51"/>
      <c r="YC183" s="51"/>
      <c r="YD183" s="51"/>
      <c r="YE183" s="51"/>
      <c r="YF183" s="51"/>
      <c r="YG183" s="51"/>
      <c r="YH183" s="51"/>
      <c r="YI183" s="51"/>
      <c r="YJ183" s="51"/>
      <c r="YK183" s="51"/>
      <c r="YL183" s="51"/>
      <c r="YM183" s="51"/>
      <c r="YN183" s="51"/>
      <c r="YO183" s="51"/>
      <c r="YP183" s="51"/>
      <c r="YQ183" s="51"/>
      <c r="YR183" s="51"/>
    </row>
    <row r="184" spans="1:668" s="64" customFormat="1" ht="15.75" x14ac:dyDescent="0.25">
      <c r="A184" s="51"/>
      <c r="B184" s="3"/>
      <c r="C184" s="3"/>
      <c r="D184" s="51"/>
      <c r="E184" s="51"/>
      <c r="F184" s="55"/>
      <c r="G184" s="55"/>
      <c r="H184" s="55"/>
      <c r="I184" s="55"/>
      <c r="J184" s="55"/>
      <c r="K184" s="55"/>
      <c r="L184" s="73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  <c r="IS184" s="51"/>
      <c r="IT184" s="51"/>
      <c r="IU184" s="51"/>
      <c r="IV184" s="51"/>
      <c r="IW184" s="51"/>
      <c r="IX184" s="51"/>
      <c r="IY184" s="51"/>
      <c r="IZ184" s="51"/>
      <c r="JA184" s="51"/>
      <c r="JB184" s="51"/>
      <c r="JC184" s="51"/>
      <c r="JD184" s="51"/>
      <c r="JE184" s="51"/>
      <c r="JF184" s="51"/>
      <c r="JG184" s="51"/>
      <c r="JH184" s="51"/>
      <c r="JI184" s="51"/>
      <c r="JJ184" s="51"/>
      <c r="JK184" s="51"/>
      <c r="JL184" s="51"/>
      <c r="JM184" s="51"/>
      <c r="JN184" s="51"/>
      <c r="JO184" s="51"/>
      <c r="JP184" s="51"/>
      <c r="JQ184" s="51"/>
      <c r="JR184" s="51"/>
      <c r="JS184" s="51"/>
      <c r="JT184" s="51"/>
      <c r="JU184" s="51"/>
      <c r="JV184" s="51"/>
      <c r="JW184" s="51"/>
      <c r="JX184" s="51"/>
      <c r="JY184" s="51"/>
      <c r="JZ184" s="51"/>
      <c r="KA184" s="51"/>
      <c r="KB184" s="51"/>
      <c r="KC184" s="51"/>
      <c r="KD184" s="51"/>
      <c r="KE184" s="51"/>
      <c r="KF184" s="51"/>
      <c r="KG184" s="51"/>
      <c r="KH184" s="51"/>
      <c r="KI184" s="51"/>
      <c r="KJ184" s="51"/>
      <c r="KK184" s="51"/>
      <c r="KL184" s="51"/>
      <c r="KM184" s="51"/>
      <c r="KN184" s="51"/>
      <c r="KO184" s="51"/>
      <c r="KP184" s="51"/>
      <c r="KQ184" s="51"/>
      <c r="KR184" s="51"/>
      <c r="KS184" s="51"/>
      <c r="KT184" s="51"/>
      <c r="KU184" s="51"/>
      <c r="KV184" s="51"/>
      <c r="KW184" s="51"/>
      <c r="KX184" s="51"/>
      <c r="KY184" s="51"/>
      <c r="KZ184" s="51"/>
      <c r="LA184" s="51"/>
      <c r="LB184" s="51"/>
      <c r="LC184" s="51"/>
      <c r="LD184" s="51"/>
      <c r="LE184" s="51"/>
      <c r="LF184" s="51"/>
      <c r="LG184" s="51"/>
      <c r="LH184" s="51"/>
      <c r="LI184" s="51"/>
      <c r="LJ184" s="51"/>
      <c r="LK184" s="51"/>
      <c r="LL184" s="51"/>
      <c r="LM184" s="51"/>
      <c r="LN184" s="51"/>
      <c r="LO184" s="51"/>
      <c r="LP184" s="51"/>
      <c r="LQ184" s="51"/>
      <c r="LR184" s="51"/>
      <c r="LS184" s="51"/>
      <c r="LT184" s="51"/>
      <c r="LU184" s="51"/>
      <c r="LV184" s="51"/>
      <c r="LW184" s="51"/>
      <c r="LX184" s="51"/>
      <c r="LY184" s="51"/>
      <c r="LZ184" s="51"/>
      <c r="MA184" s="51"/>
      <c r="MB184" s="51"/>
      <c r="MC184" s="51"/>
      <c r="MD184" s="51"/>
      <c r="ME184" s="51"/>
      <c r="MF184" s="51"/>
      <c r="MG184" s="51"/>
      <c r="MH184" s="51"/>
      <c r="MI184" s="51"/>
      <c r="MJ184" s="51"/>
      <c r="MK184" s="51"/>
      <c r="ML184" s="51"/>
      <c r="MM184" s="51"/>
      <c r="MN184" s="51"/>
      <c r="MO184" s="51"/>
      <c r="MP184" s="51"/>
      <c r="MQ184" s="51"/>
      <c r="MR184" s="51"/>
      <c r="MS184" s="51"/>
      <c r="MT184" s="51"/>
      <c r="MU184" s="51"/>
      <c r="MV184" s="51"/>
      <c r="MW184" s="51"/>
      <c r="MX184" s="51"/>
      <c r="MY184" s="51"/>
      <c r="MZ184" s="51"/>
      <c r="NA184" s="51"/>
      <c r="NB184" s="51"/>
      <c r="NC184" s="51"/>
      <c r="ND184" s="51"/>
      <c r="NE184" s="51"/>
      <c r="NF184" s="51"/>
      <c r="NG184" s="51"/>
      <c r="NH184" s="51"/>
      <c r="NI184" s="51"/>
      <c r="NJ184" s="51"/>
      <c r="NK184" s="51"/>
      <c r="NL184" s="51"/>
      <c r="NM184" s="51"/>
      <c r="NN184" s="51"/>
      <c r="NO184" s="51"/>
      <c r="NP184" s="51"/>
      <c r="NQ184" s="51"/>
      <c r="NR184" s="51"/>
      <c r="NS184" s="51"/>
      <c r="NT184" s="51"/>
      <c r="NU184" s="51"/>
      <c r="NV184" s="51"/>
      <c r="NW184" s="51"/>
      <c r="NX184" s="51"/>
      <c r="NY184" s="51"/>
      <c r="NZ184" s="51"/>
      <c r="OA184" s="51"/>
      <c r="OB184" s="51"/>
      <c r="OC184" s="51"/>
      <c r="OD184" s="51"/>
      <c r="OE184" s="51"/>
      <c r="OF184" s="51"/>
      <c r="OG184" s="51"/>
      <c r="OH184" s="51"/>
      <c r="OI184" s="51"/>
      <c r="OJ184" s="51"/>
      <c r="OK184" s="51"/>
      <c r="OL184" s="51"/>
      <c r="OM184" s="51"/>
      <c r="ON184" s="51"/>
      <c r="OO184" s="51"/>
      <c r="OP184" s="51"/>
      <c r="OQ184" s="51"/>
      <c r="OR184" s="51"/>
      <c r="OS184" s="51"/>
      <c r="OT184" s="51"/>
      <c r="OU184" s="51"/>
      <c r="OV184" s="51"/>
      <c r="OW184" s="51"/>
      <c r="OX184" s="51"/>
      <c r="OY184" s="51"/>
      <c r="OZ184" s="51"/>
      <c r="PA184" s="51"/>
      <c r="PB184" s="51"/>
      <c r="PC184" s="51"/>
      <c r="PD184" s="51"/>
      <c r="PE184" s="51"/>
      <c r="PF184" s="51"/>
      <c r="PG184" s="51"/>
      <c r="PH184" s="51"/>
      <c r="PI184" s="51"/>
      <c r="PJ184" s="51"/>
      <c r="PK184" s="51"/>
      <c r="PL184" s="51"/>
      <c r="PM184" s="51"/>
      <c r="PN184" s="51"/>
      <c r="PO184" s="51"/>
      <c r="PP184" s="51"/>
      <c r="PQ184" s="51"/>
      <c r="PR184" s="51"/>
      <c r="PS184" s="51"/>
      <c r="PT184" s="51"/>
      <c r="PU184" s="51"/>
      <c r="PV184" s="51"/>
      <c r="PW184" s="51"/>
      <c r="PX184" s="51"/>
      <c r="PY184" s="51"/>
      <c r="PZ184" s="51"/>
      <c r="QA184" s="51"/>
      <c r="QB184" s="51"/>
      <c r="QC184" s="51"/>
      <c r="QD184" s="51"/>
      <c r="QE184" s="51"/>
      <c r="QF184" s="51"/>
      <c r="QG184" s="51"/>
      <c r="QH184" s="51"/>
      <c r="QI184" s="51"/>
      <c r="QJ184" s="51"/>
      <c r="QK184" s="51"/>
      <c r="QL184" s="51"/>
      <c r="QM184" s="51"/>
      <c r="QN184" s="51"/>
      <c r="QO184" s="51"/>
      <c r="QP184" s="51"/>
      <c r="QQ184" s="51"/>
      <c r="QR184" s="51"/>
      <c r="QS184" s="51"/>
      <c r="QT184" s="51"/>
      <c r="QU184" s="51"/>
      <c r="QV184" s="51"/>
      <c r="QW184" s="51"/>
      <c r="QX184" s="51"/>
      <c r="QY184" s="51"/>
      <c r="QZ184" s="51"/>
      <c r="RA184" s="51"/>
      <c r="RB184" s="51"/>
      <c r="RC184" s="51"/>
      <c r="RD184" s="51"/>
      <c r="RE184" s="51"/>
      <c r="RF184" s="51"/>
      <c r="RG184" s="51"/>
      <c r="RH184" s="51"/>
      <c r="RI184" s="51"/>
      <c r="RJ184" s="51"/>
      <c r="RK184" s="51"/>
      <c r="RL184" s="51"/>
      <c r="RM184" s="51"/>
      <c r="RN184" s="51"/>
      <c r="RO184" s="51"/>
      <c r="RP184" s="51"/>
      <c r="RQ184" s="51"/>
      <c r="RR184" s="51"/>
      <c r="RS184" s="51"/>
      <c r="RT184" s="51"/>
      <c r="RU184" s="51"/>
      <c r="RV184" s="51"/>
      <c r="RW184" s="51"/>
      <c r="RX184" s="51"/>
      <c r="RY184" s="51"/>
      <c r="RZ184" s="51"/>
      <c r="SA184" s="51"/>
      <c r="SB184" s="51"/>
      <c r="SC184" s="51"/>
      <c r="SD184" s="51"/>
      <c r="SE184" s="51"/>
      <c r="SF184" s="51"/>
      <c r="SG184" s="51"/>
      <c r="SH184" s="51"/>
      <c r="SI184" s="51"/>
      <c r="SJ184" s="51"/>
      <c r="SK184" s="51"/>
      <c r="SL184" s="51"/>
      <c r="SM184" s="51"/>
      <c r="SN184" s="51"/>
      <c r="SO184" s="51"/>
      <c r="SP184" s="51"/>
      <c r="SQ184" s="51"/>
      <c r="SR184" s="51"/>
      <c r="SS184" s="51"/>
      <c r="ST184" s="51"/>
      <c r="SU184" s="51"/>
      <c r="SV184" s="51"/>
      <c r="SW184" s="51"/>
      <c r="SX184" s="51"/>
      <c r="SY184" s="51"/>
      <c r="SZ184" s="51"/>
      <c r="TA184" s="51"/>
      <c r="TB184" s="51"/>
      <c r="TC184" s="51"/>
      <c r="TD184" s="51"/>
      <c r="TE184" s="51"/>
      <c r="TF184" s="51"/>
      <c r="TG184" s="51"/>
      <c r="TH184" s="51"/>
      <c r="TI184" s="51"/>
      <c r="TJ184" s="51"/>
      <c r="TK184" s="51"/>
      <c r="TL184" s="51"/>
      <c r="TM184" s="51"/>
      <c r="TN184" s="51"/>
      <c r="TO184" s="51"/>
      <c r="TP184" s="51"/>
      <c r="TQ184" s="51"/>
      <c r="TR184" s="51"/>
      <c r="TS184" s="51"/>
      <c r="TT184" s="51"/>
      <c r="TU184" s="51"/>
      <c r="TV184" s="51"/>
      <c r="TW184" s="51"/>
      <c r="TX184" s="51"/>
      <c r="TY184" s="51"/>
      <c r="TZ184" s="51"/>
      <c r="UA184" s="51"/>
      <c r="UB184" s="51"/>
      <c r="UC184" s="51"/>
      <c r="UD184" s="51"/>
      <c r="UE184" s="51"/>
      <c r="UF184" s="51"/>
      <c r="UG184" s="51"/>
      <c r="UH184" s="51"/>
      <c r="UI184" s="51"/>
      <c r="UJ184" s="51"/>
      <c r="UK184" s="51"/>
      <c r="UL184" s="51"/>
      <c r="UM184" s="51"/>
      <c r="UN184" s="51"/>
      <c r="UO184" s="51"/>
      <c r="UP184" s="51"/>
      <c r="UQ184" s="51"/>
      <c r="UR184" s="51"/>
      <c r="US184" s="51"/>
      <c r="UT184" s="51"/>
      <c r="UU184" s="51"/>
      <c r="UV184" s="51"/>
      <c r="UW184" s="51"/>
      <c r="UX184" s="51"/>
      <c r="UY184" s="51"/>
      <c r="UZ184" s="51"/>
      <c r="VA184" s="51"/>
      <c r="VB184" s="51"/>
      <c r="VC184" s="51"/>
      <c r="VD184" s="51"/>
      <c r="VE184" s="51"/>
      <c r="VF184" s="51"/>
      <c r="VG184" s="51"/>
      <c r="VH184" s="51"/>
      <c r="VI184" s="51"/>
      <c r="VJ184" s="51"/>
      <c r="VK184" s="51"/>
      <c r="VL184" s="51"/>
      <c r="VM184" s="51"/>
      <c r="VN184" s="51"/>
      <c r="VO184" s="51"/>
      <c r="VP184" s="51"/>
      <c r="VQ184" s="51"/>
      <c r="VR184" s="51"/>
      <c r="VS184" s="51"/>
      <c r="VT184" s="51"/>
      <c r="VU184" s="51"/>
      <c r="VV184" s="51"/>
      <c r="VW184" s="51"/>
      <c r="VX184" s="51"/>
      <c r="VY184" s="51"/>
      <c r="VZ184" s="51"/>
      <c r="WA184" s="51"/>
      <c r="WB184" s="51"/>
      <c r="WC184" s="51"/>
      <c r="WD184" s="51"/>
      <c r="WE184" s="51"/>
      <c r="WF184" s="51"/>
      <c r="WG184" s="51"/>
      <c r="WH184" s="51"/>
      <c r="WI184" s="51"/>
      <c r="WJ184" s="51"/>
      <c r="WK184" s="51"/>
      <c r="WL184" s="51"/>
      <c r="WM184" s="51"/>
      <c r="WN184" s="51"/>
      <c r="WO184" s="51"/>
      <c r="WP184" s="51"/>
      <c r="WQ184" s="51"/>
      <c r="WR184" s="51"/>
      <c r="WS184" s="51"/>
      <c r="WT184" s="51"/>
      <c r="WU184" s="51"/>
      <c r="WV184" s="51"/>
      <c r="WW184" s="51"/>
      <c r="WX184" s="51"/>
      <c r="WY184" s="51"/>
      <c r="WZ184" s="51"/>
      <c r="XA184" s="51"/>
      <c r="XB184" s="51"/>
      <c r="XC184" s="51"/>
      <c r="XD184" s="51"/>
      <c r="XE184" s="51"/>
      <c r="XF184" s="51"/>
      <c r="XG184" s="51"/>
      <c r="XH184" s="51"/>
      <c r="XI184" s="51"/>
      <c r="XJ184" s="51"/>
      <c r="XK184" s="51"/>
      <c r="XL184" s="51"/>
      <c r="XM184" s="51"/>
      <c r="XN184" s="51"/>
      <c r="XO184" s="51"/>
      <c r="XP184" s="51"/>
      <c r="XQ184" s="51"/>
      <c r="XR184" s="51"/>
      <c r="XS184" s="51"/>
      <c r="XT184" s="51"/>
      <c r="XU184" s="51"/>
      <c r="XV184" s="51"/>
      <c r="XW184" s="51"/>
      <c r="XX184" s="51"/>
      <c r="XY184" s="51"/>
      <c r="XZ184" s="51"/>
      <c r="YA184" s="51"/>
      <c r="YB184" s="51"/>
      <c r="YC184" s="51"/>
      <c r="YD184" s="51"/>
      <c r="YE184" s="51"/>
      <c r="YF184" s="51"/>
      <c r="YG184" s="51"/>
      <c r="YH184" s="51"/>
      <c r="YI184" s="51"/>
      <c r="YJ184" s="51"/>
      <c r="YK184" s="51"/>
      <c r="YL184" s="51"/>
      <c r="YM184" s="51"/>
      <c r="YN184" s="51"/>
      <c r="YO184" s="51"/>
      <c r="YP184" s="51"/>
      <c r="YQ184" s="51"/>
      <c r="YR184" s="51"/>
    </row>
    <row r="185" spans="1:668" s="64" customFormat="1" ht="15.75" x14ac:dyDescent="0.25">
      <c r="A185" s="112"/>
      <c r="B185" s="3"/>
      <c r="C185" s="3"/>
      <c r="D185" s="51"/>
      <c r="E185" s="51"/>
      <c r="F185" s="55"/>
      <c r="G185" s="55"/>
      <c r="H185" s="55"/>
      <c r="I185" s="55"/>
      <c r="J185" s="55"/>
      <c r="K185" s="55"/>
      <c r="L185" s="73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  <c r="IS185" s="51"/>
      <c r="IT185" s="51"/>
      <c r="IU185" s="51"/>
      <c r="IV185" s="51"/>
      <c r="IW185" s="51"/>
      <c r="IX185" s="51"/>
      <c r="IY185" s="51"/>
      <c r="IZ185" s="51"/>
      <c r="JA185" s="51"/>
      <c r="JB185" s="51"/>
      <c r="JC185" s="51"/>
      <c r="JD185" s="51"/>
      <c r="JE185" s="51"/>
      <c r="JF185" s="51"/>
      <c r="JG185" s="51"/>
      <c r="JH185" s="51"/>
      <c r="JI185" s="51"/>
      <c r="JJ185" s="51"/>
      <c r="JK185" s="51"/>
      <c r="JL185" s="51"/>
      <c r="JM185" s="51"/>
      <c r="JN185" s="51"/>
      <c r="JO185" s="51"/>
      <c r="JP185" s="51"/>
      <c r="JQ185" s="51"/>
      <c r="JR185" s="51"/>
      <c r="JS185" s="51"/>
      <c r="JT185" s="51"/>
      <c r="JU185" s="51"/>
      <c r="JV185" s="51"/>
      <c r="JW185" s="51"/>
      <c r="JX185" s="51"/>
      <c r="JY185" s="51"/>
      <c r="JZ185" s="51"/>
      <c r="KA185" s="51"/>
      <c r="KB185" s="51"/>
      <c r="KC185" s="51"/>
      <c r="KD185" s="51"/>
      <c r="KE185" s="51"/>
      <c r="KF185" s="51"/>
      <c r="KG185" s="51"/>
      <c r="KH185" s="51"/>
      <c r="KI185" s="51"/>
      <c r="KJ185" s="51"/>
      <c r="KK185" s="51"/>
      <c r="KL185" s="51"/>
      <c r="KM185" s="51"/>
      <c r="KN185" s="51"/>
      <c r="KO185" s="51"/>
      <c r="KP185" s="51"/>
      <c r="KQ185" s="51"/>
      <c r="KR185" s="51"/>
      <c r="KS185" s="51"/>
      <c r="KT185" s="51"/>
      <c r="KU185" s="51"/>
      <c r="KV185" s="51"/>
      <c r="KW185" s="51"/>
      <c r="KX185" s="51"/>
      <c r="KY185" s="51"/>
      <c r="KZ185" s="51"/>
      <c r="LA185" s="51"/>
      <c r="LB185" s="51"/>
      <c r="LC185" s="51"/>
      <c r="LD185" s="51"/>
      <c r="LE185" s="51"/>
      <c r="LF185" s="51"/>
      <c r="LG185" s="51"/>
      <c r="LH185" s="51"/>
      <c r="LI185" s="51"/>
      <c r="LJ185" s="51"/>
      <c r="LK185" s="51"/>
      <c r="LL185" s="51"/>
      <c r="LM185" s="51"/>
      <c r="LN185" s="51"/>
      <c r="LO185" s="51"/>
      <c r="LP185" s="51"/>
      <c r="LQ185" s="51"/>
      <c r="LR185" s="51"/>
      <c r="LS185" s="51"/>
      <c r="LT185" s="51"/>
      <c r="LU185" s="51"/>
      <c r="LV185" s="51"/>
      <c r="LW185" s="51"/>
      <c r="LX185" s="51"/>
      <c r="LY185" s="51"/>
      <c r="LZ185" s="51"/>
      <c r="MA185" s="51"/>
      <c r="MB185" s="51"/>
      <c r="MC185" s="51"/>
      <c r="MD185" s="51"/>
      <c r="ME185" s="51"/>
      <c r="MF185" s="51"/>
      <c r="MG185" s="51"/>
      <c r="MH185" s="51"/>
      <c r="MI185" s="51"/>
      <c r="MJ185" s="51"/>
      <c r="MK185" s="51"/>
      <c r="ML185" s="51"/>
      <c r="MM185" s="51"/>
      <c r="MN185" s="51"/>
      <c r="MO185" s="51"/>
      <c r="MP185" s="51"/>
      <c r="MQ185" s="51"/>
      <c r="MR185" s="51"/>
      <c r="MS185" s="51"/>
      <c r="MT185" s="51"/>
      <c r="MU185" s="51"/>
      <c r="MV185" s="51"/>
      <c r="MW185" s="51"/>
      <c r="MX185" s="51"/>
      <c r="MY185" s="51"/>
      <c r="MZ185" s="51"/>
      <c r="NA185" s="51"/>
      <c r="NB185" s="51"/>
      <c r="NC185" s="51"/>
      <c r="ND185" s="51"/>
      <c r="NE185" s="51"/>
      <c r="NF185" s="51"/>
      <c r="NG185" s="51"/>
      <c r="NH185" s="51"/>
      <c r="NI185" s="51"/>
      <c r="NJ185" s="51"/>
      <c r="NK185" s="51"/>
      <c r="NL185" s="51"/>
      <c r="NM185" s="51"/>
      <c r="NN185" s="51"/>
      <c r="NO185" s="51"/>
      <c r="NP185" s="51"/>
      <c r="NQ185" s="51"/>
      <c r="NR185" s="51"/>
      <c r="NS185" s="51"/>
      <c r="NT185" s="51"/>
      <c r="NU185" s="51"/>
      <c r="NV185" s="51"/>
      <c r="NW185" s="51"/>
      <c r="NX185" s="51"/>
      <c r="NY185" s="51"/>
      <c r="NZ185" s="51"/>
      <c r="OA185" s="51"/>
      <c r="OB185" s="51"/>
      <c r="OC185" s="51"/>
      <c r="OD185" s="51"/>
      <c r="OE185" s="51"/>
      <c r="OF185" s="51"/>
      <c r="OG185" s="51"/>
      <c r="OH185" s="51"/>
      <c r="OI185" s="51"/>
      <c r="OJ185" s="51"/>
      <c r="OK185" s="51"/>
      <c r="OL185" s="51"/>
      <c r="OM185" s="51"/>
      <c r="ON185" s="51"/>
      <c r="OO185" s="51"/>
      <c r="OP185" s="51"/>
      <c r="OQ185" s="51"/>
      <c r="OR185" s="51"/>
      <c r="OS185" s="51"/>
      <c r="OT185" s="51"/>
      <c r="OU185" s="51"/>
      <c r="OV185" s="51"/>
      <c r="OW185" s="51"/>
      <c r="OX185" s="51"/>
      <c r="OY185" s="51"/>
      <c r="OZ185" s="51"/>
      <c r="PA185" s="51"/>
      <c r="PB185" s="51"/>
      <c r="PC185" s="51"/>
      <c r="PD185" s="51"/>
      <c r="PE185" s="51"/>
      <c r="PF185" s="51"/>
      <c r="PG185" s="51"/>
      <c r="PH185" s="51"/>
      <c r="PI185" s="51"/>
      <c r="PJ185" s="51"/>
      <c r="PK185" s="51"/>
      <c r="PL185" s="51"/>
      <c r="PM185" s="51"/>
      <c r="PN185" s="51"/>
      <c r="PO185" s="51"/>
      <c r="PP185" s="51"/>
      <c r="PQ185" s="51"/>
      <c r="PR185" s="51"/>
      <c r="PS185" s="51"/>
      <c r="PT185" s="51"/>
      <c r="PU185" s="51"/>
      <c r="PV185" s="51"/>
      <c r="PW185" s="51"/>
      <c r="PX185" s="51"/>
      <c r="PY185" s="51"/>
      <c r="PZ185" s="51"/>
      <c r="QA185" s="51"/>
      <c r="QB185" s="51"/>
      <c r="QC185" s="51"/>
      <c r="QD185" s="51"/>
      <c r="QE185" s="51"/>
      <c r="QF185" s="51"/>
      <c r="QG185" s="51"/>
      <c r="QH185" s="51"/>
      <c r="QI185" s="51"/>
      <c r="QJ185" s="51"/>
      <c r="QK185" s="51"/>
      <c r="QL185" s="51"/>
      <c r="QM185" s="51"/>
      <c r="QN185" s="51"/>
      <c r="QO185" s="51"/>
      <c r="QP185" s="51"/>
      <c r="QQ185" s="51"/>
      <c r="QR185" s="51"/>
      <c r="QS185" s="51"/>
      <c r="QT185" s="51"/>
      <c r="QU185" s="51"/>
      <c r="QV185" s="51"/>
      <c r="QW185" s="51"/>
      <c r="QX185" s="51"/>
      <c r="QY185" s="51"/>
      <c r="QZ185" s="51"/>
      <c r="RA185" s="51"/>
      <c r="RB185" s="51"/>
      <c r="RC185" s="51"/>
      <c r="RD185" s="51"/>
      <c r="RE185" s="51"/>
      <c r="RF185" s="51"/>
      <c r="RG185" s="51"/>
      <c r="RH185" s="51"/>
      <c r="RI185" s="51"/>
      <c r="RJ185" s="51"/>
      <c r="RK185" s="51"/>
      <c r="RL185" s="51"/>
      <c r="RM185" s="51"/>
      <c r="RN185" s="51"/>
      <c r="RO185" s="51"/>
      <c r="RP185" s="51"/>
      <c r="RQ185" s="51"/>
      <c r="RR185" s="51"/>
      <c r="RS185" s="51"/>
      <c r="RT185" s="51"/>
      <c r="RU185" s="51"/>
      <c r="RV185" s="51"/>
      <c r="RW185" s="51"/>
      <c r="RX185" s="51"/>
      <c r="RY185" s="51"/>
      <c r="RZ185" s="51"/>
      <c r="SA185" s="51"/>
      <c r="SB185" s="51"/>
      <c r="SC185" s="51"/>
      <c r="SD185" s="51"/>
      <c r="SE185" s="51"/>
      <c r="SF185" s="51"/>
      <c r="SG185" s="51"/>
      <c r="SH185" s="51"/>
      <c r="SI185" s="51"/>
      <c r="SJ185" s="51"/>
      <c r="SK185" s="51"/>
      <c r="SL185" s="51"/>
      <c r="SM185" s="51"/>
      <c r="SN185" s="51"/>
      <c r="SO185" s="51"/>
      <c r="SP185" s="51"/>
      <c r="SQ185" s="51"/>
      <c r="SR185" s="51"/>
      <c r="SS185" s="51"/>
      <c r="ST185" s="51"/>
      <c r="SU185" s="51"/>
      <c r="SV185" s="51"/>
      <c r="SW185" s="51"/>
      <c r="SX185" s="51"/>
      <c r="SY185" s="51"/>
      <c r="SZ185" s="51"/>
      <c r="TA185" s="51"/>
      <c r="TB185" s="51"/>
      <c r="TC185" s="51"/>
      <c r="TD185" s="51"/>
      <c r="TE185" s="51"/>
      <c r="TF185" s="51"/>
      <c r="TG185" s="51"/>
      <c r="TH185" s="51"/>
      <c r="TI185" s="51"/>
      <c r="TJ185" s="51"/>
      <c r="TK185" s="51"/>
      <c r="TL185" s="51"/>
      <c r="TM185" s="51"/>
      <c r="TN185" s="51"/>
      <c r="TO185" s="51"/>
      <c r="TP185" s="51"/>
      <c r="TQ185" s="51"/>
      <c r="TR185" s="51"/>
      <c r="TS185" s="51"/>
      <c r="TT185" s="51"/>
      <c r="TU185" s="51"/>
      <c r="TV185" s="51"/>
      <c r="TW185" s="51"/>
      <c r="TX185" s="51"/>
      <c r="TY185" s="51"/>
      <c r="TZ185" s="51"/>
      <c r="UA185" s="51"/>
      <c r="UB185" s="51"/>
      <c r="UC185" s="51"/>
      <c r="UD185" s="51"/>
      <c r="UE185" s="51"/>
      <c r="UF185" s="51"/>
      <c r="UG185" s="51"/>
      <c r="UH185" s="51"/>
      <c r="UI185" s="51"/>
      <c r="UJ185" s="51"/>
      <c r="UK185" s="51"/>
      <c r="UL185" s="51"/>
      <c r="UM185" s="51"/>
      <c r="UN185" s="51"/>
      <c r="UO185" s="51"/>
      <c r="UP185" s="51"/>
      <c r="UQ185" s="51"/>
      <c r="UR185" s="51"/>
      <c r="US185" s="51"/>
      <c r="UT185" s="51"/>
      <c r="UU185" s="51"/>
      <c r="UV185" s="51"/>
      <c r="UW185" s="51"/>
      <c r="UX185" s="51"/>
      <c r="UY185" s="51"/>
      <c r="UZ185" s="51"/>
      <c r="VA185" s="51"/>
      <c r="VB185" s="51"/>
      <c r="VC185" s="51"/>
      <c r="VD185" s="51"/>
      <c r="VE185" s="51"/>
      <c r="VF185" s="51"/>
      <c r="VG185" s="51"/>
      <c r="VH185" s="51"/>
      <c r="VI185" s="51"/>
      <c r="VJ185" s="51"/>
      <c r="VK185" s="51"/>
      <c r="VL185" s="51"/>
      <c r="VM185" s="51"/>
      <c r="VN185" s="51"/>
      <c r="VO185" s="51"/>
      <c r="VP185" s="51"/>
      <c r="VQ185" s="51"/>
      <c r="VR185" s="51"/>
      <c r="VS185" s="51"/>
      <c r="VT185" s="51"/>
      <c r="VU185" s="51"/>
      <c r="VV185" s="51"/>
      <c r="VW185" s="51"/>
      <c r="VX185" s="51"/>
      <c r="VY185" s="51"/>
      <c r="VZ185" s="51"/>
      <c r="WA185" s="51"/>
      <c r="WB185" s="51"/>
      <c r="WC185" s="51"/>
      <c r="WD185" s="51"/>
      <c r="WE185" s="51"/>
      <c r="WF185" s="51"/>
      <c r="WG185" s="51"/>
      <c r="WH185" s="51"/>
      <c r="WI185" s="51"/>
      <c r="WJ185" s="51"/>
      <c r="WK185" s="51"/>
      <c r="WL185" s="51"/>
      <c r="WM185" s="51"/>
      <c r="WN185" s="51"/>
      <c r="WO185" s="51"/>
      <c r="WP185" s="51"/>
      <c r="WQ185" s="51"/>
      <c r="WR185" s="51"/>
      <c r="WS185" s="51"/>
      <c r="WT185" s="51"/>
      <c r="WU185" s="51"/>
      <c r="WV185" s="51"/>
      <c r="WW185" s="51"/>
      <c r="WX185" s="51"/>
      <c r="WY185" s="51"/>
      <c r="WZ185" s="51"/>
      <c r="XA185" s="51"/>
      <c r="XB185" s="51"/>
      <c r="XC185" s="51"/>
      <c r="XD185" s="51"/>
      <c r="XE185" s="51"/>
      <c r="XF185" s="51"/>
      <c r="XG185" s="51"/>
      <c r="XH185" s="51"/>
      <c r="XI185" s="51"/>
      <c r="XJ185" s="51"/>
      <c r="XK185" s="51"/>
      <c r="XL185" s="51"/>
      <c r="XM185" s="51"/>
      <c r="XN185" s="51"/>
      <c r="XO185" s="51"/>
      <c r="XP185" s="51"/>
      <c r="XQ185" s="51"/>
      <c r="XR185" s="51"/>
      <c r="XS185" s="51"/>
      <c r="XT185" s="51"/>
      <c r="XU185" s="51"/>
      <c r="XV185" s="51"/>
      <c r="XW185" s="51"/>
      <c r="XX185" s="51"/>
      <c r="XY185" s="51"/>
      <c r="XZ185" s="51"/>
      <c r="YA185" s="51"/>
      <c r="YB185" s="51"/>
      <c r="YC185" s="51"/>
      <c r="YD185" s="51"/>
      <c r="YE185" s="51"/>
      <c r="YF185" s="51"/>
      <c r="YG185" s="51"/>
      <c r="YH185" s="51"/>
      <c r="YI185" s="51"/>
      <c r="YJ185" s="51"/>
      <c r="YK185" s="51"/>
      <c r="YL185" s="51"/>
      <c r="YM185" s="51"/>
      <c r="YN185" s="51"/>
      <c r="YO185" s="51"/>
      <c r="YP185" s="51"/>
      <c r="YQ185" s="51"/>
      <c r="YR185" s="51"/>
    </row>
    <row r="186" spans="1:668" s="64" customFormat="1" ht="15.75" x14ac:dyDescent="0.25">
      <c r="A186" s="5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69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  <c r="IV186" s="51"/>
      <c r="IW186" s="51"/>
      <c r="IX186" s="51"/>
      <c r="IY186" s="51"/>
      <c r="IZ186" s="51"/>
      <c r="JA186" s="51"/>
      <c r="JB186" s="51"/>
      <c r="JC186" s="51"/>
      <c r="JD186" s="51"/>
      <c r="JE186" s="51"/>
      <c r="JF186" s="51"/>
      <c r="JG186" s="51"/>
      <c r="JH186" s="51"/>
      <c r="JI186" s="51"/>
      <c r="JJ186" s="51"/>
      <c r="JK186" s="51"/>
      <c r="JL186" s="51"/>
      <c r="JM186" s="51"/>
      <c r="JN186" s="51"/>
      <c r="JO186" s="51"/>
      <c r="JP186" s="51"/>
      <c r="JQ186" s="51"/>
      <c r="JR186" s="51"/>
      <c r="JS186" s="51"/>
      <c r="JT186" s="51"/>
      <c r="JU186" s="51"/>
      <c r="JV186" s="51"/>
      <c r="JW186" s="51"/>
      <c r="JX186" s="51"/>
      <c r="JY186" s="51"/>
      <c r="JZ186" s="51"/>
      <c r="KA186" s="51"/>
      <c r="KB186" s="51"/>
      <c r="KC186" s="51"/>
      <c r="KD186" s="51"/>
      <c r="KE186" s="51"/>
      <c r="KF186" s="51"/>
      <c r="KG186" s="51"/>
      <c r="KH186" s="51"/>
      <c r="KI186" s="51"/>
      <c r="KJ186" s="51"/>
      <c r="KK186" s="51"/>
      <c r="KL186" s="51"/>
      <c r="KM186" s="51"/>
      <c r="KN186" s="51"/>
      <c r="KO186" s="51"/>
      <c r="KP186" s="51"/>
      <c r="KQ186" s="51"/>
      <c r="KR186" s="51"/>
      <c r="KS186" s="51"/>
      <c r="KT186" s="51"/>
      <c r="KU186" s="51"/>
      <c r="KV186" s="51"/>
      <c r="KW186" s="51"/>
      <c r="KX186" s="51"/>
      <c r="KY186" s="51"/>
      <c r="KZ186" s="51"/>
      <c r="LA186" s="51"/>
      <c r="LB186" s="51"/>
      <c r="LC186" s="51"/>
      <c r="LD186" s="51"/>
      <c r="LE186" s="51"/>
      <c r="LF186" s="51"/>
      <c r="LG186" s="51"/>
      <c r="LH186" s="51"/>
      <c r="LI186" s="51"/>
      <c r="LJ186" s="51"/>
      <c r="LK186" s="51"/>
      <c r="LL186" s="51"/>
      <c r="LM186" s="51"/>
      <c r="LN186" s="51"/>
      <c r="LO186" s="51"/>
      <c r="LP186" s="51"/>
      <c r="LQ186" s="51"/>
      <c r="LR186" s="51"/>
      <c r="LS186" s="51"/>
      <c r="LT186" s="51"/>
      <c r="LU186" s="51"/>
      <c r="LV186" s="51"/>
      <c r="LW186" s="51"/>
      <c r="LX186" s="51"/>
      <c r="LY186" s="51"/>
      <c r="LZ186" s="51"/>
      <c r="MA186" s="51"/>
      <c r="MB186" s="51"/>
      <c r="MC186" s="51"/>
      <c r="MD186" s="51"/>
      <c r="ME186" s="51"/>
      <c r="MF186" s="51"/>
      <c r="MG186" s="51"/>
      <c r="MH186" s="51"/>
      <c r="MI186" s="51"/>
      <c r="MJ186" s="51"/>
      <c r="MK186" s="51"/>
      <c r="ML186" s="51"/>
      <c r="MM186" s="51"/>
      <c r="MN186" s="51"/>
      <c r="MO186" s="51"/>
      <c r="MP186" s="51"/>
      <c r="MQ186" s="51"/>
      <c r="MR186" s="51"/>
      <c r="MS186" s="51"/>
      <c r="MT186" s="51"/>
      <c r="MU186" s="51"/>
      <c r="MV186" s="51"/>
      <c r="MW186" s="51"/>
      <c r="MX186" s="51"/>
      <c r="MY186" s="51"/>
      <c r="MZ186" s="51"/>
      <c r="NA186" s="51"/>
      <c r="NB186" s="51"/>
      <c r="NC186" s="51"/>
      <c r="ND186" s="51"/>
      <c r="NE186" s="51"/>
      <c r="NF186" s="51"/>
      <c r="NG186" s="51"/>
      <c r="NH186" s="51"/>
      <c r="NI186" s="51"/>
      <c r="NJ186" s="51"/>
      <c r="NK186" s="51"/>
      <c r="NL186" s="51"/>
      <c r="NM186" s="51"/>
      <c r="NN186" s="51"/>
      <c r="NO186" s="51"/>
      <c r="NP186" s="51"/>
      <c r="NQ186" s="51"/>
      <c r="NR186" s="51"/>
      <c r="NS186" s="51"/>
      <c r="NT186" s="51"/>
      <c r="NU186" s="51"/>
      <c r="NV186" s="51"/>
      <c r="NW186" s="51"/>
      <c r="NX186" s="51"/>
      <c r="NY186" s="51"/>
      <c r="NZ186" s="51"/>
      <c r="OA186" s="51"/>
      <c r="OB186" s="51"/>
      <c r="OC186" s="51"/>
      <c r="OD186" s="51"/>
      <c r="OE186" s="51"/>
      <c r="OF186" s="51"/>
      <c r="OG186" s="51"/>
      <c r="OH186" s="51"/>
      <c r="OI186" s="51"/>
      <c r="OJ186" s="51"/>
      <c r="OK186" s="51"/>
      <c r="OL186" s="51"/>
      <c r="OM186" s="51"/>
      <c r="ON186" s="51"/>
      <c r="OO186" s="51"/>
      <c r="OP186" s="51"/>
      <c r="OQ186" s="51"/>
      <c r="OR186" s="51"/>
      <c r="OS186" s="51"/>
      <c r="OT186" s="51"/>
      <c r="OU186" s="51"/>
      <c r="OV186" s="51"/>
      <c r="OW186" s="51"/>
      <c r="OX186" s="51"/>
      <c r="OY186" s="51"/>
      <c r="OZ186" s="51"/>
      <c r="PA186" s="51"/>
      <c r="PB186" s="51"/>
      <c r="PC186" s="51"/>
      <c r="PD186" s="51"/>
      <c r="PE186" s="51"/>
      <c r="PF186" s="51"/>
      <c r="PG186" s="51"/>
      <c r="PH186" s="51"/>
      <c r="PI186" s="51"/>
      <c r="PJ186" s="51"/>
      <c r="PK186" s="51"/>
      <c r="PL186" s="51"/>
      <c r="PM186" s="51"/>
      <c r="PN186" s="51"/>
      <c r="PO186" s="51"/>
      <c r="PP186" s="51"/>
      <c r="PQ186" s="51"/>
      <c r="PR186" s="51"/>
      <c r="PS186" s="51"/>
      <c r="PT186" s="51"/>
      <c r="PU186" s="51"/>
      <c r="PV186" s="51"/>
      <c r="PW186" s="51"/>
      <c r="PX186" s="51"/>
      <c r="PY186" s="51"/>
      <c r="PZ186" s="51"/>
      <c r="QA186" s="51"/>
      <c r="QB186" s="51"/>
      <c r="QC186" s="51"/>
      <c r="QD186" s="51"/>
      <c r="QE186" s="51"/>
      <c r="QF186" s="51"/>
      <c r="QG186" s="51"/>
      <c r="QH186" s="51"/>
      <c r="QI186" s="51"/>
      <c r="QJ186" s="51"/>
      <c r="QK186" s="51"/>
      <c r="QL186" s="51"/>
      <c r="QM186" s="51"/>
      <c r="QN186" s="51"/>
      <c r="QO186" s="51"/>
      <c r="QP186" s="51"/>
      <c r="QQ186" s="51"/>
      <c r="QR186" s="51"/>
      <c r="QS186" s="51"/>
      <c r="QT186" s="51"/>
      <c r="QU186" s="51"/>
      <c r="QV186" s="51"/>
      <c r="QW186" s="51"/>
      <c r="QX186" s="51"/>
      <c r="QY186" s="51"/>
      <c r="QZ186" s="51"/>
      <c r="RA186" s="51"/>
      <c r="RB186" s="51"/>
      <c r="RC186" s="51"/>
      <c r="RD186" s="51"/>
      <c r="RE186" s="51"/>
      <c r="RF186" s="51"/>
      <c r="RG186" s="51"/>
      <c r="RH186" s="51"/>
      <c r="RI186" s="51"/>
      <c r="RJ186" s="51"/>
      <c r="RK186" s="51"/>
      <c r="RL186" s="51"/>
      <c r="RM186" s="51"/>
      <c r="RN186" s="51"/>
      <c r="RO186" s="51"/>
      <c r="RP186" s="51"/>
      <c r="RQ186" s="51"/>
      <c r="RR186" s="51"/>
      <c r="RS186" s="51"/>
      <c r="RT186" s="51"/>
      <c r="RU186" s="51"/>
      <c r="RV186" s="51"/>
      <c r="RW186" s="51"/>
      <c r="RX186" s="51"/>
      <c r="RY186" s="51"/>
      <c r="RZ186" s="51"/>
      <c r="SA186" s="51"/>
      <c r="SB186" s="51"/>
      <c r="SC186" s="51"/>
      <c r="SD186" s="51"/>
      <c r="SE186" s="51"/>
      <c r="SF186" s="51"/>
      <c r="SG186" s="51"/>
      <c r="SH186" s="51"/>
      <c r="SI186" s="51"/>
      <c r="SJ186" s="51"/>
      <c r="SK186" s="51"/>
      <c r="SL186" s="51"/>
      <c r="SM186" s="51"/>
      <c r="SN186" s="51"/>
      <c r="SO186" s="51"/>
      <c r="SP186" s="51"/>
      <c r="SQ186" s="51"/>
      <c r="SR186" s="51"/>
      <c r="SS186" s="51"/>
      <c r="ST186" s="51"/>
      <c r="SU186" s="51"/>
      <c r="SV186" s="51"/>
      <c r="SW186" s="51"/>
      <c r="SX186" s="51"/>
      <c r="SY186" s="51"/>
      <c r="SZ186" s="51"/>
      <c r="TA186" s="51"/>
      <c r="TB186" s="51"/>
      <c r="TC186" s="51"/>
      <c r="TD186" s="51"/>
      <c r="TE186" s="51"/>
      <c r="TF186" s="51"/>
      <c r="TG186" s="51"/>
      <c r="TH186" s="51"/>
      <c r="TI186" s="51"/>
      <c r="TJ186" s="51"/>
      <c r="TK186" s="51"/>
      <c r="TL186" s="51"/>
      <c r="TM186" s="51"/>
      <c r="TN186" s="51"/>
      <c r="TO186" s="51"/>
      <c r="TP186" s="51"/>
      <c r="TQ186" s="51"/>
      <c r="TR186" s="51"/>
      <c r="TS186" s="51"/>
      <c r="TT186" s="51"/>
      <c r="TU186" s="51"/>
      <c r="TV186" s="51"/>
      <c r="TW186" s="51"/>
      <c r="TX186" s="51"/>
      <c r="TY186" s="51"/>
      <c r="TZ186" s="51"/>
      <c r="UA186" s="51"/>
      <c r="UB186" s="51"/>
      <c r="UC186" s="51"/>
      <c r="UD186" s="51"/>
      <c r="UE186" s="51"/>
      <c r="UF186" s="51"/>
      <c r="UG186" s="51"/>
      <c r="UH186" s="51"/>
      <c r="UI186" s="51"/>
      <c r="UJ186" s="51"/>
      <c r="UK186" s="51"/>
      <c r="UL186" s="51"/>
      <c r="UM186" s="51"/>
      <c r="UN186" s="51"/>
      <c r="UO186" s="51"/>
      <c r="UP186" s="51"/>
      <c r="UQ186" s="51"/>
      <c r="UR186" s="51"/>
      <c r="US186" s="51"/>
      <c r="UT186" s="51"/>
      <c r="UU186" s="51"/>
      <c r="UV186" s="51"/>
      <c r="UW186" s="51"/>
      <c r="UX186" s="51"/>
      <c r="UY186" s="51"/>
      <c r="UZ186" s="51"/>
      <c r="VA186" s="51"/>
      <c r="VB186" s="51"/>
      <c r="VC186" s="51"/>
      <c r="VD186" s="51"/>
      <c r="VE186" s="51"/>
      <c r="VF186" s="51"/>
      <c r="VG186" s="51"/>
      <c r="VH186" s="51"/>
      <c r="VI186" s="51"/>
      <c r="VJ186" s="51"/>
      <c r="VK186" s="51"/>
      <c r="VL186" s="51"/>
      <c r="VM186" s="51"/>
      <c r="VN186" s="51"/>
      <c r="VO186" s="51"/>
      <c r="VP186" s="51"/>
      <c r="VQ186" s="51"/>
      <c r="VR186" s="51"/>
      <c r="VS186" s="51"/>
      <c r="VT186" s="51"/>
      <c r="VU186" s="51"/>
      <c r="VV186" s="51"/>
      <c r="VW186" s="51"/>
      <c r="VX186" s="51"/>
      <c r="VY186" s="51"/>
      <c r="VZ186" s="51"/>
      <c r="WA186" s="51"/>
      <c r="WB186" s="51"/>
      <c r="WC186" s="51"/>
      <c r="WD186" s="51"/>
      <c r="WE186" s="51"/>
      <c r="WF186" s="51"/>
      <c r="WG186" s="51"/>
      <c r="WH186" s="51"/>
      <c r="WI186" s="51"/>
      <c r="WJ186" s="51"/>
      <c r="WK186" s="51"/>
      <c r="WL186" s="51"/>
      <c r="WM186" s="51"/>
      <c r="WN186" s="51"/>
      <c r="WO186" s="51"/>
      <c r="WP186" s="51"/>
      <c r="WQ186" s="51"/>
      <c r="WR186" s="51"/>
      <c r="WS186" s="51"/>
      <c r="WT186" s="51"/>
      <c r="WU186" s="51"/>
      <c r="WV186" s="51"/>
      <c r="WW186" s="51"/>
      <c r="WX186" s="51"/>
      <c r="WY186" s="51"/>
      <c r="WZ186" s="51"/>
      <c r="XA186" s="51"/>
      <c r="XB186" s="51"/>
      <c r="XC186" s="51"/>
      <c r="XD186" s="51"/>
      <c r="XE186" s="51"/>
      <c r="XF186" s="51"/>
      <c r="XG186" s="51"/>
      <c r="XH186" s="51"/>
      <c r="XI186" s="51"/>
      <c r="XJ186" s="51"/>
      <c r="XK186" s="51"/>
      <c r="XL186" s="51"/>
      <c r="XM186" s="51"/>
      <c r="XN186" s="51"/>
      <c r="XO186" s="51"/>
      <c r="XP186" s="51"/>
      <c r="XQ186" s="51"/>
      <c r="XR186" s="51"/>
      <c r="XS186" s="51"/>
      <c r="XT186" s="51"/>
      <c r="XU186" s="51"/>
      <c r="XV186" s="51"/>
      <c r="XW186" s="51"/>
      <c r="XX186" s="51"/>
      <c r="XY186" s="51"/>
      <c r="XZ186" s="51"/>
      <c r="YA186" s="51"/>
      <c r="YB186" s="51"/>
      <c r="YC186" s="51"/>
      <c r="YD186" s="51"/>
      <c r="YE186" s="51"/>
      <c r="YF186" s="51"/>
      <c r="YG186" s="51"/>
      <c r="YH186" s="51"/>
      <c r="YI186" s="51"/>
      <c r="YJ186" s="51"/>
      <c r="YK186" s="51"/>
      <c r="YL186" s="51"/>
      <c r="YM186" s="51"/>
      <c r="YN186" s="51"/>
      <c r="YO186" s="51"/>
      <c r="YP186" s="51"/>
      <c r="YQ186" s="51"/>
      <c r="YR186" s="51"/>
    </row>
    <row r="187" spans="1:668" s="64" customFormat="1" ht="15.75" x14ac:dyDescent="0.25">
      <c r="A187" s="51"/>
      <c r="B187" s="2"/>
      <c r="C187" s="2"/>
      <c r="D187" s="1"/>
      <c r="E187" s="1"/>
      <c r="F187" s="55"/>
      <c r="G187" s="55"/>
      <c r="H187" s="55"/>
      <c r="I187" s="55"/>
      <c r="J187" s="55"/>
      <c r="K187" s="55"/>
      <c r="L187" s="73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  <c r="IW187" s="51"/>
      <c r="IX187" s="51"/>
      <c r="IY187" s="51"/>
      <c r="IZ187" s="51"/>
      <c r="JA187" s="51"/>
      <c r="JB187" s="51"/>
      <c r="JC187" s="51"/>
      <c r="JD187" s="51"/>
      <c r="JE187" s="51"/>
      <c r="JF187" s="51"/>
      <c r="JG187" s="51"/>
      <c r="JH187" s="51"/>
      <c r="JI187" s="51"/>
      <c r="JJ187" s="51"/>
      <c r="JK187" s="51"/>
      <c r="JL187" s="51"/>
      <c r="JM187" s="51"/>
      <c r="JN187" s="51"/>
      <c r="JO187" s="51"/>
      <c r="JP187" s="51"/>
      <c r="JQ187" s="51"/>
      <c r="JR187" s="51"/>
      <c r="JS187" s="51"/>
      <c r="JT187" s="51"/>
      <c r="JU187" s="51"/>
      <c r="JV187" s="51"/>
      <c r="JW187" s="51"/>
      <c r="JX187" s="51"/>
      <c r="JY187" s="51"/>
      <c r="JZ187" s="51"/>
      <c r="KA187" s="51"/>
      <c r="KB187" s="51"/>
      <c r="KC187" s="51"/>
      <c r="KD187" s="51"/>
      <c r="KE187" s="51"/>
      <c r="KF187" s="51"/>
      <c r="KG187" s="51"/>
      <c r="KH187" s="51"/>
      <c r="KI187" s="51"/>
      <c r="KJ187" s="51"/>
      <c r="KK187" s="51"/>
      <c r="KL187" s="51"/>
      <c r="KM187" s="51"/>
      <c r="KN187" s="51"/>
      <c r="KO187" s="51"/>
      <c r="KP187" s="51"/>
      <c r="KQ187" s="51"/>
      <c r="KR187" s="51"/>
      <c r="KS187" s="51"/>
      <c r="KT187" s="51"/>
      <c r="KU187" s="51"/>
      <c r="KV187" s="51"/>
      <c r="KW187" s="51"/>
      <c r="KX187" s="51"/>
      <c r="KY187" s="51"/>
      <c r="KZ187" s="51"/>
      <c r="LA187" s="51"/>
      <c r="LB187" s="51"/>
      <c r="LC187" s="51"/>
      <c r="LD187" s="51"/>
      <c r="LE187" s="51"/>
      <c r="LF187" s="51"/>
      <c r="LG187" s="51"/>
      <c r="LH187" s="51"/>
      <c r="LI187" s="51"/>
      <c r="LJ187" s="51"/>
      <c r="LK187" s="51"/>
      <c r="LL187" s="51"/>
      <c r="LM187" s="51"/>
      <c r="LN187" s="51"/>
      <c r="LO187" s="51"/>
      <c r="LP187" s="51"/>
      <c r="LQ187" s="51"/>
      <c r="LR187" s="51"/>
      <c r="LS187" s="51"/>
      <c r="LT187" s="51"/>
      <c r="LU187" s="51"/>
      <c r="LV187" s="51"/>
      <c r="LW187" s="51"/>
      <c r="LX187" s="51"/>
      <c r="LY187" s="51"/>
      <c r="LZ187" s="51"/>
      <c r="MA187" s="51"/>
      <c r="MB187" s="51"/>
      <c r="MC187" s="51"/>
      <c r="MD187" s="51"/>
      <c r="ME187" s="51"/>
      <c r="MF187" s="51"/>
      <c r="MG187" s="51"/>
      <c r="MH187" s="51"/>
      <c r="MI187" s="51"/>
      <c r="MJ187" s="51"/>
      <c r="MK187" s="51"/>
      <c r="ML187" s="51"/>
      <c r="MM187" s="51"/>
      <c r="MN187" s="51"/>
      <c r="MO187" s="51"/>
      <c r="MP187" s="51"/>
      <c r="MQ187" s="51"/>
      <c r="MR187" s="51"/>
      <c r="MS187" s="51"/>
      <c r="MT187" s="51"/>
      <c r="MU187" s="51"/>
      <c r="MV187" s="51"/>
      <c r="MW187" s="51"/>
      <c r="MX187" s="51"/>
      <c r="MY187" s="51"/>
      <c r="MZ187" s="51"/>
      <c r="NA187" s="51"/>
      <c r="NB187" s="51"/>
      <c r="NC187" s="51"/>
      <c r="ND187" s="51"/>
      <c r="NE187" s="51"/>
      <c r="NF187" s="51"/>
      <c r="NG187" s="51"/>
      <c r="NH187" s="51"/>
      <c r="NI187" s="51"/>
      <c r="NJ187" s="51"/>
      <c r="NK187" s="51"/>
      <c r="NL187" s="51"/>
      <c r="NM187" s="51"/>
      <c r="NN187" s="51"/>
      <c r="NO187" s="51"/>
      <c r="NP187" s="51"/>
      <c r="NQ187" s="51"/>
      <c r="NR187" s="51"/>
      <c r="NS187" s="51"/>
      <c r="NT187" s="51"/>
      <c r="NU187" s="51"/>
      <c r="NV187" s="51"/>
      <c r="NW187" s="51"/>
      <c r="NX187" s="51"/>
      <c r="NY187" s="51"/>
      <c r="NZ187" s="51"/>
      <c r="OA187" s="51"/>
      <c r="OB187" s="51"/>
      <c r="OC187" s="51"/>
      <c r="OD187" s="51"/>
      <c r="OE187" s="51"/>
      <c r="OF187" s="51"/>
      <c r="OG187" s="51"/>
      <c r="OH187" s="51"/>
      <c r="OI187" s="51"/>
      <c r="OJ187" s="51"/>
      <c r="OK187" s="51"/>
      <c r="OL187" s="51"/>
      <c r="OM187" s="51"/>
      <c r="ON187" s="51"/>
      <c r="OO187" s="51"/>
      <c r="OP187" s="51"/>
      <c r="OQ187" s="51"/>
      <c r="OR187" s="51"/>
      <c r="OS187" s="51"/>
      <c r="OT187" s="51"/>
      <c r="OU187" s="51"/>
      <c r="OV187" s="51"/>
      <c r="OW187" s="51"/>
      <c r="OX187" s="51"/>
      <c r="OY187" s="51"/>
      <c r="OZ187" s="51"/>
      <c r="PA187" s="51"/>
      <c r="PB187" s="51"/>
      <c r="PC187" s="51"/>
      <c r="PD187" s="51"/>
      <c r="PE187" s="51"/>
      <c r="PF187" s="51"/>
      <c r="PG187" s="51"/>
      <c r="PH187" s="51"/>
      <c r="PI187" s="51"/>
      <c r="PJ187" s="51"/>
      <c r="PK187" s="51"/>
      <c r="PL187" s="51"/>
      <c r="PM187" s="51"/>
      <c r="PN187" s="51"/>
      <c r="PO187" s="51"/>
      <c r="PP187" s="51"/>
      <c r="PQ187" s="51"/>
      <c r="PR187" s="51"/>
      <c r="PS187" s="51"/>
      <c r="PT187" s="51"/>
      <c r="PU187" s="51"/>
      <c r="PV187" s="51"/>
      <c r="PW187" s="51"/>
      <c r="PX187" s="51"/>
      <c r="PY187" s="51"/>
      <c r="PZ187" s="51"/>
      <c r="QA187" s="51"/>
      <c r="QB187" s="51"/>
      <c r="QC187" s="51"/>
      <c r="QD187" s="51"/>
      <c r="QE187" s="51"/>
      <c r="QF187" s="51"/>
      <c r="QG187" s="51"/>
      <c r="QH187" s="51"/>
      <c r="QI187" s="51"/>
      <c r="QJ187" s="51"/>
      <c r="QK187" s="51"/>
      <c r="QL187" s="51"/>
      <c r="QM187" s="51"/>
      <c r="QN187" s="51"/>
      <c r="QO187" s="51"/>
      <c r="QP187" s="51"/>
      <c r="QQ187" s="51"/>
      <c r="QR187" s="51"/>
      <c r="QS187" s="51"/>
      <c r="QT187" s="51"/>
      <c r="QU187" s="51"/>
      <c r="QV187" s="51"/>
      <c r="QW187" s="51"/>
      <c r="QX187" s="51"/>
      <c r="QY187" s="51"/>
      <c r="QZ187" s="51"/>
      <c r="RA187" s="51"/>
      <c r="RB187" s="51"/>
      <c r="RC187" s="51"/>
      <c r="RD187" s="51"/>
      <c r="RE187" s="51"/>
      <c r="RF187" s="51"/>
      <c r="RG187" s="51"/>
      <c r="RH187" s="51"/>
      <c r="RI187" s="51"/>
      <c r="RJ187" s="51"/>
      <c r="RK187" s="51"/>
      <c r="RL187" s="51"/>
      <c r="RM187" s="51"/>
      <c r="RN187" s="51"/>
      <c r="RO187" s="51"/>
      <c r="RP187" s="51"/>
      <c r="RQ187" s="51"/>
      <c r="RR187" s="51"/>
      <c r="RS187" s="51"/>
      <c r="RT187" s="51"/>
      <c r="RU187" s="51"/>
      <c r="RV187" s="51"/>
      <c r="RW187" s="51"/>
      <c r="RX187" s="51"/>
      <c r="RY187" s="51"/>
      <c r="RZ187" s="51"/>
      <c r="SA187" s="51"/>
      <c r="SB187" s="51"/>
      <c r="SC187" s="51"/>
      <c r="SD187" s="51"/>
      <c r="SE187" s="51"/>
      <c r="SF187" s="51"/>
      <c r="SG187" s="51"/>
      <c r="SH187" s="51"/>
      <c r="SI187" s="51"/>
      <c r="SJ187" s="51"/>
      <c r="SK187" s="51"/>
      <c r="SL187" s="51"/>
      <c r="SM187" s="51"/>
      <c r="SN187" s="51"/>
      <c r="SO187" s="51"/>
      <c r="SP187" s="51"/>
      <c r="SQ187" s="51"/>
      <c r="SR187" s="51"/>
      <c r="SS187" s="51"/>
      <c r="ST187" s="51"/>
      <c r="SU187" s="51"/>
      <c r="SV187" s="51"/>
      <c r="SW187" s="51"/>
      <c r="SX187" s="51"/>
      <c r="SY187" s="51"/>
      <c r="SZ187" s="51"/>
      <c r="TA187" s="51"/>
      <c r="TB187" s="51"/>
      <c r="TC187" s="51"/>
      <c r="TD187" s="51"/>
      <c r="TE187" s="51"/>
      <c r="TF187" s="51"/>
      <c r="TG187" s="51"/>
      <c r="TH187" s="51"/>
      <c r="TI187" s="51"/>
      <c r="TJ187" s="51"/>
      <c r="TK187" s="51"/>
      <c r="TL187" s="51"/>
      <c r="TM187" s="51"/>
      <c r="TN187" s="51"/>
      <c r="TO187" s="51"/>
      <c r="TP187" s="51"/>
      <c r="TQ187" s="51"/>
      <c r="TR187" s="51"/>
      <c r="TS187" s="51"/>
      <c r="TT187" s="51"/>
      <c r="TU187" s="51"/>
      <c r="TV187" s="51"/>
      <c r="TW187" s="51"/>
      <c r="TX187" s="51"/>
      <c r="TY187" s="51"/>
      <c r="TZ187" s="51"/>
      <c r="UA187" s="51"/>
      <c r="UB187" s="51"/>
      <c r="UC187" s="51"/>
      <c r="UD187" s="51"/>
      <c r="UE187" s="51"/>
      <c r="UF187" s="51"/>
      <c r="UG187" s="51"/>
      <c r="UH187" s="51"/>
      <c r="UI187" s="51"/>
      <c r="UJ187" s="51"/>
      <c r="UK187" s="51"/>
      <c r="UL187" s="51"/>
      <c r="UM187" s="51"/>
      <c r="UN187" s="51"/>
      <c r="UO187" s="51"/>
      <c r="UP187" s="51"/>
      <c r="UQ187" s="51"/>
      <c r="UR187" s="51"/>
      <c r="US187" s="51"/>
      <c r="UT187" s="51"/>
      <c r="UU187" s="51"/>
      <c r="UV187" s="51"/>
      <c r="UW187" s="51"/>
      <c r="UX187" s="51"/>
      <c r="UY187" s="51"/>
      <c r="UZ187" s="51"/>
      <c r="VA187" s="51"/>
      <c r="VB187" s="51"/>
      <c r="VC187" s="51"/>
      <c r="VD187" s="51"/>
      <c r="VE187" s="51"/>
      <c r="VF187" s="51"/>
      <c r="VG187" s="51"/>
      <c r="VH187" s="51"/>
      <c r="VI187" s="51"/>
      <c r="VJ187" s="51"/>
      <c r="VK187" s="51"/>
      <c r="VL187" s="51"/>
      <c r="VM187" s="51"/>
      <c r="VN187" s="51"/>
      <c r="VO187" s="51"/>
      <c r="VP187" s="51"/>
      <c r="VQ187" s="51"/>
      <c r="VR187" s="51"/>
      <c r="VS187" s="51"/>
      <c r="VT187" s="51"/>
      <c r="VU187" s="51"/>
      <c r="VV187" s="51"/>
      <c r="VW187" s="51"/>
      <c r="VX187" s="51"/>
      <c r="VY187" s="51"/>
      <c r="VZ187" s="51"/>
      <c r="WA187" s="51"/>
      <c r="WB187" s="51"/>
      <c r="WC187" s="51"/>
      <c r="WD187" s="51"/>
      <c r="WE187" s="51"/>
      <c r="WF187" s="51"/>
      <c r="WG187" s="51"/>
      <c r="WH187" s="51"/>
      <c r="WI187" s="51"/>
      <c r="WJ187" s="51"/>
      <c r="WK187" s="51"/>
      <c r="WL187" s="51"/>
      <c r="WM187" s="51"/>
      <c r="WN187" s="51"/>
      <c r="WO187" s="51"/>
      <c r="WP187" s="51"/>
      <c r="WQ187" s="51"/>
      <c r="WR187" s="51"/>
      <c r="WS187" s="51"/>
      <c r="WT187" s="51"/>
      <c r="WU187" s="51"/>
      <c r="WV187" s="51"/>
      <c r="WW187" s="51"/>
      <c r="WX187" s="51"/>
      <c r="WY187" s="51"/>
      <c r="WZ187" s="51"/>
      <c r="XA187" s="51"/>
      <c r="XB187" s="51"/>
      <c r="XC187" s="51"/>
      <c r="XD187" s="51"/>
      <c r="XE187" s="51"/>
      <c r="XF187" s="51"/>
      <c r="XG187" s="51"/>
      <c r="XH187" s="51"/>
      <c r="XI187" s="51"/>
      <c r="XJ187" s="51"/>
      <c r="XK187" s="51"/>
      <c r="XL187" s="51"/>
      <c r="XM187" s="51"/>
      <c r="XN187" s="51"/>
      <c r="XO187" s="51"/>
      <c r="XP187" s="51"/>
      <c r="XQ187" s="51"/>
      <c r="XR187" s="51"/>
      <c r="XS187" s="51"/>
      <c r="XT187" s="51"/>
      <c r="XU187" s="51"/>
      <c r="XV187" s="51"/>
      <c r="XW187" s="51"/>
      <c r="XX187" s="51"/>
      <c r="XY187" s="51"/>
      <c r="XZ187" s="51"/>
      <c r="YA187" s="51"/>
      <c r="YB187" s="51"/>
      <c r="YC187" s="51"/>
      <c r="YD187" s="51"/>
      <c r="YE187" s="51"/>
      <c r="YF187" s="51"/>
      <c r="YG187" s="51"/>
      <c r="YH187" s="51"/>
      <c r="YI187" s="51"/>
      <c r="YJ187" s="51"/>
      <c r="YK187" s="51"/>
      <c r="YL187" s="51"/>
      <c r="YM187" s="51"/>
      <c r="YN187" s="51"/>
      <c r="YO187" s="51"/>
      <c r="YP187" s="51"/>
      <c r="YQ187" s="51"/>
      <c r="YR187" s="51"/>
    </row>
    <row r="188" spans="1:668" s="64" customFormat="1" ht="15.75" x14ac:dyDescent="0.25">
      <c r="A188" s="51"/>
      <c r="B188" s="2"/>
      <c r="C188" s="2"/>
      <c r="D188" s="1"/>
      <c r="E188" s="1"/>
      <c r="F188" s="55"/>
      <c r="G188" s="55"/>
      <c r="H188" s="55"/>
      <c r="I188" s="55"/>
      <c r="J188" s="55"/>
      <c r="K188" s="55"/>
      <c r="L188" s="73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  <c r="JB188" s="51"/>
      <c r="JC188" s="51"/>
      <c r="JD188" s="51"/>
      <c r="JE188" s="51"/>
      <c r="JF188" s="51"/>
      <c r="JG188" s="51"/>
      <c r="JH188" s="51"/>
      <c r="JI188" s="51"/>
      <c r="JJ188" s="51"/>
      <c r="JK188" s="51"/>
      <c r="JL188" s="51"/>
      <c r="JM188" s="51"/>
      <c r="JN188" s="51"/>
      <c r="JO188" s="51"/>
      <c r="JP188" s="51"/>
      <c r="JQ188" s="51"/>
      <c r="JR188" s="51"/>
      <c r="JS188" s="51"/>
      <c r="JT188" s="51"/>
      <c r="JU188" s="51"/>
      <c r="JV188" s="51"/>
      <c r="JW188" s="51"/>
      <c r="JX188" s="51"/>
      <c r="JY188" s="51"/>
      <c r="JZ188" s="51"/>
      <c r="KA188" s="51"/>
      <c r="KB188" s="51"/>
      <c r="KC188" s="51"/>
      <c r="KD188" s="51"/>
      <c r="KE188" s="51"/>
      <c r="KF188" s="51"/>
      <c r="KG188" s="51"/>
      <c r="KH188" s="51"/>
      <c r="KI188" s="51"/>
      <c r="KJ188" s="51"/>
      <c r="KK188" s="51"/>
      <c r="KL188" s="51"/>
      <c r="KM188" s="51"/>
      <c r="KN188" s="51"/>
      <c r="KO188" s="51"/>
      <c r="KP188" s="51"/>
      <c r="KQ188" s="51"/>
      <c r="KR188" s="51"/>
      <c r="KS188" s="51"/>
      <c r="KT188" s="51"/>
      <c r="KU188" s="51"/>
      <c r="KV188" s="51"/>
      <c r="KW188" s="51"/>
      <c r="KX188" s="51"/>
      <c r="KY188" s="51"/>
      <c r="KZ188" s="51"/>
      <c r="LA188" s="51"/>
      <c r="LB188" s="51"/>
      <c r="LC188" s="51"/>
      <c r="LD188" s="51"/>
      <c r="LE188" s="51"/>
      <c r="LF188" s="51"/>
      <c r="LG188" s="51"/>
      <c r="LH188" s="51"/>
      <c r="LI188" s="51"/>
      <c r="LJ188" s="51"/>
      <c r="LK188" s="51"/>
      <c r="LL188" s="51"/>
      <c r="LM188" s="51"/>
      <c r="LN188" s="51"/>
      <c r="LO188" s="51"/>
      <c r="LP188" s="51"/>
      <c r="LQ188" s="51"/>
      <c r="LR188" s="51"/>
      <c r="LS188" s="51"/>
      <c r="LT188" s="51"/>
      <c r="LU188" s="51"/>
      <c r="LV188" s="51"/>
      <c r="LW188" s="51"/>
      <c r="LX188" s="51"/>
      <c r="LY188" s="51"/>
      <c r="LZ188" s="51"/>
      <c r="MA188" s="51"/>
      <c r="MB188" s="51"/>
      <c r="MC188" s="51"/>
      <c r="MD188" s="51"/>
      <c r="ME188" s="51"/>
      <c r="MF188" s="51"/>
      <c r="MG188" s="51"/>
      <c r="MH188" s="51"/>
      <c r="MI188" s="51"/>
      <c r="MJ188" s="51"/>
      <c r="MK188" s="51"/>
      <c r="ML188" s="51"/>
      <c r="MM188" s="51"/>
      <c r="MN188" s="51"/>
      <c r="MO188" s="51"/>
      <c r="MP188" s="51"/>
      <c r="MQ188" s="51"/>
      <c r="MR188" s="51"/>
      <c r="MS188" s="51"/>
      <c r="MT188" s="51"/>
      <c r="MU188" s="51"/>
      <c r="MV188" s="51"/>
      <c r="MW188" s="51"/>
      <c r="MX188" s="51"/>
      <c r="MY188" s="51"/>
      <c r="MZ188" s="51"/>
      <c r="NA188" s="51"/>
      <c r="NB188" s="51"/>
      <c r="NC188" s="51"/>
      <c r="ND188" s="51"/>
      <c r="NE188" s="51"/>
      <c r="NF188" s="51"/>
      <c r="NG188" s="51"/>
      <c r="NH188" s="51"/>
      <c r="NI188" s="51"/>
      <c r="NJ188" s="51"/>
      <c r="NK188" s="51"/>
      <c r="NL188" s="51"/>
      <c r="NM188" s="51"/>
      <c r="NN188" s="51"/>
      <c r="NO188" s="51"/>
      <c r="NP188" s="51"/>
      <c r="NQ188" s="51"/>
      <c r="NR188" s="51"/>
      <c r="NS188" s="51"/>
      <c r="NT188" s="51"/>
      <c r="NU188" s="51"/>
      <c r="NV188" s="51"/>
      <c r="NW188" s="51"/>
      <c r="NX188" s="51"/>
      <c r="NY188" s="51"/>
      <c r="NZ188" s="51"/>
      <c r="OA188" s="51"/>
      <c r="OB188" s="51"/>
      <c r="OC188" s="51"/>
      <c r="OD188" s="51"/>
      <c r="OE188" s="51"/>
      <c r="OF188" s="51"/>
      <c r="OG188" s="51"/>
      <c r="OH188" s="51"/>
      <c r="OI188" s="51"/>
      <c r="OJ188" s="51"/>
      <c r="OK188" s="51"/>
      <c r="OL188" s="51"/>
      <c r="OM188" s="51"/>
      <c r="ON188" s="51"/>
      <c r="OO188" s="51"/>
      <c r="OP188" s="51"/>
      <c r="OQ188" s="51"/>
      <c r="OR188" s="51"/>
      <c r="OS188" s="51"/>
      <c r="OT188" s="51"/>
      <c r="OU188" s="51"/>
      <c r="OV188" s="51"/>
      <c r="OW188" s="51"/>
      <c r="OX188" s="51"/>
      <c r="OY188" s="51"/>
      <c r="OZ188" s="51"/>
      <c r="PA188" s="51"/>
      <c r="PB188" s="51"/>
      <c r="PC188" s="51"/>
      <c r="PD188" s="51"/>
      <c r="PE188" s="51"/>
      <c r="PF188" s="51"/>
      <c r="PG188" s="51"/>
      <c r="PH188" s="51"/>
      <c r="PI188" s="51"/>
      <c r="PJ188" s="51"/>
      <c r="PK188" s="51"/>
      <c r="PL188" s="51"/>
      <c r="PM188" s="51"/>
      <c r="PN188" s="51"/>
      <c r="PO188" s="51"/>
      <c r="PP188" s="51"/>
      <c r="PQ188" s="51"/>
      <c r="PR188" s="51"/>
      <c r="PS188" s="51"/>
      <c r="PT188" s="51"/>
      <c r="PU188" s="51"/>
      <c r="PV188" s="51"/>
      <c r="PW188" s="51"/>
      <c r="PX188" s="51"/>
      <c r="PY188" s="51"/>
      <c r="PZ188" s="51"/>
      <c r="QA188" s="51"/>
      <c r="QB188" s="51"/>
      <c r="QC188" s="51"/>
      <c r="QD188" s="51"/>
      <c r="QE188" s="51"/>
      <c r="QF188" s="51"/>
      <c r="QG188" s="51"/>
      <c r="QH188" s="51"/>
      <c r="QI188" s="51"/>
      <c r="QJ188" s="51"/>
      <c r="QK188" s="51"/>
      <c r="QL188" s="51"/>
      <c r="QM188" s="51"/>
      <c r="QN188" s="51"/>
      <c r="QO188" s="51"/>
      <c r="QP188" s="51"/>
      <c r="QQ188" s="51"/>
      <c r="QR188" s="51"/>
      <c r="QS188" s="51"/>
      <c r="QT188" s="51"/>
      <c r="QU188" s="51"/>
      <c r="QV188" s="51"/>
      <c r="QW188" s="51"/>
      <c r="QX188" s="51"/>
      <c r="QY188" s="51"/>
      <c r="QZ188" s="51"/>
      <c r="RA188" s="51"/>
      <c r="RB188" s="51"/>
      <c r="RC188" s="51"/>
      <c r="RD188" s="51"/>
      <c r="RE188" s="51"/>
      <c r="RF188" s="51"/>
      <c r="RG188" s="51"/>
      <c r="RH188" s="51"/>
      <c r="RI188" s="51"/>
      <c r="RJ188" s="51"/>
      <c r="RK188" s="51"/>
      <c r="RL188" s="51"/>
      <c r="RM188" s="51"/>
      <c r="RN188" s="51"/>
      <c r="RO188" s="51"/>
      <c r="RP188" s="51"/>
      <c r="RQ188" s="51"/>
      <c r="RR188" s="51"/>
      <c r="RS188" s="51"/>
      <c r="RT188" s="51"/>
      <c r="RU188" s="51"/>
      <c r="RV188" s="51"/>
      <c r="RW188" s="51"/>
      <c r="RX188" s="51"/>
      <c r="RY188" s="51"/>
      <c r="RZ188" s="51"/>
      <c r="SA188" s="51"/>
      <c r="SB188" s="51"/>
      <c r="SC188" s="51"/>
      <c r="SD188" s="51"/>
      <c r="SE188" s="51"/>
      <c r="SF188" s="51"/>
      <c r="SG188" s="51"/>
      <c r="SH188" s="51"/>
      <c r="SI188" s="51"/>
      <c r="SJ188" s="51"/>
      <c r="SK188" s="51"/>
      <c r="SL188" s="51"/>
      <c r="SM188" s="51"/>
      <c r="SN188" s="51"/>
      <c r="SO188" s="51"/>
      <c r="SP188" s="51"/>
      <c r="SQ188" s="51"/>
      <c r="SR188" s="51"/>
      <c r="SS188" s="51"/>
      <c r="ST188" s="51"/>
      <c r="SU188" s="51"/>
      <c r="SV188" s="51"/>
      <c r="SW188" s="51"/>
      <c r="SX188" s="51"/>
      <c r="SY188" s="51"/>
      <c r="SZ188" s="51"/>
      <c r="TA188" s="51"/>
      <c r="TB188" s="51"/>
      <c r="TC188" s="51"/>
      <c r="TD188" s="51"/>
      <c r="TE188" s="51"/>
      <c r="TF188" s="51"/>
      <c r="TG188" s="51"/>
      <c r="TH188" s="51"/>
      <c r="TI188" s="51"/>
      <c r="TJ188" s="51"/>
      <c r="TK188" s="51"/>
      <c r="TL188" s="51"/>
      <c r="TM188" s="51"/>
      <c r="TN188" s="51"/>
      <c r="TO188" s="51"/>
      <c r="TP188" s="51"/>
      <c r="TQ188" s="51"/>
      <c r="TR188" s="51"/>
      <c r="TS188" s="51"/>
      <c r="TT188" s="51"/>
      <c r="TU188" s="51"/>
      <c r="TV188" s="51"/>
      <c r="TW188" s="51"/>
      <c r="TX188" s="51"/>
      <c r="TY188" s="51"/>
      <c r="TZ188" s="51"/>
      <c r="UA188" s="51"/>
      <c r="UB188" s="51"/>
      <c r="UC188" s="51"/>
      <c r="UD188" s="51"/>
      <c r="UE188" s="51"/>
      <c r="UF188" s="51"/>
      <c r="UG188" s="51"/>
      <c r="UH188" s="51"/>
      <c r="UI188" s="51"/>
      <c r="UJ188" s="51"/>
      <c r="UK188" s="51"/>
      <c r="UL188" s="51"/>
      <c r="UM188" s="51"/>
      <c r="UN188" s="51"/>
      <c r="UO188" s="51"/>
      <c r="UP188" s="51"/>
      <c r="UQ188" s="51"/>
      <c r="UR188" s="51"/>
      <c r="US188" s="51"/>
      <c r="UT188" s="51"/>
      <c r="UU188" s="51"/>
      <c r="UV188" s="51"/>
      <c r="UW188" s="51"/>
      <c r="UX188" s="51"/>
      <c r="UY188" s="51"/>
      <c r="UZ188" s="51"/>
      <c r="VA188" s="51"/>
      <c r="VB188" s="51"/>
      <c r="VC188" s="51"/>
      <c r="VD188" s="51"/>
      <c r="VE188" s="51"/>
      <c r="VF188" s="51"/>
      <c r="VG188" s="51"/>
      <c r="VH188" s="51"/>
      <c r="VI188" s="51"/>
      <c r="VJ188" s="51"/>
      <c r="VK188" s="51"/>
      <c r="VL188" s="51"/>
      <c r="VM188" s="51"/>
      <c r="VN188" s="51"/>
      <c r="VO188" s="51"/>
      <c r="VP188" s="51"/>
      <c r="VQ188" s="51"/>
      <c r="VR188" s="51"/>
      <c r="VS188" s="51"/>
      <c r="VT188" s="51"/>
      <c r="VU188" s="51"/>
      <c r="VV188" s="51"/>
      <c r="VW188" s="51"/>
      <c r="VX188" s="51"/>
      <c r="VY188" s="51"/>
      <c r="VZ188" s="51"/>
      <c r="WA188" s="51"/>
      <c r="WB188" s="51"/>
      <c r="WC188" s="51"/>
      <c r="WD188" s="51"/>
      <c r="WE188" s="51"/>
      <c r="WF188" s="51"/>
      <c r="WG188" s="51"/>
      <c r="WH188" s="51"/>
      <c r="WI188" s="51"/>
      <c r="WJ188" s="51"/>
      <c r="WK188" s="51"/>
      <c r="WL188" s="51"/>
      <c r="WM188" s="51"/>
      <c r="WN188" s="51"/>
      <c r="WO188" s="51"/>
      <c r="WP188" s="51"/>
      <c r="WQ188" s="51"/>
      <c r="WR188" s="51"/>
      <c r="WS188" s="51"/>
      <c r="WT188" s="51"/>
      <c r="WU188" s="51"/>
      <c r="WV188" s="51"/>
      <c r="WW188" s="51"/>
      <c r="WX188" s="51"/>
      <c r="WY188" s="51"/>
      <c r="WZ188" s="51"/>
      <c r="XA188" s="51"/>
      <c r="XB188" s="51"/>
      <c r="XC188" s="51"/>
      <c r="XD188" s="51"/>
      <c r="XE188" s="51"/>
      <c r="XF188" s="51"/>
      <c r="XG188" s="51"/>
      <c r="XH188" s="51"/>
      <c r="XI188" s="51"/>
      <c r="XJ188" s="51"/>
      <c r="XK188" s="51"/>
      <c r="XL188" s="51"/>
      <c r="XM188" s="51"/>
      <c r="XN188" s="51"/>
      <c r="XO188" s="51"/>
      <c r="XP188" s="51"/>
      <c r="XQ188" s="51"/>
      <c r="XR188" s="51"/>
      <c r="XS188" s="51"/>
      <c r="XT188" s="51"/>
      <c r="XU188" s="51"/>
      <c r="XV188" s="51"/>
      <c r="XW188" s="51"/>
      <c r="XX188" s="51"/>
      <c r="XY188" s="51"/>
      <c r="XZ188" s="51"/>
      <c r="YA188" s="51"/>
      <c r="YB188" s="51"/>
      <c r="YC188" s="51"/>
      <c r="YD188" s="51"/>
      <c r="YE188" s="51"/>
      <c r="YF188" s="51"/>
      <c r="YG188" s="51"/>
      <c r="YH188" s="51"/>
      <c r="YI188" s="51"/>
      <c r="YJ188" s="51"/>
      <c r="YK188" s="51"/>
      <c r="YL188" s="51"/>
      <c r="YM188" s="51"/>
      <c r="YN188" s="51"/>
      <c r="YO188" s="51"/>
      <c r="YP188" s="51"/>
      <c r="YQ188" s="51"/>
      <c r="YR188" s="51"/>
    </row>
    <row r="189" spans="1:668" s="64" customFormat="1" ht="15.75" x14ac:dyDescent="0.25">
      <c r="A189" s="51"/>
      <c r="B189" s="2"/>
      <c r="C189" s="2"/>
      <c r="D189" s="1"/>
      <c r="E189" s="1"/>
      <c r="F189" s="55"/>
      <c r="G189" s="55"/>
      <c r="H189" s="55"/>
      <c r="I189" s="55"/>
      <c r="J189" s="55"/>
      <c r="K189" s="55"/>
      <c r="L189" s="73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  <c r="JO189" s="51"/>
      <c r="JP189" s="51"/>
      <c r="JQ189" s="51"/>
      <c r="JR189" s="51"/>
      <c r="JS189" s="51"/>
      <c r="JT189" s="51"/>
      <c r="JU189" s="51"/>
      <c r="JV189" s="51"/>
      <c r="JW189" s="51"/>
      <c r="JX189" s="51"/>
      <c r="JY189" s="51"/>
      <c r="JZ189" s="51"/>
      <c r="KA189" s="51"/>
      <c r="KB189" s="51"/>
      <c r="KC189" s="51"/>
      <c r="KD189" s="51"/>
      <c r="KE189" s="51"/>
      <c r="KF189" s="51"/>
      <c r="KG189" s="51"/>
      <c r="KH189" s="51"/>
      <c r="KI189" s="51"/>
      <c r="KJ189" s="51"/>
      <c r="KK189" s="51"/>
      <c r="KL189" s="51"/>
      <c r="KM189" s="51"/>
      <c r="KN189" s="51"/>
      <c r="KO189" s="51"/>
      <c r="KP189" s="51"/>
      <c r="KQ189" s="51"/>
      <c r="KR189" s="51"/>
      <c r="KS189" s="51"/>
      <c r="KT189" s="51"/>
      <c r="KU189" s="51"/>
      <c r="KV189" s="51"/>
      <c r="KW189" s="51"/>
      <c r="KX189" s="51"/>
      <c r="KY189" s="51"/>
      <c r="KZ189" s="51"/>
      <c r="LA189" s="51"/>
      <c r="LB189" s="51"/>
      <c r="LC189" s="51"/>
      <c r="LD189" s="51"/>
      <c r="LE189" s="51"/>
      <c r="LF189" s="51"/>
      <c r="LG189" s="51"/>
      <c r="LH189" s="51"/>
      <c r="LI189" s="51"/>
      <c r="LJ189" s="51"/>
      <c r="LK189" s="51"/>
      <c r="LL189" s="51"/>
      <c r="LM189" s="51"/>
      <c r="LN189" s="51"/>
      <c r="LO189" s="51"/>
      <c r="LP189" s="51"/>
      <c r="LQ189" s="51"/>
      <c r="LR189" s="51"/>
      <c r="LS189" s="51"/>
      <c r="LT189" s="51"/>
      <c r="LU189" s="51"/>
      <c r="LV189" s="51"/>
      <c r="LW189" s="51"/>
      <c r="LX189" s="51"/>
      <c r="LY189" s="51"/>
      <c r="LZ189" s="51"/>
      <c r="MA189" s="51"/>
      <c r="MB189" s="51"/>
      <c r="MC189" s="51"/>
      <c r="MD189" s="51"/>
      <c r="ME189" s="51"/>
      <c r="MF189" s="51"/>
      <c r="MG189" s="51"/>
      <c r="MH189" s="51"/>
      <c r="MI189" s="51"/>
      <c r="MJ189" s="51"/>
      <c r="MK189" s="51"/>
      <c r="ML189" s="51"/>
      <c r="MM189" s="51"/>
      <c r="MN189" s="51"/>
      <c r="MO189" s="51"/>
      <c r="MP189" s="51"/>
      <c r="MQ189" s="51"/>
      <c r="MR189" s="51"/>
      <c r="MS189" s="51"/>
      <c r="MT189" s="51"/>
      <c r="MU189" s="51"/>
      <c r="MV189" s="51"/>
      <c r="MW189" s="51"/>
      <c r="MX189" s="51"/>
      <c r="MY189" s="51"/>
      <c r="MZ189" s="51"/>
      <c r="NA189" s="51"/>
      <c r="NB189" s="51"/>
      <c r="NC189" s="51"/>
      <c r="ND189" s="51"/>
      <c r="NE189" s="51"/>
      <c r="NF189" s="51"/>
      <c r="NG189" s="51"/>
      <c r="NH189" s="51"/>
      <c r="NI189" s="51"/>
      <c r="NJ189" s="51"/>
      <c r="NK189" s="51"/>
      <c r="NL189" s="51"/>
      <c r="NM189" s="51"/>
      <c r="NN189" s="51"/>
      <c r="NO189" s="51"/>
      <c r="NP189" s="51"/>
      <c r="NQ189" s="51"/>
      <c r="NR189" s="51"/>
      <c r="NS189" s="51"/>
      <c r="NT189" s="51"/>
      <c r="NU189" s="51"/>
      <c r="NV189" s="51"/>
      <c r="NW189" s="51"/>
      <c r="NX189" s="51"/>
      <c r="NY189" s="51"/>
      <c r="NZ189" s="51"/>
      <c r="OA189" s="51"/>
      <c r="OB189" s="51"/>
      <c r="OC189" s="51"/>
      <c r="OD189" s="51"/>
      <c r="OE189" s="51"/>
      <c r="OF189" s="51"/>
      <c r="OG189" s="51"/>
      <c r="OH189" s="51"/>
      <c r="OI189" s="51"/>
      <c r="OJ189" s="51"/>
      <c r="OK189" s="51"/>
      <c r="OL189" s="51"/>
      <c r="OM189" s="51"/>
      <c r="ON189" s="51"/>
      <c r="OO189" s="51"/>
      <c r="OP189" s="51"/>
      <c r="OQ189" s="51"/>
      <c r="OR189" s="51"/>
      <c r="OS189" s="51"/>
      <c r="OT189" s="51"/>
      <c r="OU189" s="51"/>
      <c r="OV189" s="51"/>
      <c r="OW189" s="51"/>
      <c r="OX189" s="51"/>
      <c r="OY189" s="51"/>
      <c r="OZ189" s="51"/>
      <c r="PA189" s="51"/>
      <c r="PB189" s="51"/>
      <c r="PC189" s="51"/>
      <c r="PD189" s="51"/>
      <c r="PE189" s="51"/>
      <c r="PF189" s="51"/>
      <c r="PG189" s="51"/>
      <c r="PH189" s="51"/>
      <c r="PI189" s="51"/>
      <c r="PJ189" s="51"/>
      <c r="PK189" s="51"/>
      <c r="PL189" s="51"/>
      <c r="PM189" s="51"/>
      <c r="PN189" s="51"/>
      <c r="PO189" s="51"/>
      <c r="PP189" s="51"/>
      <c r="PQ189" s="51"/>
      <c r="PR189" s="51"/>
      <c r="PS189" s="51"/>
      <c r="PT189" s="51"/>
      <c r="PU189" s="51"/>
      <c r="PV189" s="51"/>
      <c r="PW189" s="51"/>
      <c r="PX189" s="51"/>
      <c r="PY189" s="51"/>
      <c r="PZ189" s="51"/>
      <c r="QA189" s="51"/>
      <c r="QB189" s="51"/>
      <c r="QC189" s="51"/>
      <c r="QD189" s="51"/>
      <c r="QE189" s="51"/>
      <c r="QF189" s="51"/>
      <c r="QG189" s="51"/>
      <c r="QH189" s="51"/>
      <c r="QI189" s="51"/>
      <c r="QJ189" s="51"/>
      <c r="QK189" s="51"/>
      <c r="QL189" s="51"/>
      <c r="QM189" s="51"/>
      <c r="QN189" s="51"/>
      <c r="QO189" s="51"/>
      <c r="QP189" s="51"/>
      <c r="QQ189" s="51"/>
      <c r="QR189" s="51"/>
      <c r="QS189" s="51"/>
      <c r="QT189" s="51"/>
      <c r="QU189" s="51"/>
      <c r="QV189" s="51"/>
      <c r="QW189" s="51"/>
      <c r="QX189" s="51"/>
      <c r="QY189" s="51"/>
      <c r="QZ189" s="51"/>
      <c r="RA189" s="51"/>
      <c r="RB189" s="51"/>
      <c r="RC189" s="51"/>
      <c r="RD189" s="51"/>
      <c r="RE189" s="51"/>
      <c r="RF189" s="51"/>
      <c r="RG189" s="51"/>
      <c r="RH189" s="51"/>
      <c r="RI189" s="51"/>
      <c r="RJ189" s="51"/>
      <c r="RK189" s="51"/>
      <c r="RL189" s="51"/>
      <c r="RM189" s="51"/>
      <c r="RN189" s="51"/>
      <c r="RO189" s="51"/>
      <c r="RP189" s="51"/>
      <c r="RQ189" s="51"/>
      <c r="RR189" s="51"/>
      <c r="RS189" s="51"/>
      <c r="RT189" s="51"/>
      <c r="RU189" s="51"/>
      <c r="RV189" s="51"/>
      <c r="RW189" s="51"/>
      <c r="RX189" s="51"/>
      <c r="RY189" s="51"/>
      <c r="RZ189" s="51"/>
      <c r="SA189" s="51"/>
      <c r="SB189" s="51"/>
      <c r="SC189" s="51"/>
      <c r="SD189" s="51"/>
      <c r="SE189" s="51"/>
      <c r="SF189" s="51"/>
      <c r="SG189" s="51"/>
      <c r="SH189" s="51"/>
      <c r="SI189" s="51"/>
      <c r="SJ189" s="51"/>
      <c r="SK189" s="51"/>
      <c r="SL189" s="51"/>
      <c r="SM189" s="51"/>
      <c r="SN189" s="51"/>
      <c r="SO189" s="51"/>
      <c r="SP189" s="51"/>
      <c r="SQ189" s="51"/>
      <c r="SR189" s="51"/>
      <c r="SS189" s="51"/>
      <c r="ST189" s="51"/>
      <c r="SU189" s="51"/>
      <c r="SV189" s="51"/>
      <c r="SW189" s="51"/>
      <c r="SX189" s="51"/>
      <c r="SY189" s="51"/>
      <c r="SZ189" s="51"/>
      <c r="TA189" s="51"/>
      <c r="TB189" s="51"/>
      <c r="TC189" s="51"/>
      <c r="TD189" s="51"/>
      <c r="TE189" s="51"/>
      <c r="TF189" s="51"/>
      <c r="TG189" s="51"/>
      <c r="TH189" s="51"/>
      <c r="TI189" s="51"/>
      <c r="TJ189" s="51"/>
      <c r="TK189" s="51"/>
      <c r="TL189" s="51"/>
      <c r="TM189" s="51"/>
      <c r="TN189" s="51"/>
      <c r="TO189" s="51"/>
      <c r="TP189" s="51"/>
      <c r="TQ189" s="51"/>
      <c r="TR189" s="51"/>
      <c r="TS189" s="51"/>
      <c r="TT189" s="51"/>
      <c r="TU189" s="51"/>
      <c r="TV189" s="51"/>
      <c r="TW189" s="51"/>
      <c r="TX189" s="51"/>
      <c r="TY189" s="51"/>
      <c r="TZ189" s="51"/>
      <c r="UA189" s="51"/>
      <c r="UB189" s="51"/>
      <c r="UC189" s="51"/>
      <c r="UD189" s="51"/>
      <c r="UE189" s="51"/>
      <c r="UF189" s="51"/>
      <c r="UG189" s="51"/>
      <c r="UH189" s="51"/>
      <c r="UI189" s="51"/>
      <c r="UJ189" s="51"/>
      <c r="UK189" s="51"/>
      <c r="UL189" s="51"/>
      <c r="UM189" s="51"/>
      <c r="UN189" s="51"/>
      <c r="UO189" s="51"/>
      <c r="UP189" s="51"/>
      <c r="UQ189" s="51"/>
      <c r="UR189" s="51"/>
      <c r="US189" s="51"/>
      <c r="UT189" s="51"/>
      <c r="UU189" s="51"/>
      <c r="UV189" s="51"/>
      <c r="UW189" s="51"/>
      <c r="UX189" s="51"/>
      <c r="UY189" s="51"/>
      <c r="UZ189" s="51"/>
      <c r="VA189" s="51"/>
      <c r="VB189" s="51"/>
      <c r="VC189" s="51"/>
      <c r="VD189" s="51"/>
      <c r="VE189" s="51"/>
      <c r="VF189" s="51"/>
      <c r="VG189" s="51"/>
      <c r="VH189" s="51"/>
      <c r="VI189" s="51"/>
      <c r="VJ189" s="51"/>
      <c r="VK189" s="51"/>
      <c r="VL189" s="51"/>
      <c r="VM189" s="51"/>
      <c r="VN189" s="51"/>
      <c r="VO189" s="51"/>
      <c r="VP189" s="51"/>
      <c r="VQ189" s="51"/>
      <c r="VR189" s="51"/>
      <c r="VS189" s="51"/>
      <c r="VT189" s="51"/>
      <c r="VU189" s="51"/>
      <c r="VV189" s="51"/>
      <c r="VW189" s="51"/>
      <c r="VX189" s="51"/>
      <c r="VY189" s="51"/>
      <c r="VZ189" s="51"/>
      <c r="WA189" s="51"/>
      <c r="WB189" s="51"/>
      <c r="WC189" s="51"/>
      <c r="WD189" s="51"/>
      <c r="WE189" s="51"/>
      <c r="WF189" s="51"/>
      <c r="WG189" s="51"/>
      <c r="WH189" s="51"/>
      <c r="WI189" s="51"/>
      <c r="WJ189" s="51"/>
      <c r="WK189" s="51"/>
      <c r="WL189" s="51"/>
      <c r="WM189" s="51"/>
      <c r="WN189" s="51"/>
      <c r="WO189" s="51"/>
      <c r="WP189" s="51"/>
      <c r="WQ189" s="51"/>
      <c r="WR189" s="51"/>
      <c r="WS189" s="51"/>
      <c r="WT189" s="51"/>
      <c r="WU189" s="51"/>
      <c r="WV189" s="51"/>
      <c r="WW189" s="51"/>
      <c r="WX189" s="51"/>
      <c r="WY189" s="51"/>
      <c r="WZ189" s="51"/>
      <c r="XA189" s="51"/>
      <c r="XB189" s="51"/>
      <c r="XC189" s="51"/>
      <c r="XD189" s="51"/>
      <c r="XE189" s="51"/>
      <c r="XF189" s="51"/>
      <c r="XG189" s="51"/>
      <c r="XH189" s="51"/>
      <c r="XI189" s="51"/>
      <c r="XJ189" s="51"/>
      <c r="XK189" s="51"/>
      <c r="XL189" s="51"/>
      <c r="XM189" s="51"/>
      <c r="XN189" s="51"/>
      <c r="XO189" s="51"/>
      <c r="XP189" s="51"/>
      <c r="XQ189" s="51"/>
      <c r="XR189" s="51"/>
      <c r="XS189" s="51"/>
      <c r="XT189" s="51"/>
      <c r="XU189" s="51"/>
      <c r="XV189" s="51"/>
      <c r="XW189" s="51"/>
      <c r="XX189" s="51"/>
      <c r="XY189" s="51"/>
      <c r="XZ189" s="51"/>
      <c r="YA189" s="51"/>
      <c r="YB189" s="51"/>
      <c r="YC189" s="51"/>
      <c r="YD189" s="51"/>
      <c r="YE189" s="51"/>
      <c r="YF189" s="51"/>
      <c r="YG189" s="51"/>
      <c r="YH189" s="51"/>
      <c r="YI189" s="51"/>
      <c r="YJ189" s="51"/>
      <c r="YK189" s="51"/>
      <c r="YL189" s="51"/>
      <c r="YM189" s="51"/>
      <c r="YN189" s="51"/>
      <c r="YO189" s="51"/>
      <c r="YP189" s="51"/>
      <c r="YQ189" s="51"/>
      <c r="YR189" s="51"/>
    </row>
    <row r="190" spans="1:668" s="64" customFormat="1" ht="15.75" x14ac:dyDescent="0.25">
      <c r="A190" s="51"/>
      <c r="B190" s="2"/>
      <c r="C190" s="2"/>
      <c r="D190" s="1"/>
      <c r="E190" s="1"/>
      <c r="F190" s="55"/>
      <c r="G190" s="55"/>
      <c r="H190" s="55"/>
      <c r="I190" s="55"/>
      <c r="J190" s="55"/>
      <c r="K190" s="55"/>
      <c r="L190" s="73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  <c r="IW190" s="51"/>
      <c r="IX190" s="51"/>
      <c r="IY190" s="51"/>
      <c r="IZ190" s="51"/>
      <c r="JA190" s="51"/>
      <c r="JB190" s="51"/>
      <c r="JC190" s="51"/>
      <c r="JD190" s="51"/>
      <c r="JE190" s="51"/>
      <c r="JF190" s="51"/>
      <c r="JG190" s="51"/>
      <c r="JH190" s="51"/>
      <c r="JI190" s="51"/>
      <c r="JJ190" s="51"/>
      <c r="JK190" s="51"/>
      <c r="JL190" s="51"/>
      <c r="JM190" s="51"/>
      <c r="JN190" s="51"/>
      <c r="JO190" s="51"/>
      <c r="JP190" s="51"/>
      <c r="JQ190" s="51"/>
      <c r="JR190" s="51"/>
      <c r="JS190" s="51"/>
      <c r="JT190" s="51"/>
      <c r="JU190" s="51"/>
      <c r="JV190" s="51"/>
      <c r="JW190" s="51"/>
      <c r="JX190" s="51"/>
      <c r="JY190" s="51"/>
      <c r="JZ190" s="51"/>
      <c r="KA190" s="51"/>
      <c r="KB190" s="51"/>
      <c r="KC190" s="51"/>
      <c r="KD190" s="51"/>
      <c r="KE190" s="51"/>
      <c r="KF190" s="51"/>
      <c r="KG190" s="51"/>
      <c r="KH190" s="51"/>
      <c r="KI190" s="51"/>
      <c r="KJ190" s="51"/>
      <c r="KK190" s="51"/>
      <c r="KL190" s="51"/>
      <c r="KM190" s="51"/>
      <c r="KN190" s="51"/>
      <c r="KO190" s="51"/>
      <c r="KP190" s="51"/>
      <c r="KQ190" s="51"/>
      <c r="KR190" s="51"/>
      <c r="KS190" s="51"/>
      <c r="KT190" s="51"/>
      <c r="KU190" s="51"/>
      <c r="KV190" s="51"/>
      <c r="KW190" s="51"/>
      <c r="KX190" s="51"/>
      <c r="KY190" s="51"/>
      <c r="KZ190" s="51"/>
      <c r="LA190" s="51"/>
      <c r="LB190" s="51"/>
      <c r="LC190" s="51"/>
      <c r="LD190" s="51"/>
      <c r="LE190" s="51"/>
      <c r="LF190" s="51"/>
      <c r="LG190" s="51"/>
      <c r="LH190" s="51"/>
      <c r="LI190" s="51"/>
      <c r="LJ190" s="51"/>
      <c r="LK190" s="51"/>
      <c r="LL190" s="51"/>
      <c r="LM190" s="51"/>
      <c r="LN190" s="51"/>
      <c r="LO190" s="51"/>
      <c r="LP190" s="51"/>
      <c r="LQ190" s="51"/>
      <c r="LR190" s="51"/>
      <c r="LS190" s="51"/>
      <c r="LT190" s="51"/>
      <c r="LU190" s="51"/>
      <c r="LV190" s="51"/>
      <c r="LW190" s="51"/>
      <c r="LX190" s="51"/>
      <c r="LY190" s="51"/>
      <c r="LZ190" s="51"/>
      <c r="MA190" s="51"/>
      <c r="MB190" s="51"/>
      <c r="MC190" s="51"/>
      <c r="MD190" s="51"/>
      <c r="ME190" s="51"/>
      <c r="MF190" s="51"/>
      <c r="MG190" s="51"/>
      <c r="MH190" s="51"/>
      <c r="MI190" s="51"/>
      <c r="MJ190" s="51"/>
      <c r="MK190" s="51"/>
      <c r="ML190" s="51"/>
      <c r="MM190" s="51"/>
      <c r="MN190" s="51"/>
      <c r="MO190" s="51"/>
      <c r="MP190" s="51"/>
      <c r="MQ190" s="51"/>
      <c r="MR190" s="51"/>
      <c r="MS190" s="51"/>
      <c r="MT190" s="51"/>
      <c r="MU190" s="51"/>
      <c r="MV190" s="51"/>
      <c r="MW190" s="51"/>
      <c r="MX190" s="51"/>
      <c r="MY190" s="51"/>
      <c r="MZ190" s="51"/>
      <c r="NA190" s="51"/>
      <c r="NB190" s="51"/>
      <c r="NC190" s="51"/>
      <c r="ND190" s="51"/>
      <c r="NE190" s="51"/>
      <c r="NF190" s="51"/>
      <c r="NG190" s="51"/>
      <c r="NH190" s="51"/>
      <c r="NI190" s="51"/>
      <c r="NJ190" s="51"/>
      <c r="NK190" s="51"/>
      <c r="NL190" s="51"/>
      <c r="NM190" s="51"/>
      <c r="NN190" s="51"/>
      <c r="NO190" s="51"/>
      <c r="NP190" s="51"/>
      <c r="NQ190" s="51"/>
      <c r="NR190" s="51"/>
      <c r="NS190" s="51"/>
      <c r="NT190" s="51"/>
      <c r="NU190" s="51"/>
      <c r="NV190" s="51"/>
      <c r="NW190" s="51"/>
      <c r="NX190" s="51"/>
      <c r="NY190" s="51"/>
      <c r="NZ190" s="51"/>
      <c r="OA190" s="51"/>
      <c r="OB190" s="51"/>
      <c r="OC190" s="51"/>
      <c r="OD190" s="51"/>
      <c r="OE190" s="51"/>
      <c r="OF190" s="51"/>
      <c r="OG190" s="51"/>
      <c r="OH190" s="51"/>
      <c r="OI190" s="51"/>
      <c r="OJ190" s="51"/>
      <c r="OK190" s="51"/>
      <c r="OL190" s="51"/>
      <c r="OM190" s="51"/>
      <c r="ON190" s="51"/>
      <c r="OO190" s="51"/>
      <c r="OP190" s="51"/>
      <c r="OQ190" s="51"/>
      <c r="OR190" s="51"/>
      <c r="OS190" s="51"/>
      <c r="OT190" s="51"/>
      <c r="OU190" s="51"/>
      <c r="OV190" s="51"/>
      <c r="OW190" s="51"/>
      <c r="OX190" s="51"/>
      <c r="OY190" s="51"/>
      <c r="OZ190" s="51"/>
      <c r="PA190" s="51"/>
      <c r="PB190" s="51"/>
      <c r="PC190" s="51"/>
      <c r="PD190" s="51"/>
      <c r="PE190" s="51"/>
      <c r="PF190" s="51"/>
      <c r="PG190" s="51"/>
      <c r="PH190" s="51"/>
      <c r="PI190" s="51"/>
      <c r="PJ190" s="51"/>
      <c r="PK190" s="51"/>
      <c r="PL190" s="51"/>
      <c r="PM190" s="51"/>
      <c r="PN190" s="51"/>
      <c r="PO190" s="51"/>
      <c r="PP190" s="51"/>
      <c r="PQ190" s="51"/>
      <c r="PR190" s="51"/>
      <c r="PS190" s="51"/>
      <c r="PT190" s="51"/>
      <c r="PU190" s="51"/>
      <c r="PV190" s="51"/>
      <c r="PW190" s="51"/>
      <c r="PX190" s="51"/>
      <c r="PY190" s="51"/>
      <c r="PZ190" s="51"/>
      <c r="QA190" s="51"/>
      <c r="QB190" s="51"/>
      <c r="QC190" s="51"/>
      <c r="QD190" s="51"/>
      <c r="QE190" s="51"/>
      <c r="QF190" s="51"/>
      <c r="QG190" s="51"/>
      <c r="QH190" s="51"/>
      <c r="QI190" s="51"/>
      <c r="QJ190" s="51"/>
      <c r="QK190" s="51"/>
      <c r="QL190" s="51"/>
      <c r="QM190" s="51"/>
      <c r="QN190" s="51"/>
      <c r="QO190" s="51"/>
      <c r="QP190" s="51"/>
      <c r="QQ190" s="51"/>
      <c r="QR190" s="51"/>
      <c r="QS190" s="51"/>
      <c r="QT190" s="51"/>
      <c r="QU190" s="51"/>
      <c r="QV190" s="51"/>
      <c r="QW190" s="51"/>
      <c r="QX190" s="51"/>
      <c r="QY190" s="51"/>
      <c r="QZ190" s="51"/>
      <c r="RA190" s="51"/>
      <c r="RB190" s="51"/>
      <c r="RC190" s="51"/>
      <c r="RD190" s="51"/>
      <c r="RE190" s="51"/>
      <c r="RF190" s="51"/>
      <c r="RG190" s="51"/>
      <c r="RH190" s="51"/>
      <c r="RI190" s="51"/>
      <c r="RJ190" s="51"/>
      <c r="RK190" s="51"/>
      <c r="RL190" s="51"/>
      <c r="RM190" s="51"/>
      <c r="RN190" s="51"/>
      <c r="RO190" s="51"/>
      <c r="RP190" s="51"/>
      <c r="RQ190" s="51"/>
      <c r="RR190" s="51"/>
      <c r="RS190" s="51"/>
      <c r="RT190" s="51"/>
      <c r="RU190" s="51"/>
      <c r="RV190" s="51"/>
      <c r="RW190" s="51"/>
      <c r="RX190" s="51"/>
      <c r="RY190" s="51"/>
      <c r="RZ190" s="51"/>
      <c r="SA190" s="51"/>
      <c r="SB190" s="51"/>
      <c r="SC190" s="51"/>
      <c r="SD190" s="51"/>
      <c r="SE190" s="51"/>
      <c r="SF190" s="51"/>
      <c r="SG190" s="51"/>
      <c r="SH190" s="51"/>
      <c r="SI190" s="51"/>
      <c r="SJ190" s="51"/>
      <c r="SK190" s="51"/>
      <c r="SL190" s="51"/>
      <c r="SM190" s="51"/>
      <c r="SN190" s="51"/>
      <c r="SO190" s="51"/>
      <c r="SP190" s="51"/>
      <c r="SQ190" s="51"/>
      <c r="SR190" s="51"/>
      <c r="SS190" s="51"/>
      <c r="ST190" s="51"/>
      <c r="SU190" s="51"/>
      <c r="SV190" s="51"/>
      <c r="SW190" s="51"/>
      <c r="SX190" s="51"/>
      <c r="SY190" s="51"/>
      <c r="SZ190" s="51"/>
      <c r="TA190" s="51"/>
      <c r="TB190" s="51"/>
      <c r="TC190" s="51"/>
      <c r="TD190" s="51"/>
      <c r="TE190" s="51"/>
      <c r="TF190" s="51"/>
      <c r="TG190" s="51"/>
      <c r="TH190" s="51"/>
      <c r="TI190" s="51"/>
      <c r="TJ190" s="51"/>
      <c r="TK190" s="51"/>
      <c r="TL190" s="51"/>
      <c r="TM190" s="51"/>
      <c r="TN190" s="51"/>
      <c r="TO190" s="51"/>
      <c r="TP190" s="51"/>
      <c r="TQ190" s="51"/>
      <c r="TR190" s="51"/>
      <c r="TS190" s="51"/>
      <c r="TT190" s="51"/>
      <c r="TU190" s="51"/>
      <c r="TV190" s="51"/>
      <c r="TW190" s="51"/>
      <c r="TX190" s="51"/>
      <c r="TY190" s="51"/>
      <c r="TZ190" s="51"/>
      <c r="UA190" s="51"/>
      <c r="UB190" s="51"/>
      <c r="UC190" s="51"/>
      <c r="UD190" s="51"/>
      <c r="UE190" s="51"/>
      <c r="UF190" s="51"/>
      <c r="UG190" s="51"/>
      <c r="UH190" s="51"/>
      <c r="UI190" s="51"/>
      <c r="UJ190" s="51"/>
      <c r="UK190" s="51"/>
      <c r="UL190" s="51"/>
      <c r="UM190" s="51"/>
      <c r="UN190" s="51"/>
      <c r="UO190" s="51"/>
      <c r="UP190" s="51"/>
      <c r="UQ190" s="51"/>
      <c r="UR190" s="51"/>
      <c r="US190" s="51"/>
      <c r="UT190" s="51"/>
      <c r="UU190" s="51"/>
      <c r="UV190" s="51"/>
      <c r="UW190" s="51"/>
      <c r="UX190" s="51"/>
      <c r="UY190" s="51"/>
      <c r="UZ190" s="51"/>
      <c r="VA190" s="51"/>
      <c r="VB190" s="51"/>
      <c r="VC190" s="51"/>
      <c r="VD190" s="51"/>
      <c r="VE190" s="51"/>
      <c r="VF190" s="51"/>
      <c r="VG190" s="51"/>
      <c r="VH190" s="51"/>
      <c r="VI190" s="51"/>
      <c r="VJ190" s="51"/>
      <c r="VK190" s="51"/>
      <c r="VL190" s="51"/>
      <c r="VM190" s="51"/>
      <c r="VN190" s="51"/>
      <c r="VO190" s="51"/>
      <c r="VP190" s="51"/>
      <c r="VQ190" s="51"/>
      <c r="VR190" s="51"/>
      <c r="VS190" s="51"/>
      <c r="VT190" s="51"/>
      <c r="VU190" s="51"/>
      <c r="VV190" s="51"/>
      <c r="VW190" s="51"/>
      <c r="VX190" s="51"/>
      <c r="VY190" s="51"/>
      <c r="VZ190" s="51"/>
      <c r="WA190" s="51"/>
      <c r="WB190" s="51"/>
      <c r="WC190" s="51"/>
      <c r="WD190" s="51"/>
      <c r="WE190" s="51"/>
      <c r="WF190" s="51"/>
      <c r="WG190" s="51"/>
      <c r="WH190" s="51"/>
      <c r="WI190" s="51"/>
      <c r="WJ190" s="51"/>
      <c r="WK190" s="51"/>
      <c r="WL190" s="51"/>
      <c r="WM190" s="51"/>
      <c r="WN190" s="51"/>
      <c r="WO190" s="51"/>
      <c r="WP190" s="51"/>
      <c r="WQ190" s="51"/>
      <c r="WR190" s="51"/>
      <c r="WS190" s="51"/>
      <c r="WT190" s="51"/>
      <c r="WU190" s="51"/>
      <c r="WV190" s="51"/>
      <c r="WW190" s="51"/>
      <c r="WX190" s="51"/>
      <c r="WY190" s="51"/>
      <c r="WZ190" s="51"/>
      <c r="XA190" s="51"/>
      <c r="XB190" s="51"/>
      <c r="XC190" s="51"/>
      <c r="XD190" s="51"/>
      <c r="XE190" s="51"/>
      <c r="XF190" s="51"/>
      <c r="XG190" s="51"/>
      <c r="XH190" s="51"/>
      <c r="XI190" s="51"/>
      <c r="XJ190" s="51"/>
      <c r="XK190" s="51"/>
      <c r="XL190" s="51"/>
      <c r="XM190" s="51"/>
      <c r="XN190" s="51"/>
      <c r="XO190" s="51"/>
      <c r="XP190" s="51"/>
      <c r="XQ190" s="51"/>
      <c r="XR190" s="51"/>
      <c r="XS190" s="51"/>
      <c r="XT190" s="51"/>
      <c r="XU190" s="51"/>
      <c r="XV190" s="51"/>
      <c r="XW190" s="51"/>
      <c r="XX190" s="51"/>
      <c r="XY190" s="51"/>
      <c r="XZ190" s="51"/>
      <c r="YA190" s="51"/>
      <c r="YB190" s="51"/>
      <c r="YC190" s="51"/>
      <c r="YD190" s="51"/>
      <c r="YE190" s="51"/>
      <c r="YF190" s="51"/>
      <c r="YG190" s="51"/>
      <c r="YH190" s="51"/>
      <c r="YI190" s="51"/>
      <c r="YJ190" s="51"/>
      <c r="YK190" s="51"/>
      <c r="YL190" s="51"/>
      <c r="YM190" s="51"/>
      <c r="YN190" s="51"/>
      <c r="YO190" s="51"/>
      <c r="YP190" s="51"/>
      <c r="YQ190" s="51"/>
      <c r="YR190" s="51"/>
    </row>
    <row r="191" spans="1:668" s="64" customFormat="1" ht="15.75" x14ac:dyDescent="0.25">
      <c r="A191" s="51"/>
      <c r="B191" s="2"/>
      <c r="C191" s="2"/>
      <c r="D191" s="1"/>
      <c r="E191" s="1"/>
      <c r="F191" s="55"/>
      <c r="G191" s="55"/>
      <c r="H191" s="55"/>
      <c r="I191" s="55"/>
      <c r="J191" s="55"/>
      <c r="K191" s="55"/>
      <c r="L191" s="73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  <c r="IT191" s="51"/>
      <c r="IU191" s="51"/>
      <c r="IV191" s="51"/>
      <c r="IW191" s="51"/>
      <c r="IX191" s="51"/>
      <c r="IY191" s="51"/>
      <c r="IZ191" s="51"/>
      <c r="JA191" s="51"/>
      <c r="JB191" s="51"/>
      <c r="JC191" s="51"/>
      <c r="JD191" s="51"/>
      <c r="JE191" s="51"/>
      <c r="JF191" s="51"/>
      <c r="JG191" s="51"/>
      <c r="JH191" s="51"/>
      <c r="JI191" s="51"/>
      <c r="JJ191" s="51"/>
      <c r="JK191" s="51"/>
      <c r="JL191" s="51"/>
      <c r="JM191" s="51"/>
      <c r="JN191" s="51"/>
      <c r="JO191" s="51"/>
      <c r="JP191" s="51"/>
      <c r="JQ191" s="51"/>
      <c r="JR191" s="51"/>
      <c r="JS191" s="51"/>
      <c r="JT191" s="51"/>
      <c r="JU191" s="51"/>
      <c r="JV191" s="51"/>
      <c r="JW191" s="51"/>
      <c r="JX191" s="51"/>
      <c r="JY191" s="51"/>
      <c r="JZ191" s="51"/>
      <c r="KA191" s="51"/>
      <c r="KB191" s="51"/>
      <c r="KC191" s="51"/>
      <c r="KD191" s="51"/>
      <c r="KE191" s="51"/>
      <c r="KF191" s="51"/>
      <c r="KG191" s="51"/>
      <c r="KH191" s="51"/>
      <c r="KI191" s="51"/>
      <c r="KJ191" s="51"/>
      <c r="KK191" s="51"/>
      <c r="KL191" s="51"/>
      <c r="KM191" s="51"/>
      <c r="KN191" s="51"/>
      <c r="KO191" s="51"/>
      <c r="KP191" s="51"/>
      <c r="KQ191" s="51"/>
      <c r="KR191" s="51"/>
      <c r="KS191" s="51"/>
      <c r="KT191" s="51"/>
      <c r="KU191" s="51"/>
      <c r="KV191" s="51"/>
      <c r="KW191" s="51"/>
      <c r="KX191" s="51"/>
      <c r="KY191" s="51"/>
      <c r="KZ191" s="51"/>
      <c r="LA191" s="51"/>
      <c r="LB191" s="51"/>
      <c r="LC191" s="51"/>
      <c r="LD191" s="51"/>
      <c r="LE191" s="51"/>
      <c r="LF191" s="51"/>
      <c r="LG191" s="51"/>
      <c r="LH191" s="51"/>
      <c r="LI191" s="51"/>
      <c r="LJ191" s="51"/>
      <c r="LK191" s="51"/>
      <c r="LL191" s="51"/>
      <c r="LM191" s="51"/>
      <c r="LN191" s="51"/>
      <c r="LO191" s="51"/>
      <c r="LP191" s="51"/>
      <c r="LQ191" s="51"/>
      <c r="LR191" s="51"/>
      <c r="LS191" s="51"/>
      <c r="LT191" s="51"/>
      <c r="LU191" s="51"/>
      <c r="LV191" s="51"/>
      <c r="LW191" s="51"/>
      <c r="LX191" s="51"/>
      <c r="LY191" s="51"/>
      <c r="LZ191" s="51"/>
      <c r="MA191" s="51"/>
      <c r="MB191" s="51"/>
      <c r="MC191" s="51"/>
      <c r="MD191" s="51"/>
      <c r="ME191" s="51"/>
      <c r="MF191" s="51"/>
      <c r="MG191" s="51"/>
      <c r="MH191" s="51"/>
      <c r="MI191" s="51"/>
      <c r="MJ191" s="51"/>
      <c r="MK191" s="51"/>
      <c r="ML191" s="51"/>
      <c r="MM191" s="51"/>
      <c r="MN191" s="51"/>
      <c r="MO191" s="51"/>
      <c r="MP191" s="51"/>
      <c r="MQ191" s="51"/>
      <c r="MR191" s="51"/>
      <c r="MS191" s="51"/>
      <c r="MT191" s="51"/>
      <c r="MU191" s="51"/>
      <c r="MV191" s="51"/>
      <c r="MW191" s="51"/>
      <c r="MX191" s="51"/>
      <c r="MY191" s="51"/>
      <c r="MZ191" s="51"/>
      <c r="NA191" s="51"/>
      <c r="NB191" s="51"/>
      <c r="NC191" s="51"/>
      <c r="ND191" s="51"/>
      <c r="NE191" s="51"/>
      <c r="NF191" s="51"/>
      <c r="NG191" s="51"/>
      <c r="NH191" s="51"/>
      <c r="NI191" s="51"/>
      <c r="NJ191" s="51"/>
      <c r="NK191" s="51"/>
      <c r="NL191" s="51"/>
      <c r="NM191" s="51"/>
      <c r="NN191" s="51"/>
      <c r="NO191" s="51"/>
      <c r="NP191" s="51"/>
      <c r="NQ191" s="51"/>
      <c r="NR191" s="51"/>
      <c r="NS191" s="51"/>
      <c r="NT191" s="51"/>
      <c r="NU191" s="51"/>
      <c r="NV191" s="51"/>
      <c r="NW191" s="51"/>
      <c r="NX191" s="51"/>
      <c r="NY191" s="51"/>
      <c r="NZ191" s="51"/>
      <c r="OA191" s="51"/>
      <c r="OB191" s="51"/>
      <c r="OC191" s="51"/>
      <c r="OD191" s="51"/>
      <c r="OE191" s="51"/>
      <c r="OF191" s="51"/>
      <c r="OG191" s="51"/>
      <c r="OH191" s="51"/>
      <c r="OI191" s="51"/>
      <c r="OJ191" s="51"/>
      <c r="OK191" s="51"/>
      <c r="OL191" s="51"/>
      <c r="OM191" s="51"/>
      <c r="ON191" s="51"/>
      <c r="OO191" s="51"/>
      <c r="OP191" s="51"/>
      <c r="OQ191" s="51"/>
      <c r="OR191" s="51"/>
      <c r="OS191" s="51"/>
      <c r="OT191" s="51"/>
      <c r="OU191" s="51"/>
      <c r="OV191" s="51"/>
      <c r="OW191" s="51"/>
      <c r="OX191" s="51"/>
      <c r="OY191" s="51"/>
      <c r="OZ191" s="51"/>
      <c r="PA191" s="51"/>
      <c r="PB191" s="51"/>
      <c r="PC191" s="51"/>
      <c r="PD191" s="51"/>
      <c r="PE191" s="51"/>
      <c r="PF191" s="51"/>
      <c r="PG191" s="51"/>
      <c r="PH191" s="51"/>
      <c r="PI191" s="51"/>
      <c r="PJ191" s="51"/>
      <c r="PK191" s="51"/>
      <c r="PL191" s="51"/>
      <c r="PM191" s="51"/>
      <c r="PN191" s="51"/>
      <c r="PO191" s="51"/>
      <c r="PP191" s="51"/>
      <c r="PQ191" s="51"/>
      <c r="PR191" s="51"/>
      <c r="PS191" s="51"/>
      <c r="PT191" s="51"/>
      <c r="PU191" s="51"/>
      <c r="PV191" s="51"/>
      <c r="PW191" s="51"/>
      <c r="PX191" s="51"/>
      <c r="PY191" s="51"/>
      <c r="PZ191" s="51"/>
      <c r="QA191" s="51"/>
      <c r="QB191" s="51"/>
      <c r="QC191" s="51"/>
      <c r="QD191" s="51"/>
      <c r="QE191" s="51"/>
      <c r="QF191" s="51"/>
      <c r="QG191" s="51"/>
      <c r="QH191" s="51"/>
      <c r="QI191" s="51"/>
      <c r="QJ191" s="51"/>
      <c r="QK191" s="51"/>
      <c r="QL191" s="51"/>
      <c r="QM191" s="51"/>
      <c r="QN191" s="51"/>
      <c r="QO191" s="51"/>
      <c r="QP191" s="51"/>
      <c r="QQ191" s="51"/>
      <c r="QR191" s="51"/>
      <c r="QS191" s="51"/>
      <c r="QT191" s="51"/>
      <c r="QU191" s="51"/>
      <c r="QV191" s="51"/>
      <c r="QW191" s="51"/>
      <c r="QX191" s="51"/>
      <c r="QY191" s="51"/>
      <c r="QZ191" s="51"/>
      <c r="RA191" s="51"/>
      <c r="RB191" s="51"/>
      <c r="RC191" s="51"/>
      <c r="RD191" s="51"/>
      <c r="RE191" s="51"/>
      <c r="RF191" s="51"/>
      <c r="RG191" s="51"/>
      <c r="RH191" s="51"/>
      <c r="RI191" s="51"/>
      <c r="RJ191" s="51"/>
      <c r="RK191" s="51"/>
      <c r="RL191" s="51"/>
      <c r="RM191" s="51"/>
      <c r="RN191" s="51"/>
      <c r="RO191" s="51"/>
      <c r="RP191" s="51"/>
      <c r="RQ191" s="51"/>
      <c r="RR191" s="51"/>
      <c r="RS191" s="51"/>
      <c r="RT191" s="51"/>
      <c r="RU191" s="51"/>
      <c r="RV191" s="51"/>
      <c r="RW191" s="51"/>
      <c r="RX191" s="51"/>
      <c r="RY191" s="51"/>
      <c r="RZ191" s="51"/>
      <c r="SA191" s="51"/>
      <c r="SB191" s="51"/>
      <c r="SC191" s="51"/>
      <c r="SD191" s="51"/>
      <c r="SE191" s="51"/>
      <c r="SF191" s="51"/>
      <c r="SG191" s="51"/>
      <c r="SH191" s="51"/>
      <c r="SI191" s="51"/>
      <c r="SJ191" s="51"/>
      <c r="SK191" s="51"/>
      <c r="SL191" s="51"/>
      <c r="SM191" s="51"/>
      <c r="SN191" s="51"/>
      <c r="SO191" s="51"/>
      <c r="SP191" s="51"/>
      <c r="SQ191" s="51"/>
      <c r="SR191" s="51"/>
      <c r="SS191" s="51"/>
      <c r="ST191" s="51"/>
      <c r="SU191" s="51"/>
      <c r="SV191" s="51"/>
      <c r="SW191" s="51"/>
      <c r="SX191" s="51"/>
      <c r="SY191" s="51"/>
      <c r="SZ191" s="51"/>
      <c r="TA191" s="51"/>
      <c r="TB191" s="51"/>
      <c r="TC191" s="51"/>
      <c r="TD191" s="51"/>
      <c r="TE191" s="51"/>
      <c r="TF191" s="51"/>
      <c r="TG191" s="51"/>
      <c r="TH191" s="51"/>
      <c r="TI191" s="51"/>
      <c r="TJ191" s="51"/>
      <c r="TK191" s="51"/>
      <c r="TL191" s="51"/>
      <c r="TM191" s="51"/>
      <c r="TN191" s="51"/>
      <c r="TO191" s="51"/>
      <c r="TP191" s="51"/>
      <c r="TQ191" s="51"/>
      <c r="TR191" s="51"/>
      <c r="TS191" s="51"/>
      <c r="TT191" s="51"/>
      <c r="TU191" s="51"/>
      <c r="TV191" s="51"/>
      <c r="TW191" s="51"/>
      <c r="TX191" s="51"/>
      <c r="TY191" s="51"/>
      <c r="TZ191" s="51"/>
      <c r="UA191" s="51"/>
      <c r="UB191" s="51"/>
      <c r="UC191" s="51"/>
      <c r="UD191" s="51"/>
      <c r="UE191" s="51"/>
      <c r="UF191" s="51"/>
      <c r="UG191" s="51"/>
      <c r="UH191" s="51"/>
      <c r="UI191" s="51"/>
      <c r="UJ191" s="51"/>
      <c r="UK191" s="51"/>
      <c r="UL191" s="51"/>
      <c r="UM191" s="51"/>
      <c r="UN191" s="51"/>
      <c r="UO191" s="51"/>
      <c r="UP191" s="51"/>
      <c r="UQ191" s="51"/>
      <c r="UR191" s="51"/>
      <c r="US191" s="51"/>
      <c r="UT191" s="51"/>
      <c r="UU191" s="51"/>
      <c r="UV191" s="51"/>
      <c r="UW191" s="51"/>
      <c r="UX191" s="51"/>
      <c r="UY191" s="51"/>
      <c r="UZ191" s="51"/>
      <c r="VA191" s="51"/>
      <c r="VB191" s="51"/>
      <c r="VC191" s="51"/>
      <c r="VD191" s="51"/>
      <c r="VE191" s="51"/>
      <c r="VF191" s="51"/>
      <c r="VG191" s="51"/>
      <c r="VH191" s="51"/>
      <c r="VI191" s="51"/>
      <c r="VJ191" s="51"/>
      <c r="VK191" s="51"/>
      <c r="VL191" s="51"/>
      <c r="VM191" s="51"/>
      <c r="VN191" s="51"/>
      <c r="VO191" s="51"/>
      <c r="VP191" s="51"/>
      <c r="VQ191" s="51"/>
      <c r="VR191" s="51"/>
      <c r="VS191" s="51"/>
      <c r="VT191" s="51"/>
      <c r="VU191" s="51"/>
      <c r="VV191" s="51"/>
      <c r="VW191" s="51"/>
      <c r="VX191" s="51"/>
      <c r="VY191" s="51"/>
      <c r="VZ191" s="51"/>
      <c r="WA191" s="51"/>
      <c r="WB191" s="51"/>
      <c r="WC191" s="51"/>
      <c r="WD191" s="51"/>
      <c r="WE191" s="51"/>
      <c r="WF191" s="51"/>
      <c r="WG191" s="51"/>
      <c r="WH191" s="51"/>
      <c r="WI191" s="51"/>
      <c r="WJ191" s="51"/>
      <c r="WK191" s="51"/>
      <c r="WL191" s="51"/>
      <c r="WM191" s="51"/>
      <c r="WN191" s="51"/>
      <c r="WO191" s="51"/>
      <c r="WP191" s="51"/>
      <c r="WQ191" s="51"/>
      <c r="WR191" s="51"/>
      <c r="WS191" s="51"/>
      <c r="WT191" s="51"/>
      <c r="WU191" s="51"/>
      <c r="WV191" s="51"/>
      <c r="WW191" s="51"/>
      <c r="WX191" s="51"/>
      <c r="WY191" s="51"/>
      <c r="WZ191" s="51"/>
      <c r="XA191" s="51"/>
      <c r="XB191" s="51"/>
      <c r="XC191" s="51"/>
      <c r="XD191" s="51"/>
      <c r="XE191" s="51"/>
      <c r="XF191" s="51"/>
      <c r="XG191" s="51"/>
      <c r="XH191" s="51"/>
      <c r="XI191" s="51"/>
      <c r="XJ191" s="51"/>
      <c r="XK191" s="51"/>
      <c r="XL191" s="51"/>
      <c r="XM191" s="51"/>
      <c r="XN191" s="51"/>
      <c r="XO191" s="51"/>
      <c r="XP191" s="51"/>
      <c r="XQ191" s="51"/>
      <c r="XR191" s="51"/>
      <c r="XS191" s="51"/>
      <c r="XT191" s="51"/>
      <c r="XU191" s="51"/>
      <c r="XV191" s="51"/>
      <c r="XW191" s="51"/>
      <c r="XX191" s="51"/>
      <c r="XY191" s="51"/>
      <c r="XZ191" s="51"/>
      <c r="YA191" s="51"/>
      <c r="YB191" s="51"/>
      <c r="YC191" s="51"/>
      <c r="YD191" s="51"/>
      <c r="YE191" s="51"/>
      <c r="YF191" s="51"/>
      <c r="YG191" s="51"/>
      <c r="YH191" s="51"/>
      <c r="YI191" s="51"/>
      <c r="YJ191" s="51"/>
      <c r="YK191" s="51"/>
      <c r="YL191" s="51"/>
      <c r="YM191" s="51"/>
      <c r="YN191" s="51"/>
      <c r="YO191" s="51"/>
      <c r="YP191" s="51"/>
      <c r="YQ191" s="51"/>
      <c r="YR191" s="51"/>
    </row>
    <row r="192" spans="1:668" s="64" customFormat="1" ht="15.75" x14ac:dyDescent="0.25">
      <c r="A192" s="51"/>
      <c r="B192" s="2"/>
      <c r="C192" s="2"/>
      <c r="D192" s="1"/>
      <c r="E192" s="1"/>
      <c r="F192" s="55"/>
      <c r="G192" s="55"/>
      <c r="H192" s="55"/>
      <c r="I192" s="55"/>
      <c r="J192" s="55"/>
      <c r="K192" s="55"/>
      <c r="L192" s="73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  <c r="IV192" s="51"/>
      <c r="IW192" s="51"/>
      <c r="IX192" s="51"/>
      <c r="IY192" s="51"/>
      <c r="IZ192" s="51"/>
      <c r="JA192" s="51"/>
      <c r="JB192" s="51"/>
      <c r="JC192" s="51"/>
      <c r="JD192" s="51"/>
      <c r="JE192" s="51"/>
      <c r="JF192" s="51"/>
      <c r="JG192" s="51"/>
      <c r="JH192" s="51"/>
      <c r="JI192" s="51"/>
      <c r="JJ192" s="51"/>
      <c r="JK192" s="51"/>
      <c r="JL192" s="51"/>
      <c r="JM192" s="51"/>
      <c r="JN192" s="51"/>
      <c r="JO192" s="51"/>
      <c r="JP192" s="51"/>
      <c r="JQ192" s="51"/>
      <c r="JR192" s="51"/>
      <c r="JS192" s="51"/>
      <c r="JT192" s="51"/>
      <c r="JU192" s="51"/>
      <c r="JV192" s="51"/>
      <c r="JW192" s="51"/>
      <c r="JX192" s="51"/>
      <c r="JY192" s="51"/>
      <c r="JZ192" s="51"/>
      <c r="KA192" s="51"/>
      <c r="KB192" s="51"/>
      <c r="KC192" s="51"/>
      <c r="KD192" s="51"/>
      <c r="KE192" s="51"/>
      <c r="KF192" s="51"/>
      <c r="KG192" s="51"/>
      <c r="KH192" s="51"/>
      <c r="KI192" s="51"/>
      <c r="KJ192" s="51"/>
      <c r="KK192" s="51"/>
      <c r="KL192" s="51"/>
      <c r="KM192" s="51"/>
      <c r="KN192" s="51"/>
      <c r="KO192" s="51"/>
      <c r="KP192" s="51"/>
      <c r="KQ192" s="51"/>
      <c r="KR192" s="51"/>
      <c r="KS192" s="51"/>
      <c r="KT192" s="51"/>
      <c r="KU192" s="51"/>
      <c r="KV192" s="51"/>
      <c r="KW192" s="51"/>
      <c r="KX192" s="51"/>
      <c r="KY192" s="51"/>
      <c r="KZ192" s="51"/>
      <c r="LA192" s="51"/>
      <c r="LB192" s="51"/>
      <c r="LC192" s="51"/>
      <c r="LD192" s="51"/>
      <c r="LE192" s="51"/>
      <c r="LF192" s="51"/>
      <c r="LG192" s="51"/>
      <c r="LH192" s="51"/>
      <c r="LI192" s="51"/>
      <c r="LJ192" s="51"/>
      <c r="LK192" s="51"/>
      <c r="LL192" s="51"/>
      <c r="LM192" s="51"/>
      <c r="LN192" s="51"/>
      <c r="LO192" s="51"/>
      <c r="LP192" s="51"/>
      <c r="LQ192" s="51"/>
      <c r="LR192" s="51"/>
      <c r="LS192" s="51"/>
      <c r="LT192" s="51"/>
      <c r="LU192" s="51"/>
      <c r="LV192" s="51"/>
      <c r="LW192" s="51"/>
      <c r="LX192" s="51"/>
      <c r="LY192" s="51"/>
      <c r="LZ192" s="51"/>
      <c r="MA192" s="51"/>
      <c r="MB192" s="51"/>
      <c r="MC192" s="51"/>
      <c r="MD192" s="51"/>
      <c r="ME192" s="51"/>
      <c r="MF192" s="51"/>
      <c r="MG192" s="51"/>
      <c r="MH192" s="51"/>
      <c r="MI192" s="51"/>
      <c r="MJ192" s="51"/>
      <c r="MK192" s="51"/>
      <c r="ML192" s="51"/>
      <c r="MM192" s="51"/>
      <c r="MN192" s="51"/>
      <c r="MO192" s="51"/>
      <c r="MP192" s="51"/>
      <c r="MQ192" s="51"/>
      <c r="MR192" s="51"/>
      <c r="MS192" s="51"/>
      <c r="MT192" s="51"/>
      <c r="MU192" s="51"/>
      <c r="MV192" s="51"/>
      <c r="MW192" s="51"/>
      <c r="MX192" s="51"/>
      <c r="MY192" s="51"/>
      <c r="MZ192" s="51"/>
      <c r="NA192" s="51"/>
      <c r="NB192" s="51"/>
      <c r="NC192" s="51"/>
      <c r="ND192" s="51"/>
      <c r="NE192" s="51"/>
      <c r="NF192" s="51"/>
      <c r="NG192" s="51"/>
      <c r="NH192" s="51"/>
      <c r="NI192" s="51"/>
      <c r="NJ192" s="51"/>
      <c r="NK192" s="51"/>
      <c r="NL192" s="51"/>
      <c r="NM192" s="51"/>
      <c r="NN192" s="51"/>
      <c r="NO192" s="51"/>
      <c r="NP192" s="51"/>
      <c r="NQ192" s="51"/>
      <c r="NR192" s="51"/>
      <c r="NS192" s="51"/>
      <c r="NT192" s="51"/>
      <c r="NU192" s="51"/>
      <c r="NV192" s="51"/>
      <c r="NW192" s="51"/>
      <c r="NX192" s="51"/>
      <c r="NY192" s="51"/>
      <c r="NZ192" s="51"/>
      <c r="OA192" s="51"/>
      <c r="OB192" s="51"/>
      <c r="OC192" s="51"/>
      <c r="OD192" s="51"/>
      <c r="OE192" s="51"/>
      <c r="OF192" s="51"/>
      <c r="OG192" s="51"/>
      <c r="OH192" s="51"/>
      <c r="OI192" s="51"/>
      <c r="OJ192" s="51"/>
      <c r="OK192" s="51"/>
      <c r="OL192" s="51"/>
      <c r="OM192" s="51"/>
      <c r="ON192" s="51"/>
      <c r="OO192" s="51"/>
      <c r="OP192" s="51"/>
      <c r="OQ192" s="51"/>
      <c r="OR192" s="51"/>
      <c r="OS192" s="51"/>
      <c r="OT192" s="51"/>
      <c r="OU192" s="51"/>
      <c r="OV192" s="51"/>
      <c r="OW192" s="51"/>
      <c r="OX192" s="51"/>
      <c r="OY192" s="51"/>
      <c r="OZ192" s="51"/>
      <c r="PA192" s="51"/>
      <c r="PB192" s="51"/>
      <c r="PC192" s="51"/>
      <c r="PD192" s="51"/>
      <c r="PE192" s="51"/>
      <c r="PF192" s="51"/>
      <c r="PG192" s="51"/>
      <c r="PH192" s="51"/>
      <c r="PI192" s="51"/>
      <c r="PJ192" s="51"/>
      <c r="PK192" s="51"/>
      <c r="PL192" s="51"/>
      <c r="PM192" s="51"/>
      <c r="PN192" s="51"/>
      <c r="PO192" s="51"/>
      <c r="PP192" s="51"/>
      <c r="PQ192" s="51"/>
      <c r="PR192" s="51"/>
      <c r="PS192" s="51"/>
      <c r="PT192" s="51"/>
      <c r="PU192" s="51"/>
      <c r="PV192" s="51"/>
      <c r="PW192" s="51"/>
      <c r="PX192" s="51"/>
      <c r="PY192" s="51"/>
      <c r="PZ192" s="51"/>
      <c r="QA192" s="51"/>
      <c r="QB192" s="51"/>
      <c r="QC192" s="51"/>
      <c r="QD192" s="51"/>
      <c r="QE192" s="51"/>
      <c r="QF192" s="51"/>
      <c r="QG192" s="51"/>
      <c r="QH192" s="51"/>
      <c r="QI192" s="51"/>
      <c r="QJ192" s="51"/>
      <c r="QK192" s="51"/>
      <c r="QL192" s="51"/>
      <c r="QM192" s="51"/>
      <c r="QN192" s="51"/>
      <c r="QO192" s="51"/>
      <c r="QP192" s="51"/>
      <c r="QQ192" s="51"/>
      <c r="QR192" s="51"/>
      <c r="QS192" s="51"/>
      <c r="QT192" s="51"/>
      <c r="QU192" s="51"/>
      <c r="QV192" s="51"/>
      <c r="QW192" s="51"/>
      <c r="QX192" s="51"/>
      <c r="QY192" s="51"/>
      <c r="QZ192" s="51"/>
      <c r="RA192" s="51"/>
      <c r="RB192" s="51"/>
      <c r="RC192" s="51"/>
      <c r="RD192" s="51"/>
      <c r="RE192" s="51"/>
      <c r="RF192" s="51"/>
      <c r="RG192" s="51"/>
      <c r="RH192" s="51"/>
      <c r="RI192" s="51"/>
      <c r="RJ192" s="51"/>
      <c r="RK192" s="51"/>
      <c r="RL192" s="51"/>
      <c r="RM192" s="51"/>
      <c r="RN192" s="51"/>
      <c r="RO192" s="51"/>
      <c r="RP192" s="51"/>
      <c r="RQ192" s="51"/>
      <c r="RR192" s="51"/>
      <c r="RS192" s="51"/>
      <c r="RT192" s="51"/>
      <c r="RU192" s="51"/>
      <c r="RV192" s="51"/>
      <c r="RW192" s="51"/>
      <c r="RX192" s="51"/>
      <c r="RY192" s="51"/>
      <c r="RZ192" s="51"/>
      <c r="SA192" s="51"/>
      <c r="SB192" s="51"/>
      <c r="SC192" s="51"/>
      <c r="SD192" s="51"/>
      <c r="SE192" s="51"/>
      <c r="SF192" s="51"/>
      <c r="SG192" s="51"/>
      <c r="SH192" s="51"/>
      <c r="SI192" s="51"/>
      <c r="SJ192" s="51"/>
      <c r="SK192" s="51"/>
      <c r="SL192" s="51"/>
      <c r="SM192" s="51"/>
      <c r="SN192" s="51"/>
      <c r="SO192" s="51"/>
      <c r="SP192" s="51"/>
      <c r="SQ192" s="51"/>
      <c r="SR192" s="51"/>
      <c r="SS192" s="51"/>
      <c r="ST192" s="51"/>
      <c r="SU192" s="51"/>
      <c r="SV192" s="51"/>
      <c r="SW192" s="51"/>
      <c r="SX192" s="51"/>
      <c r="SY192" s="51"/>
      <c r="SZ192" s="51"/>
      <c r="TA192" s="51"/>
      <c r="TB192" s="51"/>
      <c r="TC192" s="51"/>
      <c r="TD192" s="51"/>
      <c r="TE192" s="51"/>
      <c r="TF192" s="51"/>
      <c r="TG192" s="51"/>
      <c r="TH192" s="51"/>
      <c r="TI192" s="51"/>
      <c r="TJ192" s="51"/>
      <c r="TK192" s="51"/>
      <c r="TL192" s="51"/>
      <c r="TM192" s="51"/>
      <c r="TN192" s="51"/>
      <c r="TO192" s="51"/>
      <c r="TP192" s="51"/>
      <c r="TQ192" s="51"/>
      <c r="TR192" s="51"/>
      <c r="TS192" s="51"/>
      <c r="TT192" s="51"/>
      <c r="TU192" s="51"/>
      <c r="TV192" s="51"/>
      <c r="TW192" s="51"/>
      <c r="TX192" s="51"/>
      <c r="TY192" s="51"/>
      <c r="TZ192" s="51"/>
      <c r="UA192" s="51"/>
      <c r="UB192" s="51"/>
      <c r="UC192" s="51"/>
      <c r="UD192" s="51"/>
      <c r="UE192" s="51"/>
      <c r="UF192" s="51"/>
      <c r="UG192" s="51"/>
      <c r="UH192" s="51"/>
      <c r="UI192" s="51"/>
      <c r="UJ192" s="51"/>
      <c r="UK192" s="51"/>
      <c r="UL192" s="51"/>
      <c r="UM192" s="51"/>
      <c r="UN192" s="51"/>
      <c r="UO192" s="51"/>
      <c r="UP192" s="51"/>
      <c r="UQ192" s="51"/>
      <c r="UR192" s="51"/>
      <c r="US192" s="51"/>
      <c r="UT192" s="51"/>
      <c r="UU192" s="51"/>
      <c r="UV192" s="51"/>
      <c r="UW192" s="51"/>
      <c r="UX192" s="51"/>
      <c r="UY192" s="51"/>
      <c r="UZ192" s="51"/>
      <c r="VA192" s="51"/>
      <c r="VB192" s="51"/>
      <c r="VC192" s="51"/>
      <c r="VD192" s="51"/>
      <c r="VE192" s="51"/>
      <c r="VF192" s="51"/>
      <c r="VG192" s="51"/>
      <c r="VH192" s="51"/>
      <c r="VI192" s="51"/>
      <c r="VJ192" s="51"/>
      <c r="VK192" s="51"/>
      <c r="VL192" s="51"/>
      <c r="VM192" s="51"/>
      <c r="VN192" s="51"/>
      <c r="VO192" s="51"/>
      <c r="VP192" s="51"/>
      <c r="VQ192" s="51"/>
      <c r="VR192" s="51"/>
      <c r="VS192" s="51"/>
      <c r="VT192" s="51"/>
      <c r="VU192" s="51"/>
      <c r="VV192" s="51"/>
      <c r="VW192" s="51"/>
      <c r="VX192" s="51"/>
      <c r="VY192" s="51"/>
      <c r="VZ192" s="51"/>
      <c r="WA192" s="51"/>
      <c r="WB192" s="51"/>
      <c r="WC192" s="51"/>
      <c r="WD192" s="51"/>
      <c r="WE192" s="51"/>
      <c r="WF192" s="51"/>
      <c r="WG192" s="51"/>
      <c r="WH192" s="51"/>
      <c r="WI192" s="51"/>
      <c r="WJ192" s="51"/>
      <c r="WK192" s="51"/>
      <c r="WL192" s="51"/>
      <c r="WM192" s="51"/>
      <c r="WN192" s="51"/>
      <c r="WO192" s="51"/>
      <c r="WP192" s="51"/>
      <c r="WQ192" s="51"/>
      <c r="WR192" s="51"/>
      <c r="WS192" s="51"/>
      <c r="WT192" s="51"/>
      <c r="WU192" s="51"/>
      <c r="WV192" s="51"/>
      <c r="WW192" s="51"/>
      <c r="WX192" s="51"/>
      <c r="WY192" s="51"/>
      <c r="WZ192" s="51"/>
      <c r="XA192" s="51"/>
      <c r="XB192" s="51"/>
      <c r="XC192" s="51"/>
      <c r="XD192" s="51"/>
      <c r="XE192" s="51"/>
      <c r="XF192" s="51"/>
      <c r="XG192" s="51"/>
      <c r="XH192" s="51"/>
      <c r="XI192" s="51"/>
      <c r="XJ192" s="51"/>
      <c r="XK192" s="51"/>
      <c r="XL192" s="51"/>
      <c r="XM192" s="51"/>
      <c r="XN192" s="51"/>
      <c r="XO192" s="51"/>
      <c r="XP192" s="51"/>
      <c r="XQ192" s="51"/>
      <c r="XR192" s="51"/>
      <c r="XS192" s="51"/>
      <c r="XT192" s="51"/>
      <c r="XU192" s="51"/>
      <c r="XV192" s="51"/>
      <c r="XW192" s="51"/>
      <c r="XX192" s="51"/>
      <c r="XY192" s="51"/>
      <c r="XZ192" s="51"/>
      <c r="YA192" s="51"/>
      <c r="YB192" s="51"/>
      <c r="YC192" s="51"/>
      <c r="YD192" s="51"/>
      <c r="YE192" s="51"/>
      <c r="YF192" s="51"/>
      <c r="YG192" s="51"/>
      <c r="YH192" s="51"/>
      <c r="YI192" s="51"/>
      <c r="YJ192" s="51"/>
      <c r="YK192" s="51"/>
      <c r="YL192" s="51"/>
      <c r="YM192" s="51"/>
      <c r="YN192" s="51"/>
      <c r="YO192" s="51"/>
      <c r="YP192" s="51"/>
      <c r="YQ192" s="51"/>
      <c r="YR192" s="51"/>
    </row>
    <row r="193" spans="1:668" s="64" customFormat="1" ht="15.75" x14ac:dyDescent="0.25">
      <c r="A193" s="51"/>
      <c r="B193" s="2"/>
      <c r="C193" s="2"/>
      <c r="D193" s="1"/>
      <c r="E193" s="1"/>
      <c r="F193" s="55"/>
      <c r="G193" s="55"/>
      <c r="H193" s="55"/>
      <c r="I193" s="55"/>
      <c r="J193" s="55"/>
      <c r="K193" s="55"/>
      <c r="L193" s="73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  <c r="IW193" s="51"/>
      <c r="IX193" s="51"/>
      <c r="IY193" s="51"/>
      <c r="IZ193" s="51"/>
      <c r="JA193" s="51"/>
      <c r="JB193" s="51"/>
      <c r="JC193" s="51"/>
      <c r="JD193" s="51"/>
      <c r="JE193" s="51"/>
      <c r="JF193" s="51"/>
      <c r="JG193" s="51"/>
      <c r="JH193" s="51"/>
      <c r="JI193" s="51"/>
      <c r="JJ193" s="51"/>
      <c r="JK193" s="51"/>
      <c r="JL193" s="51"/>
      <c r="JM193" s="51"/>
      <c r="JN193" s="51"/>
      <c r="JO193" s="51"/>
      <c r="JP193" s="51"/>
      <c r="JQ193" s="51"/>
      <c r="JR193" s="51"/>
      <c r="JS193" s="51"/>
      <c r="JT193" s="51"/>
      <c r="JU193" s="51"/>
      <c r="JV193" s="51"/>
      <c r="JW193" s="51"/>
      <c r="JX193" s="51"/>
      <c r="JY193" s="51"/>
      <c r="JZ193" s="51"/>
      <c r="KA193" s="51"/>
      <c r="KB193" s="51"/>
      <c r="KC193" s="51"/>
      <c r="KD193" s="51"/>
      <c r="KE193" s="51"/>
      <c r="KF193" s="51"/>
      <c r="KG193" s="51"/>
      <c r="KH193" s="51"/>
      <c r="KI193" s="51"/>
      <c r="KJ193" s="51"/>
      <c r="KK193" s="51"/>
      <c r="KL193" s="51"/>
      <c r="KM193" s="51"/>
      <c r="KN193" s="51"/>
      <c r="KO193" s="51"/>
      <c r="KP193" s="51"/>
      <c r="KQ193" s="51"/>
      <c r="KR193" s="51"/>
      <c r="KS193" s="51"/>
      <c r="KT193" s="51"/>
      <c r="KU193" s="51"/>
      <c r="KV193" s="51"/>
      <c r="KW193" s="51"/>
      <c r="KX193" s="51"/>
      <c r="KY193" s="51"/>
      <c r="KZ193" s="51"/>
      <c r="LA193" s="51"/>
      <c r="LB193" s="51"/>
      <c r="LC193" s="51"/>
      <c r="LD193" s="51"/>
      <c r="LE193" s="51"/>
      <c r="LF193" s="51"/>
      <c r="LG193" s="51"/>
      <c r="LH193" s="51"/>
      <c r="LI193" s="51"/>
      <c r="LJ193" s="51"/>
      <c r="LK193" s="51"/>
      <c r="LL193" s="51"/>
      <c r="LM193" s="51"/>
      <c r="LN193" s="51"/>
      <c r="LO193" s="51"/>
      <c r="LP193" s="51"/>
      <c r="LQ193" s="51"/>
      <c r="LR193" s="51"/>
      <c r="LS193" s="51"/>
      <c r="LT193" s="51"/>
      <c r="LU193" s="51"/>
      <c r="LV193" s="51"/>
      <c r="LW193" s="51"/>
      <c r="LX193" s="51"/>
      <c r="LY193" s="51"/>
      <c r="LZ193" s="51"/>
      <c r="MA193" s="51"/>
      <c r="MB193" s="51"/>
      <c r="MC193" s="51"/>
      <c r="MD193" s="51"/>
      <c r="ME193" s="51"/>
      <c r="MF193" s="51"/>
      <c r="MG193" s="51"/>
      <c r="MH193" s="51"/>
      <c r="MI193" s="51"/>
      <c r="MJ193" s="51"/>
      <c r="MK193" s="51"/>
      <c r="ML193" s="51"/>
      <c r="MM193" s="51"/>
      <c r="MN193" s="51"/>
      <c r="MO193" s="51"/>
      <c r="MP193" s="51"/>
      <c r="MQ193" s="51"/>
      <c r="MR193" s="51"/>
      <c r="MS193" s="51"/>
      <c r="MT193" s="51"/>
      <c r="MU193" s="51"/>
      <c r="MV193" s="51"/>
      <c r="MW193" s="51"/>
      <c r="MX193" s="51"/>
      <c r="MY193" s="51"/>
      <c r="MZ193" s="51"/>
      <c r="NA193" s="51"/>
      <c r="NB193" s="51"/>
      <c r="NC193" s="51"/>
      <c r="ND193" s="51"/>
      <c r="NE193" s="51"/>
      <c r="NF193" s="51"/>
      <c r="NG193" s="51"/>
      <c r="NH193" s="51"/>
      <c r="NI193" s="51"/>
      <c r="NJ193" s="51"/>
      <c r="NK193" s="51"/>
      <c r="NL193" s="51"/>
      <c r="NM193" s="51"/>
      <c r="NN193" s="51"/>
      <c r="NO193" s="51"/>
      <c r="NP193" s="51"/>
      <c r="NQ193" s="51"/>
      <c r="NR193" s="51"/>
      <c r="NS193" s="51"/>
      <c r="NT193" s="51"/>
      <c r="NU193" s="51"/>
      <c r="NV193" s="51"/>
      <c r="NW193" s="51"/>
      <c r="NX193" s="51"/>
      <c r="NY193" s="51"/>
      <c r="NZ193" s="51"/>
      <c r="OA193" s="51"/>
      <c r="OB193" s="51"/>
      <c r="OC193" s="51"/>
      <c r="OD193" s="51"/>
      <c r="OE193" s="51"/>
      <c r="OF193" s="51"/>
      <c r="OG193" s="51"/>
      <c r="OH193" s="51"/>
      <c r="OI193" s="51"/>
      <c r="OJ193" s="51"/>
      <c r="OK193" s="51"/>
      <c r="OL193" s="51"/>
      <c r="OM193" s="51"/>
      <c r="ON193" s="51"/>
      <c r="OO193" s="51"/>
      <c r="OP193" s="51"/>
      <c r="OQ193" s="51"/>
      <c r="OR193" s="51"/>
      <c r="OS193" s="51"/>
      <c r="OT193" s="51"/>
      <c r="OU193" s="51"/>
      <c r="OV193" s="51"/>
      <c r="OW193" s="51"/>
      <c r="OX193" s="51"/>
      <c r="OY193" s="51"/>
      <c r="OZ193" s="51"/>
      <c r="PA193" s="51"/>
      <c r="PB193" s="51"/>
      <c r="PC193" s="51"/>
      <c r="PD193" s="51"/>
      <c r="PE193" s="51"/>
      <c r="PF193" s="51"/>
      <c r="PG193" s="51"/>
      <c r="PH193" s="51"/>
      <c r="PI193" s="51"/>
      <c r="PJ193" s="51"/>
      <c r="PK193" s="51"/>
      <c r="PL193" s="51"/>
      <c r="PM193" s="51"/>
      <c r="PN193" s="51"/>
      <c r="PO193" s="51"/>
      <c r="PP193" s="51"/>
      <c r="PQ193" s="51"/>
      <c r="PR193" s="51"/>
      <c r="PS193" s="51"/>
      <c r="PT193" s="51"/>
      <c r="PU193" s="51"/>
      <c r="PV193" s="51"/>
      <c r="PW193" s="51"/>
      <c r="PX193" s="51"/>
      <c r="PY193" s="51"/>
      <c r="PZ193" s="51"/>
      <c r="QA193" s="51"/>
      <c r="QB193" s="51"/>
      <c r="QC193" s="51"/>
      <c r="QD193" s="51"/>
      <c r="QE193" s="51"/>
      <c r="QF193" s="51"/>
      <c r="QG193" s="51"/>
      <c r="QH193" s="51"/>
      <c r="QI193" s="51"/>
      <c r="QJ193" s="51"/>
      <c r="QK193" s="51"/>
      <c r="QL193" s="51"/>
      <c r="QM193" s="51"/>
      <c r="QN193" s="51"/>
      <c r="QO193" s="51"/>
      <c r="QP193" s="51"/>
      <c r="QQ193" s="51"/>
      <c r="QR193" s="51"/>
      <c r="QS193" s="51"/>
      <c r="QT193" s="51"/>
      <c r="QU193" s="51"/>
      <c r="QV193" s="51"/>
      <c r="QW193" s="51"/>
      <c r="QX193" s="51"/>
      <c r="QY193" s="51"/>
      <c r="QZ193" s="51"/>
      <c r="RA193" s="51"/>
      <c r="RB193" s="51"/>
      <c r="RC193" s="51"/>
      <c r="RD193" s="51"/>
      <c r="RE193" s="51"/>
      <c r="RF193" s="51"/>
      <c r="RG193" s="51"/>
      <c r="RH193" s="51"/>
      <c r="RI193" s="51"/>
      <c r="RJ193" s="51"/>
      <c r="RK193" s="51"/>
      <c r="RL193" s="51"/>
      <c r="RM193" s="51"/>
      <c r="RN193" s="51"/>
      <c r="RO193" s="51"/>
      <c r="RP193" s="51"/>
      <c r="RQ193" s="51"/>
      <c r="RR193" s="51"/>
      <c r="RS193" s="51"/>
      <c r="RT193" s="51"/>
      <c r="RU193" s="51"/>
      <c r="RV193" s="51"/>
      <c r="RW193" s="51"/>
      <c r="RX193" s="51"/>
      <c r="RY193" s="51"/>
      <c r="RZ193" s="51"/>
      <c r="SA193" s="51"/>
      <c r="SB193" s="51"/>
      <c r="SC193" s="51"/>
      <c r="SD193" s="51"/>
      <c r="SE193" s="51"/>
      <c r="SF193" s="51"/>
      <c r="SG193" s="51"/>
      <c r="SH193" s="51"/>
      <c r="SI193" s="51"/>
      <c r="SJ193" s="51"/>
      <c r="SK193" s="51"/>
      <c r="SL193" s="51"/>
      <c r="SM193" s="51"/>
      <c r="SN193" s="51"/>
      <c r="SO193" s="51"/>
      <c r="SP193" s="51"/>
      <c r="SQ193" s="51"/>
      <c r="SR193" s="51"/>
      <c r="SS193" s="51"/>
      <c r="ST193" s="51"/>
      <c r="SU193" s="51"/>
      <c r="SV193" s="51"/>
      <c r="SW193" s="51"/>
      <c r="SX193" s="51"/>
      <c r="SY193" s="51"/>
      <c r="SZ193" s="51"/>
      <c r="TA193" s="51"/>
      <c r="TB193" s="51"/>
      <c r="TC193" s="51"/>
      <c r="TD193" s="51"/>
      <c r="TE193" s="51"/>
      <c r="TF193" s="51"/>
      <c r="TG193" s="51"/>
      <c r="TH193" s="51"/>
      <c r="TI193" s="51"/>
      <c r="TJ193" s="51"/>
      <c r="TK193" s="51"/>
      <c r="TL193" s="51"/>
      <c r="TM193" s="51"/>
      <c r="TN193" s="51"/>
      <c r="TO193" s="51"/>
      <c r="TP193" s="51"/>
      <c r="TQ193" s="51"/>
      <c r="TR193" s="51"/>
      <c r="TS193" s="51"/>
      <c r="TT193" s="51"/>
      <c r="TU193" s="51"/>
      <c r="TV193" s="51"/>
      <c r="TW193" s="51"/>
      <c r="TX193" s="51"/>
      <c r="TY193" s="51"/>
      <c r="TZ193" s="51"/>
      <c r="UA193" s="51"/>
      <c r="UB193" s="51"/>
      <c r="UC193" s="51"/>
      <c r="UD193" s="51"/>
      <c r="UE193" s="51"/>
      <c r="UF193" s="51"/>
      <c r="UG193" s="51"/>
      <c r="UH193" s="51"/>
      <c r="UI193" s="51"/>
      <c r="UJ193" s="51"/>
      <c r="UK193" s="51"/>
      <c r="UL193" s="51"/>
      <c r="UM193" s="51"/>
      <c r="UN193" s="51"/>
      <c r="UO193" s="51"/>
      <c r="UP193" s="51"/>
      <c r="UQ193" s="51"/>
      <c r="UR193" s="51"/>
      <c r="US193" s="51"/>
      <c r="UT193" s="51"/>
      <c r="UU193" s="51"/>
      <c r="UV193" s="51"/>
      <c r="UW193" s="51"/>
      <c r="UX193" s="51"/>
      <c r="UY193" s="51"/>
      <c r="UZ193" s="51"/>
      <c r="VA193" s="51"/>
      <c r="VB193" s="51"/>
      <c r="VC193" s="51"/>
      <c r="VD193" s="51"/>
      <c r="VE193" s="51"/>
      <c r="VF193" s="51"/>
      <c r="VG193" s="51"/>
      <c r="VH193" s="51"/>
      <c r="VI193" s="51"/>
      <c r="VJ193" s="51"/>
      <c r="VK193" s="51"/>
      <c r="VL193" s="51"/>
      <c r="VM193" s="51"/>
      <c r="VN193" s="51"/>
      <c r="VO193" s="51"/>
      <c r="VP193" s="51"/>
      <c r="VQ193" s="51"/>
      <c r="VR193" s="51"/>
      <c r="VS193" s="51"/>
      <c r="VT193" s="51"/>
      <c r="VU193" s="51"/>
      <c r="VV193" s="51"/>
      <c r="VW193" s="51"/>
      <c r="VX193" s="51"/>
      <c r="VY193" s="51"/>
      <c r="VZ193" s="51"/>
      <c r="WA193" s="51"/>
      <c r="WB193" s="51"/>
      <c r="WC193" s="51"/>
      <c r="WD193" s="51"/>
      <c r="WE193" s="51"/>
      <c r="WF193" s="51"/>
      <c r="WG193" s="51"/>
      <c r="WH193" s="51"/>
      <c r="WI193" s="51"/>
      <c r="WJ193" s="51"/>
      <c r="WK193" s="51"/>
      <c r="WL193" s="51"/>
      <c r="WM193" s="51"/>
      <c r="WN193" s="51"/>
      <c r="WO193" s="51"/>
      <c r="WP193" s="51"/>
      <c r="WQ193" s="51"/>
      <c r="WR193" s="51"/>
      <c r="WS193" s="51"/>
      <c r="WT193" s="51"/>
      <c r="WU193" s="51"/>
      <c r="WV193" s="51"/>
      <c r="WW193" s="51"/>
      <c r="WX193" s="51"/>
      <c r="WY193" s="51"/>
      <c r="WZ193" s="51"/>
      <c r="XA193" s="51"/>
      <c r="XB193" s="51"/>
      <c r="XC193" s="51"/>
      <c r="XD193" s="51"/>
      <c r="XE193" s="51"/>
      <c r="XF193" s="51"/>
      <c r="XG193" s="51"/>
      <c r="XH193" s="51"/>
      <c r="XI193" s="51"/>
      <c r="XJ193" s="51"/>
      <c r="XK193" s="51"/>
      <c r="XL193" s="51"/>
      <c r="XM193" s="51"/>
      <c r="XN193" s="51"/>
      <c r="XO193" s="51"/>
      <c r="XP193" s="51"/>
      <c r="XQ193" s="51"/>
      <c r="XR193" s="51"/>
      <c r="XS193" s="51"/>
      <c r="XT193" s="51"/>
      <c r="XU193" s="51"/>
      <c r="XV193" s="51"/>
      <c r="XW193" s="51"/>
      <c r="XX193" s="51"/>
      <c r="XY193" s="51"/>
      <c r="XZ193" s="51"/>
      <c r="YA193" s="51"/>
      <c r="YB193" s="51"/>
      <c r="YC193" s="51"/>
      <c r="YD193" s="51"/>
      <c r="YE193" s="51"/>
      <c r="YF193" s="51"/>
      <c r="YG193" s="51"/>
      <c r="YH193" s="51"/>
      <c r="YI193" s="51"/>
      <c r="YJ193" s="51"/>
      <c r="YK193" s="51"/>
      <c r="YL193" s="51"/>
      <c r="YM193" s="51"/>
      <c r="YN193" s="51"/>
      <c r="YO193" s="51"/>
      <c r="YP193" s="51"/>
      <c r="YQ193" s="51"/>
      <c r="YR193" s="51"/>
    </row>
    <row r="194" spans="1:668" x14ac:dyDescent="0.25">
      <c r="B194" s="2"/>
      <c r="C194" s="2"/>
      <c r="D194" s="1"/>
      <c r="E194" s="1"/>
    </row>
    <row r="195" spans="1:668" x14ac:dyDescent="0.25">
      <c r="B195" s="2"/>
      <c r="C195" s="2"/>
      <c r="D195" s="1"/>
      <c r="E195" s="1"/>
    </row>
    <row r="196" spans="1:668" x14ac:dyDescent="0.25">
      <c r="B196" s="2"/>
      <c r="C196" s="2"/>
      <c r="D196" s="1"/>
      <c r="E196" s="1"/>
    </row>
    <row r="197" spans="1:668" x14ac:dyDescent="0.25">
      <c r="B197" s="2"/>
      <c r="C197" s="2"/>
      <c r="D197" s="1"/>
      <c r="E197" s="1"/>
    </row>
    <row r="198" spans="1:668" x14ac:dyDescent="0.25">
      <c r="B198" s="2"/>
      <c r="C198" s="2"/>
      <c r="D198" s="1"/>
      <c r="E198" s="1"/>
    </row>
    <row r="199" spans="1:668" x14ac:dyDescent="0.25">
      <c r="B199" s="2"/>
      <c r="C199" s="2"/>
      <c r="D199" s="1"/>
      <c r="E199" s="1"/>
    </row>
    <row r="200" spans="1:668" x14ac:dyDescent="0.25">
      <c r="B200" s="2"/>
      <c r="C200" s="2"/>
      <c r="D200" s="1"/>
      <c r="E200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2:L2"/>
    <mergeCell ref="A3:L3"/>
    <mergeCell ref="A4:L4"/>
    <mergeCell ref="A5:L5"/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2022-01-03T18:14:58Z</dcterms:modified>
</cp:coreProperties>
</file>