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/>
  <mc:AlternateContent xmlns:mc="http://schemas.openxmlformats.org/markup-compatibility/2006">
    <mc:Choice Requires="x15">
      <x15ac:absPath xmlns:x15ac="http://schemas.microsoft.com/office/spreadsheetml/2010/11/ac" url="\\ine.local\svr\Arch-Piso-9\Proyectos y Documentos\00-Proyectos y Documentos\PLANIFICACIÓN 2025\SIGEF\SIGEF\"/>
    </mc:Choice>
  </mc:AlternateContent>
  <xr:revisionPtr revIDLastSave="0" documentId="13_ncr:1_{B87E180F-24CC-4CF3-B52C-E7541E5B644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S" sheetId="1" r:id="rId1"/>
  </sheets>
  <externalReferences>
    <externalReference r:id="rId2"/>
  </externalReferences>
  <definedNames>
    <definedName name="_xlnm.Print_Area" localSheetId="0">'1S'!$A$1:$J$52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1" i="1" l="1"/>
  <c r="F31" i="1"/>
  <c r="G31" i="1"/>
  <c r="E31" i="1"/>
  <c r="H30" i="1"/>
  <c r="F30" i="1"/>
  <c r="H29" i="1"/>
  <c r="G29" i="1"/>
  <c r="F29" i="1"/>
  <c r="E29" i="1"/>
  <c r="I29" i="1" l="1"/>
  <c r="I31" i="1"/>
  <c r="J31" i="1"/>
  <c r="J29" i="1" l="1"/>
  <c r="J30" i="1"/>
  <c r="I25" i="1" l="1"/>
  <c r="C16" i="1"/>
  <c r="C15" i="1"/>
  <c r="C14" i="1"/>
</calcChain>
</file>

<file path=xl/sharedStrings.xml><?xml version="1.0" encoding="utf-8"?>
<sst xmlns="http://schemas.openxmlformats.org/spreadsheetml/2006/main" count="88" uniqueCount="80">
  <si>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</si>
  <si>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</si>
  <si>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</si>
  <si>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</si>
  <si>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</si>
  <si>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</si>
  <si>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</si>
  <si>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</si>
  <si>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</si>
  <si>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</si>
  <si>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</si>
  <si>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</si>
  <si>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</si>
  <si>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</si>
  <si>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</si>
  <si>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</si>
  <si>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</si>
  <si>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</si>
  <si>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</si>
  <si>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</si>
  <si>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</si>
  <si>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</si>
  <si>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</si>
  <si>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</si>
  <si>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</si>
  <si>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</si>
  <si>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</si>
  <si>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</si>
  <si>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</si>
  <si>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</si>
  <si>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</si>
  <si>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</si>
  <si>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</si>
  <si>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</si>
  <si>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</si>
  <si>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</si>
  <si>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</si>
  <si>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</si>
  <si>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</si>
  <si>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Física
(A)</t>
  </si>
  <si>
    <t>Financiera
(B)</t>
  </si>
  <si>
    <t>Física
(C)</t>
  </si>
  <si>
    <t>Financiera
(D)</t>
  </si>
  <si>
    <t>Física 
(E)</t>
  </si>
  <si>
    <t>Financiera 
 (F)</t>
  </si>
  <si>
    <t>Física 
(%)
 G=E/C</t>
  </si>
  <si>
    <t>Financiero 
(%) 
H=F/D</t>
  </si>
  <si>
    <t xml:space="preserve"> Presupuesto Anual</t>
  </si>
  <si>
    <t>1.1.1</t>
  </si>
  <si>
    <t>Programación Trimestral</t>
  </si>
  <si>
    <t>Ejecución Trimestral</t>
  </si>
  <si>
    <t xml:space="preserve">0220- Ministerio de Economía, Planificación y Desarrollo </t>
  </si>
  <si>
    <t xml:space="preserve">01- Ministerio de Economía, Planificación y Desarrollo </t>
  </si>
  <si>
    <t xml:space="preserve">0009- Oficina Nacional de Estadística </t>
  </si>
  <si>
    <t>12-Generación de estadísticas nacionales</t>
  </si>
  <si>
    <t xml:space="preserve">Consiste en la recolección, procesamiento y producción de estadísticas oficiales de diferentes sectores de la vida nacional a fin de fortalecer la gestión y toma de decisiones en materia de desarrollo económico-social y la creación de políticas públicas.  </t>
  </si>
  <si>
    <t>Son los ciudadanos consultores de las estadísticas, el sector privado (empresas), sector público (ministerios), organismos internacionales y la academia.</t>
  </si>
  <si>
    <t>5882-Sector público, privado, sociedad civil y organismos internacionales disponen de información estadística oficial</t>
  </si>
  <si>
    <t>Disponibilidad de información estadística oficial con oportunidad y de calidad proveniente de censos, encuestas y registros administrativos, de fácil acceso y comprensión para la toma de decisiones.</t>
  </si>
  <si>
    <t>6799-Sistema Estadístico Nacional dispone de normas y estándares de calidad</t>
  </si>
  <si>
    <t>Armonizar y estandarizar la producción estadística del Sistema Estadístico Nacional (SEN), a través de políticas y normas técnicas aplicables a los procesos, procedimientos y métodos para el diseño, recolección, tratamiento, análisis, procesamiento, integración, compilación y difusión de estadísticas oficiales de calidad, comparables, oportunas y coherentes para la toma de decisión.</t>
  </si>
  <si>
    <r>
      <t>5882-</t>
    </r>
    <r>
      <rPr>
        <i/>
        <sz val="11"/>
        <color theme="1"/>
        <rFont val="Calibri"/>
        <family val="2"/>
        <scheme val="minor"/>
      </rPr>
      <t>Sector público, privado, sociedad civil y organismos internacionales disponen de información estadística oficial</t>
    </r>
  </si>
  <si>
    <r>
      <t>6799-</t>
    </r>
    <r>
      <rPr>
        <sz val="11"/>
        <color theme="1"/>
        <rFont val="Calibri"/>
        <family val="2"/>
        <scheme val="minor"/>
      </rPr>
      <t>Sistema Estadístico Nacional dispone de normas y estándares de calidad</t>
    </r>
  </si>
  <si>
    <t>Número de bases de datos, series e indicadores producidos y disponibles a partir de censos, encuestas y registros administrativos</t>
  </si>
  <si>
    <t>Cantidad de normativas disponibles para operaciones estadísticas en sectores priorizados</t>
  </si>
  <si>
    <t>7971-Actividades formativas para desarrollar competencias estadísticas</t>
  </si>
  <si>
    <r>
      <t>7971-</t>
    </r>
    <r>
      <rPr>
        <sz val="11"/>
        <rFont val="Calibri"/>
        <family val="2"/>
      </rPr>
      <t>Actividades formativas para desarrollar competencias estadísticas</t>
    </r>
  </si>
  <si>
    <t xml:space="preserve">Cantidad de actividades formativas para desarrollar competencias estadísticas </t>
  </si>
  <si>
    <t xml:space="preserve">Este producto busca desarrollar competencias estadísticas, demográficas y geoestadísticas, a través de programas en formatos presencial, virtual sincrónico, virtual asincrónico e híbrido, en 4 niveles: cultura estadística, inicial, intermedio y especializado, para la toma de decisiones basadas en evidencias. </t>
  </si>
  <si>
    <t xml:space="preserve">Satisfacer la demanda de estadísticas oficiales, mediante su producción, divulgación y fortalecimiento del Sistema Estadístico Nacional, para la toma de decisiones públicas y privadas en contribución a la mejora de la calidad de vida de la población y el desarrollo nacional. </t>
  </si>
  <si>
    <t>Ser el ente coordinador del Sistema Estadístico Nacional, modelo en la producción y divulgación de las estadísticas oficiales oportunas, confiables, accesibles y de calidad para el desarrollo sostenible.</t>
  </si>
  <si>
    <t>Aumentar de 2,171 en el 2023 a 2,613 para el 2025 la cantidad de bases de datos, series e indicadores estadísticos, con sus desagregaciones, producidos y disponibles para la toma de decisiones en materia de las políticas públicas actuales, que impulsen el desarrollo económico y social del país.</t>
  </si>
  <si>
    <t>Informe de Evaluación trimestral de las Metas Físicas-Financieras enero-junio 2025</t>
  </si>
  <si>
    <r>
      <t xml:space="preserve">En el trimestre </t>
    </r>
    <r>
      <rPr>
        <b/>
        <i/>
        <sz val="11"/>
        <color theme="1"/>
        <rFont val="Calibri"/>
        <family val="2"/>
        <scheme val="minor"/>
      </rPr>
      <t>enero-marzo</t>
    </r>
    <r>
      <rPr>
        <i/>
        <sz val="11"/>
        <color theme="1"/>
        <rFont val="Calibri"/>
        <family val="2"/>
        <scheme val="minor"/>
      </rPr>
      <t xml:space="preserve">, se lograron los 607 indicadores que se programaron, todas las evidencias se encuentran archivadas y fueron entregadas al área correspondiente en la DIGEPRES, además, se subio a la plataforma de SIGEF. Este logro, corresponde al 100% de la ejecución con respecto a lo programado para el año.           
En el trimestre </t>
    </r>
    <r>
      <rPr>
        <b/>
        <i/>
        <sz val="11"/>
        <color theme="1"/>
        <rFont val="Calibri"/>
        <family val="2"/>
        <scheme val="minor"/>
      </rPr>
      <t>abril-junio</t>
    </r>
    <r>
      <rPr>
        <i/>
        <sz val="11"/>
        <color theme="1"/>
        <rFont val="Calibri"/>
        <family val="2"/>
        <scheme val="minor"/>
      </rPr>
      <t xml:space="preserve">, se lograron los 814 indicadores que se programaron, todas las evidencias se encuentran archivadas y fueron entregadas al área correspondiente en la DIGEPRES, además, se subio a la plataforma de SIGEF. Este logro, corresponde al 100% de la ejecución con respecto a lo programado para el año.                     
</t>
    </r>
  </si>
  <si>
    <r>
      <t>En el trimestre</t>
    </r>
    <r>
      <rPr>
        <b/>
        <i/>
        <sz val="11"/>
        <color theme="1"/>
        <rFont val="Calibri"/>
        <family val="2"/>
        <scheme val="minor"/>
      </rPr>
      <t xml:space="preserve"> enero-marzo</t>
    </r>
    <r>
      <rPr>
        <i/>
        <sz val="11"/>
        <color theme="1"/>
        <rFont val="Calibri"/>
        <family val="2"/>
        <scheme val="minor"/>
      </rPr>
      <t xml:space="preserve">, no tuvo programación física en este trimestre. 
En el trimestre </t>
    </r>
    <r>
      <rPr>
        <b/>
        <i/>
        <sz val="11"/>
        <color theme="1"/>
        <rFont val="Calibri"/>
        <family val="2"/>
        <scheme val="minor"/>
      </rPr>
      <t>abril-junio</t>
    </r>
    <r>
      <rPr>
        <i/>
        <sz val="11"/>
        <color theme="1"/>
        <rFont val="Calibri"/>
        <family val="2"/>
        <scheme val="minor"/>
      </rPr>
      <t xml:space="preserve">, no tuvo programación física en este trimestre. </t>
    </r>
  </si>
  <si>
    <r>
      <rPr>
        <b/>
        <i/>
        <sz val="11"/>
        <color theme="1"/>
        <rFont val="Calibri"/>
        <family val="2"/>
        <scheme val="minor"/>
      </rPr>
      <t xml:space="preserve">Enero-marzo: </t>
    </r>
    <r>
      <rPr>
        <i/>
        <sz val="11"/>
        <color theme="1"/>
        <rFont val="Calibri"/>
        <family val="2"/>
        <scheme val="minor"/>
      </rPr>
      <t xml:space="preserve">No tuvo programación física en este trimestre. La desviación del 3.81% en la ejecución financiera se debió, principalmente, al traslado de un colaborador desde el producto 03 al producto 02, para asumir funciones como encargado de departamento. 
</t>
    </r>
    <r>
      <rPr>
        <b/>
        <i/>
        <sz val="11"/>
        <color theme="1"/>
        <rFont val="Calibri"/>
        <family val="2"/>
        <scheme val="minor"/>
      </rPr>
      <t xml:space="preserve">Abril-junio: </t>
    </r>
    <r>
      <rPr>
        <i/>
        <sz val="11"/>
        <color theme="1"/>
        <rFont val="Calibri"/>
        <family val="2"/>
        <scheme val="minor"/>
      </rPr>
      <t>No tuvo programación física en este trimestre.La sobreejecución del 0.62 % en la ejecución financiera se debió principalmente a que no se programó la contratación de un servicio de catering ni de un servicio de data.</t>
    </r>
  </si>
  <si>
    <r>
      <rPr>
        <b/>
        <i/>
        <sz val="11"/>
        <color theme="1"/>
        <rFont val="Calibri"/>
        <family val="2"/>
        <scheme val="minor"/>
      </rPr>
      <t>Enero-marzo:</t>
    </r>
    <r>
      <rPr>
        <i/>
        <sz val="11"/>
        <color theme="1"/>
        <rFont val="Calibri"/>
        <family val="2"/>
        <scheme val="minor"/>
      </rPr>
      <t xml:space="preserve"> No hubo desviación en la ejecución de metas con respecto a lo programado. Sin embargo, se registró una desviación del 1.27% en la ejecución financiera debido al cambio de fecha de inicio de los procesos previos al levantamiento de la ENHOGAR-MICS 2025. 
 </t>
    </r>
    <r>
      <rPr>
        <b/>
        <i/>
        <sz val="11"/>
        <color theme="1"/>
        <rFont val="Calibri"/>
        <family val="2"/>
        <scheme val="minor"/>
      </rPr>
      <t xml:space="preserve">Abril-junio: </t>
    </r>
    <r>
      <rPr>
        <i/>
        <sz val="11"/>
        <color theme="1"/>
        <rFont val="Calibri"/>
        <family val="2"/>
        <scheme val="minor"/>
      </rPr>
      <t>No hubo desviación en la ejecución de las metas fisicas con respecto a lo programado. Sin embargo, se evidenció una desviación del 9.18 % en la ejecución financiera. En este producto, se había programado un gasto de RD$ 18,260,550.00 en viáticos y pasajes para la realización de la encuesta ENHOGAR-MICS 2025, pero se ejecutaron RD$ 8,640,970.00, lo que representa una diferencia de RD$ 9,619,580.00. Esta variación se debió al cambio de fecha en la capacitación del personal eventual a contratar, lo cual impactó el calendario de ejecución financiera.</t>
    </r>
  </si>
  <si>
    <r>
      <t>Durante el trimestre</t>
    </r>
    <r>
      <rPr>
        <b/>
        <i/>
        <sz val="11"/>
        <color theme="1"/>
        <rFont val="Calibri"/>
        <family val="2"/>
        <scheme val="minor"/>
      </rPr>
      <t xml:space="preserve"> enero-marzo</t>
    </r>
    <r>
      <rPr>
        <i/>
        <sz val="11"/>
        <color theme="1"/>
        <rFont val="Calibri"/>
        <family val="2"/>
        <scheme val="minor"/>
      </rPr>
      <t xml:space="preserve">, se certificaron 215 participantes, superando la meta establecida de 155 personas. Esto representa un cumplimiento del 138.71 % con respecto a lo programado. La lista de participantes certificados se encuentra archivada y también ha sido cargada en la plataforma SIGEF.
Durante el trimestre </t>
    </r>
    <r>
      <rPr>
        <b/>
        <i/>
        <sz val="11"/>
        <color theme="1"/>
        <rFont val="Calibri"/>
        <family val="2"/>
        <scheme val="minor"/>
      </rPr>
      <t>abril-junio</t>
    </r>
    <r>
      <rPr>
        <i/>
        <sz val="11"/>
        <color theme="1"/>
        <rFont val="Calibri"/>
        <family val="2"/>
        <scheme val="minor"/>
      </rPr>
      <t>, se certificaron 161 participantes, superando la meta establecida de 160 participantes. Esto representa un cumplimiento del 100.63 % con respecto a lo programado. La lista de participantes certificados se encuentra archivada y también ha sido cargada en la plataforma SIGEF.</t>
    </r>
  </si>
  <si>
    <r>
      <rPr>
        <b/>
        <i/>
        <sz val="11"/>
        <color theme="1"/>
        <rFont val="Calibri"/>
        <family val="2"/>
        <scheme val="minor"/>
      </rPr>
      <t>Enero-marzo</t>
    </r>
    <r>
      <rPr>
        <i/>
        <sz val="11"/>
        <color theme="1"/>
        <rFont val="Calibri"/>
        <family val="2"/>
        <scheme val="minor"/>
      </rPr>
      <t>: Se registró una sobreejecución de las metas físicas con respecto a lo programado del 38.71 %, como resultado de la realización de dos capacitaciones adicionales durante el trimestre. Estas actividades se llevaron a cabo en el marco de la asistencia técnica ofrecida por la FAO, Humanitarian OpenStreetMap y la alianza del Global Partnership for Sustainable Development Data, lo cual permitió ampliar el alcance de la meta sin afectar la planificación original, ni su presupuesto.
En cuanto a la meta financiera, se registró una desviación del 9.92 % en la ejecución, debido a que las contrataciones de personal previstas para este trimestre no fueron realizadas. Además, algunos procesos de compra no se concluyeron al cierre del periodo.
Para el trimestre de</t>
    </r>
    <r>
      <rPr>
        <b/>
        <i/>
        <sz val="11"/>
        <color theme="1"/>
        <rFont val="Calibri"/>
        <family val="2"/>
        <scheme val="minor"/>
      </rPr>
      <t xml:space="preserve"> abril-junio</t>
    </r>
    <r>
      <rPr>
        <i/>
        <sz val="11"/>
        <color theme="1"/>
        <rFont val="Calibri"/>
        <family val="2"/>
        <scheme val="minor"/>
      </rPr>
      <t xml:space="preserve"> se registró una sobreejecución de las metas físicas con respecto a lo programado del 0.63%, como resultado de la realización de tres capacitaciones no planificadas durante el trimestre planificadas: 
•	Taller Análisis y Visualización de los Datos Geoespaciales
•	Taller Comunicación con perspectiva de género y IA para agilizar la creación de contenido
•	Taller Gestión de datos estadísticos
En cuanto a la meta financiera, se registró una desviación del 3.73 % en la ejecución, debido a al pago de vacaciones a ex-empleado no programado.
</t>
    </r>
  </si>
  <si>
    <t xml:space="preserve">1. Asegurar la programación oportuna de contrataciones de personal, optimizar la calendarización de compras y procesos logísticos, fortalecer la coordinación interinstitucional de proyectos estratégicos y fortalecer la coordinación interinstitucional y los cronogramas internos.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</si>
</sst>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4" formatCode="_(&quot;$&quot;* #,##0.00_);_(&quot;$&quot;* \(#,##0.00\);_(&quot;$&quot;* &quot;-&quot;??_);_(@_)"/>
    <numFmt numFmtId="164" formatCode="dd/mm/yyyy;@"/>
    <numFmt numFmtId="165" formatCode="&quot;$&quot;#,##0.00"/>
    <numFmt numFmtId="166" formatCode="[$-10409]0%"/>
    <numFmt numFmtId="167" formatCode="[$-10409]0.00%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i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9"/>
      <name val="Calibri"/>
      <family val="2"/>
    </font>
    <font>
      <sz val="9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6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/>
      <diagonal/>
    </border>
    <border>
      <left style="thin">
        <color theme="2" tint="-9.9978637043366805E-2"/>
      </left>
      <right/>
      <top style="thin">
        <color theme="0" tint="-0.34998626667073579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theme="2" tint="-9.9978637043366805E-2"/>
      </right>
      <top style="thin">
        <color theme="2" tint="-9.9978637043366805E-2"/>
      </top>
      <bottom/>
      <diagonal/>
    </border>
    <border>
      <left/>
      <right style="thin">
        <color theme="2" tint="-9.9978637043366805E-2"/>
      </right>
      <top/>
      <bottom/>
      <diagonal/>
    </border>
    <border>
      <left/>
      <right style="thin">
        <color theme="2" tint="-9.9978637043366805E-2"/>
      </right>
      <top style="thin">
        <color theme="0" tint="-0.34998626667073579"/>
      </top>
      <bottom style="thin">
        <color theme="2" tint="-9.9978637043366805E-2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/>
      <top/>
      <bottom style="thin">
        <color theme="2" tint="-9.9978637043366805E-2"/>
      </bottom>
      <diagonal/>
    </border>
    <border>
      <left style="thin">
        <color indexed="64"/>
      </left>
      <right/>
      <top/>
      <bottom style="thin">
        <color theme="2" tint="-9.9978637043366805E-2"/>
      </bottom>
      <diagonal/>
    </border>
    <border>
      <left style="thin">
        <color theme="2" tint="-9.9978637043366805E-2"/>
      </left>
      <right/>
      <top/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/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indexed="64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/>
      <bottom/>
      <diagonal/>
    </border>
    <border>
      <left style="thin">
        <color indexed="64"/>
      </left>
      <right/>
      <top style="thin">
        <color theme="2" tint="-9.9978637043366805E-2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Protection="1">
      <protection locked="0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0" borderId="0" xfId="0" applyFont="1" applyProtection="1">
      <protection locked="0"/>
    </xf>
    <xf numFmtId="0" fontId="14" fillId="8" borderId="28" xfId="0" applyFont="1" applyFill="1" applyBorder="1" applyAlignment="1">
      <alignment horizontal="center" vertical="center" wrapText="1" readingOrder="1"/>
    </xf>
    <xf numFmtId="0" fontId="14" fillId="8" borderId="29" xfId="0" applyFont="1" applyFill="1" applyBorder="1" applyAlignment="1">
      <alignment horizontal="center" vertical="center" wrapText="1" readingOrder="1"/>
    </xf>
    <xf numFmtId="0" fontId="14" fillId="8" borderId="30" xfId="0" applyFont="1" applyFill="1" applyBorder="1" applyAlignment="1">
      <alignment horizontal="center" vertical="center" wrapText="1" readingOrder="1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8" fillId="0" borderId="0" xfId="0" applyFont="1" applyAlignment="1" applyProtection="1">
      <alignment horizontal="left" vertical="center" wrapText="1"/>
      <protection locked="0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0" fillId="0" borderId="0" xfId="0" applyFont="1" applyAlignment="1" applyProtection="1">
      <alignment horizontal="center" vertical="center" wrapText="1"/>
      <protection locked="0"/>
    </xf>
    <xf numFmtId="166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0" fontId="20" fillId="0" borderId="36" xfId="0" applyFont="1" applyBorder="1" applyAlignment="1" applyProtection="1">
      <alignment horizontal="center" vertical="center" wrapText="1"/>
      <protection locked="0"/>
    </xf>
    <xf numFmtId="165" fontId="20" fillId="9" borderId="37" xfId="0" applyNumberFormat="1" applyFont="1" applyFill="1" applyBorder="1" applyAlignment="1" applyProtection="1">
      <alignment horizontal="right" vertical="center" wrapText="1"/>
      <protection locked="0"/>
    </xf>
    <xf numFmtId="165" fontId="20" fillId="9" borderId="38" xfId="0" applyNumberFormat="1" applyFont="1" applyFill="1" applyBorder="1" applyAlignment="1" applyProtection="1">
      <alignment horizontal="right" vertical="center" wrapText="1"/>
      <protection locked="0"/>
    </xf>
    <xf numFmtId="0" fontId="20" fillId="0" borderId="39" xfId="0" applyFont="1" applyBorder="1" applyAlignment="1" applyProtection="1">
      <alignment horizontal="center" vertical="center" wrapText="1"/>
      <protection locked="0"/>
    </xf>
    <xf numFmtId="0" fontId="9" fillId="10" borderId="17" xfId="0" applyFont="1" applyFill="1" applyBorder="1" applyAlignment="1" applyProtection="1">
      <alignment vertical="center" wrapText="1"/>
      <protection locked="0"/>
    </xf>
    <xf numFmtId="165" fontId="20" fillId="9" borderId="40" xfId="0" applyNumberFormat="1" applyFont="1" applyFill="1" applyBorder="1" applyAlignment="1" applyProtection="1">
      <alignment horizontal="right" vertical="center" wrapText="1"/>
      <protection locked="0"/>
    </xf>
    <xf numFmtId="0" fontId="10" fillId="0" borderId="0" xfId="0" applyFont="1" applyAlignment="1" applyProtection="1">
      <alignment horizontal="center"/>
      <protection locked="0"/>
    </xf>
    <xf numFmtId="0" fontId="20" fillId="0" borderId="42" xfId="0" applyFont="1" applyBorder="1" applyAlignment="1" applyProtection="1">
      <alignment horizontal="center" vertical="center" wrapText="1"/>
      <protection locked="0"/>
    </xf>
    <xf numFmtId="0" fontId="18" fillId="0" borderId="43" xfId="0" applyFont="1" applyBorder="1" applyAlignment="1" applyProtection="1">
      <alignment horizontal="left" vertical="top" wrapText="1"/>
      <protection locked="0"/>
    </xf>
    <xf numFmtId="0" fontId="18" fillId="0" borderId="42" xfId="0" applyFont="1" applyBorder="1" applyAlignment="1" applyProtection="1">
      <alignment horizontal="left" vertical="top" wrapText="1"/>
      <protection locked="0"/>
    </xf>
    <xf numFmtId="0" fontId="20" fillId="0" borderId="44" xfId="0" applyFont="1" applyBorder="1" applyAlignment="1" applyProtection="1">
      <alignment horizontal="left" vertical="top" wrapText="1"/>
      <protection locked="0"/>
    </xf>
    <xf numFmtId="0" fontId="20" fillId="0" borderId="45" xfId="0" applyFont="1" applyBorder="1" applyAlignment="1" applyProtection="1">
      <alignment horizontal="left" vertical="top" wrapText="1"/>
      <protection locked="0"/>
    </xf>
    <xf numFmtId="0" fontId="20" fillId="0" borderId="38" xfId="0" applyFont="1" applyBorder="1" applyAlignment="1" applyProtection="1">
      <alignment horizontal="center" vertical="center" wrapText="1"/>
      <protection locked="0"/>
    </xf>
    <xf numFmtId="0" fontId="9" fillId="0" borderId="48" xfId="0" applyFont="1" applyBorder="1" applyAlignment="1" applyProtection="1">
      <alignment vertical="center" wrapText="1"/>
      <protection locked="0"/>
    </xf>
    <xf numFmtId="0" fontId="9" fillId="10" borderId="50" xfId="0" applyFont="1" applyFill="1" applyBorder="1" applyAlignment="1" applyProtection="1">
      <alignment vertical="center" wrapText="1"/>
      <protection locked="0"/>
    </xf>
    <xf numFmtId="0" fontId="9" fillId="0" borderId="55" xfId="0" applyFont="1" applyBorder="1" applyAlignment="1" applyProtection="1">
      <alignment vertical="center" wrapText="1"/>
      <protection locked="0"/>
    </xf>
    <xf numFmtId="0" fontId="9" fillId="0" borderId="38" xfId="0" applyFont="1" applyBorder="1" applyAlignment="1" applyProtection="1">
      <alignment vertical="center" wrapText="1"/>
      <protection locked="0"/>
    </xf>
    <xf numFmtId="0" fontId="9" fillId="0" borderId="50" xfId="0" applyFont="1" applyBorder="1" applyAlignment="1">
      <alignment vertical="center" wrapText="1"/>
    </xf>
    <xf numFmtId="0" fontId="9" fillId="0" borderId="51" xfId="0" applyFont="1" applyBorder="1" applyAlignment="1">
      <alignment vertical="center" wrapText="1"/>
    </xf>
    <xf numFmtId="0" fontId="9" fillId="0" borderId="55" xfId="0" applyFont="1" applyBorder="1" applyAlignment="1">
      <alignment vertical="center" wrapText="1"/>
    </xf>
    <xf numFmtId="0" fontId="0" fillId="6" borderId="19" xfId="0" applyFill="1" applyBorder="1" applyAlignment="1">
      <alignment horizontal="center" vertical="center" wrapText="1"/>
    </xf>
    <xf numFmtId="0" fontId="0" fillId="6" borderId="19" xfId="0" applyFill="1" applyBorder="1" applyAlignment="1">
      <alignment horizontal="center" vertical="center"/>
    </xf>
    <xf numFmtId="0" fontId="0" fillId="0" borderId="19" xfId="0" applyBorder="1" applyAlignment="1" applyProtection="1">
      <alignment horizontal="center" vertical="center" wrapText="1"/>
      <protection locked="0"/>
    </xf>
    <xf numFmtId="167" fontId="22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12" fillId="0" borderId="59" xfId="0" applyNumberFormat="1" applyFont="1" applyFill="1" applyBorder="1" applyAlignment="1" applyProtection="1">
      <alignment horizontal="left" vertical="top" wrapText="1"/>
      <protection locked="0"/>
    </xf>
    <xf numFmtId="2" fontId="21" fillId="7" borderId="18" xfId="0" applyNumberFormat="1" applyFont="1" applyFill="1" applyBorder="1" applyAlignment="1" applyProtection="1">
      <alignment horizontal="center" vertical="center" wrapText="1"/>
      <protection locked="0"/>
    </xf>
    <xf numFmtId="0" fontId="20" fillId="9" borderId="40" xfId="0" applyNumberFormat="1" applyFont="1" applyFill="1" applyBorder="1" applyAlignment="1" applyProtection="1">
      <alignment horizontal="center" vertical="center" wrapText="1"/>
      <protection locked="0"/>
    </xf>
    <xf numFmtId="167" fontId="15" fillId="7" borderId="23" xfId="0" applyNumberFormat="1" applyFont="1" applyFill="1" applyBorder="1" applyAlignment="1" applyProtection="1">
      <alignment horizontal="center" vertical="center" wrapText="1" readingOrder="1"/>
      <protection locked="0"/>
    </xf>
    <xf numFmtId="167" fontId="15" fillId="7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10" fillId="0" borderId="0" xfId="0" applyFont="1" applyAlignment="1" applyProtection="1">
      <alignment horizontal="center"/>
      <protection locked="0"/>
    </xf>
    <xf numFmtId="0" fontId="0" fillId="6" borderId="20" xfId="0" applyFill="1" applyBorder="1" applyAlignment="1">
      <alignment horizontal="left" vertical="center" wrapText="1"/>
    </xf>
    <xf numFmtId="0" fontId="12" fillId="0" borderId="0" xfId="0" applyFont="1" applyAlignment="1" applyProtection="1">
      <alignment horizontal="center"/>
      <protection locked="0"/>
    </xf>
    <xf numFmtId="0" fontId="7" fillId="4" borderId="58" xfId="0" applyFont="1" applyFill="1" applyBorder="1" applyAlignment="1">
      <alignment horizontal="left" vertical="center"/>
    </xf>
    <xf numFmtId="0" fontId="7" fillId="4" borderId="41" xfId="0" applyFont="1" applyFill="1" applyBorder="1" applyAlignment="1">
      <alignment horizontal="left" vertical="center"/>
    </xf>
    <xf numFmtId="0" fontId="7" fillId="4" borderId="56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18" fillId="0" borderId="31" xfId="0" applyFont="1" applyBorder="1" applyAlignment="1" applyProtection="1">
      <alignment horizontal="left" vertical="center" wrapText="1"/>
      <protection locked="0"/>
    </xf>
    <xf numFmtId="0" fontId="18" fillId="0" borderId="32" xfId="0" applyFont="1" applyBorder="1" applyAlignment="1" applyProtection="1">
      <alignment horizontal="left" vertical="center" wrapText="1"/>
      <protection locked="0"/>
    </xf>
    <xf numFmtId="0" fontId="18" fillId="0" borderId="33" xfId="0" applyFont="1" applyBorder="1" applyAlignment="1" applyProtection="1">
      <alignment horizontal="left" vertical="center" wrapText="1"/>
      <protection locked="0"/>
    </xf>
    <xf numFmtId="0" fontId="17" fillId="0" borderId="0" xfId="0" applyFont="1" applyAlignment="1">
      <alignment horizontal="left" vertical="center" wrapText="1"/>
    </xf>
    <xf numFmtId="0" fontId="20" fillId="10" borderId="0" xfId="0" applyFont="1" applyFill="1" applyAlignment="1" applyProtection="1">
      <alignment horizontal="left" vertical="top" wrapText="1"/>
      <protection locked="0"/>
    </xf>
    <xf numFmtId="0" fontId="20" fillId="10" borderId="18" xfId="0" applyFont="1" applyFill="1" applyBorder="1" applyAlignment="1" applyProtection="1">
      <alignment horizontal="left" vertical="top" wrapText="1"/>
      <protection locked="0"/>
    </xf>
    <xf numFmtId="0" fontId="18" fillId="0" borderId="52" xfId="0" applyFont="1" applyBorder="1" applyAlignment="1" applyProtection="1">
      <alignment horizontal="justify" vertical="top" wrapText="1"/>
      <protection locked="0"/>
    </xf>
    <xf numFmtId="0" fontId="18" fillId="0" borderId="53" xfId="0" applyFont="1" applyBorder="1" applyAlignment="1" applyProtection="1">
      <alignment horizontal="justify" vertical="top" wrapText="1"/>
      <protection locked="0"/>
    </xf>
    <xf numFmtId="0" fontId="18" fillId="0" borderId="54" xfId="0" applyFont="1" applyBorder="1" applyAlignment="1" applyProtection="1">
      <alignment horizontal="justify" vertical="top" wrapText="1"/>
      <protection locked="0"/>
    </xf>
    <xf numFmtId="0" fontId="18" fillId="0" borderId="57" xfId="0" applyFont="1" applyBorder="1" applyAlignment="1" applyProtection="1">
      <alignment horizontal="justify" vertical="top" wrapText="1"/>
      <protection locked="0"/>
    </xf>
    <xf numFmtId="0" fontId="18" fillId="0" borderId="0" xfId="0" applyFont="1" applyAlignment="1" applyProtection="1">
      <alignment horizontal="justify" vertical="top" wrapText="1"/>
      <protection locked="0"/>
    </xf>
    <xf numFmtId="0" fontId="18" fillId="0" borderId="18" xfId="0" applyFont="1" applyBorder="1" applyAlignment="1" applyProtection="1">
      <alignment horizontal="justify" vertical="top" wrapText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18" fillId="0" borderId="49" xfId="0" applyFont="1" applyBorder="1" applyAlignment="1" applyProtection="1">
      <alignment horizontal="left" vertical="center" wrapText="1"/>
      <protection locked="0"/>
    </xf>
    <xf numFmtId="0" fontId="18" fillId="0" borderId="47" xfId="0" applyFont="1" applyBorder="1" applyAlignment="1" applyProtection="1">
      <alignment horizontal="left" vertical="center" wrapText="1"/>
      <protection locked="0"/>
    </xf>
    <xf numFmtId="0" fontId="18" fillId="0" borderId="46" xfId="0" applyFont="1" applyBorder="1" applyAlignment="1" applyProtection="1">
      <alignment horizontal="left" vertical="center" wrapText="1"/>
      <protection locked="0"/>
    </xf>
    <xf numFmtId="0" fontId="18" fillId="0" borderId="57" xfId="0" applyFont="1" applyBorder="1" applyAlignment="1" applyProtection="1">
      <alignment horizontal="left" vertical="center" wrapText="1"/>
      <protection locked="0"/>
    </xf>
    <xf numFmtId="0" fontId="18" fillId="0" borderId="0" xfId="0" applyFont="1" applyAlignment="1" applyProtection="1">
      <alignment horizontal="left" vertical="center" wrapText="1"/>
      <protection locked="0"/>
    </xf>
    <xf numFmtId="0" fontId="18" fillId="0" borderId="18" xfId="0" applyFont="1" applyBorder="1" applyAlignment="1" applyProtection="1">
      <alignment horizontal="left" vertical="center" wrapText="1"/>
      <protection locked="0"/>
    </xf>
    <xf numFmtId="0" fontId="18" fillId="0" borderId="52" xfId="0" applyFont="1" applyBorder="1" applyAlignment="1" applyProtection="1">
      <alignment horizontal="left" vertical="center" wrapText="1"/>
      <protection locked="0"/>
    </xf>
    <xf numFmtId="0" fontId="18" fillId="0" borderId="53" xfId="0" applyFont="1" applyBorder="1" applyAlignment="1" applyProtection="1">
      <alignment horizontal="left" vertical="center" wrapText="1"/>
      <protection locked="0"/>
    </xf>
    <xf numFmtId="0" fontId="18" fillId="0" borderId="54" xfId="0" applyFont="1" applyBorder="1" applyAlignment="1" applyProtection="1">
      <alignment horizontal="left" vertical="center" wrapText="1"/>
      <protection locked="0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12" fillId="6" borderId="21" xfId="0" applyFont="1" applyFill="1" applyBorder="1" applyAlignment="1">
      <alignment horizontal="center" vertical="center" wrapText="1" readingOrder="1"/>
    </xf>
    <xf numFmtId="0" fontId="12" fillId="6" borderId="22" xfId="0" applyFont="1" applyFill="1" applyBorder="1" applyAlignment="1">
      <alignment horizontal="center" vertical="center" wrapText="1" readingOrder="1"/>
    </xf>
    <xf numFmtId="0" fontId="12" fillId="6" borderId="23" xfId="0" applyFont="1" applyFill="1" applyBorder="1" applyAlignment="1">
      <alignment horizontal="center" vertical="center" wrapText="1" readingOrder="1"/>
    </xf>
    <xf numFmtId="0" fontId="12" fillId="6" borderId="24" xfId="0" applyFont="1" applyFill="1" applyBorder="1" applyAlignment="1">
      <alignment horizontal="center" vertical="center" wrapText="1" readingOrder="1"/>
    </xf>
    <xf numFmtId="0" fontId="12" fillId="6" borderId="34" xfId="0" applyFont="1" applyFill="1" applyBorder="1" applyAlignment="1">
      <alignment horizontal="center" vertical="center" wrapText="1" readingOrder="1"/>
    </xf>
    <xf numFmtId="10" fontId="10" fillId="7" borderId="26" xfId="1" applyNumberFormat="1" applyFont="1" applyFill="1" applyBorder="1" applyAlignment="1" applyProtection="1">
      <alignment horizontal="center" vertical="center" wrapText="1" readingOrder="1"/>
    </xf>
    <xf numFmtId="10" fontId="10" fillId="7" borderId="27" xfId="1" applyNumberFormat="1" applyFont="1" applyFill="1" applyBorder="1" applyAlignment="1" applyProtection="1">
      <alignment horizontal="center" vertical="center" wrapText="1" readingOrder="1"/>
    </xf>
    <xf numFmtId="0" fontId="13" fillId="8" borderId="26" xfId="0" applyFont="1" applyFill="1" applyBorder="1" applyAlignment="1">
      <alignment horizontal="center" vertical="center" wrapText="1" readingOrder="1"/>
    </xf>
    <xf numFmtId="0" fontId="10" fillId="6" borderId="26" xfId="0" applyFont="1" applyFill="1" applyBorder="1" applyAlignment="1">
      <alignment vertical="top" wrapText="1"/>
    </xf>
    <xf numFmtId="0" fontId="10" fillId="6" borderId="27" xfId="0" applyFont="1" applyFill="1" applyBorder="1" applyAlignment="1">
      <alignment vertical="top" wrapText="1"/>
    </xf>
    <xf numFmtId="44" fontId="10" fillId="0" borderId="23" xfId="2" applyFont="1" applyFill="1" applyBorder="1" applyAlignment="1" applyProtection="1">
      <alignment horizontal="center" vertical="center" wrapText="1" readingOrder="1"/>
      <protection locked="0"/>
    </xf>
    <xf numFmtId="44" fontId="10" fillId="0" borderId="34" xfId="2" applyFont="1" applyFill="1" applyBorder="1" applyAlignment="1" applyProtection="1">
      <alignment horizontal="center" vertical="center" wrapText="1" readingOrder="1"/>
      <protection locked="0"/>
    </xf>
    <xf numFmtId="44" fontId="10" fillId="0" borderId="22" xfId="2" applyFont="1" applyFill="1" applyBorder="1" applyAlignment="1" applyProtection="1">
      <alignment horizontal="center" vertical="center" wrapText="1" readingOrder="1"/>
      <protection locked="0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18" fillId="0" borderId="49" xfId="0" applyFont="1" applyBorder="1" applyAlignment="1" applyProtection="1">
      <alignment horizontal="justify" vertical="center" wrapText="1"/>
      <protection locked="0"/>
    </xf>
    <xf numFmtId="0" fontId="18" fillId="0" borderId="47" xfId="0" applyFont="1" applyBorder="1" applyAlignment="1" applyProtection="1">
      <alignment horizontal="justify" vertical="center" wrapText="1"/>
      <protection locked="0"/>
    </xf>
    <xf numFmtId="0" fontId="18" fillId="0" borderId="46" xfId="0" applyFont="1" applyBorder="1" applyAlignment="1" applyProtection="1">
      <alignment horizontal="justify" vertical="center" wrapText="1"/>
      <protection locked="0"/>
    </xf>
    <xf numFmtId="49" fontId="18" fillId="0" borderId="20" xfId="0" quotePrefix="1" applyNumberFormat="1" applyFont="1" applyBorder="1" applyAlignment="1" applyProtection="1">
      <alignment horizontal="left" vertical="center" wrapText="1"/>
      <protection locked="0"/>
    </xf>
    <xf numFmtId="0" fontId="18" fillId="0" borderId="20" xfId="0" applyFont="1" applyBorder="1" applyAlignment="1" applyProtection="1">
      <alignment horizontal="justify" vertical="center" wrapText="1"/>
      <protection locked="0"/>
    </xf>
    <xf numFmtId="0" fontId="18" fillId="0" borderId="20" xfId="0" applyFont="1" applyBorder="1" applyAlignment="1" applyProtection="1">
      <alignment horizontal="left" vertical="center" wrapText="1"/>
      <protection locked="0"/>
    </xf>
    <xf numFmtId="0" fontId="18" fillId="0" borderId="49" xfId="0" applyFont="1" applyBorder="1" applyAlignment="1" applyProtection="1">
      <alignment horizontal="justify" vertical="top" wrapText="1"/>
      <protection locked="0"/>
    </xf>
    <xf numFmtId="0" fontId="18" fillId="0" borderId="47" xfId="0" applyFont="1" applyBorder="1" applyAlignment="1" applyProtection="1">
      <alignment horizontal="justify" vertical="top" wrapText="1"/>
      <protection locked="0"/>
    </xf>
    <xf numFmtId="0" fontId="18" fillId="0" borderId="46" xfId="0" applyFont="1" applyBorder="1" applyAlignment="1" applyProtection="1">
      <alignment horizontal="justify" vertical="top" wrapText="1"/>
      <protection locked="0"/>
    </xf>
    <xf numFmtId="44" fontId="10" fillId="0" borderId="25" xfId="2" applyFont="1" applyFill="1" applyBorder="1" applyAlignment="1" applyProtection="1">
      <alignment horizontal="center" vertical="center" wrapText="1" readingOrder="1"/>
      <protection locked="0"/>
    </xf>
    <xf numFmtId="44" fontId="10" fillId="0" borderId="26" xfId="2" applyFont="1" applyFill="1" applyBorder="1" applyAlignment="1" applyProtection="1">
      <alignment horizontal="center" vertical="center" wrapText="1" readingOrder="1"/>
      <protection locked="0"/>
    </xf>
  </cellXfs>
  <cellStyles count="3">
    <cellStyle name="Moneda" xfId="2" builtinId="4"/>
    <cellStyle name="Normal" xfId="0" builtinId="0"/>
    <cellStyle name="Porcentaje" xfId="1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2" formatCode="0.00"/>
      <fill>
        <patternFill patternType="solid">
          <fgColor indexed="64"/>
          <bgColor theme="6" tint="0.79998168889431442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indexed="64"/>
        </right>
        <top/>
        <bottom/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solid">
          <fgColor indexed="64"/>
          <bgColor theme="0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8" formatCode="[$-10409]#,##0.00;\-#,##0.0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9" formatCode="[$-10409]#,##0;\-#,##0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font>
        <b/>
        <i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99061</xdr:colOff>
      <xdr:row>0</xdr:row>
      <xdr:rowOff>28575</xdr:rowOff>
    </xdr:from>
    <xdr:ext cx="1322070" cy="752896"/>
    <xdr:pic>
      <xdr:nvPicPr>
        <xdr:cNvPr id="3" name="Imagen 2">
          <a:extLst>
            <a:ext uri="{FF2B5EF4-FFF2-40B4-BE49-F238E27FC236}">
              <a16:creationId xmlns:a16="http://schemas.microsoft.com/office/drawing/2014/main" id="{C98A8C8D-83DC-49CF-993B-AE19E4BF8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9061" y="28575"/>
          <a:ext cx="1322070" cy="752896"/>
        </a:xfrm>
        <a:prstGeom prst="rect">
          <a:avLst/>
        </a:prstGeom>
      </xdr:spPr>
    </xdr:pic>
    <xdr:clientData/>
  </xdr:oneCellAnchor>
  <xdr:twoCellAnchor editAs="oneCell">
    <xdr:from>
      <xdr:col>4</xdr:col>
      <xdr:colOff>523876</xdr:colOff>
      <xdr:row>48</xdr:row>
      <xdr:rowOff>47626</xdr:rowOff>
    </xdr:from>
    <xdr:to>
      <xdr:col>5</xdr:col>
      <xdr:colOff>661630</xdr:colOff>
      <xdr:row>51</xdr:row>
      <xdr:rowOff>90715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8AC519-0764-4101-B1FC-5E3C7D17BD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028090" y="18281197"/>
          <a:ext cx="1026754" cy="796018"/>
        </a:xfrm>
        <a:prstGeom prst="rect">
          <a:avLst/>
        </a:prstGeom>
      </xdr:spPr>
    </xdr:pic>
    <xdr:clientData/>
  </xdr:twoCellAnchor>
  <xdr:twoCellAnchor editAs="oneCell">
    <xdr:from>
      <xdr:col>2</xdr:col>
      <xdr:colOff>349249</xdr:colOff>
      <xdr:row>48</xdr:row>
      <xdr:rowOff>25325</xdr:rowOff>
    </xdr:from>
    <xdr:to>
      <xdr:col>4</xdr:col>
      <xdr:colOff>163285</xdr:colOff>
      <xdr:row>51</xdr:row>
      <xdr:rowOff>109479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A28D0D46-CCD8-4EB1-93B1-55CF2D4A9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76106" y="18258896"/>
          <a:ext cx="1891393" cy="83708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igeigob-my.sharepoint.com/Users/nespaillat/Downloads/DEG-FORE013-Formulario-Informe-de-Evaluacion-Trimestral-de-Metas-Fisicas_28-marzo-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rio"/>
      <sheetName val="Historial de Cambios"/>
      <sheetName val="Validacion datos"/>
    </sheetNames>
    <sheetDataSet>
      <sheetData sheetId="0" refreshError="1"/>
      <sheetData sheetId="1" refreshError="1"/>
      <sheetData sheetId="2" refreshError="1">
        <row r="2">
          <cell r="A2">
            <v>1</v>
          </cell>
          <cell r="B2" t="str">
            <v>DESARROLLO INSTITUCIONAL</v>
          </cell>
        </row>
        <row r="3">
          <cell r="A3">
            <v>2</v>
          </cell>
          <cell r="B3" t="str">
            <v>DESARROLLO SOCIAL</v>
          </cell>
        </row>
        <row r="4">
          <cell r="A4">
            <v>3</v>
          </cell>
          <cell r="B4" t="str">
            <v>DESARROLLO PRODUCTIVO</v>
          </cell>
        </row>
        <row r="5">
          <cell r="A5">
            <v>4</v>
          </cell>
          <cell r="B5" t="str">
            <v>DESARROLLO SOSTENIBLE</v>
          </cell>
        </row>
        <row r="8">
          <cell r="A8">
            <v>1.1000000000000001</v>
          </cell>
          <cell r="B8" t="str">
            <v>Administración pública transparente, eficiente y orientada</v>
          </cell>
          <cell r="D8" t="str">
            <v>1.1.1</v>
          </cell>
          <cell r="E8" t="str">
            <v>Estructurar una administración pública eficiente que actúe con honestidad, transparencia y rendición de cuentas y se oriente a la obtención de resultados en beneficio de la sociedad y del desarrollo nacional y local</v>
          </cell>
        </row>
        <row r="9">
          <cell r="A9">
            <v>1.2</v>
          </cell>
          <cell r="B9" t="str">
            <v>Imperio de la ley y seguridad ciudadana</v>
          </cell>
          <cell r="D9" t="str">
            <v>1.1.2</v>
          </cell>
          <cell r="E9" t="str">
            <v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v>
          </cell>
        </row>
        <row r="10">
          <cell r="A10">
            <v>1.3</v>
          </cell>
          <cell r="B10" t="str">
            <v>Democracia participativa y ciudadanía responsable</v>
          </cell>
          <cell r="D10" t="str">
            <v>1.2.1</v>
          </cell>
          <cell r="E10" t="str">
            <v>Fortalecer el respeto a la ley y sancionar su incumplimiento a través de un sistema de administración de justicia accesible a toda la población, eficiente en el despacho judicial y ágil en los procesos judiciales</v>
          </cell>
        </row>
        <row r="11">
          <cell r="A11">
            <v>1.4</v>
          </cell>
          <cell r="B11" t="str">
            <v>Seguridad y convivencia pacífica</v>
          </cell>
          <cell r="D11" t="str">
            <v>1.2.2</v>
          </cell>
          <cell r="E11" t="str">
            <v>Construir un clima de seguridad ciudadana basado en el combate a las múltiples causas que originan la delincuencia, la violencia en la convivencia social y el crimen organizado, mediante la articulación eficiente de las políticas de prevención, persecución y sanción</v>
          </cell>
        </row>
        <row r="12">
          <cell r="A12">
            <v>2.1</v>
          </cell>
          <cell r="B12" t="str">
            <v>Educación de calidad para todos y todas</v>
          </cell>
          <cell r="D12" t="str">
            <v>1.3.1</v>
          </cell>
          <cell r="E12" t="str">
            <v>Promover la calidad de la democracia, sus principios, instituciones y procedimientos, facilitando la participación institucional y organizada de la población y el ejercicio responsable de los derechos y deberes ciudadanos</v>
          </cell>
        </row>
        <row r="13">
          <cell r="A13">
            <v>2.2000000000000002</v>
          </cell>
          <cell r="B13" t="str">
            <v>Salud y seguridad social integral</v>
          </cell>
          <cell r="D13" t="str">
            <v>1.3.2</v>
          </cell>
          <cell r="E13" t="str">
            <v>Promover la consolidación del sistema electoral y de partidos políticos para garantizar la actuación responsable, democrática y transparente de los actores e instituciones del sistema político</v>
          </cell>
        </row>
        <row r="14">
          <cell r="A14">
            <v>2.2999999999999998</v>
          </cell>
          <cell r="B14" t="str">
            <v>Igualdad de derechos y oportunidades</v>
          </cell>
          <cell r="D14" t="str">
            <v>1.3.3</v>
          </cell>
          <cell r="E14" t="str">
            <v>Fortalecer las capacidades de control y fiscalización del Congreso Nacional para proteger los recursos públicos y asegurar su uso eficiente, eficaz y transparente</v>
          </cell>
        </row>
        <row r="15">
          <cell r="A15">
            <v>2.4</v>
          </cell>
          <cell r="B15" t="str">
            <v>Cohesión territorial</v>
          </cell>
          <cell r="D15" t="str">
            <v>1.4.1</v>
          </cell>
          <cell r="E15" t="str">
            <v>Garantizar la defensa de los intereses nacionales en los espacios terrestre, marítimo y aéreo</v>
          </cell>
        </row>
        <row r="16">
          <cell r="A16">
            <v>2.5</v>
          </cell>
          <cell r="B16" t="str">
            <v>Vivienda digna en entornos saludables</v>
          </cell>
          <cell r="D16" t="str">
            <v>1.4.2</v>
          </cell>
          <cell r="E16" t="str">
            <v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v>
          </cell>
        </row>
        <row r="17">
          <cell r="A17">
            <v>2.6</v>
          </cell>
          <cell r="B17" t="str">
            <v>Cultura e identidad nacional en un mundo global</v>
          </cell>
          <cell r="D17" t="str">
            <v>2.1.1</v>
          </cell>
          <cell r="E17" t="str">
            <v>Implantar y garantizar un sistema educativo nacional de calidad</v>
          </cell>
        </row>
        <row r="18">
          <cell r="A18">
            <v>2.7</v>
          </cell>
          <cell r="B18" t="str">
            <v>Deportes y recreación física para el desarrollo humano</v>
          </cell>
          <cell r="D18" t="str">
            <v>2.1.2</v>
          </cell>
          <cell r="E18" t="str">
            <v>Universalizar la educación desde el nivel inicial hasta completar el nivel medio</v>
          </cell>
        </row>
        <row r="19">
          <cell r="A19">
            <v>3.1</v>
          </cell>
          <cell r="B19" t="str">
            <v>Economía articulada, innovadora y ambientalmente sostenible, con una estructura productiva que genera crecimiento alto y sostenido, con trabajo digno, que se inserta de forma competitiva en la economía global</v>
          </cell>
          <cell r="D19" t="str">
            <v>2.2.1</v>
          </cell>
          <cell r="E19" t="str">
            <v>Garantizar el derecho de la población al acceso a un modelo de atención integral, con calidad y calidez, que privilegie la promoción de la salud y la prevención de la enfermedad, mediante la consolidación del Sistema Nacional de Salud</v>
          </cell>
        </row>
        <row r="20">
          <cell r="A20">
            <v>3.2</v>
          </cell>
          <cell r="B20" t="str">
            <v>Energía confiable y ambientalmente sostenible</v>
          </cell>
          <cell r="D20" t="str">
            <v>2.2.2</v>
          </cell>
          <cell r="E20" t="str">
            <v>Universalizar el aseguramiento en salud para garantizar el acceso a servicios de salud y reducir el gasto de bolsillo</v>
          </cell>
        </row>
        <row r="21">
          <cell r="A21">
            <v>3.3</v>
          </cell>
          <cell r="B21" t="str">
            <v>Competitividad e innovavión en un ambiente favorable a la cooperación y la responsabilidad social</v>
          </cell>
          <cell r="D21" t="str">
            <v>2.2.3</v>
          </cell>
          <cell r="E21" t="str">
            <v>Garantizar un sistema universal, único y sostenible de Seguridad Social frente a los riesgos de vejez, discapacidad y sobrevivencia, integrando y transparentando los regímenes segmentados existentes, en conformidad con la ley 87-00</v>
          </cell>
        </row>
        <row r="22">
          <cell r="A22">
            <v>3.4</v>
          </cell>
          <cell r="B22" t="str">
            <v>Empleos suficientes y dignos</v>
          </cell>
          <cell r="D22" t="str">
            <v>2.3.1</v>
          </cell>
          <cell r="E22" t="str">
            <v>Construir una cultura de igualdad y equidad entre hombres y mujeres</v>
          </cell>
        </row>
        <row r="23">
          <cell r="A23">
            <v>3.5</v>
          </cell>
          <cell r="B23" t="str">
            <v>Estructura productiva sectorial y territorialmente adecuada, integrada competitivamente a la economía global y que aprovecha las oportunidades del mercado local.</v>
          </cell>
          <cell r="D23" t="str">
            <v>2.3.2</v>
          </cell>
          <cell r="E23" t="str">
            <v>Elevar el capital humano y social y las oportunidades enconómicas para la población en condiciones de pobreza, a fin de elvar su empleabilidad, capacidad de generación de ingresos y mejoría de las condiciones de vida.</v>
          </cell>
        </row>
        <row r="24">
          <cell r="A24">
            <v>4.0999999999999996</v>
          </cell>
          <cell r="B24" t="str">
            <v>Manejo sostenible del medio ambiente</v>
          </cell>
          <cell r="D24" t="str">
            <v>2.3.3</v>
          </cell>
          <cell r="E24" t="str">
            <v>Disminuir la pobreza mediante un efectivo y eficiente sistema de protección social, que tome en cuenta las necesidades y vulnerabilidades a lo largo del ciclo de vida</v>
          </cell>
        </row>
        <row r="25">
          <cell r="A25">
            <v>4.2</v>
          </cell>
          <cell r="B25" t="str">
            <v>Eficaz gestión de riesgos para minimizar pérdidas humanas, económicas y ambientales.</v>
          </cell>
          <cell r="D25" t="str">
            <v>2.3.4</v>
          </cell>
          <cell r="E25" t="str">
            <v>Proteger a los niños, niñas, adolescentes y jóvenes desde la primera infancia para propiciar su desarrollo integral e inclusión social</v>
          </cell>
        </row>
        <row r="26">
          <cell r="A26">
            <v>4.3</v>
          </cell>
          <cell r="B26" t="str">
            <v>Adecuada adaptación al cambio climático</v>
          </cell>
          <cell r="D26" t="str">
            <v>2.3.5</v>
          </cell>
          <cell r="E26" t="str">
            <v>Proteger a la población adulta mayor, en particular aquella en condiciones de vulnerabilidad, e impulsar su inclusión económica y social</v>
          </cell>
        </row>
        <row r="27">
          <cell r="D27" t="str">
            <v>2.3.6</v>
          </cell>
          <cell r="E27" t="str">
            <v>Proteger a las personas con discapacidad, en particular aquellas en condiciones de vulnerabilidad, e impulsar su inclusión económica y social</v>
          </cell>
        </row>
        <row r="28">
          <cell r="D28" t="str">
            <v>2.3.7</v>
          </cell>
          <cell r="E28" t="str">
            <v>Ordenar los flujos migratorios conforme a las necesidades del desarrollo nacional</v>
          </cell>
        </row>
        <row r="29">
          <cell r="D29" t="str">
            <v>2.3.8</v>
          </cell>
          <cell r="E29" t="str">
            <v>Promover y proteger los derechos de la población dominicana en el exterior y propiciar la conservación de su identidad nacional</v>
          </cell>
        </row>
        <row r="30">
          <cell r="D30" t="str">
            <v>2.4.1</v>
          </cell>
          <cell r="E30" t="str">
            <v>Integrar la dimensión de la cohesión territorial en el diseño y la gestión de las políticas públicas</v>
          </cell>
        </row>
        <row r="31">
          <cell r="D31" t="str">
            <v>2.4.2</v>
          </cell>
          <cell r="E31" t="str">
            <v>Reducir la disparidad urbano-rural e interregional en el acceso a servicios y oportunidades económicas, mediante la promoción de un desarrollo territorial ordenado e inclusivo</v>
          </cell>
        </row>
        <row r="32">
          <cell r="D32" t="str">
            <v>2.4.3</v>
          </cell>
          <cell r="E32" t="str">
            <v>Promover el desarrollo sostenible de la zona fronteriza</v>
          </cell>
        </row>
        <row r="33">
          <cell r="D33" t="str">
            <v>2.5.1</v>
          </cell>
          <cell r="E33" t="str">
            <v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v>
          </cell>
        </row>
        <row r="34">
          <cell r="D34" t="str">
            <v>2.5.2</v>
          </cell>
          <cell r="E34" t="str">
            <v>Garantizar el acceso universal a servicios de agua potable y saneamiento, provistos con calidad y eficiencia</v>
          </cell>
        </row>
        <row r="35">
          <cell r="D35" t="str">
            <v>2.6.1</v>
          </cell>
          <cell r="E35" t="str">
            <v>Recuperar, promover y desarrollar los diferentes procesos y manifestaciones culturales que reafirman la identidad nacional, en un marco de participación, pluralidad, equidad de género y apertura al entorno regional y global</v>
          </cell>
        </row>
        <row r="36">
          <cell r="D36" t="str">
            <v>2.6.2</v>
          </cell>
          <cell r="E36" t="str">
            <v>Promover el desarrollo de la industria cultural</v>
          </cell>
        </row>
        <row r="37">
          <cell r="D37" t="str">
            <v>2.7.1</v>
          </cell>
          <cell r="E37" t="str">
            <v>Promover la cultura de práctica sistemática de actividades físicas y del deporte para elevar la calidad de vida</v>
          </cell>
        </row>
        <row r="38">
          <cell r="D38" t="str">
            <v>3.1.1</v>
          </cell>
          <cell r="E38" t="str">
            <v>Garantizar la sostenibilidad macroeconómica</v>
          </cell>
        </row>
        <row r="39">
          <cell r="D39" t="str">
            <v>3.1.2</v>
          </cell>
          <cell r="E39" t="str">
            <v>Consolidar una gestión de las finanzas públicas sostenible, que asigne los recursos en función de las prioridades del desarrollo nacional y propicie una distribución equitativa de la renta nacional</v>
          </cell>
        </row>
        <row r="40">
          <cell r="D40" t="str">
            <v>3.1.3</v>
          </cell>
          <cell r="E40" t="str">
            <v>Consolidar un sistema financiero eficiente, solvente y profundo que apoye la generación de ahorro y su canalización al desarrollo productivo</v>
          </cell>
        </row>
        <row r="41">
          <cell r="D41" t="str">
            <v>3.2.1</v>
          </cell>
          <cell r="E41" t="str">
            <v>Asegurar un suministro confiable de electricidad, a precios competitivos y en condiciones de sostenibilidad financiera y ambiental</v>
          </cell>
        </row>
        <row r="42">
          <cell r="D42" t="str">
            <v>3.2.2</v>
          </cell>
          <cell r="E42" t="str">
            <v>Garantizar un suministro de combustibles confiable, diversificado, a precios competitivos y en condiciones de sostenibilidad ambiental</v>
          </cell>
        </row>
        <row r="43">
          <cell r="D43" t="str">
            <v>3.3.1</v>
          </cell>
          <cell r="E43" t="str">
            <v>Desarrollar un entorno regulador que asegure un funcionamiento ordenado de los mercados y un clima de inversión y negocios pro-competitivo en un marco de responsabilidad social</v>
          </cell>
        </row>
        <row r="44">
          <cell r="D44" t="str">
            <v>3.3.2</v>
          </cell>
          <cell r="E44" t="str">
            <v>Consolidar el clima de paz laboral para apoyar la generación de empleo decente</v>
          </cell>
        </row>
        <row r="45">
          <cell r="D45" t="str">
            <v>3.3.3</v>
          </cell>
          <cell r="E45" t="str">
            <v>Consolidar un sistema de educación superior de calidad, que responda a las necesidades del desarrollo de la Nación</v>
          </cell>
        </row>
        <row r="46">
          <cell r="D46" t="str">
            <v>3.3.4</v>
          </cell>
          <cell r="E46" t="str">
            <v>Fortalecer el sistema nacional de ciencia, tecnoloíia e innovación para dea respuestas a las demandas económicas, sociales y culturales de la nación y propiciar la inserción en la sociedad y economía del conocimiento</v>
          </cell>
        </row>
        <row r="47">
          <cell r="D47" t="str">
            <v>3.3.5</v>
          </cell>
          <cell r="E47" t="str">
            <v>Lograr acceso universal y uso productivo de las tecnologías de la información y comunicación (TIC)</v>
          </cell>
        </row>
        <row r="48">
          <cell r="D48" t="str">
            <v>3.3.6</v>
          </cell>
          <cell r="E48" t="str">
            <v>Expandir la cobertura y mejorar la calidad y competitividad de la infraestructura y servicios de transporte, logística, orientándolos a la integración del territorio, al apoyo del desarrollo productivo a la inserción competitiva en los mercados internacionales.</v>
          </cell>
        </row>
        <row r="49">
          <cell r="D49" t="str">
            <v>3.3.7</v>
          </cell>
          <cell r="E49" t="str">
            <v>Convertir al país en un centro logístico regional, aprovechando sus ventajas de localización geográfica</v>
          </cell>
        </row>
        <row r="50">
          <cell r="D50" t="str">
            <v>3.4.1</v>
          </cell>
          <cell r="E50" t="str">
            <v>Propiciar mayores niveles de inversión, tanto nacional como extranjera, en actividades de alto valor agregado y capacidad de generación de empleo decente</v>
          </cell>
        </row>
        <row r="51">
          <cell r="D51" t="str">
            <v>3.4.2</v>
          </cell>
          <cell r="E51" t="str">
            <v>Consolidar el Sistema de Formación y Capacitación Continua para el Trabajo, a fin de acompañar al aparato productivo en su proceso de escalamiento de valor, facilitar la inserción en el mercado laboral y desarrollar capacidades emprendedoras</v>
          </cell>
        </row>
        <row r="52">
          <cell r="D52" t="str">
            <v>3.4.3</v>
          </cell>
          <cell r="E52" t="str">
            <v>Elevar la eficiencia, capacidad de inversión y productividad de las micro, pequeñas y medianas empresas (MIPYME).</v>
          </cell>
        </row>
        <row r="53">
          <cell r="D53" t="str">
            <v>3.5.1</v>
          </cell>
          <cell r="E53" t="str">
            <v>Impulsar el desarrollo exportador sobre la base de una inserción competitiva en los mercados internacionales</v>
          </cell>
        </row>
        <row r="54">
          <cell r="D54" t="str">
            <v>3.5.2</v>
          </cell>
          <cell r="E54" t="str">
            <v>Crear la infraestructura (física e institucional) de normalización, metrología, reglamentación técnica y acreditación, que garantice el cumplimiento de los requisitos de los mercados globales y un compromiso con la excelencia</v>
          </cell>
        </row>
        <row r="55">
          <cell r="D55" t="str">
            <v>3.5.3</v>
          </cell>
          <cell r="E55" t="str">
            <v>Elevar la productividad, competitividad y sostenibilidad ambiental y financiera de las cadenas agroproductivas, a fin de contribuir a la seguridad alimentaria, aprovechar el potencial exportador y generar empleo e ingresos para la población rural</v>
          </cell>
        </row>
        <row r="56">
          <cell r="D56" t="str">
            <v>3.5.4</v>
          </cell>
          <cell r="E56" t="str">
            <v>Desarrollar un sector manufacturero articulador del aparato productivo nacional, ambientalmente sostenible e integrado a los mercados globales con creciente escalamiento en las cadenas de valor</v>
          </cell>
        </row>
        <row r="57">
          <cell r="D57" t="str">
            <v>3.5.5</v>
          </cell>
          <cell r="E57" t="str">
            <v>Apoyar la competitividad, diversificación y sostenibilidad del sector turismo</v>
          </cell>
        </row>
        <row r="58">
          <cell r="D58" t="str">
            <v>3.5.6</v>
          </cell>
          <cell r="E58" t="str">
            <v>Consolidar un entorno adecuado que incentive la inversión para el desarrollo sostenible del sector minero</v>
          </cell>
        </row>
        <row r="59">
          <cell r="D59" t="str">
            <v>4.1.1</v>
          </cell>
          <cell r="E59" t="str">
            <v>Proteger y usar de forma sostenible los bienes y servicios de los ecosistemas, la bio-diversidad y el patrimonio natural de la nación, incluidos los recursos marinos</v>
          </cell>
        </row>
        <row r="60">
          <cell r="D60" t="str">
            <v>4.1.2</v>
          </cell>
          <cell r="E60" t="str">
            <v>Promover la producción y el consumo sostenibles</v>
          </cell>
        </row>
        <row r="61">
          <cell r="D61" t="str">
            <v>4.1.3</v>
          </cell>
          <cell r="E61" t="str">
            <v>Desarrollar una gestión integral de desechos, sustancias contaminantes y fuentes de contaminación</v>
          </cell>
        </row>
        <row r="62">
          <cell r="D62" t="str">
            <v>4.1.4</v>
          </cell>
          <cell r="E62" t="str">
            <v>Gestionar el recurso agua de manera eficiente y sostenible, para garantizar la seguridad hídrica</v>
          </cell>
        </row>
        <row r="63">
          <cell r="D63" t="str">
            <v>4.2.1</v>
          </cell>
          <cell r="E63" t="str">
            <v>Desarrollar un eficaz sistema nacional de gestión integral de riesgos, con activa participación de las comunidades y gobiernos locales, que minimice los daños y posibilite la recuperación rápida y sostenible de las áreas y poblaciones afectadas</v>
          </cell>
        </row>
        <row r="64">
          <cell r="D64" t="str">
            <v>4.3.1</v>
          </cell>
          <cell r="E64" t="str">
            <v>Reducir la vulnerabilidad, avanzar en la adaptación a los efectos del cambio climático y contribuir a la mitigación de sus causas</v>
          </cell>
        </row>
      </sheetData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28:J31" totalsRowShown="0" headerRowDxfId="14" dataDxfId="12" headerRowBorderDxfId="13" tableBorderDxfId="11" totalsRowBorderDxfId="10">
  <tableColumns count="10">
    <tableColumn id="1" xr3:uid="{00000000-0010-0000-0000-000001000000}" name="Producto" dataDxfId="9"/>
    <tableColumn id="2" xr3:uid="{00000000-0010-0000-0000-000002000000}" name="Indicador" dataDxfId="8"/>
    <tableColumn id="3" xr3:uid="{00000000-0010-0000-0000-000003000000}" name="Física_x000a_(A)" dataDxfId="7"/>
    <tableColumn id="4" xr3:uid="{00000000-0010-0000-0000-000004000000}" name="Financiera_x000a_(B)" dataDxfId="6"/>
    <tableColumn id="9" xr3:uid="{00000000-0010-0000-0000-000009000000}" name="Física_x000a_(C)" dataDxfId="5"/>
    <tableColumn id="10" xr3:uid="{00000000-0010-0000-0000-00000A000000}" name="Financiera_x000a_(D)" dataDxfId="4"/>
    <tableColumn id="5" xr3:uid="{00000000-0010-0000-0000-000005000000}" name="Física _x000a_(E)" dataDxfId="3"/>
    <tableColumn id="6" xr3:uid="{00000000-0010-0000-0000-000006000000}" name="Financiera _x000a_ (F)" dataDxfId="2"/>
    <tableColumn id="7" xr3:uid="{00000000-0010-0000-0000-000007000000}" name="Física _x000a_(%)_x000a_ G=E/C" dataDxfId="1">
      <calculatedColumnFormula>+Tabla1[[#This Row],[Física 
(E)]]/Tabla1[[#This Row],[Física
(C)]]*100%</calculatedColumnFormula>
    </tableColumn>
    <tableColumn id="8" xr3:uid="{00000000-0010-0000-0000-000008000000}" name="Financiero _x000a_(%) _x000a_H=F/D" dataDxfId="0">
      <calculatedColumnFormula>Tabla1[[#This Row],[Financiera 
 (F)]]/Tabla1[[#This Row],[Financiera
(D)]]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7"/>
  <sheetViews>
    <sheetView showGridLines="0" tabSelected="1" view="pageBreakPreview" zoomScale="70" zoomScaleNormal="100" zoomScaleSheetLayoutView="70" workbookViewId="0">
      <selection activeCell="B12" sqref="B12:J12"/>
    </sheetView>
  </sheetViews>
  <sheetFormatPr baseColWidth="10" defaultColWidth="10.81640625" defaultRowHeight="14.5" x14ac:dyDescent="0.35"/>
  <cols>
    <col min="1" max="1" width="28.81640625" style="6" customWidth="1"/>
    <col min="2" max="2" width="34.54296875" style="6" customWidth="1"/>
    <col min="3" max="3" width="12.7265625" style="6" customWidth="1"/>
    <col min="4" max="4" width="17" style="6" bestFit="1" customWidth="1"/>
    <col min="5" max="5" width="12.7265625" style="6" customWidth="1"/>
    <col min="6" max="6" width="15.26953125" style="6" bestFit="1" customWidth="1"/>
    <col min="7" max="7" width="12.7265625" style="6" customWidth="1"/>
    <col min="8" max="8" width="15.1796875" style="6" bestFit="1" customWidth="1"/>
    <col min="9" max="9" width="12.7265625" style="6" customWidth="1"/>
    <col min="10" max="10" width="9" style="6" customWidth="1"/>
    <col min="11" max="11" width="11.453125" style="6"/>
  </cols>
  <sheetData>
    <row r="1" spans="1:11" ht="21.5" thickBot="1" x14ac:dyDescent="0.4">
      <c r="A1" s="11"/>
      <c r="B1" s="101" t="s">
        <v>72</v>
      </c>
      <c r="C1" s="102"/>
      <c r="D1" s="102"/>
      <c r="E1" s="102"/>
      <c r="F1" s="102"/>
      <c r="G1" s="102"/>
      <c r="H1" s="102"/>
      <c r="I1" s="102"/>
      <c r="J1" s="103"/>
      <c r="K1" s="1"/>
    </row>
    <row r="2" spans="1:11" ht="21.5" thickBot="1" x14ac:dyDescent="0.4">
      <c r="A2" s="12"/>
      <c r="B2" s="104" t="s">
        <v>0</v>
      </c>
      <c r="C2" s="105"/>
      <c r="D2" s="104" t="s">
        <v>1</v>
      </c>
      <c r="E2" s="105"/>
      <c r="F2" s="105"/>
      <c r="G2" s="105"/>
      <c r="H2" s="106"/>
      <c r="I2" s="2" t="s">
        <v>2</v>
      </c>
      <c r="J2" s="3" t="s">
        <v>3</v>
      </c>
      <c r="K2" s="1"/>
    </row>
    <row r="3" spans="1:11" ht="20.25" customHeight="1" thickBot="1" x14ac:dyDescent="0.4">
      <c r="A3" s="13"/>
      <c r="B3" s="107" t="s">
        <v>4</v>
      </c>
      <c r="C3" s="108"/>
      <c r="D3" s="107"/>
      <c r="E3" s="108"/>
      <c r="F3" s="108"/>
      <c r="G3" s="108"/>
      <c r="H3" s="109"/>
      <c r="I3" s="16"/>
      <c r="J3" s="17"/>
      <c r="K3" s="1"/>
    </row>
    <row r="4" spans="1:11" ht="9" customHeight="1" x14ac:dyDescent="0.35">
      <c r="A4" s="110"/>
      <c r="B4" s="111"/>
      <c r="C4" s="111"/>
      <c r="D4" s="112"/>
      <c r="E4" s="112"/>
      <c r="F4" s="112"/>
      <c r="G4" s="112"/>
      <c r="H4" s="112"/>
      <c r="I4" s="111"/>
      <c r="J4" s="113"/>
      <c r="K4" s="1"/>
    </row>
    <row r="5" spans="1:11" ht="3" customHeight="1" x14ac:dyDescent="0.35">
      <c r="A5" s="98"/>
      <c r="B5" s="99"/>
      <c r="C5" s="99"/>
      <c r="D5" s="99"/>
      <c r="E5" s="99"/>
      <c r="F5" s="99"/>
      <c r="G5" s="99"/>
      <c r="H5" s="99"/>
      <c r="I5" s="99"/>
      <c r="J5" s="100"/>
      <c r="K5" s="1"/>
    </row>
    <row r="6" spans="1:11" ht="15.5" x14ac:dyDescent="0.35">
      <c r="A6" s="70" t="s">
        <v>5</v>
      </c>
      <c r="B6" s="71"/>
      <c r="C6" s="71"/>
      <c r="D6" s="71"/>
      <c r="E6" s="71"/>
      <c r="F6" s="71"/>
      <c r="G6" s="71"/>
      <c r="H6" s="71"/>
      <c r="I6" s="71"/>
      <c r="J6" s="72"/>
      <c r="K6" s="1"/>
    </row>
    <row r="7" spans="1:11" ht="15.5" x14ac:dyDescent="0.35">
      <c r="A7" s="82" t="s">
        <v>6</v>
      </c>
      <c r="B7" s="83"/>
      <c r="C7" s="83"/>
      <c r="D7" s="83"/>
      <c r="E7" s="83"/>
      <c r="F7" s="83"/>
      <c r="G7" s="83"/>
      <c r="H7" s="83"/>
      <c r="I7" s="83"/>
      <c r="J7" s="84"/>
      <c r="K7" s="1"/>
    </row>
    <row r="8" spans="1:11" x14ac:dyDescent="0.35">
      <c r="A8" s="4" t="s">
        <v>7</v>
      </c>
      <c r="B8" s="117" t="s">
        <v>51</v>
      </c>
      <c r="C8" s="117"/>
      <c r="D8" s="117"/>
      <c r="E8" s="117"/>
      <c r="F8" s="117"/>
      <c r="G8" s="117"/>
      <c r="H8" s="117"/>
      <c r="I8" s="117"/>
      <c r="J8" s="117"/>
      <c r="K8" s="1"/>
    </row>
    <row r="9" spans="1:11" ht="15" customHeight="1" x14ac:dyDescent="0.35">
      <c r="A9" s="14" t="s">
        <v>36</v>
      </c>
      <c r="B9" s="117" t="s">
        <v>52</v>
      </c>
      <c r="C9" s="117"/>
      <c r="D9" s="117"/>
      <c r="E9" s="117"/>
      <c r="F9" s="117"/>
      <c r="G9" s="117"/>
      <c r="H9" s="117"/>
      <c r="I9" s="117"/>
      <c r="J9" s="117"/>
      <c r="K9" s="1"/>
    </row>
    <row r="10" spans="1:11" x14ac:dyDescent="0.35">
      <c r="A10" s="14" t="s">
        <v>37</v>
      </c>
      <c r="B10" s="117" t="s">
        <v>53</v>
      </c>
      <c r="C10" s="117"/>
      <c r="D10" s="117"/>
      <c r="E10" s="117"/>
      <c r="F10" s="117"/>
      <c r="G10" s="117"/>
      <c r="H10" s="117"/>
      <c r="I10" s="117"/>
      <c r="J10" s="117"/>
      <c r="K10" s="1"/>
    </row>
    <row r="11" spans="1:11" ht="36.75" customHeight="1" x14ac:dyDescent="0.35">
      <c r="A11" s="4" t="s">
        <v>8</v>
      </c>
      <c r="B11" s="118" t="s">
        <v>69</v>
      </c>
      <c r="C11" s="118"/>
      <c r="D11" s="118"/>
      <c r="E11" s="118"/>
      <c r="F11" s="118"/>
      <c r="G11" s="118"/>
      <c r="H11" s="118"/>
      <c r="I11" s="118"/>
      <c r="J11" s="118"/>
    </row>
    <row r="12" spans="1:11" ht="27.75" customHeight="1" x14ac:dyDescent="0.35">
      <c r="A12" s="4" t="s">
        <v>9</v>
      </c>
      <c r="B12" s="119" t="s">
        <v>70</v>
      </c>
      <c r="C12" s="119"/>
      <c r="D12" s="119"/>
      <c r="E12" s="119"/>
      <c r="F12" s="119"/>
      <c r="G12" s="119"/>
      <c r="H12" s="119"/>
      <c r="I12" s="119"/>
      <c r="J12" s="119"/>
    </row>
    <row r="13" spans="1:11" ht="15.5" x14ac:dyDescent="0.35">
      <c r="A13" s="70" t="s">
        <v>10</v>
      </c>
      <c r="B13" s="71"/>
      <c r="C13" s="71"/>
      <c r="D13" s="71"/>
      <c r="E13" s="71"/>
      <c r="F13" s="71"/>
      <c r="G13" s="71"/>
      <c r="H13" s="71"/>
      <c r="I13" s="71"/>
      <c r="J13" s="72"/>
    </row>
    <row r="14" spans="1:11" x14ac:dyDescent="0.35">
      <c r="A14" s="4" t="s">
        <v>11</v>
      </c>
      <c r="B14" s="40">
        <v>1</v>
      </c>
      <c r="C14" s="50" t="str">
        <f>IFERROR(VLOOKUP(B14,'[1]Validacion datos'!A2:B5,2,FALSE),"")</f>
        <v>DESARROLLO INSTITUCIONAL</v>
      </c>
      <c r="D14" s="50"/>
      <c r="E14" s="50"/>
      <c r="F14" s="50"/>
      <c r="G14" s="50"/>
      <c r="H14" s="50"/>
      <c r="I14" s="50"/>
      <c r="J14" s="50"/>
    </row>
    <row r="15" spans="1:11" x14ac:dyDescent="0.35">
      <c r="A15" s="4" t="s">
        <v>12</v>
      </c>
      <c r="B15" s="41">
        <v>1.1000000000000001</v>
      </c>
      <c r="C15" s="50" t="str">
        <f>IFERROR(VLOOKUP(B15,'[1]Validacion datos'!A8:B26,2,FALSE),"")</f>
        <v>Administración pública transparente, eficiente y orientada</v>
      </c>
      <c r="D15" s="50"/>
      <c r="E15" s="50"/>
      <c r="F15" s="50"/>
      <c r="G15" s="50"/>
      <c r="H15" s="50"/>
      <c r="I15" s="50"/>
      <c r="J15" s="50"/>
    </row>
    <row r="16" spans="1:11" ht="25.5" customHeight="1" x14ac:dyDescent="0.35">
      <c r="A16" s="4" t="s">
        <v>13</v>
      </c>
      <c r="B16" s="42" t="s">
        <v>48</v>
      </c>
      <c r="C16" s="50" t="str">
        <f>IFERROR(VLOOKUP(B16,'[1]Validacion datos'!D8:E64,2,FALSE),"")</f>
        <v>Estructurar una administración pública eficiente que actúe con honestidad, transparencia y rendición de cuentas y se oriente a la obtención de resultados en beneficio de la sociedad y del desarrollo nacional y local</v>
      </c>
      <c r="D16" s="50"/>
      <c r="E16" s="50"/>
      <c r="F16" s="50"/>
      <c r="G16" s="50"/>
      <c r="H16" s="50"/>
      <c r="I16" s="50"/>
      <c r="J16" s="50"/>
    </row>
    <row r="17" spans="1:11" ht="15.5" x14ac:dyDescent="0.35">
      <c r="A17" s="70" t="s">
        <v>14</v>
      </c>
      <c r="B17" s="71"/>
      <c r="C17" s="71"/>
      <c r="D17" s="71"/>
      <c r="E17" s="71"/>
      <c r="F17" s="71"/>
      <c r="G17" s="71"/>
      <c r="H17" s="71"/>
      <c r="I17" s="71"/>
      <c r="J17" s="72"/>
    </row>
    <row r="18" spans="1:11" x14ac:dyDescent="0.35">
      <c r="A18" s="4" t="s">
        <v>15</v>
      </c>
      <c r="B18" s="73" t="s">
        <v>54</v>
      </c>
      <c r="C18" s="74"/>
      <c r="D18" s="74"/>
      <c r="E18" s="74"/>
      <c r="F18" s="74"/>
      <c r="G18" s="74"/>
      <c r="H18" s="74"/>
      <c r="I18" s="74"/>
      <c r="J18" s="75"/>
    </row>
    <row r="19" spans="1:11" ht="34.5" customHeight="1" x14ac:dyDescent="0.35">
      <c r="A19" s="38" t="s">
        <v>16</v>
      </c>
      <c r="B19" s="76" t="s">
        <v>55</v>
      </c>
      <c r="C19" s="77"/>
      <c r="D19" s="77"/>
      <c r="E19" s="77"/>
      <c r="F19" s="77"/>
      <c r="G19" s="77"/>
      <c r="H19" s="77"/>
      <c r="I19" s="77"/>
      <c r="J19" s="78"/>
    </row>
    <row r="20" spans="1:11" ht="17.25" customHeight="1" x14ac:dyDescent="0.35">
      <c r="A20" s="39" t="s">
        <v>17</v>
      </c>
      <c r="B20" s="79" t="s">
        <v>56</v>
      </c>
      <c r="C20" s="80"/>
      <c r="D20" s="80"/>
      <c r="E20" s="80"/>
      <c r="F20" s="80"/>
      <c r="G20" s="80"/>
      <c r="H20" s="80"/>
      <c r="I20" s="80"/>
      <c r="J20" s="81"/>
    </row>
    <row r="21" spans="1:11" ht="36.75" customHeight="1" x14ac:dyDescent="0.35">
      <c r="A21" s="37" t="s">
        <v>38</v>
      </c>
      <c r="B21" s="77" t="s">
        <v>71</v>
      </c>
      <c r="C21" s="77"/>
      <c r="D21" s="77"/>
      <c r="E21" s="77"/>
      <c r="F21" s="77"/>
      <c r="G21" s="77"/>
      <c r="H21" s="77"/>
      <c r="I21" s="77"/>
      <c r="J21" s="78"/>
      <c r="K21" s="1"/>
    </row>
    <row r="22" spans="1:11" ht="15.5" x14ac:dyDescent="0.35">
      <c r="A22" s="70" t="s">
        <v>18</v>
      </c>
      <c r="B22" s="71"/>
      <c r="C22" s="71"/>
      <c r="D22" s="71"/>
      <c r="E22" s="71"/>
      <c r="F22" s="71"/>
      <c r="G22" s="71"/>
      <c r="H22" s="71"/>
      <c r="I22" s="71"/>
      <c r="J22" s="72"/>
    </row>
    <row r="23" spans="1:11" ht="15.5" x14ac:dyDescent="0.35">
      <c r="A23" s="82" t="s">
        <v>19</v>
      </c>
      <c r="B23" s="83"/>
      <c r="C23" s="83"/>
      <c r="D23" s="83"/>
      <c r="E23" s="83"/>
      <c r="F23" s="83"/>
      <c r="G23" s="83"/>
      <c r="H23" s="83"/>
      <c r="I23" s="83"/>
      <c r="J23" s="84"/>
      <c r="K23" s="1"/>
    </row>
    <row r="24" spans="1:11" ht="15" customHeight="1" x14ac:dyDescent="0.35">
      <c r="A24" s="85" t="s">
        <v>20</v>
      </c>
      <c r="B24" s="86"/>
      <c r="C24" s="87" t="s">
        <v>21</v>
      </c>
      <c r="D24" s="89"/>
      <c r="E24" s="89"/>
      <c r="F24" s="89" t="s">
        <v>22</v>
      </c>
      <c r="G24" s="89"/>
      <c r="H24" s="86"/>
      <c r="I24" s="87" t="s">
        <v>23</v>
      </c>
      <c r="J24" s="88"/>
    </row>
    <row r="25" spans="1:11" x14ac:dyDescent="0.35">
      <c r="A25" s="123">
        <v>694496789</v>
      </c>
      <c r="B25" s="124"/>
      <c r="C25" s="95">
        <v>694496789</v>
      </c>
      <c r="D25" s="96"/>
      <c r="E25" s="97"/>
      <c r="F25" s="95">
        <v>280079441.64999998</v>
      </c>
      <c r="G25" s="96"/>
      <c r="H25" s="97"/>
      <c r="I25" s="90">
        <f>+IF(F25&gt;0,F25/C25,0)</f>
        <v>0.403283997976843</v>
      </c>
      <c r="J25" s="91"/>
    </row>
    <row r="26" spans="1:11" ht="15.5" x14ac:dyDescent="0.35">
      <c r="A26" s="82" t="s">
        <v>24</v>
      </c>
      <c r="B26" s="83"/>
      <c r="C26" s="83"/>
      <c r="D26" s="83"/>
      <c r="E26" s="83"/>
      <c r="F26" s="83"/>
      <c r="G26" s="83"/>
      <c r="H26" s="83"/>
      <c r="I26" s="83"/>
      <c r="J26" s="84"/>
      <c r="K26" s="1"/>
    </row>
    <row r="27" spans="1:11" x14ac:dyDescent="0.35">
      <c r="A27" s="5"/>
      <c r="B27"/>
      <c r="C27" s="92" t="s">
        <v>47</v>
      </c>
      <c r="D27" s="93"/>
      <c r="E27" s="92" t="s">
        <v>49</v>
      </c>
      <c r="F27" s="93"/>
      <c r="G27" s="92" t="s">
        <v>50</v>
      </c>
      <c r="H27" s="92"/>
      <c r="I27" s="92" t="s">
        <v>25</v>
      </c>
      <c r="J27" s="94"/>
    </row>
    <row r="28" spans="1:11" ht="39" x14ac:dyDescent="0.35">
      <c r="A28" s="7" t="s">
        <v>26</v>
      </c>
      <c r="B28" s="8" t="s">
        <v>27</v>
      </c>
      <c r="C28" s="8" t="s">
        <v>39</v>
      </c>
      <c r="D28" s="8" t="s">
        <v>40</v>
      </c>
      <c r="E28" s="8" t="s">
        <v>41</v>
      </c>
      <c r="F28" s="8" t="s">
        <v>42</v>
      </c>
      <c r="G28" s="8" t="s">
        <v>43</v>
      </c>
      <c r="H28" s="8" t="s">
        <v>44</v>
      </c>
      <c r="I28" s="8" t="s">
        <v>45</v>
      </c>
      <c r="J28" s="9" t="s">
        <v>46</v>
      </c>
    </row>
    <row r="29" spans="1:11" ht="58" x14ac:dyDescent="0.35">
      <c r="A29" s="31" t="s">
        <v>61</v>
      </c>
      <c r="B29" s="29" t="s">
        <v>63</v>
      </c>
      <c r="C29" s="46">
        <v>2964</v>
      </c>
      <c r="D29" s="25">
        <v>351119890</v>
      </c>
      <c r="E29" s="27">
        <f>607+814</f>
        <v>1421</v>
      </c>
      <c r="F29" s="21">
        <f>37454675.38+105401067.47</f>
        <v>142855742.84999999</v>
      </c>
      <c r="G29" s="20">
        <f>+Tabla1[[#This Row],[Física
(C)]]</f>
        <v>1421</v>
      </c>
      <c r="H29" s="21">
        <f>36975583.23+95721843.4</f>
        <v>132697426.63</v>
      </c>
      <c r="I29" s="19">
        <f>+Tabla1[[#This Row],[Física 
(E)]]/Tabla1[[#This Row],[Física
(C)]]*100%</f>
        <v>1</v>
      </c>
      <c r="J29" s="47">
        <f>Tabla1[[#This Row],[Financiera 
 (F)]]/Tabla1[[#This Row],[Financiera
(D)]]</f>
        <v>0.92889108958912259</v>
      </c>
    </row>
    <row r="30" spans="1:11" ht="47.25" customHeight="1" x14ac:dyDescent="0.35">
      <c r="A30" s="30" t="s">
        <v>62</v>
      </c>
      <c r="B30" s="28" t="s">
        <v>64</v>
      </c>
      <c r="C30" s="46">
        <v>5</v>
      </c>
      <c r="D30" s="21">
        <v>36929969.359999999</v>
      </c>
      <c r="E30" s="23">
        <v>0</v>
      </c>
      <c r="F30" s="21">
        <f>7057175.05+9550000</f>
        <v>16607175.050000001</v>
      </c>
      <c r="G30" s="32">
        <v>0</v>
      </c>
      <c r="H30" s="22">
        <f>6788268.79+9609079.84</f>
        <v>16397348.629999999</v>
      </c>
      <c r="I30" s="19">
        <v>0</v>
      </c>
      <c r="J30" s="48">
        <f>Tabla1[[#This Row],[Financiera 
 (F)]]/Tabla1[[#This Row],[Financiera
(D)]]</f>
        <v>0.98736531533097782</v>
      </c>
    </row>
    <row r="31" spans="1:11" ht="43" customHeight="1" x14ac:dyDescent="0.35">
      <c r="A31" s="44" t="s">
        <v>66</v>
      </c>
      <c r="B31" s="28" t="s">
        <v>67</v>
      </c>
      <c r="C31" s="18">
        <v>630</v>
      </c>
      <c r="D31" s="21">
        <v>23119062</v>
      </c>
      <c r="E31" s="27">
        <f>155+160</f>
        <v>315</v>
      </c>
      <c r="F31" s="21">
        <f>3670891.25+4520000</f>
        <v>8190891.25</v>
      </c>
      <c r="G31" s="27">
        <f>215+161</f>
        <v>376</v>
      </c>
      <c r="H31" s="21">
        <f>3306595.92+4688635.8</f>
        <v>7995231.7199999997</v>
      </c>
      <c r="I31" s="45">
        <f>Tabla1[[#This Row],[Física 
(E)]]/Tabla1[[#This Row],[Física
(C)]]*100</f>
        <v>119.36507936507937</v>
      </c>
      <c r="J31" s="43">
        <f>Tabla1[[#This Row],[Financiera 
 (F)]]/Tabla1[[#This Row],[Financiera
(D)]]</f>
        <v>0.97611254697100269</v>
      </c>
    </row>
    <row r="32" spans="1:11" ht="15.5" x14ac:dyDescent="0.35">
      <c r="A32" s="70" t="s">
        <v>28</v>
      </c>
      <c r="B32" s="71"/>
      <c r="C32" s="71"/>
      <c r="D32" s="71"/>
      <c r="E32" s="71"/>
      <c r="F32" s="71"/>
      <c r="G32" s="71"/>
      <c r="H32" s="71"/>
      <c r="I32" s="71"/>
      <c r="J32" s="72"/>
    </row>
    <row r="33" spans="1:11" ht="15.5" x14ac:dyDescent="0.35">
      <c r="A33" s="82" t="s">
        <v>29</v>
      </c>
      <c r="B33" s="83"/>
      <c r="C33" s="83"/>
      <c r="D33" s="83"/>
      <c r="E33" s="83"/>
      <c r="F33" s="83"/>
      <c r="G33" s="83"/>
      <c r="H33" s="83"/>
      <c r="I33" s="83"/>
      <c r="J33" s="84"/>
      <c r="K33" s="1"/>
    </row>
    <row r="34" spans="1:11" ht="18.75" customHeight="1" x14ac:dyDescent="0.35">
      <c r="A34" s="34" t="s">
        <v>30</v>
      </c>
      <c r="B34" s="62" t="s">
        <v>57</v>
      </c>
      <c r="C34" s="62"/>
      <c r="D34" s="62"/>
      <c r="E34" s="62"/>
      <c r="F34" s="62"/>
      <c r="G34" s="62"/>
      <c r="H34" s="62"/>
      <c r="I34" s="62"/>
      <c r="J34" s="63"/>
    </row>
    <row r="35" spans="1:11" ht="31" customHeight="1" x14ac:dyDescent="0.35">
      <c r="A35" s="33" t="s">
        <v>31</v>
      </c>
      <c r="B35" s="120" t="s">
        <v>58</v>
      </c>
      <c r="C35" s="121"/>
      <c r="D35" s="121"/>
      <c r="E35" s="121"/>
      <c r="F35" s="121"/>
      <c r="G35" s="121"/>
      <c r="H35" s="121"/>
      <c r="I35" s="121"/>
      <c r="J35" s="122"/>
    </row>
    <row r="36" spans="1:11" ht="73.5" customHeight="1" x14ac:dyDescent="0.35">
      <c r="A36" s="35" t="s">
        <v>32</v>
      </c>
      <c r="B36" s="64" t="s">
        <v>73</v>
      </c>
      <c r="C36" s="65"/>
      <c r="D36" s="65"/>
      <c r="E36" s="65"/>
      <c r="F36" s="65"/>
      <c r="G36" s="65"/>
      <c r="H36" s="65"/>
      <c r="I36" s="65"/>
      <c r="J36" s="66"/>
    </row>
    <row r="37" spans="1:11" ht="101.5" customHeight="1" x14ac:dyDescent="0.35">
      <c r="A37" s="35" t="s">
        <v>33</v>
      </c>
      <c r="B37" s="64" t="s">
        <v>76</v>
      </c>
      <c r="C37" s="65"/>
      <c r="D37" s="65"/>
      <c r="E37" s="65"/>
      <c r="F37" s="65"/>
      <c r="G37" s="65"/>
      <c r="H37" s="65"/>
      <c r="I37" s="65"/>
      <c r="J37" s="66"/>
    </row>
    <row r="38" spans="1:11" x14ac:dyDescent="0.35">
      <c r="A38" s="24" t="s">
        <v>30</v>
      </c>
      <c r="B38" s="62" t="s">
        <v>59</v>
      </c>
      <c r="C38" s="62"/>
      <c r="D38" s="62"/>
      <c r="E38" s="62"/>
      <c r="F38" s="62"/>
      <c r="G38" s="62"/>
      <c r="H38" s="62"/>
      <c r="I38" s="62"/>
      <c r="J38" s="63"/>
    </row>
    <row r="39" spans="1:11" ht="45" customHeight="1" x14ac:dyDescent="0.35">
      <c r="A39" s="36" t="s">
        <v>31</v>
      </c>
      <c r="B39" s="64" t="s">
        <v>60</v>
      </c>
      <c r="C39" s="65"/>
      <c r="D39" s="65"/>
      <c r="E39" s="65"/>
      <c r="F39" s="65"/>
      <c r="G39" s="65"/>
      <c r="H39" s="65"/>
      <c r="I39" s="65"/>
      <c r="J39" s="66"/>
    </row>
    <row r="40" spans="1:11" ht="30" customHeight="1" x14ac:dyDescent="0.35">
      <c r="A40" s="35" t="s">
        <v>32</v>
      </c>
      <c r="B40" s="64" t="s">
        <v>74</v>
      </c>
      <c r="C40" s="65"/>
      <c r="D40" s="65"/>
      <c r="E40" s="65"/>
      <c r="F40" s="65"/>
      <c r="G40" s="65"/>
      <c r="H40" s="65"/>
      <c r="I40" s="65"/>
      <c r="J40" s="66"/>
    </row>
    <row r="41" spans="1:11" ht="55.5" customHeight="1" x14ac:dyDescent="0.35">
      <c r="A41" s="10" t="s">
        <v>33</v>
      </c>
      <c r="B41" s="67" t="s">
        <v>75</v>
      </c>
      <c r="C41" s="68"/>
      <c r="D41" s="68"/>
      <c r="E41" s="68"/>
      <c r="F41" s="68"/>
      <c r="G41" s="68"/>
      <c r="H41" s="68"/>
      <c r="I41" s="68"/>
      <c r="J41" s="69"/>
    </row>
    <row r="42" spans="1:11" x14ac:dyDescent="0.35">
      <c r="A42" s="34" t="s">
        <v>30</v>
      </c>
      <c r="B42" s="62" t="s">
        <v>65</v>
      </c>
      <c r="C42" s="62"/>
      <c r="D42" s="62"/>
      <c r="E42" s="62"/>
      <c r="F42" s="62"/>
      <c r="G42" s="62"/>
      <c r="H42" s="62"/>
      <c r="I42" s="62"/>
      <c r="J42" s="63"/>
    </row>
    <row r="43" spans="1:11" ht="38.25" customHeight="1" x14ac:dyDescent="0.35">
      <c r="A43" s="33" t="s">
        <v>31</v>
      </c>
      <c r="B43" s="114" t="s">
        <v>68</v>
      </c>
      <c r="C43" s="115"/>
      <c r="D43" s="115"/>
      <c r="E43" s="115"/>
      <c r="F43" s="115"/>
      <c r="G43" s="115"/>
      <c r="H43" s="115"/>
      <c r="I43" s="115"/>
      <c r="J43" s="116"/>
    </row>
    <row r="44" spans="1:11" ht="67" customHeight="1" x14ac:dyDescent="0.35">
      <c r="A44" s="35" t="s">
        <v>32</v>
      </c>
      <c r="B44" s="64" t="s">
        <v>77</v>
      </c>
      <c r="C44" s="65"/>
      <c r="D44" s="65"/>
      <c r="E44" s="65"/>
      <c r="F44" s="65"/>
      <c r="G44" s="65"/>
      <c r="H44" s="65"/>
      <c r="I44" s="65"/>
      <c r="J44" s="66"/>
    </row>
    <row r="45" spans="1:11" ht="163.5" customHeight="1" x14ac:dyDescent="0.35">
      <c r="A45" s="35" t="s">
        <v>33</v>
      </c>
      <c r="B45" s="64" t="s">
        <v>78</v>
      </c>
      <c r="C45" s="65"/>
      <c r="D45" s="65"/>
      <c r="E45" s="65"/>
      <c r="F45" s="65"/>
      <c r="G45" s="65"/>
      <c r="H45" s="65"/>
      <c r="I45" s="65"/>
      <c r="J45" s="66"/>
    </row>
    <row r="46" spans="1:11" ht="15.5" x14ac:dyDescent="0.35">
      <c r="A46" s="52" t="s">
        <v>34</v>
      </c>
      <c r="B46" s="53"/>
      <c r="C46" s="53"/>
      <c r="D46" s="53"/>
      <c r="E46" s="53"/>
      <c r="F46" s="53"/>
      <c r="G46" s="53"/>
      <c r="H46" s="53"/>
      <c r="I46" s="53"/>
      <c r="J46" s="54"/>
    </row>
    <row r="47" spans="1:11" ht="15.5" x14ac:dyDescent="0.35">
      <c r="A47" s="55" t="s">
        <v>35</v>
      </c>
      <c r="B47" s="56"/>
      <c r="C47" s="56"/>
      <c r="D47" s="56"/>
      <c r="E47" s="56"/>
      <c r="F47" s="56"/>
      <c r="G47" s="56"/>
      <c r="H47" s="56"/>
      <c r="I47" s="56"/>
      <c r="J47" s="57"/>
      <c r="K47" s="1"/>
    </row>
    <row r="48" spans="1:11" ht="41" customHeight="1" x14ac:dyDescent="0.35">
      <c r="A48" s="58" t="s">
        <v>79</v>
      </c>
      <c r="B48" s="59"/>
      <c r="C48" s="59"/>
      <c r="D48" s="59"/>
      <c r="E48" s="59"/>
      <c r="F48" s="59"/>
      <c r="G48" s="59"/>
      <c r="H48" s="59"/>
      <c r="I48" s="59"/>
      <c r="J48" s="60"/>
    </row>
    <row r="49" spans="1:10" x14ac:dyDescent="0.35">
      <c r="A49" s="15"/>
      <c r="B49" s="15"/>
      <c r="C49" s="15"/>
      <c r="D49" s="15"/>
      <c r="E49" s="15"/>
      <c r="F49" s="15"/>
      <c r="G49" s="15"/>
      <c r="H49" s="15"/>
      <c r="I49" s="15"/>
      <c r="J49" s="15"/>
    </row>
    <row r="50" spans="1:10" ht="30.75" customHeight="1" x14ac:dyDescent="0.35">
      <c r="A50" s="61"/>
      <c r="B50" s="61"/>
      <c r="C50" s="61"/>
      <c r="D50" s="61"/>
      <c r="E50" s="61"/>
      <c r="F50" s="61"/>
      <c r="G50" s="61"/>
      <c r="H50" s="61"/>
      <c r="I50" s="61"/>
      <c r="J50" s="61"/>
    </row>
    <row r="52" spans="1:10" x14ac:dyDescent="0.35">
      <c r="C52" s="49"/>
      <c r="D52" s="49"/>
      <c r="E52" s="49"/>
    </row>
    <row r="53" spans="1:10" x14ac:dyDescent="0.35">
      <c r="C53" s="26"/>
      <c r="D53" s="26"/>
      <c r="E53" s="26"/>
    </row>
    <row r="54" spans="1:10" x14ac:dyDescent="0.35">
      <c r="C54" s="26"/>
      <c r="D54" s="26"/>
      <c r="E54" s="26"/>
    </row>
    <row r="55" spans="1:10" x14ac:dyDescent="0.35">
      <c r="C55" s="26"/>
      <c r="D55" s="26"/>
      <c r="E55" s="26"/>
    </row>
    <row r="56" spans="1:10" x14ac:dyDescent="0.35">
      <c r="C56" s="51"/>
      <c r="D56" s="51"/>
      <c r="E56" s="51"/>
    </row>
    <row r="57" spans="1:10" x14ac:dyDescent="0.35">
      <c r="C57" s="51"/>
      <c r="D57" s="51"/>
      <c r="E57" s="51"/>
    </row>
  </sheetData>
  <mergeCells count="59">
    <mergeCell ref="A4:J4"/>
    <mergeCell ref="B42:J42"/>
    <mergeCell ref="B43:J43"/>
    <mergeCell ref="B44:J44"/>
    <mergeCell ref="B45:J45"/>
    <mergeCell ref="B8:J8"/>
    <mergeCell ref="B11:J11"/>
    <mergeCell ref="B12:J12"/>
    <mergeCell ref="A13:J13"/>
    <mergeCell ref="C14:J14"/>
    <mergeCell ref="B9:J9"/>
    <mergeCell ref="B10:J10"/>
    <mergeCell ref="B34:J34"/>
    <mergeCell ref="B35:J35"/>
    <mergeCell ref="B36:J36"/>
    <mergeCell ref="B37:J37"/>
    <mergeCell ref="B1:J1"/>
    <mergeCell ref="B2:C2"/>
    <mergeCell ref="D2:H2"/>
    <mergeCell ref="B3:C3"/>
    <mergeCell ref="D3:H3"/>
    <mergeCell ref="F25:H25"/>
    <mergeCell ref="E27:F27"/>
    <mergeCell ref="A5:J5"/>
    <mergeCell ref="A6:J6"/>
    <mergeCell ref="A7:J7"/>
    <mergeCell ref="A25:B25"/>
    <mergeCell ref="B20:J20"/>
    <mergeCell ref="B21:J21"/>
    <mergeCell ref="A32:J32"/>
    <mergeCell ref="A33:J33"/>
    <mergeCell ref="A22:J22"/>
    <mergeCell ref="A23:J23"/>
    <mergeCell ref="A24:B24"/>
    <mergeCell ref="I24:J24"/>
    <mergeCell ref="C24:E24"/>
    <mergeCell ref="F24:H24"/>
    <mergeCell ref="I25:J25"/>
    <mergeCell ref="A26:J26"/>
    <mergeCell ref="C27:D27"/>
    <mergeCell ref="G27:H27"/>
    <mergeCell ref="I27:J27"/>
    <mergeCell ref="C25:E25"/>
    <mergeCell ref="C52:E52"/>
    <mergeCell ref="C15:J15"/>
    <mergeCell ref="C56:E56"/>
    <mergeCell ref="C57:E57"/>
    <mergeCell ref="A46:J46"/>
    <mergeCell ref="A47:J47"/>
    <mergeCell ref="A48:J48"/>
    <mergeCell ref="A50:J50"/>
    <mergeCell ref="B38:J38"/>
    <mergeCell ref="B39:J39"/>
    <mergeCell ref="B40:J40"/>
    <mergeCell ref="B41:J41"/>
    <mergeCell ref="C16:J16"/>
    <mergeCell ref="A17:J17"/>
    <mergeCell ref="B18:J18"/>
    <mergeCell ref="B19:J19"/>
  </mergeCells>
  <phoneticPr fontId="19" type="noConversion"/>
  <dataValidations xWindow="782" yWindow="747" count="16">
    <dataValidation allowBlank="1" showInputMessage="1" showErrorMessage="1" prompt="Monto ejecutado en el trimestre" sqref="H28" xr:uid="{00000000-0002-0000-0000-000000000000}"/>
    <dataValidation allowBlank="1" showInputMessage="1" showErrorMessage="1" prompt="Meta alcanzada en el trimestre" sqref="G28" xr:uid="{00000000-0002-0000-0000-000001000000}"/>
    <dataValidation allowBlank="1" showInputMessage="1" showErrorMessage="1" prompt="Monto presupuestado para el producto" sqref="F28 D28" xr:uid="{00000000-0002-0000-0000-000002000000}"/>
    <dataValidation allowBlank="1" showInputMessage="1" showErrorMessage="1" prompt="Meta anual del indicador" sqref="E28 C28" xr:uid="{00000000-0002-0000-0000-000003000000}"/>
    <dataValidation allowBlank="1" showInputMessage="1" showErrorMessage="1" prompt="Nombre del indicador" sqref="B28" xr:uid="{00000000-0002-0000-0000-000004000000}"/>
    <dataValidation allowBlank="1" showInputMessage="1" showErrorMessage="1" prompt="Nombre de cada producto" sqref="A28" xr:uid="{00000000-0002-0000-0000-000005000000}"/>
    <dataValidation allowBlank="1" showInputMessage="1" showErrorMessage="1" prompt="¿En qué consiste el programa?" sqref="B19:J19" xr:uid="{00000000-0002-0000-0000-000006000000}"/>
    <dataValidation allowBlank="1" showInputMessage="1" showErrorMessage="1" prompt="Presupuesto del programa" sqref="A25:C25 F25" xr:uid="{00000000-0002-0000-0000-000007000000}"/>
    <dataValidation allowBlank="1" showInputMessage="1" showErrorMessage="1" prompt="Oportunidades de mejora identificadas" sqref="A48:J49" xr:uid="{00000000-0002-0000-0000-000008000000}"/>
    <dataValidation allowBlank="1" showInputMessage="1" showErrorMessage="1" prompt="De existir desvío, explicar razones." sqref="B37 C37:J38 I29:I31 F29 B30:E31 G30:H31" xr:uid="{00000000-0002-0000-0000-000009000000}"/>
    <dataValidation allowBlank="1" showInputMessage="1" showErrorMessage="1" prompt="1. Describir lo plasmado en el presupuesto_x000a_2. Describir lo alcanzado en términos financieros y de producción " sqref="B36:J36 B40:J40" xr:uid="{00000000-0002-0000-0000-00000A000000}"/>
    <dataValidation allowBlank="1" showInputMessage="1" showErrorMessage="1" prompt="¿En qué consiste el producto? su objetivo" sqref="B35:J35" xr:uid="{00000000-0002-0000-0000-00000B000000}"/>
    <dataValidation allowBlank="1" showInputMessage="1" showErrorMessage="1" prompt="Nombre del producto" sqref="B34:J34 A29:E29 G29:H29" xr:uid="{00000000-0002-0000-0000-00000C000000}"/>
    <dataValidation allowBlank="1" showInputMessage="1" showErrorMessage="1" prompt="¿A quién va dirigido el programa?, ¿qué característica tiene esta población que requiere ser beneficiada?" sqref="B20:J20" xr:uid="{00000000-0002-0000-0000-00000D000000}"/>
    <dataValidation allowBlank="1" showInputMessage="1" prompt="Nombre del capítulo" sqref="B8:J10" xr:uid="{00000000-0002-0000-0000-00000E000000}"/>
    <dataValidation allowBlank="1" sqref="A8" xr:uid="{00000000-0002-0000-0000-00000F000000}"/>
  </dataValidations>
  <pageMargins left="0.7" right="0.7" top="0.75" bottom="0.75" header="0.3" footer="0.3"/>
  <pageSetup scale="45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1S</vt:lpstr>
      <vt:lpstr>'1S'!Área_de_impresión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Sonia Luisana Cristo Santos</cp:lastModifiedBy>
  <cp:lastPrinted>2025-07-20T22:44:13Z</cp:lastPrinted>
  <dcterms:created xsi:type="dcterms:W3CDTF">2021-03-22T15:50:10Z</dcterms:created>
  <dcterms:modified xsi:type="dcterms:W3CDTF">2025-07-20T22:44:52Z</dcterms:modified>
</cp:coreProperties>
</file>