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ABRIL\"/>
    </mc:Choice>
  </mc:AlternateContent>
  <xr:revisionPtr revIDLastSave="0" documentId="13_ncr:1_{35E6E2FE-DE56-40DD-B672-50514534F35E}" xr6:coauthVersionLast="47" xr6:coauthVersionMax="47" xr10:uidLastSave="{00000000-0000-0000-0000-000000000000}"/>
  <bookViews>
    <workbookView xWindow="-120" yWindow="-120" windowWidth="29040" windowHeight="1572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Document'!$A$7:$O$8</definedName>
    <definedName name="_xlnm.Print_Area" localSheetId="0">'New Text Document'!$A$1:$O$161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Document'!$B$9:$O$128</definedName>
    <definedName name="Z_204BDDCD_F0EA_4D68_8827_ED13C8623E2D_.wvu.PrintArea" localSheetId="0" hidden="1">'New Text Document'!$B$1:$O$120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2" i="1" l="1"/>
  <c r="M102" i="1"/>
  <c r="K102" i="1"/>
  <c r="L60" i="1"/>
  <c r="J60" i="1"/>
  <c r="J53" i="1"/>
  <c r="J36" i="1"/>
  <c r="L36" i="1"/>
  <c r="L13" i="1"/>
  <c r="J13" i="1"/>
  <c r="J14" i="1"/>
  <c r="L14" i="1"/>
  <c r="L10" i="1"/>
  <c r="J16" i="1"/>
  <c r="L9" i="1"/>
  <c r="L94" i="1"/>
  <c r="L11" i="1"/>
  <c r="L12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38" i="1"/>
  <c r="L39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49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5" i="1"/>
  <c r="L96" i="1"/>
  <c r="L97" i="1"/>
  <c r="L98" i="1"/>
  <c r="L99" i="1"/>
  <c r="L100" i="1"/>
  <c r="L101" i="1"/>
  <c r="J89" i="1"/>
  <c r="J10" i="1"/>
  <c r="J11" i="1"/>
  <c r="J12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J54" i="1"/>
  <c r="J55" i="1"/>
  <c r="J56" i="1"/>
  <c r="J57" i="1"/>
  <c r="J49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9" i="1"/>
  <c r="N94" i="1" l="1"/>
  <c r="N91" i="1"/>
  <c r="L102" i="1"/>
  <c r="N56" i="1"/>
  <c r="N85" i="1"/>
  <c r="N79" i="1"/>
  <c r="N73" i="1"/>
  <c r="N67" i="1"/>
  <c r="N51" i="1"/>
  <c r="N44" i="1"/>
  <c r="N38" i="1"/>
  <c r="O38" i="1" s="1"/>
  <c r="N60" i="1"/>
  <c r="O60" i="1" s="1"/>
  <c r="N12" i="1"/>
  <c r="N36" i="1"/>
  <c r="O36" i="1" s="1"/>
  <c r="O10" i="1"/>
  <c r="N11" i="1"/>
  <c r="N98" i="1"/>
  <c r="N50" i="1"/>
  <c r="N43" i="1"/>
  <c r="N37" i="1"/>
  <c r="O37" i="1" s="1"/>
  <c r="N30" i="1"/>
  <c r="N24" i="1"/>
  <c r="O24" i="1" s="1"/>
  <c r="N19" i="1"/>
  <c r="N90" i="1"/>
  <c r="N57" i="1"/>
  <c r="N97" i="1"/>
  <c r="N16" i="1"/>
  <c r="N18" i="1"/>
  <c r="N13" i="1"/>
  <c r="O13" i="1" s="1"/>
  <c r="N80" i="1"/>
  <c r="N101" i="1"/>
  <c r="N95" i="1"/>
  <c r="N14" i="1"/>
  <c r="O14" i="1" s="1"/>
  <c r="N86" i="1"/>
  <c r="N74" i="1"/>
  <c r="N68" i="1"/>
  <c r="N62" i="1"/>
  <c r="N31" i="1"/>
  <c r="N25" i="1"/>
  <c r="O25" i="1" s="1"/>
  <c r="N23" i="1"/>
  <c r="O23" i="1" s="1"/>
  <c r="N84" i="1"/>
  <c r="N78" i="1"/>
  <c r="N72" i="1"/>
  <c r="N66" i="1"/>
  <c r="N47" i="1"/>
  <c r="N87" i="1"/>
  <c r="N81" i="1"/>
  <c r="N75" i="1"/>
  <c r="N69" i="1"/>
  <c r="N63" i="1"/>
  <c r="N49" i="1"/>
  <c r="N52" i="1"/>
  <c r="N45" i="1"/>
  <c r="N39" i="1"/>
  <c r="N32" i="1"/>
  <c r="N26" i="1"/>
  <c r="N20" i="1"/>
  <c r="N55" i="1"/>
  <c r="N48" i="1"/>
  <c r="N29" i="1"/>
  <c r="N88" i="1"/>
  <c r="N82" i="1"/>
  <c r="N76" i="1"/>
  <c r="N70" i="1"/>
  <c r="N64" i="1"/>
  <c r="N58" i="1"/>
  <c r="N53" i="1"/>
  <c r="N46" i="1"/>
  <c r="N40" i="1"/>
  <c r="N33" i="1"/>
  <c r="N27" i="1"/>
  <c r="N21" i="1"/>
  <c r="N42" i="1"/>
  <c r="N89" i="1"/>
  <c r="N59" i="1"/>
  <c r="N35" i="1"/>
  <c r="O35" i="1" s="1"/>
  <c r="N100" i="1"/>
  <c r="N15" i="1"/>
  <c r="N92" i="1"/>
  <c r="N99" i="1"/>
  <c r="N93" i="1"/>
  <c r="N83" i="1"/>
  <c r="N77" i="1"/>
  <c r="N71" i="1"/>
  <c r="N65" i="1"/>
  <c r="N54" i="1"/>
  <c r="N22" i="1"/>
  <c r="N34" i="1"/>
  <c r="N28" i="1"/>
  <c r="N9" i="1"/>
  <c r="O9" i="1" l="1"/>
  <c r="O17" i="1"/>
  <c r="O96" i="1" l="1"/>
  <c r="O47" i="1" l="1"/>
  <c r="O48" i="1"/>
  <c r="O69" i="1" l="1"/>
  <c r="O67" i="1"/>
  <c r="O79" i="1"/>
  <c r="O82" i="1" l="1"/>
  <c r="O81" i="1"/>
  <c r="O80" i="1"/>
  <c r="O74" i="1" l="1"/>
  <c r="O59" i="1"/>
  <c r="O55" i="1"/>
  <c r="O54" i="1"/>
  <c r="O53" i="1"/>
  <c r="O52" i="1"/>
  <c r="O44" i="1"/>
  <c r="O93" i="1"/>
  <c r="O95" i="1"/>
  <c r="O94" i="1"/>
  <c r="O76" i="1" l="1"/>
  <c r="O75" i="1"/>
  <c r="O73" i="1"/>
  <c r="O68" i="1"/>
  <c r="O77" i="1" l="1"/>
  <c r="O58" i="1"/>
  <c r="O11" i="1" l="1"/>
  <c r="O12" i="1"/>
  <c r="O15" i="1"/>
  <c r="O16" i="1"/>
  <c r="O18" i="1"/>
  <c r="O19" i="1"/>
  <c r="O20" i="1"/>
  <c r="O21" i="1"/>
  <c r="O22" i="1"/>
  <c r="O26" i="1"/>
  <c r="O27" i="1"/>
  <c r="O28" i="1"/>
  <c r="O29" i="1"/>
  <c r="O30" i="1"/>
  <c r="O31" i="1"/>
  <c r="O32" i="1"/>
  <c r="O33" i="1"/>
  <c r="O34" i="1"/>
  <c r="O39" i="1"/>
  <c r="O40" i="1"/>
  <c r="O41" i="1"/>
  <c r="O42" i="1"/>
  <c r="O43" i="1"/>
  <c r="O45" i="1"/>
  <c r="O46" i="1"/>
  <c r="O50" i="1"/>
  <c r="O51" i="1"/>
  <c r="O56" i="1"/>
  <c r="O57" i="1"/>
  <c r="O49" i="1"/>
  <c r="O62" i="1"/>
  <c r="O63" i="1"/>
  <c r="O64" i="1"/>
  <c r="O65" i="1"/>
  <c r="O66" i="1"/>
  <c r="O78" i="1"/>
  <c r="O70" i="1"/>
  <c r="O71" i="1"/>
  <c r="O72" i="1"/>
  <c r="O83" i="1"/>
  <c r="O84" i="1"/>
  <c r="O85" i="1"/>
  <c r="O86" i="1"/>
  <c r="O87" i="1"/>
  <c r="O88" i="1"/>
  <c r="O89" i="1"/>
  <c r="O90" i="1"/>
  <c r="O91" i="1"/>
  <c r="O92" i="1"/>
  <c r="O97" i="1"/>
  <c r="O98" i="1"/>
  <c r="O100" i="1"/>
  <c r="O101" i="1"/>
  <c r="O99" i="1" l="1"/>
  <c r="J102" i="1" l="1"/>
  <c r="N61" i="1"/>
  <c r="N102" i="1" s="1"/>
  <c r="O61" i="1" l="1"/>
  <c r="O102" i="1" s="1"/>
</calcChain>
</file>

<file path=xl/sharedStrings.xml><?xml version="1.0" encoding="utf-8"?>
<sst xmlns="http://schemas.openxmlformats.org/spreadsheetml/2006/main" count="580" uniqueCount="236">
  <si>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</si>
  <si>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</si>
  <si>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</si>
  <si>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</si>
  <si>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</si>
  <si>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</si>
  <si>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</si>
  <si>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</si>
  <si>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</si>
  <si>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</si>
  <si>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</si>
  <si>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</si>
  <si>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</si>
  <si>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LIZZY ALEXANDRA FRIAS NUÑEZ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</si>
  <si>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</si>
  <si>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</si>
  <si>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</si>
  <si>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</si>
  <si>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</si>
  <si>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</si>
  <si>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RAUL EMILIO DESENA GALARZA</t>
  </si>
  <si>
    <t>PERLA MASSIEL ROSARIO FABIAN</t>
  </si>
  <si>
    <t>LEYDA ALTAGRACIA DAMBLAU</t>
  </si>
  <si>
    <t>DIOSMARY ELIZABETH VALLEJO ACOSTA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</si>
  <si>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</si>
  <si>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</si>
  <si>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</si>
  <si>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</si>
  <si>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</si>
  <si>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</si>
  <si>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</si>
  <si>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</si>
  <si>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</si>
  <si>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</si>
  <si>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</si>
  <si>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</si>
  <si>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</si>
  <si>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</si>
  <si>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DIVISION DE EVALUACION DEL DESEMPEÑO Y CAPACITACION-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</si>
  <si>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</si>
  <si>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</si>
  <si>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</si>
  <si>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</si>
  <si>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</si>
  <si>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</si>
  <si>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</si>
  <si>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</si>
  <si>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DIVISION DE DIRECTORIOS- ONE</t>
  </si>
  <si>
    <t>JORGE LUIS VARGAS MARTINEZ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</si>
  <si>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</si>
  <si>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</si>
  <si>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</si>
  <si>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</si>
  <si>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</si>
  <si>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</si>
  <si>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</si>
  <si>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</si>
  <si>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</si>
  <si>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DIVISION DE PRESUPUESTO-ONE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</si>
  <si>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</si>
  <si>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</si>
  <si>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</si>
  <si>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</si>
  <si>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</si>
  <si>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</si>
  <si>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</si>
  <si>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</si>
  <si>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</si>
  <si>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</si>
  <si>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</si>
  <si>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</si>
  <si>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</si>
  <si>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</si>
  <si>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</si>
  <si>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</si>
  <si>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</si>
  <si>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</si>
  <si>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</si>
  <si>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</si>
  <si>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</si>
  <si>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</si>
  <si>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</si>
  <si>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</si>
  <si>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</si>
  <si>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</si>
  <si>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</si>
  <si>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</si>
  <si>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</si>
  <si>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</si>
  <si>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</si>
  <si>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</si>
  <si>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</si>
  <si>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</si>
  <si>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</si>
  <si>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</si>
  <si>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</si>
  <si>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</si>
  <si>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</si>
  <si>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</si>
  <si>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</si>
  <si>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</si>
  <si>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SECCION DE REGISTRO, CONTROL Y NÓMINAS- ONE</t>
  </si>
  <si>
    <t>DIVISION DE PROCESAMIENTO DE CENSOS Y ENCUESTAS- ONE</t>
  </si>
  <si>
    <t>DIVISION DE DISEÑO Y ANALISIS- ONE</t>
  </si>
  <si>
    <t>YSABEL MARTINEZ MOREL</t>
  </si>
  <si>
    <t>GABRIELA FIGUEREO RUDECINDO</t>
  </si>
  <si>
    <t>SIMONE ALEXANDRA MORILLO PEREZ</t>
  </si>
  <si>
    <t>NIDIA KATYUSCA SANTANA HEREDIA</t>
  </si>
  <si>
    <t>KEINA CESARINA VIDAL OGANDO</t>
  </si>
  <si>
    <t>PAOLA MINERVA FELIZ FELIZ</t>
  </si>
  <si>
    <t>DIVISION DE ESTADISTICAS SECTORIALES- ONE</t>
  </si>
  <si>
    <t>YUMIRCA ALTAGRACIA MATOS MELO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</si>
  <si>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</si>
  <si>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</si>
  <si>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</si>
  <si>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</si>
  <si>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</si>
  <si>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</si>
  <si>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</si>
  <si>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</si>
  <si>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</si>
  <si>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</si>
  <si>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</si>
  <si>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</si>
  <si>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</si>
  <si>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</si>
  <si>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</si>
  <si>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</si>
  <si>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</si>
  <si>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</si>
  <si>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</si>
  <si>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</si>
  <si>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</si>
  <si>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DIVISION DE RELACIONES INTERNACIONALES -ONE</t>
  </si>
  <si>
    <t>Estatus</t>
  </si>
  <si>
    <t>NT</t>
  </si>
  <si>
    <t>DIVISION DE FORMULACION Y SEGUIMIENTO PEN-ONE</t>
  </si>
  <si>
    <t>JOSE RAMON VENTURA MEJIA</t>
  </si>
  <si>
    <t>DEPARTAMENTO FINANCIERO-ONE</t>
  </si>
  <si>
    <t>ANALISTA FINANCIERO</t>
  </si>
  <si>
    <t>DIVISION DE PROGRAMACION-ONE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</si>
  <si>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</si>
  <si>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</si>
  <si>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</si>
  <si>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</si>
  <si>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</si>
  <si>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</si>
  <si>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</si>
  <si>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</si>
  <si>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</si>
  <si>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</si>
  <si>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</si>
  <si>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</si>
  <si>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</si>
  <si>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</si>
  <si>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</si>
  <si>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</si>
  <si>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</si>
  <si>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</si>
  <si>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</si>
  <si>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</si>
  <si>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</si>
  <si>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</si>
  <si>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</si>
  <si>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</si>
  <si>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</si>
  <si>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</si>
  <si>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</si>
  <si>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</si>
  <si>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</si>
  <si>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</si>
  <si>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</si>
  <si>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</si>
  <si>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</si>
  <si>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</si>
  <si>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ESTADISTICAS SECTORIALES</t>
  </si>
  <si>
    <t xml:space="preserve">ANALISTA DE INDICE DE PRODUCCION </t>
  </si>
  <si>
    <t xml:space="preserve">TECNICO DE INDICE DE PRODUCCION </t>
  </si>
  <si>
    <t>ANALISTA DE DISEÑO Y ANALISIS</t>
  </si>
  <si>
    <t>TECNICO DE NOMINAS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</si>
  <si>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</si>
  <si>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</si>
  <si>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</si>
  <si>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</si>
  <si>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 xml:space="preserve">ANALISTA DE CONGRUENCIA Y CALIDAD DE LA INFORMACION </t>
  </si>
  <si>
    <t>NAIROBY ELIZABETH CHALAS CHALAS</t>
  </si>
  <si>
    <t>ENCARGADA DE LA DIVISION DE CONGRUENCIA Y CALIDAD DE LA INFORMACION</t>
  </si>
  <si>
    <t>TECNICO (A) DE DIRECTORIOS</t>
  </si>
  <si>
    <t>ALEXIS ESTEBAN DE JESUS GOMEZ</t>
  </si>
  <si>
    <t>COORDINADOR (A) DE INVESTIGACIONES</t>
  </si>
  <si>
    <t>TECNICO DE SERVICIOS DE INFORMACION</t>
  </si>
  <si>
    <t>ENC. DEPTO. JURIDICO</t>
  </si>
  <si>
    <t>ENC. DEPTO. RECURSOS HUMANOS</t>
  </si>
  <si>
    <t>ENCARGADO (A) DIVISION SERVICIOS GENERALES</t>
  </si>
  <si>
    <t>ENC. DEPTO. DE COMPRAS Y CONTRATACIONES</t>
  </si>
  <si>
    <t>ENC. DIV. PRESUPUESTO</t>
  </si>
  <si>
    <t xml:space="preserve">DIRECTOR DE TECNOLOGIA DE LA INFORMACION </t>
  </si>
  <si>
    <t>TECNICO EN PROGRAMACION</t>
  </si>
  <si>
    <t>ENC. DIV. PROCESAMIENTO DE CENSOS Y ENCUESTAS</t>
  </si>
  <si>
    <t>ENC. DEPTO. ESTADISTICAS COYUNTURALES</t>
  </si>
  <si>
    <t xml:space="preserve">ENC.DIV INDICE DE PRODUCCION </t>
  </si>
  <si>
    <t xml:space="preserve">ENC. DIV. DE DIRECTORIOS </t>
  </si>
  <si>
    <t>ENC. DEPTO. METODOLOGIA</t>
  </si>
  <si>
    <t>ENC. DEPTO. ARTICULACION DEL SISTEMA ESTADISTICO NACIONAL</t>
  </si>
  <si>
    <t>ENC. DIV. FORMULACION Y SEGUIMIENTO DEL PLAN ESTADISTICO NACIONAL</t>
  </si>
  <si>
    <t>ENC.DIV. CENTROS DE SERVICIOS DE INFORMACION</t>
  </si>
  <si>
    <t xml:space="preserve">ENCARGADO DE LA ESCUELA NACIONAL DE ESTADISTICA </t>
  </si>
  <si>
    <t xml:space="preserve">COORD. DE GESTION ACADEMICA </t>
  </si>
  <si>
    <t>COORDINADOR DE PROGRAMACION Y PRESUPUESTO</t>
  </si>
  <si>
    <t>ANALISTA DE CAPACITACION Y DESARROLLO</t>
  </si>
  <si>
    <t>ELVIN MILLER AQUINO RODRIGUEZ</t>
  </si>
  <si>
    <t>ANALISTA DE COMPRAS Y CONTRATACIONES</t>
  </si>
  <si>
    <t xml:space="preserve">ANALISTA DE ESTADISTICAS AMBIENTALES </t>
  </si>
  <si>
    <t>DIR. NORMATIVAS Y METODOLOGIA</t>
  </si>
  <si>
    <t>ENC. DIV. LEVANTAMIENTO Y ANALISIS OPERACIONES ESTADISTICAS</t>
  </si>
  <si>
    <t>ANALISTA DE RECLUTAMIENTO Y SELECCIÓN DE PERSONAL</t>
  </si>
  <si>
    <t>ENCARGADO (A) DEPTO. ADMINISTRATIVO</t>
  </si>
  <si>
    <t xml:space="preserve">TECNICO (A) DE DISEÑO Y ANALISIS </t>
  </si>
  <si>
    <t>DIRECTORA DE ESTADISTICAS ECONOMICAS</t>
  </si>
  <si>
    <t>STANLY ABREU DE LA CRUZ</t>
  </si>
  <si>
    <t>KARY DESIREE SANTOS MERCEDES</t>
  </si>
  <si>
    <t>DEPARTAMENTO DE CENSOS-ONE</t>
  </si>
  <si>
    <t>ENC. DEPTO. DE CENSOS</t>
  </si>
  <si>
    <t xml:space="preserve">                                   Mes de Abril 2024</t>
  </si>
  <si>
    <t>TECNICO DE COOPERACION INTERNACIONAL</t>
  </si>
  <si>
    <t>JUAN MIGUEL TAVAREZ MATEO</t>
  </si>
  <si>
    <t>ENCARGADO DEL DEPARTAMENTO DE OPERACIONES TIC</t>
  </si>
  <si>
    <t>DEPARTAMENTO DE OPERACIONES TIC-ONE</t>
  </si>
  <si>
    <t>COORDINADORA DE ESTADISTICAS ESTRUCTURALES</t>
  </si>
  <si>
    <t xml:space="preserve">COORDINADORA DE DIRECTORIOS </t>
  </si>
  <si>
    <t xml:space="preserve">COORDINADOR DE ESTADISTICAS DE COMERCIO EXTERIOR </t>
  </si>
  <si>
    <t>DIVISION DE COORDINACION ACADEMICA</t>
  </si>
  <si>
    <t xml:space="preserve">ANALISTA DE COORDINACION ACADEMICA </t>
  </si>
  <si>
    <t xml:space="preserve">COORDINADORA DE DIRECCION DE ESTADISTICAS ECONOMICAS </t>
  </si>
  <si>
    <t>COORDINADOR (A)</t>
  </si>
  <si>
    <t xml:space="preserve">Total general: 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</si>
</sst>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  <font>
      <b/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4" fontId="0" fillId="37" borderId="0" xfId="0" applyNumberFormat="1" applyFill="1" applyAlignment="1">
      <alignment horizontal="center" vertical="center"/>
    </xf>
    <xf numFmtId="164" fontId="19" fillId="34" borderId="0" xfId="1" applyFont="1" applyFill="1" applyAlignment="1"/>
    <xf numFmtId="164" fontId="0" fillId="0" borderId="0" xfId="1" applyFont="1" applyFill="1" applyAlignment="1"/>
    <xf numFmtId="0" fontId="0" fillId="35" borderId="19" xfId="0" applyFill="1" applyBorder="1"/>
    <xf numFmtId="0" fontId="0" fillId="35" borderId="20" xfId="0" applyFill="1" applyBorder="1"/>
    <xf numFmtId="0" fontId="16" fillId="0" borderId="0" xfId="0" applyFont="1"/>
    <xf numFmtId="0" fontId="16" fillId="37" borderId="0" xfId="0" applyFont="1" applyFill="1"/>
    <xf numFmtId="0" fontId="0" fillId="37" borderId="0" xfId="0" applyFill="1"/>
    <xf numFmtId="0" fontId="23" fillId="37" borderId="0" xfId="0" applyFont="1" applyFill="1"/>
    <xf numFmtId="0" fontId="22" fillId="37" borderId="0" xfId="0" applyFont="1" applyFill="1"/>
    <xf numFmtId="0" fontId="19" fillId="0" borderId="0" xfId="0" applyFont="1"/>
    <xf numFmtId="0" fontId="0" fillId="36" borderId="0" xfId="0" applyFill="1"/>
    <xf numFmtId="164" fontId="0" fillId="0" borderId="0" xfId="1" applyFont="1" applyBorder="1" applyAlignment="1">
      <alignment horizontal="center" wrapText="1"/>
    </xf>
    <xf numFmtId="0" fontId="16" fillId="36" borderId="0" xfId="0" applyFont="1" applyFill="1"/>
    <xf numFmtId="164" fontId="0" fillId="0" borderId="0" xfId="1" applyFont="1" applyFill="1" applyAlignment="1">
      <alignment horizontal="center" wrapText="1"/>
    </xf>
    <xf numFmtId="164" fontId="0" fillId="37" borderId="0" xfId="1" applyFont="1" applyFill="1" applyAlignment="1">
      <alignment horizontal="center" wrapText="1"/>
    </xf>
    <xf numFmtId="14" fontId="0" fillId="37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164" fontId="25" fillId="34" borderId="0" xfId="1" applyFont="1" applyFill="1" applyAlignment="1"/>
    <xf numFmtId="0" fontId="25" fillId="34" borderId="0" xfId="1" applyNumberFormat="1" applyFont="1" applyFill="1" applyAlignment="1">
      <alignment horizont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0" xfId="1" applyFont="1" applyFill="1" applyAlignment="1">
      <alignment vertical="top"/>
    </xf>
    <xf numFmtId="164" fontId="0" fillId="0" borderId="0" xfId="1" applyFont="1" applyAlignment="1">
      <alignment vertical="top" wrapText="1"/>
    </xf>
    <xf numFmtId="164" fontId="25" fillId="34" borderId="0" xfId="1" applyFont="1" applyFill="1" applyAlignment="1">
      <alignment vertical="top" wrapText="1"/>
    </xf>
    <xf numFmtId="164" fontId="0" fillId="0" borderId="0" xfId="1" applyFont="1" applyFill="1" applyAlignment="1">
      <alignment vertical="top" wrapText="1"/>
    </xf>
    <xf numFmtId="14" fontId="0" fillId="37" borderId="0" xfId="1" applyNumberFormat="1" applyFont="1" applyFill="1" applyAlignment="1">
      <alignment horizontal="center" vertical="center" wrapText="1"/>
    </xf>
    <xf numFmtId="164" fontId="0" fillId="0" borderId="0" xfId="1" applyFont="1"/>
    <xf numFmtId="164" fontId="0" fillId="0" borderId="0" xfId="1" applyFont="1" applyAlignment="1">
      <alignment vertical="top"/>
    </xf>
    <xf numFmtId="164" fontId="0" fillId="37" borderId="0" xfId="1" applyFont="1" applyFill="1" applyAlignment="1">
      <alignment vertical="top"/>
    </xf>
    <xf numFmtId="164" fontId="0" fillId="37" borderId="0" xfId="1" applyFont="1" applyFill="1"/>
    <xf numFmtId="164" fontId="0" fillId="35" borderId="20" xfId="1" applyFont="1" applyFill="1" applyBorder="1" applyAlignment="1">
      <alignment vertical="top"/>
    </xf>
    <xf numFmtId="164" fontId="0" fillId="35" borderId="20" xfId="1" applyFont="1" applyFill="1" applyBorder="1" applyAlignment="1">
      <alignment vertical="top" wrapText="1"/>
    </xf>
    <xf numFmtId="164" fontId="0" fillId="35" borderId="21" xfId="1" applyFont="1" applyFill="1" applyBorder="1" applyAlignment="1">
      <alignment vertical="top" wrapText="1"/>
    </xf>
    <xf numFmtId="0" fontId="16" fillId="38" borderId="0" xfId="0" applyFont="1" applyFill="1"/>
    <xf numFmtId="0" fontId="25" fillId="37" borderId="0" xfId="0" applyFont="1" applyFill="1"/>
    <xf numFmtId="165" fontId="0" fillId="0" borderId="0" xfId="0" applyNumberFormat="1" applyAlignment="1">
      <alignment horizontal="center"/>
    </xf>
    <xf numFmtId="165" fontId="0" fillId="37" borderId="0" xfId="0" applyNumberFormat="1" applyFill="1" applyAlignment="1">
      <alignment horizontal="center"/>
    </xf>
    <xf numFmtId="165" fontId="0" fillId="0" borderId="0" xfId="1" applyNumberFormat="1" applyFont="1" applyBorder="1" applyAlignment="1">
      <alignment horizontal="center" wrapText="1"/>
    </xf>
    <xf numFmtId="165" fontId="0" fillId="37" borderId="0" xfId="1" applyNumberFormat="1" applyFon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165" fontId="1" fillId="37" borderId="0" xfId="1" applyNumberFormat="1" applyFont="1" applyFill="1" applyAlignment="1">
      <alignment horizontal="center" wrapText="1"/>
    </xf>
    <xf numFmtId="164" fontId="0" fillId="35" borderId="0" xfId="1" applyFont="1" applyFill="1" applyAlignment="1"/>
    <xf numFmtId="0" fontId="0" fillId="0" borderId="0" xfId="0" applyAlignment="1">
      <alignment horizontal="left"/>
    </xf>
    <xf numFmtId="164" fontId="1" fillId="0" borderId="0" xfId="1" applyFont="1"/>
    <xf numFmtId="164" fontId="1" fillId="37" borderId="0" xfId="1" applyFont="1" applyFill="1"/>
    <xf numFmtId="164" fontId="0" fillId="0" borderId="0" xfId="1" applyFont="1" applyFill="1"/>
    <xf numFmtId="164" fontId="1" fillId="0" borderId="0" xfId="1" applyFont="1" applyFill="1" applyAlignment="1"/>
    <xf numFmtId="164" fontId="18" fillId="33" borderId="14" xfId="1" applyFont="1" applyFill="1" applyBorder="1" applyAlignment="1">
      <alignment horizontal="center" vertical="center"/>
    </xf>
    <xf numFmtId="164" fontId="18" fillId="33" borderId="18" xfId="1" applyFont="1" applyFill="1" applyBorder="1" applyAlignment="1">
      <alignment horizontal="center" vertical="center"/>
    </xf>
    <xf numFmtId="0" fontId="18" fillId="33" borderId="11" xfId="1" applyNumberFormat="1" applyFont="1" applyFill="1" applyBorder="1" applyAlignment="1">
      <alignment horizontal="center" vertical="center"/>
    </xf>
    <xf numFmtId="0" fontId="18" fillId="33" borderId="15" xfId="1" applyNumberFormat="1" applyFont="1" applyFill="1" applyBorder="1" applyAlignment="1">
      <alignment horizontal="center" vertical="center"/>
    </xf>
    <xf numFmtId="164" fontId="18" fillId="33" borderId="13" xfId="1" applyFont="1" applyFill="1" applyBorder="1" applyAlignment="1">
      <alignment horizontal="center" vertical="center"/>
    </xf>
    <xf numFmtId="164" fontId="18" fillId="33" borderId="17" xfId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0" xfId="0" applyFont="1" applyFill="1" applyAlignment="1">
      <alignment horizontal="center"/>
    </xf>
    <xf numFmtId="0" fontId="26" fillId="35" borderId="22" xfId="0" applyFont="1" applyFill="1" applyBorder="1" applyAlignment="1">
      <alignment horizontal="center"/>
    </xf>
    <xf numFmtId="164" fontId="18" fillId="33" borderId="12" xfId="1" applyFont="1" applyFill="1" applyBorder="1" applyAlignment="1">
      <alignment horizontal="center" vertical="center"/>
    </xf>
    <xf numFmtId="164" fontId="18" fillId="33" borderId="16" xfId="1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1" fillId="35" borderId="25" xfId="0" applyFont="1" applyFill="1" applyBorder="1" applyAlignment="1">
      <alignment horizontal="center"/>
    </xf>
    <xf numFmtId="164" fontId="18" fillId="33" borderId="11" xfId="1" applyFont="1" applyFill="1" applyBorder="1" applyAlignment="1">
      <alignment horizontal="center" vertical="center"/>
    </xf>
    <xf numFmtId="164" fontId="18" fillId="33" borderId="15" xfId="1" applyFont="1" applyFill="1" applyBorder="1" applyAlignment="1">
      <alignment horizontal="center" vertical="center"/>
    </xf>
    <xf numFmtId="0" fontId="1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164" fontId="1" fillId="0" borderId="0" xfId="1" applyFont="1" applyFill="1"/>
    <xf numFmtId="0" fontId="16" fillId="0" borderId="0" xfId="0" applyFont="1" applyFill="1" applyAlignment="1">
      <alignment horizontal="center"/>
    </xf>
    <xf numFmtId="164" fontId="24" fillId="0" borderId="0" xfId="1" applyFont="1" applyFill="1" applyBorder="1" applyAlignment="1"/>
    <xf numFmtId="164" fontId="27" fillId="0" borderId="0" xfId="1" applyFont="1" applyFill="1" applyBorder="1" applyAlignment="1"/>
    <xf numFmtId="164" fontId="24" fillId="0" borderId="0" xfId="1" applyFont="1" applyFill="1" applyBorder="1" applyAlignment="1">
      <alignment vertical="top"/>
    </xf>
    <xf numFmtId="164" fontId="24" fillId="0" borderId="0" xfId="1" applyFont="1" applyFill="1" applyBorder="1" applyAlignment="1">
      <alignment vertical="top" wrapText="1"/>
    </xf>
    <xf numFmtId="164" fontId="0" fillId="0" borderId="0" xfId="1" applyFont="1" applyFill="1" applyAlignment="1">
      <alignment horizontal="center"/>
    </xf>
    <xf numFmtId="0" fontId="16" fillId="0" borderId="0" xfId="0" applyFont="1" applyFill="1" applyAlignment="1">
      <alignment horizontal="left" vertical="center"/>
    </xf>
    <xf numFmtId="164" fontId="16" fillId="0" borderId="0" xfId="1" applyFont="1" applyFill="1" applyAlignment="1">
      <alignment vertical="top"/>
    </xf>
    <xf numFmtId="164" fontId="16" fillId="0" borderId="0" xfId="1" applyFont="1" applyFill="1" applyAlignment="1">
      <alignment vertical="top" wrapText="1"/>
    </xf>
    <xf numFmtId="14" fontId="0" fillId="0" borderId="0" xfId="0" applyNumberFormat="1" applyFill="1"/>
    <xf numFmtId="164" fontId="19" fillId="0" borderId="0" xfId="1" applyFont="1" applyFill="1"/>
    <xf numFmtId="0" fontId="25" fillId="0" borderId="0" xfId="0" applyFont="1" applyFill="1"/>
    <xf numFmtId="0" fontId="19" fillId="0" borderId="0" xfId="0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1170036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1159328</xdr:colOff>
      <xdr:row>0</xdr:row>
      <xdr:rowOff>142446</xdr:rowOff>
    </xdr:from>
    <xdr:to>
      <xdr:col>14</xdr:col>
      <xdr:colOff>1969547</xdr:colOff>
      <xdr:row>4</xdr:row>
      <xdr:rowOff>207562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8516" y="142446"/>
          <a:ext cx="2334219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488155</xdr:colOff>
      <xdr:row>111</xdr:row>
      <xdr:rowOff>95250</xdr:rowOff>
    </xdr:from>
    <xdr:to>
      <xdr:col>10</xdr:col>
      <xdr:colOff>21430</xdr:colOff>
      <xdr:row>139</xdr:row>
      <xdr:rowOff>178594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155" y="22324219"/>
          <a:ext cx="19931063" cy="558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E161"/>
  <sheetViews>
    <sheetView showGridLines="0" tabSelected="1" showWhiteSpace="0" zoomScale="80" zoomScaleNormal="80" zoomScaleSheetLayoutView="57" zoomScalePageLayoutView="70" workbookViewId="0">
      <pane ySplit="8" topLeftCell="A9" activePane="bottomLeft" state="frozen"/>
      <selection pane="bottomLeft" activeCell="M144" sqref="M144"/>
    </sheetView>
  </sheetViews>
  <sheetFormatPr baseColWidth="10" defaultColWidth="11.42578125" defaultRowHeight="15" x14ac:dyDescent="0.25"/>
  <cols>
    <col min="1" max="1" width="3.85546875" style="13" customWidth="1"/>
    <col min="2" max="2" width="45.7109375" bestFit="1" customWidth="1"/>
    <col min="3" max="3" width="77.42578125" bestFit="1" customWidth="1"/>
    <col min="4" max="4" width="76.7109375" style="2" customWidth="1"/>
    <col min="5" max="6" width="10" style="2" customWidth="1"/>
    <col min="7" max="7" width="17.140625" customWidth="1"/>
    <col min="8" max="8" width="20.7109375" customWidth="1"/>
    <col min="9" max="9" width="21.140625" style="37" customWidth="1"/>
    <col min="10" max="10" width="19.5703125" style="32" customWidth="1"/>
    <col min="11" max="11" width="18.42578125" style="37" customWidth="1"/>
    <col min="12" max="12" width="17.7109375" style="37" customWidth="1"/>
    <col min="13" max="13" width="21" style="37" customWidth="1"/>
    <col min="14" max="14" width="22.85546875" style="37" customWidth="1"/>
    <col min="15" max="15" width="31.42578125" style="32" customWidth="1"/>
    <col min="16" max="16" width="17.7109375" customWidth="1"/>
    <col min="44" max="54" width="11.42578125" customWidth="1"/>
  </cols>
  <sheetData>
    <row r="1" spans="1:239" x14ac:dyDescent="0.25">
      <c r="A1" s="43"/>
      <c r="B1" s="11"/>
      <c r="C1" s="12"/>
      <c r="D1" s="12"/>
      <c r="E1" s="12"/>
      <c r="F1" s="12"/>
      <c r="G1" s="12"/>
      <c r="H1" s="12"/>
      <c r="I1" s="40"/>
      <c r="J1" s="41"/>
      <c r="K1" s="40"/>
      <c r="L1" s="40"/>
      <c r="M1" s="40"/>
      <c r="N1" s="40"/>
      <c r="O1" s="42"/>
    </row>
    <row r="2" spans="1:239" ht="26.25" x14ac:dyDescent="0.4">
      <c r="A2" s="43"/>
      <c r="B2" s="63" t="s">
        <v>10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pans="1:239" ht="26.25" x14ac:dyDescent="0.4">
      <c r="A3" s="43"/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ht="20.25" x14ac:dyDescent="0.3">
      <c r="A4" s="43"/>
      <c r="B4" s="66" t="s">
        <v>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ht="20.25" x14ac:dyDescent="0.3">
      <c r="A5" s="69" t="s">
        <v>156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5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</row>
    <row r="6" spans="1:239" ht="21" thickBot="1" x14ac:dyDescent="0.35">
      <c r="A6" s="74" t="s">
        <v>223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51"/>
      <c r="P6" s="15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</row>
    <row r="7" spans="1:239" x14ac:dyDescent="0.25">
      <c r="A7" s="59" t="s">
        <v>154</v>
      </c>
      <c r="B7" s="77" t="s">
        <v>12</v>
      </c>
      <c r="C7" s="72" t="s">
        <v>155</v>
      </c>
      <c r="D7" s="72" t="s">
        <v>0</v>
      </c>
      <c r="E7" s="72" t="s">
        <v>63</v>
      </c>
      <c r="F7" s="61" t="s">
        <v>134</v>
      </c>
      <c r="G7" s="61" t="s">
        <v>11</v>
      </c>
      <c r="H7" s="61" t="s">
        <v>149</v>
      </c>
      <c r="I7" s="72" t="s">
        <v>7</v>
      </c>
      <c r="J7" s="61" t="s">
        <v>1</v>
      </c>
      <c r="K7" s="72" t="s">
        <v>2</v>
      </c>
      <c r="L7" s="61" t="s">
        <v>3</v>
      </c>
      <c r="M7" s="72" t="s">
        <v>4</v>
      </c>
      <c r="N7" s="72" t="s">
        <v>5</v>
      </c>
      <c r="O7" s="57" t="s">
        <v>6</v>
      </c>
      <c r="P7" s="15"/>
      <c r="Q7" s="15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</row>
    <row r="8" spans="1:239" ht="15.75" thickBot="1" x14ac:dyDescent="0.3">
      <c r="A8" s="60"/>
      <c r="B8" s="78"/>
      <c r="C8" s="73"/>
      <c r="D8" s="73"/>
      <c r="E8" s="73"/>
      <c r="F8" s="62"/>
      <c r="G8" s="62"/>
      <c r="H8" s="62"/>
      <c r="I8" s="73"/>
      <c r="J8" s="62"/>
      <c r="K8" s="73"/>
      <c r="L8" s="62"/>
      <c r="M8" s="73"/>
      <c r="N8" s="73"/>
      <c r="O8" s="58"/>
      <c r="P8" s="15"/>
      <c r="Q8" s="15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239" x14ac:dyDescent="0.25">
      <c r="A9" s="2">
        <v>1</v>
      </c>
      <c r="B9" t="s">
        <v>81</v>
      </c>
      <c r="C9" s="52" t="s">
        <v>80</v>
      </c>
      <c r="D9" s="52" t="s">
        <v>191</v>
      </c>
      <c r="E9" s="3" t="s">
        <v>50</v>
      </c>
      <c r="F9" s="3" t="s">
        <v>135</v>
      </c>
      <c r="G9" s="45">
        <v>44409</v>
      </c>
      <c r="H9" s="1" t="s">
        <v>70</v>
      </c>
      <c r="I9" s="53">
        <v>145000</v>
      </c>
      <c r="J9" s="53">
        <f>I9*0.0287</f>
        <v>4161.5</v>
      </c>
      <c r="K9" s="53">
        <v>22690.49</v>
      </c>
      <c r="L9" s="36">
        <f>I9*0.0304</f>
        <v>4408</v>
      </c>
      <c r="M9" s="53">
        <v>20163.2</v>
      </c>
      <c r="N9" s="36">
        <f>J9+K9+L9+M9</f>
        <v>51423.19</v>
      </c>
      <c r="O9" s="36">
        <f>I9-N9</f>
        <v>93576.81</v>
      </c>
      <c r="P9" s="1"/>
      <c r="Q9" s="1"/>
      <c r="R9" s="13"/>
      <c r="S9" s="13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</row>
    <row r="10" spans="1:239" x14ac:dyDescent="0.25">
      <c r="A10" s="2">
        <v>2</v>
      </c>
      <c r="B10" t="s">
        <v>48</v>
      </c>
      <c r="C10" s="52" t="s">
        <v>28</v>
      </c>
      <c r="D10" s="52" t="s">
        <v>208</v>
      </c>
      <c r="E10" s="3" t="s">
        <v>49</v>
      </c>
      <c r="F10" s="3" t="s">
        <v>135</v>
      </c>
      <c r="G10" s="45">
        <v>44440</v>
      </c>
      <c r="H10" s="5" t="s">
        <v>70</v>
      </c>
      <c r="I10" s="53">
        <v>75000</v>
      </c>
      <c r="J10" s="53">
        <f t="shared" ref="J10:J75" si="0">I10*0.0287</f>
        <v>2152.5</v>
      </c>
      <c r="K10" s="53">
        <v>5464.01</v>
      </c>
      <c r="L10" s="36">
        <f>I10*0.0304</f>
        <v>2280</v>
      </c>
      <c r="M10" s="54">
        <v>175</v>
      </c>
      <c r="N10" s="53">
        <v>10071.51</v>
      </c>
      <c r="O10" s="36">
        <f>I10-N10</f>
        <v>64928.49</v>
      </c>
      <c r="P10" s="1"/>
      <c r="Q10" s="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s="1" customFormat="1" ht="13.5" customHeight="1" x14ac:dyDescent="0.25">
      <c r="A11" s="2">
        <v>3</v>
      </c>
      <c r="B11" t="s">
        <v>52</v>
      </c>
      <c r="C11" s="52" t="s">
        <v>28</v>
      </c>
      <c r="D11" s="52" t="s">
        <v>42</v>
      </c>
      <c r="E11" s="1" t="s">
        <v>50</v>
      </c>
      <c r="F11" s="1" t="s">
        <v>135</v>
      </c>
      <c r="G11" s="45">
        <v>44443</v>
      </c>
      <c r="H11" s="5" t="s">
        <v>70</v>
      </c>
      <c r="I11" s="53">
        <v>40000</v>
      </c>
      <c r="J11" s="53">
        <f t="shared" si="0"/>
        <v>1148</v>
      </c>
      <c r="K11" s="53">
        <v>0</v>
      </c>
      <c r="L11" s="36">
        <f t="shared" ref="L11:L75" si="1">I11*0.0304</f>
        <v>1216</v>
      </c>
      <c r="M11" s="53">
        <v>5009</v>
      </c>
      <c r="N11" s="36">
        <f t="shared" ref="N11:N76" si="2">J11+K11+L11+M11</f>
        <v>7373</v>
      </c>
      <c r="O11" s="36">
        <f t="shared" ref="O11:O57" si="3">I11-N11</f>
        <v>32627</v>
      </c>
      <c r="P11"/>
      <c r="Q11"/>
      <c r="R11"/>
      <c r="S1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ht="12.75" customHeight="1" x14ac:dyDescent="0.25">
      <c r="A12" s="2">
        <v>4</v>
      </c>
      <c r="B12" t="s">
        <v>75</v>
      </c>
      <c r="C12" s="52" t="s">
        <v>133</v>
      </c>
      <c r="D12" s="52" t="s">
        <v>144</v>
      </c>
      <c r="E12" s="3" t="s">
        <v>49</v>
      </c>
      <c r="F12" s="3" t="s">
        <v>135</v>
      </c>
      <c r="G12" s="45">
        <v>44542</v>
      </c>
      <c r="H12" s="5" t="s">
        <v>70</v>
      </c>
      <c r="I12" s="53">
        <v>60000</v>
      </c>
      <c r="J12" s="53">
        <f t="shared" si="0"/>
        <v>1722</v>
      </c>
      <c r="K12" s="36">
        <v>3486.68</v>
      </c>
      <c r="L12" s="36">
        <f t="shared" si="1"/>
        <v>1824</v>
      </c>
      <c r="M12" s="36">
        <v>1775</v>
      </c>
      <c r="N12" s="36">
        <f t="shared" si="2"/>
        <v>8807.68</v>
      </c>
      <c r="O12" s="36">
        <f t="shared" si="3"/>
        <v>51192.32</v>
      </c>
      <c r="P12" s="15"/>
      <c r="Q12" s="15"/>
      <c r="R12" s="15"/>
      <c r="S12" s="15"/>
    </row>
    <row r="13" spans="1:239" ht="12.75" customHeight="1" x14ac:dyDescent="0.25">
      <c r="A13" s="2">
        <v>5</v>
      </c>
      <c r="B13" t="s">
        <v>98</v>
      </c>
      <c r="C13" s="52" t="s">
        <v>133</v>
      </c>
      <c r="D13" s="52" t="s">
        <v>224</v>
      </c>
      <c r="E13" s="22" t="s">
        <v>49</v>
      </c>
      <c r="F13" s="22" t="s">
        <v>135</v>
      </c>
      <c r="G13" s="49">
        <v>44593</v>
      </c>
      <c r="H13" s="49">
        <v>45394</v>
      </c>
      <c r="I13" s="53">
        <v>20000</v>
      </c>
      <c r="J13" s="53">
        <f t="shared" si="0"/>
        <v>574</v>
      </c>
      <c r="K13" s="53">
        <v>0</v>
      </c>
      <c r="L13" s="36">
        <f t="shared" si="1"/>
        <v>608</v>
      </c>
      <c r="M13" s="53">
        <v>3175</v>
      </c>
      <c r="N13" s="36">
        <f t="shared" si="2"/>
        <v>4357</v>
      </c>
      <c r="O13" s="36">
        <f t="shared" si="3"/>
        <v>15643</v>
      </c>
      <c r="P13" s="15"/>
      <c r="Q13" s="15"/>
      <c r="R13" s="15"/>
      <c r="S13" s="15"/>
    </row>
    <row r="14" spans="1:239" s="15" customFormat="1" x14ac:dyDescent="0.25">
      <c r="A14" s="2">
        <v>6</v>
      </c>
      <c r="B14" t="s">
        <v>37</v>
      </c>
      <c r="C14" s="52" t="s">
        <v>14</v>
      </c>
      <c r="D14" s="52" t="s">
        <v>192</v>
      </c>
      <c r="E14" s="8" t="s">
        <v>50</v>
      </c>
      <c r="F14" s="8" t="s">
        <v>135</v>
      </c>
      <c r="G14" s="45">
        <v>44244</v>
      </c>
      <c r="H14" s="4" t="s">
        <v>70</v>
      </c>
      <c r="I14" s="53">
        <v>145000</v>
      </c>
      <c r="J14" s="53">
        <f t="shared" si="0"/>
        <v>4161.5</v>
      </c>
      <c r="K14" s="53">
        <v>21832.76</v>
      </c>
      <c r="L14" s="36">
        <f t="shared" si="1"/>
        <v>4408</v>
      </c>
      <c r="M14" s="53">
        <v>28772.18</v>
      </c>
      <c r="N14" s="36">
        <f t="shared" si="2"/>
        <v>59174.44</v>
      </c>
      <c r="O14" s="36">
        <f t="shared" si="3"/>
        <v>85825.56</v>
      </c>
      <c r="P14" s="14"/>
      <c r="Q14" s="14"/>
      <c r="R14" s="14"/>
      <c r="S14" s="14"/>
    </row>
    <row r="15" spans="1:239" s="15" customFormat="1" x14ac:dyDescent="0.25">
      <c r="A15" s="2">
        <v>7</v>
      </c>
      <c r="B15" t="s">
        <v>22</v>
      </c>
      <c r="C15" s="52" t="s">
        <v>101</v>
      </c>
      <c r="D15" s="52" t="s">
        <v>147</v>
      </c>
      <c r="E15" s="8" t="s">
        <v>50</v>
      </c>
      <c r="F15" s="8" t="s">
        <v>135</v>
      </c>
      <c r="G15" s="46">
        <v>44276</v>
      </c>
      <c r="H15" s="24" t="s">
        <v>70</v>
      </c>
      <c r="I15" s="53">
        <v>50000</v>
      </c>
      <c r="J15" s="53">
        <f t="shared" si="0"/>
        <v>1435</v>
      </c>
      <c r="K15" s="53">
        <v>0</v>
      </c>
      <c r="L15" s="36">
        <f t="shared" si="1"/>
        <v>1520</v>
      </c>
      <c r="M15" s="53">
        <v>2425</v>
      </c>
      <c r="N15" s="36">
        <f t="shared" si="2"/>
        <v>5380</v>
      </c>
      <c r="O15" s="36">
        <f t="shared" si="3"/>
        <v>44620</v>
      </c>
      <c r="P15"/>
      <c r="Q15"/>
      <c r="R15"/>
      <c r="S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</row>
    <row r="16" spans="1:239" s="14" customFormat="1" x14ac:dyDescent="0.25">
      <c r="A16" s="2">
        <v>8</v>
      </c>
      <c r="B16" t="s">
        <v>53</v>
      </c>
      <c r="C16" s="52" t="s">
        <v>101</v>
      </c>
      <c r="D16" s="52" t="s">
        <v>179</v>
      </c>
      <c r="E16" s="3" t="s">
        <v>49</v>
      </c>
      <c r="F16" s="3" t="s">
        <v>135</v>
      </c>
      <c r="G16" s="45">
        <v>44287</v>
      </c>
      <c r="H16" s="5" t="s">
        <v>70</v>
      </c>
      <c r="I16" s="36">
        <v>47000</v>
      </c>
      <c r="J16" s="53">
        <f>I16*0.0287</f>
        <v>1348.9</v>
      </c>
      <c r="K16" s="36">
        <v>0</v>
      </c>
      <c r="L16" s="36">
        <f t="shared" si="1"/>
        <v>1428.8</v>
      </c>
      <c r="M16" s="36">
        <v>25</v>
      </c>
      <c r="N16" s="36">
        <f t="shared" si="2"/>
        <v>2802.7</v>
      </c>
      <c r="O16" s="36">
        <f t="shared" si="3"/>
        <v>44197.3</v>
      </c>
      <c r="P16" s="13"/>
      <c r="Q16" s="13"/>
      <c r="R16" s="17"/>
      <c r="S16" s="17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</row>
    <row r="17" spans="1:15" x14ac:dyDescent="0.25">
      <c r="A17" s="2">
        <v>9</v>
      </c>
      <c r="B17" t="s">
        <v>24</v>
      </c>
      <c r="C17" s="52" t="s">
        <v>36</v>
      </c>
      <c r="D17" s="52" t="s">
        <v>215</v>
      </c>
      <c r="E17" s="3" t="s">
        <v>49</v>
      </c>
      <c r="F17" s="3" t="s">
        <v>135</v>
      </c>
      <c r="G17" s="45">
        <v>44276</v>
      </c>
      <c r="H17" s="5" t="s">
        <v>70</v>
      </c>
      <c r="I17" s="36">
        <v>65000</v>
      </c>
      <c r="J17" s="53">
        <f t="shared" si="0"/>
        <v>1865.5</v>
      </c>
      <c r="K17" s="36">
        <v>1329</v>
      </c>
      <c r="L17" s="36">
        <f t="shared" si="1"/>
        <v>1976</v>
      </c>
      <c r="M17" s="36">
        <v>1511</v>
      </c>
      <c r="N17" s="36">
        <v>6681.5</v>
      </c>
      <c r="O17" s="36">
        <f>I17-N17</f>
        <v>58318.5</v>
      </c>
    </row>
    <row r="18" spans="1:15" s="13" customFormat="1" x14ac:dyDescent="0.25">
      <c r="A18" s="2">
        <v>10</v>
      </c>
      <c r="B18" t="s">
        <v>23</v>
      </c>
      <c r="C18" s="52" t="s">
        <v>38</v>
      </c>
      <c r="D18" s="52" t="s">
        <v>209</v>
      </c>
      <c r="E18" s="3" t="s">
        <v>50</v>
      </c>
      <c r="F18" s="3" t="s">
        <v>135</v>
      </c>
      <c r="G18" s="45">
        <v>44276</v>
      </c>
      <c r="H18" s="5" t="s">
        <v>70</v>
      </c>
      <c r="I18" s="53">
        <v>65000</v>
      </c>
      <c r="J18" s="53">
        <f t="shared" si="0"/>
        <v>1865.5</v>
      </c>
      <c r="K18" s="53">
        <v>4084.48</v>
      </c>
      <c r="L18" s="36">
        <f t="shared" si="1"/>
        <v>1976</v>
      </c>
      <c r="M18" s="36">
        <v>2990.46</v>
      </c>
      <c r="N18" s="36">
        <f t="shared" si="2"/>
        <v>10916.439999999999</v>
      </c>
      <c r="O18" s="36">
        <f t="shared" si="3"/>
        <v>54083.56</v>
      </c>
    </row>
    <row r="19" spans="1:15" s="13" customFormat="1" x14ac:dyDescent="0.25">
      <c r="A19" s="2">
        <v>11</v>
      </c>
      <c r="B19" t="s">
        <v>15</v>
      </c>
      <c r="C19" s="52" t="s">
        <v>157</v>
      </c>
      <c r="D19" s="52" t="s">
        <v>146</v>
      </c>
      <c r="E19" s="3" t="s">
        <v>50</v>
      </c>
      <c r="F19" s="3" t="s">
        <v>135</v>
      </c>
      <c r="G19" s="45">
        <v>44245</v>
      </c>
      <c r="H19" s="5" t="s">
        <v>70</v>
      </c>
      <c r="I19" s="36">
        <v>185000</v>
      </c>
      <c r="J19" s="53">
        <f t="shared" si="0"/>
        <v>5309.5</v>
      </c>
      <c r="K19" s="53">
        <v>32099.49</v>
      </c>
      <c r="L19" s="36">
        <f t="shared" si="1"/>
        <v>5624</v>
      </c>
      <c r="M19" s="36">
        <v>25</v>
      </c>
      <c r="N19" s="36">
        <f t="shared" si="2"/>
        <v>43057.990000000005</v>
      </c>
      <c r="O19" s="36">
        <f t="shared" si="3"/>
        <v>141942.01</v>
      </c>
    </row>
    <row r="20" spans="1:15" s="13" customFormat="1" x14ac:dyDescent="0.25">
      <c r="A20" s="2">
        <v>12</v>
      </c>
      <c r="B20" t="s">
        <v>16</v>
      </c>
      <c r="C20" s="52" t="s">
        <v>40</v>
      </c>
      <c r="D20" s="52" t="s">
        <v>216</v>
      </c>
      <c r="E20" s="3" t="s">
        <v>50</v>
      </c>
      <c r="F20" s="3" t="s">
        <v>135</v>
      </c>
      <c r="G20" s="45">
        <v>44268</v>
      </c>
      <c r="H20" s="5" t="s">
        <v>70</v>
      </c>
      <c r="I20" s="36">
        <v>133000</v>
      </c>
      <c r="J20" s="53">
        <f t="shared" si="0"/>
        <v>3817.1</v>
      </c>
      <c r="K20" s="36">
        <v>19438.93</v>
      </c>
      <c r="L20" s="36">
        <f t="shared" si="1"/>
        <v>4043.2</v>
      </c>
      <c r="M20" s="36">
        <v>4372.46</v>
      </c>
      <c r="N20" s="36">
        <f t="shared" si="2"/>
        <v>31671.69</v>
      </c>
      <c r="O20" s="36">
        <f t="shared" si="3"/>
        <v>101328.31</v>
      </c>
    </row>
    <row r="21" spans="1:15" s="13" customFormat="1" x14ac:dyDescent="0.25">
      <c r="A21" s="2">
        <v>13</v>
      </c>
      <c r="B21" t="s">
        <v>41</v>
      </c>
      <c r="C21" s="52" t="s">
        <v>40</v>
      </c>
      <c r="D21" s="52" t="s">
        <v>42</v>
      </c>
      <c r="E21" s="3" t="s">
        <v>50</v>
      </c>
      <c r="F21" s="3" t="s">
        <v>135</v>
      </c>
      <c r="G21" s="45">
        <v>44242</v>
      </c>
      <c r="H21" s="5" t="s">
        <v>70</v>
      </c>
      <c r="I21" s="36">
        <v>37000</v>
      </c>
      <c r="J21" s="53">
        <f t="shared" si="0"/>
        <v>1061.9000000000001</v>
      </c>
      <c r="K21" s="36">
        <v>0</v>
      </c>
      <c r="L21" s="36">
        <f t="shared" si="1"/>
        <v>1124.8</v>
      </c>
      <c r="M21" s="36">
        <v>165</v>
      </c>
      <c r="N21" s="36">
        <f t="shared" si="2"/>
        <v>2351.6999999999998</v>
      </c>
      <c r="O21" s="36">
        <f t="shared" si="3"/>
        <v>34648.300000000003</v>
      </c>
    </row>
    <row r="22" spans="1:15" s="13" customFormat="1" x14ac:dyDescent="0.25">
      <c r="A22" s="2">
        <v>14</v>
      </c>
      <c r="B22" t="s">
        <v>17</v>
      </c>
      <c r="C22" s="52" t="s">
        <v>158</v>
      </c>
      <c r="D22" s="52" t="s">
        <v>193</v>
      </c>
      <c r="E22" s="3" t="s">
        <v>50</v>
      </c>
      <c r="F22" s="3" t="s">
        <v>135</v>
      </c>
      <c r="G22" s="45">
        <v>44268</v>
      </c>
      <c r="H22" s="5" t="s">
        <v>70</v>
      </c>
      <c r="I22" s="36">
        <v>75000</v>
      </c>
      <c r="J22" s="53">
        <f t="shared" si="0"/>
        <v>2152.5</v>
      </c>
      <c r="K22" s="53">
        <v>5464.01</v>
      </c>
      <c r="L22" s="36">
        <f t="shared" si="1"/>
        <v>2280</v>
      </c>
      <c r="M22" s="36">
        <v>275</v>
      </c>
      <c r="N22" s="36">
        <f t="shared" si="2"/>
        <v>10171.51</v>
      </c>
      <c r="O22" s="36">
        <f t="shared" si="3"/>
        <v>64828.49</v>
      </c>
    </row>
    <row r="23" spans="1:15" s="13" customFormat="1" x14ac:dyDescent="0.25">
      <c r="A23" s="2">
        <v>15</v>
      </c>
      <c r="B23" t="s">
        <v>13</v>
      </c>
      <c r="C23" s="52" t="s">
        <v>43</v>
      </c>
      <c r="D23" s="52" t="s">
        <v>194</v>
      </c>
      <c r="E23" s="3" t="s">
        <v>50</v>
      </c>
      <c r="F23" s="3" t="s">
        <v>135</v>
      </c>
      <c r="G23" s="45">
        <v>44256</v>
      </c>
      <c r="H23" s="5" t="s">
        <v>70</v>
      </c>
      <c r="I23" s="36">
        <v>133000</v>
      </c>
      <c r="J23" s="53">
        <f t="shared" si="0"/>
        <v>3817.1</v>
      </c>
      <c r="K23" s="36">
        <v>13721.01</v>
      </c>
      <c r="L23" s="36">
        <f t="shared" si="1"/>
        <v>4043.2</v>
      </c>
      <c r="M23" s="36">
        <v>25</v>
      </c>
      <c r="N23" s="36">
        <f t="shared" si="2"/>
        <v>21606.31</v>
      </c>
      <c r="O23" s="36">
        <f>I23-N23</f>
        <v>111393.69</v>
      </c>
    </row>
    <row r="24" spans="1:15" s="13" customFormat="1" x14ac:dyDescent="0.25">
      <c r="A24" s="2">
        <v>16</v>
      </c>
      <c r="B24" t="s">
        <v>210</v>
      </c>
      <c r="C24" s="52" t="s">
        <v>43</v>
      </c>
      <c r="D24" s="52" t="s">
        <v>211</v>
      </c>
      <c r="E24" s="3" t="s">
        <v>49</v>
      </c>
      <c r="F24" s="3" t="s">
        <v>135</v>
      </c>
      <c r="G24" s="45">
        <v>45323</v>
      </c>
      <c r="H24" s="5" t="s">
        <v>70</v>
      </c>
      <c r="I24" s="36">
        <v>56000</v>
      </c>
      <c r="J24" s="53">
        <f t="shared" si="0"/>
        <v>1607.2</v>
      </c>
      <c r="K24" s="36">
        <v>2733.96</v>
      </c>
      <c r="L24" s="36">
        <f t="shared" si="1"/>
        <v>1702.4</v>
      </c>
      <c r="M24" s="36">
        <v>25</v>
      </c>
      <c r="N24" s="36">
        <f>J24+K24+L24+M24</f>
        <v>6068.5599999999995</v>
      </c>
      <c r="O24" s="36">
        <f>I24-N24</f>
        <v>49931.44</v>
      </c>
    </row>
    <row r="25" spans="1:15" s="13" customFormat="1" x14ac:dyDescent="0.25">
      <c r="A25" s="2">
        <v>17</v>
      </c>
      <c r="B25" t="s">
        <v>219</v>
      </c>
      <c r="C25" s="52" t="s">
        <v>138</v>
      </c>
      <c r="D25" s="52" t="s">
        <v>139</v>
      </c>
      <c r="E25" s="3" t="s">
        <v>49</v>
      </c>
      <c r="F25" s="3" t="s">
        <v>135</v>
      </c>
      <c r="G25" s="45">
        <v>45352</v>
      </c>
      <c r="H25" s="5" t="s">
        <v>70</v>
      </c>
      <c r="I25" s="36">
        <v>65000</v>
      </c>
      <c r="J25" s="53">
        <f t="shared" si="0"/>
        <v>1865.5</v>
      </c>
      <c r="K25" s="36">
        <v>4427.58</v>
      </c>
      <c r="L25" s="36">
        <f t="shared" si="1"/>
        <v>1976</v>
      </c>
      <c r="M25" s="36">
        <v>25</v>
      </c>
      <c r="N25" s="36">
        <f>J25+K25+L25+M25</f>
        <v>8294.08</v>
      </c>
      <c r="O25" s="36">
        <f>I25-N25</f>
        <v>56705.919999999998</v>
      </c>
    </row>
    <row r="26" spans="1:15" ht="18" customHeight="1" x14ac:dyDescent="0.25">
      <c r="A26" s="2">
        <v>18</v>
      </c>
      <c r="B26" t="s">
        <v>126</v>
      </c>
      <c r="C26" s="52" t="s">
        <v>138</v>
      </c>
      <c r="D26" s="52" t="s">
        <v>139</v>
      </c>
      <c r="E26" s="3" t="s">
        <v>50</v>
      </c>
      <c r="F26" s="3" t="s">
        <v>135</v>
      </c>
      <c r="G26" s="45">
        <v>44713</v>
      </c>
      <c r="H26" s="2" t="s">
        <v>70</v>
      </c>
      <c r="I26" s="36">
        <v>40000</v>
      </c>
      <c r="J26" s="53">
        <f t="shared" si="0"/>
        <v>1148</v>
      </c>
      <c r="K26" s="36">
        <v>0</v>
      </c>
      <c r="L26" s="36">
        <f t="shared" si="1"/>
        <v>1216</v>
      </c>
      <c r="M26" s="36">
        <v>25</v>
      </c>
      <c r="N26" s="36">
        <f t="shared" si="2"/>
        <v>2389</v>
      </c>
      <c r="O26" s="36">
        <f t="shared" si="3"/>
        <v>37611</v>
      </c>
    </row>
    <row r="27" spans="1:15" s="14" customFormat="1" x14ac:dyDescent="0.25">
      <c r="A27" s="2">
        <v>19</v>
      </c>
      <c r="B27" t="s">
        <v>54</v>
      </c>
      <c r="C27" s="52" t="s">
        <v>58</v>
      </c>
      <c r="D27" s="52" t="s">
        <v>195</v>
      </c>
      <c r="E27" s="8" t="s">
        <v>50</v>
      </c>
      <c r="F27" s="8" t="s">
        <v>135</v>
      </c>
      <c r="G27" s="46">
        <v>44348</v>
      </c>
      <c r="H27" s="5" t="s">
        <v>70</v>
      </c>
      <c r="I27" s="36">
        <v>110000</v>
      </c>
      <c r="J27" s="53">
        <f t="shared" si="0"/>
        <v>3157</v>
      </c>
      <c r="K27" s="36">
        <v>14457.62</v>
      </c>
      <c r="L27" s="36">
        <f t="shared" si="1"/>
        <v>3344</v>
      </c>
      <c r="M27" s="36">
        <v>25</v>
      </c>
      <c r="N27" s="36">
        <f t="shared" si="2"/>
        <v>20983.620000000003</v>
      </c>
      <c r="O27" s="36">
        <f t="shared" si="3"/>
        <v>89016.38</v>
      </c>
    </row>
    <row r="28" spans="1:15" ht="12.75" customHeight="1" x14ac:dyDescent="0.25">
      <c r="A28" s="2">
        <v>20</v>
      </c>
      <c r="B28" t="s">
        <v>25</v>
      </c>
      <c r="C28" s="52" t="s">
        <v>44</v>
      </c>
      <c r="D28" s="52" t="s">
        <v>26</v>
      </c>
      <c r="E28" s="3" t="s">
        <v>50</v>
      </c>
      <c r="F28" s="3" t="s">
        <v>135</v>
      </c>
      <c r="G28" s="45">
        <v>44287</v>
      </c>
      <c r="H28" s="5" t="s">
        <v>70</v>
      </c>
      <c r="I28" s="36">
        <v>50000</v>
      </c>
      <c r="J28" s="53">
        <f t="shared" si="0"/>
        <v>1435</v>
      </c>
      <c r="K28" s="36">
        <v>0</v>
      </c>
      <c r="L28" s="36">
        <f t="shared" si="1"/>
        <v>1520</v>
      </c>
      <c r="M28" s="36">
        <v>125</v>
      </c>
      <c r="N28" s="36">
        <f t="shared" si="2"/>
        <v>3080</v>
      </c>
      <c r="O28" s="36">
        <f t="shared" si="3"/>
        <v>46920</v>
      </c>
    </row>
    <row r="29" spans="1:15" s="13" customFormat="1" ht="15.75" x14ac:dyDescent="0.25">
      <c r="A29" s="2">
        <v>21</v>
      </c>
      <c r="B29" t="s">
        <v>51</v>
      </c>
      <c r="C29" s="52" t="s">
        <v>44</v>
      </c>
      <c r="D29" s="52" t="s">
        <v>26</v>
      </c>
      <c r="E29" s="3" t="s">
        <v>49</v>
      </c>
      <c r="F29" s="3" t="s">
        <v>135</v>
      </c>
      <c r="G29" s="45">
        <v>44256</v>
      </c>
      <c r="H29" s="5" t="s">
        <v>70</v>
      </c>
      <c r="I29" s="53">
        <v>44000</v>
      </c>
      <c r="J29" s="53">
        <f t="shared" si="0"/>
        <v>1262.8</v>
      </c>
      <c r="K29" s="36">
        <v>0</v>
      </c>
      <c r="L29" s="36">
        <f t="shared" si="1"/>
        <v>1337.6</v>
      </c>
      <c r="M29" s="53">
        <v>9631.65</v>
      </c>
      <c r="N29" s="36">
        <f t="shared" si="2"/>
        <v>12232.05</v>
      </c>
      <c r="O29" s="36">
        <f t="shared" si="3"/>
        <v>31767.95</v>
      </c>
    </row>
    <row r="30" spans="1:15" ht="18" customHeight="1" x14ac:dyDescent="0.25">
      <c r="A30" s="2">
        <v>22</v>
      </c>
      <c r="B30" t="s">
        <v>65</v>
      </c>
      <c r="C30" s="52" t="s">
        <v>76</v>
      </c>
      <c r="D30" s="52" t="s">
        <v>196</v>
      </c>
      <c r="E30" s="3" t="s">
        <v>49</v>
      </c>
      <c r="F30" s="3" t="s">
        <v>135</v>
      </c>
      <c r="G30" s="45">
        <v>44440</v>
      </c>
      <c r="H30" s="5" t="s">
        <v>70</v>
      </c>
      <c r="I30" s="36">
        <v>185000</v>
      </c>
      <c r="J30" s="53">
        <f t="shared" si="0"/>
        <v>5309.5</v>
      </c>
      <c r="K30" s="53">
        <v>32099.49</v>
      </c>
      <c r="L30" s="36">
        <f t="shared" si="1"/>
        <v>5624</v>
      </c>
      <c r="M30" s="36">
        <v>25</v>
      </c>
      <c r="N30" s="36">
        <f t="shared" si="2"/>
        <v>43057.990000000005</v>
      </c>
      <c r="O30" s="36">
        <f t="shared" si="3"/>
        <v>141942.01</v>
      </c>
    </row>
    <row r="31" spans="1:15" ht="12.75" customHeight="1" x14ac:dyDescent="0.25">
      <c r="A31" s="2">
        <v>23</v>
      </c>
      <c r="B31" t="s">
        <v>59</v>
      </c>
      <c r="C31" s="52" t="s">
        <v>64</v>
      </c>
      <c r="D31" s="52" t="s">
        <v>174</v>
      </c>
      <c r="E31" s="1" t="s">
        <v>49</v>
      </c>
      <c r="F31" s="1" t="s">
        <v>135</v>
      </c>
      <c r="G31" s="45">
        <v>44317</v>
      </c>
      <c r="H31" s="5" t="s">
        <v>70</v>
      </c>
      <c r="I31" s="36">
        <v>47000</v>
      </c>
      <c r="J31" s="53">
        <f t="shared" si="0"/>
        <v>1348.9</v>
      </c>
      <c r="K31" s="36">
        <v>0</v>
      </c>
      <c r="L31" s="36">
        <f t="shared" si="1"/>
        <v>1428.8</v>
      </c>
      <c r="M31" s="36">
        <v>175</v>
      </c>
      <c r="N31" s="36">
        <f t="shared" si="2"/>
        <v>2952.7</v>
      </c>
      <c r="O31" s="36">
        <f t="shared" si="3"/>
        <v>44047.3</v>
      </c>
    </row>
    <row r="32" spans="1:15" ht="15.75" x14ac:dyDescent="0.25">
      <c r="A32" s="2">
        <v>24</v>
      </c>
      <c r="B32" t="s">
        <v>60</v>
      </c>
      <c r="C32" s="52" t="s">
        <v>64</v>
      </c>
      <c r="D32" s="52" t="s">
        <v>174</v>
      </c>
      <c r="E32" s="1" t="s">
        <v>49</v>
      </c>
      <c r="F32" s="1" t="s">
        <v>135</v>
      </c>
      <c r="G32" s="45">
        <v>44318</v>
      </c>
      <c r="H32" s="5" t="s">
        <v>70</v>
      </c>
      <c r="I32" s="36">
        <v>47000</v>
      </c>
      <c r="J32" s="53">
        <f t="shared" si="0"/>
        <v>1348.9</v>
      </c>
      <c r="K32" s="36">
        <v>0</v>
      </c>
      <c r="L32" s="36">
        <f t="shared" si="1"/>
        <v>1428.8</v>
      </c>
      <c r="M32" s="36">
        <v>25</v>
      </c>
      <c r="N32" s="36">
        <f t="shared" si="2"/>
        <v>2802.7</v>
      </c>
      <c r="O32" s="36">
        <f t="shared" si="3"/>
        <v>44197.3</v>
      </c>
    </row>
    <row r="33" spans="1:141" s="15" customFormat="1" ht="12.75" customHeight="1" x14ac:dyDescent="0.25">
      <c r="A33" s="2">
        <v>25</v>
      </c>
      <c r="B33" t="s">
        <v>61</v>
      </c>
      <c r="C33" s="52" t="s">
        <v>64</v>
      </c>
      <c r="D33" s="52" t="s">
        <v>174</v>
      </c>
      <c r="E33" s="1" t="s">
        <v>49</v>
      </c>
      <c r="F33" s="1" t="s">
        <v>135</v>
      </c>
      <c r="G33" s="45">
        <v>44317</v>
      </c>
      <c r="H33" s="5" t="s">
        <v>70</v>
      </c>
      <c r="I33" s="36">
        <v>47000</v>
      </c>
      <c r="J33" s="53">
        <f t="shared" si="0"/>
        <v>1348.9</v>
      </c>
      <c r="K33" s="36">
        <v>0</v>
      </c>
      <c r="L33" s="36">
        <f t="shared" si="1"/>
        <v>1428.8</v>
      </c>
      <c r="M33" s="36">
        <v>175</v>
      </c>
      <c r="N33" s="36">
        <f t="shared" si="2"/>
        <v>2952.7</v>
      </c>
      <c r="O33" s="36">
        <f t="shared" si="3"/>
        <v>44047.3</v>
      </c>
    </row>
    <row r="34" spans="1:141" s="15" customFormat="1" ht="17.25" customHeight="1" x14ac:dyDescent="0.25">
      <c r="A34" s="2">
        <v>26</v>
      </c>
      <c r="B34" t="s">
        <v>74</v>
      </c>
      <c r="C34" s="52" t="s">
        <v>73</v>
      </c>
      <c r="D34" s="52" t="s">
        <v>173</v>
      </c>
      <c r="E34" s="8" t="s">
        <v>49</v>
      </c>
      <c r="F34" s="8" t="s">
        <v>135</v>
      </c>
      <c r="G34" s="46">
        <v>44487</v>
      </c>
      <c r="H34" s="7" t="s">
        <v>70</v>
      </c>
      <c r="I34" s="36">
        <v>90000</v>
      </c>
      <c r="J34" s="53">
        <f t="shared" si="0"/>
        <v>2583</v>
      </c>
      <c r="K34" s="36">
        <v>9753.1200000000008</v>
      </c>
      <c r="L34" s="36">
        <f t="shared" si="1"/>
        <v>2736</v>
      </c>
      <c r="M34" s="36">
        <v>25</v>
      </c>
      <c r="N34" s="36">
        <f t="shared" si="2"/>
        <v>15097.12</v>
      </c>
      <c r="O34" s="36">
        <f t="shared" si="3"/>
        <v>74902.880000000005</v>
      </c>
    </row>
    <row r="35" spans="1:141" ht="12.75" customHeight="1" x14ac:dyDescent="0.25">
      <c r="A35" s="2">
        <v>27</v>
      </c>
      <c r="B35" t="s">
        <v>20</v>
      </c>
      <c r="C35" s="52" t="s">
        <v>140</v>
      </c>
      <c r="D35" s="52" t="s">
        <v>197</v>
      </c>
      <c r="E35" s="8" t="s">
        <v>49</v>
      </c>
      <c r="F35" s="8" t="s">
        <v>135</v>
      </c>
      <c r="G35" s="46">
        <v>41275</v>
      </c>
      <c r="H35" s="7" t="s">
        <v>70</v>
      </c>
      <c r="I35" s="36">
        <v>47000</v>
      </c>
      <c r="J35" s="53">
        <f t="shared" si="0"/>
        <v>1348.9</v>
      </c>
      <c r="K35" s="36">
        <v>0</v>
      </c>
      <c r="L35" s="36">
        <f t="shared" si="1"/>
        <v>1428.8</v>
      </c>
      <c r="M35" s="36">
        <v>937.5</v>
      </c>
      <c r="N35" s="36">
        <f t="shared" si="2"/>
        <v>3715.2</v>
      </c>
      <c r="O35" s="36">
        <f>I35-N35</f>
        <v>43284.800000000003</v>
      </c>
    </row>
    <row r="36" spans="1:141" ht="12.75" customHeight="1" x14ac:dyDescent="0.25">
      <c r="A36" s="2">
        <v>28</v>
      </c>
      <c r="B36" t="s">
        <v>225</v>
      </c>
      <c r="C36" t="s">
        <v>227</v>
      </c>
      <c r="D36" s="52" t="s">
        <v>226</v>
      </c>
      <c r="E36" s="8" t="s">
        <v>49</v>
      </c>
      <c r="F36" s="8" t="s">
        <v>135</v>
      </c>
      <c r="G36" s="46">
        <v>45383</v>
      </c>
      <c r="H36" s="7" t="s">
        <v>70</v>
      </c>
      <c r="I36" s="36">
        <v>115000</v>
      </c>
      <c r="J36" s="53">
        <f t="shared" si="0"/>
        <v>3300.5</v>
      </c>
      <c r="K36" s="53">
        <v>15633.74</v>
      </c>
      <c r="L36" s="36">
        <f t="shared" si="1"/>
        <v>3496</v>
      </c>
      <c r="M36" s="53">
        <v>25</v>
      </c>
      <c r="N36" s="36">
        <f>J36+K36+L36+M36</f>
        <v>22455.239999999998</v>
      </c>
      <c r="O36" s="36">
        <f>I36-N36</f>
        <v>92544.760000000009</v>
      </c>
    </row>
    <row r="37" spans="1:141" ht="15.75" x14ac:dyDescent="0.25">
      <c r="A37" s="2">
        <v>29</v>
      </c>
      <c r="B37" t="s">
        <v>91</v>
      </c>
      <c r="C37" s="52" t="s">
        <v>102</v>
      </c>
      <c r="D37" s="52" t="s">
        <v>198</v>
      </c>
      <c r="E37" s="3" t="s">
        <v>49</v>
      </c>
      <c r="F37" s="3" t="s">
        <v>135</v>
      </c>
      <c r="G37" s="45">
        <v>44593</v>
      </c>
      <c r="H37" s="5" t="s">
        <v>70</v>
      </c>
      <c r="I37" s="36">
        <v>110000</v>
      </c>
      <c r="J37" s="53">
        <f t="shared" si="0"/>
        <v>3157</v>
      </c>
      <c r="K37" s="36">
        <v>14457.62</v>
      </c>
      <c r="L37" s="36">
        <f t="shared" si="1"/>
        <v>3344</v>
      </c>
      <c r="M37" s="36">
        <v>1482.3</v>
      </c>
      <c r="N37" s="36">
        <f t="shared" si="2"/>
        <v>22440.920000000002</v>
      </c>
      <c r="O37" s="36">
        <f>I37-N37</f>
        <v>87559.08</v>
      </c>
    </row>
    <row r="38" spans="1:141" ht="15.75" x14ac:dyDescent="0.25">
      <c r="A38" s="2">
        <v>30</v>
      </c>
      <c r="B38" t="s">
        <v>220</v>
      </c>
      <c r="C38" t="s">
        <v>221</v>
      </c>
      <c r="D38" t="s">
        <v>222</v>
      </c>
      <c r="E38" s="3" t="s">
        <v>50</v>
      </c>
      <c r="F38" s="3" t="s">
        <v>135</v>
      </c>
      <c r="G38" s="45">
        <v>45352</v>
      </c>
      <c r="H38" s="5" t="s">
        <v>70</v>
      </c>
      <c r="I38" s="36">
        <v>140000</v>
      </c>
      <c r="J38" s="53">
        <f t="shared" si="0"/>
        <v>4018</v>
      </c>
      <c r="K38" s="36">
        <v>21514.37</v>
      </c>
      <c r="L38" s="36">
        <f t="shared" si="1"/>
        <v>4256</v>
      </c>
      <c r="M38" s="36">
        <v>25</v>
      </c>
      <c r="N38" s="36">
        <f t="shared" si="2"/>
        <v>29813.37</v>
      </c>
      <c r="O38" s="36">
        <f t="shared" si="3"/>
        <v>110186.63</v>
      </c>
    </row>
    <row r="39" spans="1:141" ht="12.75" customHeight="1" x14ac:dyDescent="0.25">
      <c r="A39" s="2">
        <v>31</v>
      </c>
      <c r="B39" t="s">
        <v>90</v>
      </c>
      <c r="C39" s="52" t="s">
        <v>77</v>
      </c>
      <c r="D39" s="52" t="s">
        <v>72</v>
      </c>
      <c r="E39" s="3" t="s">
        <v>49</v>
      </c>
      <c r="F39" s="3" t="s">
        <v>135</v>
      </c>
      <c r="G39" s="45">
        <v>44593</v>
      </c>
      <c r="H39" s="5" t="s">
        <v>70</v>
      </c>
      <c r="I39" s="36">
        <v>40000</v>
      </c>
      <c r="J39" s="53">
        <f t="shared" si="0"/>
        <v>1148</v>
      </c>
      <c r="K39" s="36">
        <v>0</v>
      </c>
      <c r="L39" s="36">
        <f t="shared" si="1"/>
        <v>1216</v>
      </c>
      <c r="M39" s="36">
        <v>25</v>
      </c>
      <c r="N39" s="36">
        <f t="shared" si="2"/>
        <v>2389</v>
      </c>
      <c r="O39" s="36">
        <f t="shared" si="3"/>
        <v>37611</v>
      </c>
    </row>
    <row r="40" spans="1:141" s="21" customFormat="1" ht="18.75" customHeight="1" x14ac:dyDescent="0.25">
      <c r="A40" s="2">
        <v>32</v>
      </c>
      <c r="B40" t="s">
        <v>104</v>
      </c>
      <c r="C40" s="52" t="s">
        <v>103</v>
      </c>
      <c r="D40" s="52" t="s">
        <v>178</v>
      </c>
      <c r="E40" s="20" t="s">
        <v>50</v>
      </c>
      <c r="F40" s="20" t="s">
        <v>135</v>
      </c>
      <c r="G40" s="47">
        <v>44564</v>
      </c>
      <c r="H40" s="5" t="s">
        <v>70</v>
      </c>
      <c r="I40" s="53">
        <v>66000</v>
      </c>
      <c r="J40" s="53">
        <f t="shared" si="0"/>
        <v>1894.2</v>
      </c>
      <c r="K40" s="36">
        <v>0</v>
      </c>
      <c r="L40" s="36">
        <f t="shared" si="1"/>
        <v>2006.4</v>
      </c>
      <c r="M40" s="36">
        <v>1740.46</v>
      </c>
      <c r="N40" s="36">
        <f t="shared" si="2"/>
        <v>5641.06</v>
      </c>
      <c r="O40" s="36">
        <f t="shared" si="3"/>
        <v>60358.94</v>
      </c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</row>
    <row r="41" spans="1:141" s="19" customFormat="1" ht="18" customHeight="1" x14ac:dyDescent="0.25">
      <c r="A41" s="2">
        <v>33</v>
      </c>
      <c r="B41" t="s">
        <v>105</v>
      </c>
      <c r="C41" s="52" t="s">
        <v>103</v>
      </c>
      <c r="D41" s="52" t="s">
        <v>178</v>
      </c>
      <c r="E41" s="20" t="s">
        <v>50</v>
      </c>
      <c r="F41" s="20" t="s">
        <v>135</v>
      </c>
      <c r="G41" s="47">
        <v>44440</v>
      </c>
      <c r="H41" s="5" t="s">
        <v>70</v>
      </c>
      <c r="I41" s="36">
        <v>60000</v>
      </c>
      <c r="J41" s="53">
        <f t="shared" si="0"/>
        <v>1722</v>
      </c>
      <c r="K41" s="36">
        <v>0</v>
      </c>
      <c r="L41" s="36">
        <f t="shared" si="1"/>
        <v>1824</v>
      </c>
      <c r="M41" s="36">
        <v>25</v>
      </c>
      <c r="N41" s="36">
        <v>3571</v>
      </c>
      <c r="O41" s="36">
        <f t="shared" si="3"/>
        <v>56429</v>
      </c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</row>
    <row r="42" spans="1:141" ht="18" customHeight="1" x14ac:dyDescent="0.25">
      <c r="A42" s="2">
        <v>34</v>
      </c>
      <c r="B42" t="s">
        <v>106</v>
      </c>
      <c r="C42" s="52" t="s">
        <v>103</v>
      </c>
      <c r="D42" s="52" t="s">
        <v>178</v>
      </c>
      <c r="E42" s="20" t="s">
        <v>50</v>
      </c>
      <c r="F42" s="20" t="s">
        <v>135</v>
      </c>
      <c r="G42" s="47">
        <v>44593</v>
      </c>
      <c r="H42" s="5" t="s">
        <v>70</v>
      </c>
      <c r="I42" s="36">
        <v>60000</v>
      </c>
      <c r="J42" s="53">
        <f t="shared" si="0"/>
        <v>1722</v>
      </c>
      <c r="K42" s="36">
        <v>0</v>
      </c>
      <c r="L42" s="36">
        <f t="shared" si="1"/>
        <v>1824</v>
      </c>
      <c r="M42" s="36">
        <v>25</v>
      </c>
      <c r="N42" s="36">
        <f t="shared" si="2"/>
        <v>3571</v>
      </c>
      <c r="O42" s="36">
        <f t="shared" si="3"/>
        <v>56429</v>
      </c>
    </row>
    <row r="43" spans="1:141" ht="18" customHeight="1" x14ac:dyDescent="0.25">
      <c r="A43" s="2">
        <v>35</v>
      </c>
      <c r="B43" t="s">
        <v>107</v>
      </c>
      <c r="C43" s="52" t="s">
        <v>103</v>
      </c>
      <c r="D43" s="52" t="s">
        <v>178</v>
      </c>
      <c r="E43" s="20" t="s">
        <v>50</v>
      </c>
      <c r="F43" s="20" t="s">
        <v>135</v>
      </c>
      <c r="G43" s="47">
        <v>44594</v>
      </c>
      <c r="H43" s="5" t="s">
        <v>70</v>
      </c>
      <c r="I43" s="36">
        <v>60000</v>
      </c>
      <c r="J43" s="53">
        <f t="shared" si="0"/>
        <v>1722</v>
      </c>
      <c r="K43" s="36">
        <v>0</v>
      </c>
      <c r="L43" s="36">
        <f t="shared" si="1"/>
        <v>1824</v>
      </c>
      <c r="M43" s="36">
        <v>25</v>
      </c>
      <c r="N43" s="36">
        <f t="shared" si="2"/>
        <v>3571</v>
      </c>
      <c r="O43" s="36">
        <f t="shared" si="3"/>
        <v>56429</v>
      </c>
    </row>
    <row r="44" spans="1:141" ht="18" customHeight="1" x14ac:dyDescent="0.25">
      <c r="A44" s="2">
        <v>36</v>
      </c>
      <c r="B44" t="s">
        <v>78</v>
      </c>
      <c r="C44" s="52" t="s">
        <v>103</v>
      </c>
      <c r="D44" s="52" t="s">
        <v>217</v>
      </c>
      <c r="E44" s="3" t="s">
        <v>50</v>
      </c>
      <c r="F44" s="3" t="s">
        <v>135</v>
      </c>
      <c r="G44" s="45">
        <v>44562</v>
      </c>
      <c r="H44" s="5" t="s">
        <v>70</v>
      </c>
      <c r="I44" s="36">
        <v>40000</v>
      </c>
      <c r="J44" s="53">
        <f t="shared" si="0"/>
        <v>1148</v>
      </c>
      <c r="K44" s="36">
        <v>0</v>
      </c>
      <c r="L44" s="36">
        <f t="shared" si="1"/>
        <v>1216</v>
      </c>
      <c r="M44" s="36">
        <v>25</v>
      </c>
      <c r="N44" s="36">
        <f t="shared" si="2"/>
        <v>2389</v>
      </c>
      <c r="O44" s="36">
        <f t="shared" ref="O44" si="4">I44-N44</f>
        <v>37611</v>
      </c>
    </row>
    <row r="45" spans="1:141" ht="19.5" customHeight="1" x14ac:dyDescent="0.25">
      <c r="A45" s="2">
        <v>37</v>
      </c>
      <c r="B45" t="s">
        <v>67</v>
      </c>
      <c r="C45" s="52" t="s">
        <v>66</v>
      </c>
      <c r="D45" s="52" t="s">
        <v>153</v>
      </c>
      <c r="E45" s="3" t="s">
        <v>49</v>
      </c>
      <c r="F45" s="3" t="s">
        <v>135</v>
      </c>
      <c r="G45" s="45">
        <v>44470</v>
      </c>
      <c r="H45" s="5" t="s">
        <v>70</v>
      </c>
      <c r="I45" s="36">
        <v>44000</v>
      </c>
      <c r="J45" s="53">
        <f t="shared" si="0"/>
        <v>1262.8</v>
      </c>
      <c r="K45" s="36">
        <v>0</v>
      </c>
      <c r="L45" s="36">
        <f t="shared" si="1"/>
        <v>1337.6</v>
      </c>
      <c r="M45" s="36">
        <v>25</v>
      </c>
      <c r="N45" s="36">
        <f t="shared" si="2"/>
        <v>2625.3999999999996</v>
      </c>
      <c r="O45" s="36">
        <f t="shared" si="3"/>
        <v>41374.6</v>
      </c>
    </row>
    <row r="46" spans="1:141" x14ac:dyDescent="0.25">
      <c r="A46" s="2">
        <v>38</v>
      </c>
      <c r="B46" t="s">
        <v>130</v>
      </c>
      <c r="C46" s="52" t="s">
        <v>129</v>
      </c>
      <c r="D46" s="52" t="s">
        <v>184</v>
      </c>
      <c r="E46" s="3" t="s">
        <v>50</v>
      </c>
      <c r="F46" s="3" t="s">
        <v>135</v>
      </c>
      <c r="G46" s="45">
        <v>44774</v>
      </c>
      <c r="H46" s="5" t="s">
        <v>70</v>
      </c>
      <c r="I46" s="36">
        <v>60000</v>
      </c>
      <c r="J46" s="53">
        <f t="shared" si="0"/>
        <v>1722</v>
      </c>
      <c r="K46" s="36">
        <v>0</v>
      </c>
      <c r="L46" s="36">
        <f t="shared" si="1"/>
        <v>1824</v>
      </c>
      <c r="M46" s="36">
        <v>25</v>
      </c>
      <c r="N46" s="36">
        <f t="shared" si="2"/>
        <v>3571</v>
      </c>
      <c r="O46" s="36">
        <f t="shared" si="3"/>
        <v>56429</v>
      </c>
    </row>
    <row r="47" spans="1:141" x14ac:dyDescent="0.25">
      <c r="A47" s="2">
        <v>39</v>
      </c>
      <c r="B47" t="s">
        <v>62</v>
      </c>
      <c r="C47" s="52" t="s">
        <v>129</v>
      </c>
      <c r="D47" s="52" t="s">
        <v>184</v>
      </c>
      <c r="E47" s="2" t="s">
        <v>49</v>
      </c>
      <c r="F47" s="2" t="s">
        <v>135</v>
      </c>
      <c r="G47" s="45">
        <v>44621</v>
      </c>
      <c r="H47" s="30" t="s">
        <v>70</v>
      </c>
      <c r="I47" s="53">
        <v>60000</v>
      </c>
      <c r="J47" s="53">
        <f t="shared" si="0"/>
        <v>1722</v>
      </c>
      <c r="K47" s="36">
        <v>0</v>
      </c>
      <c r="L47" s="36">
        <f t="shared" si="1"/>
        <v>1824</v>
      </c>
      <c r="M47" s="53">
        <v>815</v>
      </c>
      <c r="N47" s="36">
        <f t="shared" si="2"/>
        <v>4361</v>
      </c>
      <c r="O47" s="36">
        <f>I47-N47</f>
        <v>55639</v>
      </c>
    </row>
    <row r="48" spans="1:141" x14ac:dyDescent="0.25">
      <c r="A48" s="2">
        <v>40</v>
      </c>
      <c r="B48" t="s">
        <v>185</v>
      </c>
      <c r="C48" s="52" t="s">
        <v>129</v>
      </c>
      <c r="D48" s="52" t="s">
        <v>186</v>
      </c>
      <c r="E48" s="3" t="s">
        <v>50</v>
      </c>
      <c r="F48" s="3" t="s">
        <v>135</v>
      </c>
      <c r="G48" s="45">
        <v>45231</v>
      </c>
      <c r="H48" s="30" t="s">
        <v>70</v>
      </c>
      <c r="I48" s="36">
        <v>100000</v>
      </c>
      <c r="J48" s="53">
        <f t="shared" si="0"/>
        <v>2870</v>
      </c>
      <c r="K48" s="36">
        <v>12105.37</v>
      </c>
      <c r="L48" s="36">
        <f t="shared" si="1"/>
        <v>3040</v>
      </c>
      <c r="M48" s="36">
        <v>175</v>
      </c>
      <c r="N48" s="36">
        <f t="shared" si="2"/>
        <v>18190.370000000003</v>
      </c>
      <c r="O48" s="36">
        <f>I48-N48</f>
        <v>81809.63</v>
      </c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</row>
    <row r="49" spans="1:141" s="15" customFormat="1" ht="18" customHeight="1" x14ac:dyDescent="0.25">
      <c r="A49" s="2">
        <v>41</v>
      </c>
      <c r="B49" t="s">
        <v>29</v>
      </c>
      <c r="C49" s="52" t="s">
        <v>19</v>
      </c>
      <c r="D49" s="52" t="s">
        <v>233</v>
      </c>
      <c r="E49" s="8" t="s">
        <v>50</v>
      </c>
      <c r="F49" s="8" t="s">
        <v>135</v>
      </c>
      <c r="G49" s="46">
        <v>44197</v>
      </c>
      <c r="H49" s="24" t="s">
        <v>70</v>
      </c>
      <c r="I49" s="39">
        <v>75000</v>
      </c>
      <c r="J49" s="53">
        <f>I49*0.0287</f>
        <v>2152.5</v>
      </c>
      <c r="K49" s="53">
        <v>1465.43</v>
      </c>
      <c r="L49" s="36">
        <f>I49*0.0304</f>
        <v>2280</v>
      </c>
      <c r="M49" s="53">
        <v>10619.72</v>
      </c>
      <c r="N49" s="36">
        <f>J49+K49+L49+M49</f>
        <v>16517.650000000001</v>
      </c>
      <c r="O49" s="36">
        <f>I49-N49</f>
        <v>58482.35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</row>
    <row r="50" spans="1:141" x14ac:dyDescent="0.25">
      <c r="A50" s="2">
        <v>42</v>
      </c>
      <c r="B50" t="s">
        <v>21</v>
      </c>
      <c r="C50" s="52" t="s">
        <v>19</v>
      </c>
      <c r="D50" s="52" t="s">
        <v>218</v>
      </c>
      <c r="E50" s="8" t="s">
        <v>50</v>
      </c>
      <c r="F50" s="8" t="s">
        <v>135</v>
      </c>
      <c r="G50" s="46">
        <v>45323</v>
      </c>
      <c r="H50" s="24" t="s">
        <v>70</v>
      </c>
      <c r="I50" s="36">
        <v>165000</v>
      </c>
      <c r="J50" s="53">
        <f t="shared" si="0"/>
        <v>4735.5</v>
      </c>
      <c r="K50" s="36">
        <v>27394.99</v>
      </c>
      <c r="L50" s="36">
        <f t="shared" si="1"/>
        <v>5016</v>
      </c>
      <c r="M50" s="53">
        <v>8815</v>
      </c>
      <c r="N50" s="36">
        <f t="shared" si="2"/>
        <v>45961.490000000005</v>
      </c>
      <c r="O50" s="36">
        <f t="shared" si="3"/>
        <v>119038.51</v>
      </c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</row>
    <row r="51" spans="1:141" ht="15.75" x14ac:dyDescent="0.25">
      <c r="A51" s="2">
        <v>43</v>
      </c>
      <c r="B51" t="s">
        <v>124</v>
      </c>
      <c r="C51" s="52" t="s">
        <v>46</v>
      </c>
      <c r="D51" s="52" t="s">
        <v>199</v>
      </c>
      <c r="E51" s="3" t="s">
        <v>50</v>
      </c>
      <c r="F51" s="3" t="s">
        <v>135</v>
      </c>
      <c r="G51" s="45">
        <v>44593</v>
      </c>
      <c r="H51" s="5" t="s">
        <v>70</v>
      </c>
      <c r="I51" s="37">
        <v>125000</v>
      </c>
      <c r="J51" s="53">
        <f t="shared" si="0"/>
        <v>3587.5</v>
      </c>
      <c r="K51" s="37">
        <v>17985.990000000002</v>
      </c>
      <c r="L51" s="36">
        <f t="shared" si="1"/>
        <v>3800</v>
      </c>
      <c r="M51" s="36">
        <v>1255</v>
      </c>
      <c r="N51" s="36">
        <f t="shared" si="2"/>
        <v>26628.49</v>
      </c>
      <c r="O51" s="36">
        <f t="shared" si="3"/>
        <v>98371.51</v>
      </c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</row>
    <row r="52" spans="1:141" x14ac:dyDescent="0.25">
      <c r="A52" s="2">
        <v>44</v>
      </c>
      <c r="B52" t="s">
        <v>94</v>
      </c>
      <c r="C52" s="52" t="s">
        <v>93</v>
      </c>
      <c r="D52" s="52" t="s">
        <v>176</v>
      </c>
      <c r="E52" s="3" t="s">
        <v>50</v>
      </c>
      <c r="F52" s="3" t="s">
        <v>135</v>
      </c>
      <c r="G52" s="45">
        <v>44594</v>
      </c>
      <c r="H52" s="1" t="s">
        <v>70</v>
      </c>
      <c r="I52" s="36">
        <v>55000</v>
      </c>
      <c r="J52" s="53">
        <f t="shared" si="0"/>
        <v>1578.5</v>
      </c>
      <c r="K52" s="53">
        <v>2559.6799999999998</v>
      </c>
      <c r="L52" s="36">
        <f t="shared" si="1"/>
        <v>1672</v>
      </c>
      <c r="M52" s="36">
        <v>3050</v>
      </c>
      <c r="N52" s="36">
        <f t="shared" si="2"/>
        <v>8860.18</v>
      </c>
      <c r="O52" s="36">
        <f t="shared" ref="O52:O55" si="5">I52-N52</f>
        <v>46139.82</v>
      </c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</row>
    <row r="53" spans="1:141" s="21" customFormat="1" ht="15.75" x14ac:dyDescent="0.25">
      <c r="A53" s="2">
        <v>45</v>
      </c>
      <c r="B53" t="s">
        <v>95</v>
      </c>
      <c r="C53" s="52" t="s">
        <v>93</v>
      </c>
      <c r="D53" s="52" t="s">
        <v>177</v>
      </c>
      <c r="E53" s="3" t="s">
        <v>50</v>
      </c>
      <c r="F53" s="3" t="s">
        <v>135</v>
      </c>
      <c r="G53" s="45">
        <v>44594</v>
      </c>
      <c r="H53" s="1" t="s">
        <v>70</v>
      </c>
      <c r="I53" s="37">
        <v>47000</v>
      </c>
      <c r="J53" s="53">
        <f t="shared" si="0"/>
        <v>1348.9</v>
      </c>
      <c r="K53" s="37">
        <v>0</v>
      </c>
      <c r="L53" s="36">
        <f t="shared" si="1"/>
        <v>1428.8</v>
      </c>
      <c r="M53" s="36">
        <v>275</v>
      </c>
      <c r="N53" s="36">
        <f t="shared" si="2"/>
        <v>3052.7</v>
      </c>
      <c r="O53" s="36">
        <f t="shared" si="5"/>
        <v>43947.3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</row>
    <row r="54" spans="1:141" s="21" customFormat="1" ht="15.75" x14ac:dyDescent="0.25">
      <c r="A54" s="2">
        <v>46</v>
      </c>
      <c r="B54" t="s">
        <v>159</v>
      </c>
      <c r="C54" s="52" t="s">
        <v>93</v>
      </c>
      <c r="D54" s="52" t="s">
        <v>200</v>
      </c>
      <c r="E54" s="3" t="s">
        <v>49</v>
      </c>
      <c r="F54" s="3" t="s">
        <v>135</v>
      </c>
      <c r="G54" s="45">
        <v>44594</v>
      </c>
      <c r="H54" s="1" t="s">
        <v>70</v>
      </c>
      <c r="I54" s="36">
        <v>100000</v>
      </c>
      <c r="J54" s="53">
        <f t="shared" si="0"/>
        <v>2870</v>
      </c>
      <c r="K54" s="36">
        <v>12105.37</v>
      </c>
      <c r="L54" s="36">
        <f t="shared" si="1"/>
        <v>3040</v>
      </c>
      <c r="M54" s="36">
        <v>1675</v>
      </c>
      <c r="N54" s="36">
        <f t="shared" si="2"/>
        <v>19690.370000000003</v>
      </c>
      <c r="O54" s="36">
        <f t="shared" si="5"/>
        <v>80309.63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</row>
    <row r="55" spans="1:141" s="21" customFormat="1" ht="15.75" x14ac:dyDescent="0.25">
      <c r="A55" s="2">
        <v>47</v>
      </c>
      <c r="B55" t="s">
        <v>92</v>
      </c>
      <c r="C55" s="52" t="s">
        <v>93</v>
      </c>
      <c r="D55" s="52" t="s">
        <v>176</v>
      </c>
      <c r="E55" s="3" t="s">
        <v>49</v>
      </c>
      <c r="F55" s="3" t="s">
        <v>135</v>
      </c>
      <c r="G55" s="45">
        <v>44593</v>
      </c>
      <c r="H55" s="5" t="s">
        <v>70</v>
      </c>
      <c r="I55" s="37">
        <v>65000</v>
      </c>
      <c r="J55" s="53">
        <f t="shared" si="0"/>
        <v>1865.5</v>
      </c>
      <c r="K55" s="53">
        <v>4427.58</v>
      </c>
      <c r="L55" s="36">
        <f t="shared" si="1"/>
        <v>1976</v>
      </c>
      <c r="M55" s="36">
        <v>175</v>
      </c>
      <c r="N55" s="36">
        <f t="shared" si="2"/>
        <v>8444.08</v>
      </c>
      <c r="O55" s="36">
        <f t="shared" si="5"/>
        <v>56555.92</v>
      </c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</row>
    <row r="56" spans="1:141" s="21" customFormat="1" ht="15.75" x14ac:dyDescent="0.25">
      <c r="A56" s="2">
        <v>48</v>
      </c>
      <c r="B56" t="s">
        <v>118</v>
      </c>
      <c r="C56" s="52" t="s">
        <v>93</v>
      </c>
      <c r="D56" s="52" t="s">
        <v>177</v>
      </c>
      <c r="E56" s="3" t="s">
        <v>50</v>
      </c>
      <c r="F56" s="3" t="s">
        <v>135</v>
      </c>
      <c r="G56" s="45">
        <v>44682</v>
      </c>
      <c r="H56" s="5" t="s">
        <v>70</v>
      </c>
      <c r="I56" s="36">
        <v>47000</v>
      </c>
      <c r="J56" s="53">
        <f t="shared" si="0"/>
        <v>1348.9</v>
      </c>
      <c r="K56" s="36">
        <v>0</v>
      </c>
      <c r="L56" s="36">
        <f t="shared" si="1"/>
        <v>1428.8</v>
      </c>
      <c r="M56" s="36">
        <v>175</v>
      </c>
      <c r="N56" s="36">
        <f t="shared" si="2"/>
        <v>2952.7</v>
      </c>
      <c r="O56" s="36">
        <f t="shared" si="3"/>
        <v>44047.3</v>
      </c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</row>
    <row r="57" spans="1:141" s="21" customFormat="1" x14ac:dyDescent="0.25">
      <c r="A57" s="2">
        <v>49</v>
      </c>
      <c r="B57" t="s">
        <v>131</v>
      </c>
      <c r="C57" s="52" t="s">
        <v>93</v>
      </c>
      <c r="D57" s="52" t="s">
        <v>176</v>
      </c>
      <c r="E57" s="3" t="s">
        <v>49</v>
      </c>
      <c r="F57" s="3" t="s">
        <v>135</v>
      </c>
      <c r="G57" s="45">
        <v>44774</v>
      </c>
      <c r="H57" s="5" t="s">
        <v>70</v>
      </c>
      <c r="I57" s="53">
        <v>55000</v>
      </c>
      <c r="J57" s="53">
        <f t="shared" si="0"/>
        <v>1578.5</v>
      </c>
      <c r="K57" s="53">
        <v>0</v>
      </c>
      <c r="L57" s="36">
        <f t="shared" si="1"/>
        <v>1672</v>
      </c>
      <c r="M57" s="36">
        <v>1890.46</v>
      </c>
      <c r="N57" s="36">
        <f t="shared" si="2"/>
        <v>5140.96</v>
      </c>
      <c r="O57" s="36">
        <f t="shared" si="3"/>
        <v>49859.040000000001</v>
      </c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</row>
    <row r="58" spans="1:141" x14ac:dyDescent="0.25">
      <c r="A58" s="2">
        <v>50</v>
      </c>
      <c r="B58" t="s">
        <v>89</v>
      </c>
      <c r="C58" s="52" t="s">
        <v>180</v>
      </c>
      <c r="D58" s="52" t="s">
        <v>228</v>
      </c>
      <c r="E58" s="3" t="s">
        <v>50</v>
      </c>
      <c r="F58" s="3" t="s">
        <v>135</v>
      </c>
      <c r="G58" s="45">
        <v>44593</v>
      </c>
      <c r="H58" s="5" t="s">
        <v>70</v>
      </c>
      <c r="I58" s="36">
        <v>75000</v>
      </c>
      <c r="J58" s="53">
        <f t="shared" si="0"/>
        <v>2152.5</v>
      </c>
      <c r="K58" s="53">
        <v>841.46</v>
      </c>
      <c r="L58" s="36">
        <f t="shared" si="1"/>
        <v>2280</v>
      </c>
      <c r="M58" s="36">
        <v>1235</v>
      </c>
      <c r="N58" s="36">
        <f t="shared" si="2"/>
        <v>6508.96</v>
      </c>
      <c r="O58" s="36">
        <f t="shared" ref="O58" si="6">I58-N58</f>
        <v>68491.039999999994</v>
      </c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</row>
    <row r="59" spans="1:141" ht="15.75" x14ac:dyDescent="0.25">
      <c r="A59" s="2">
        <v>51</v>
      </c>
      <c r="B59" t="s">
        <v>71</v>
      </c>
      <c r="C59" s="52" t="s">
        <v>47</v>
      </c>
      <c r="D59" s="52" t="s">
        <v>187</v>
      </c>
      <c r="E59" s="3" t="s">
        <v>50</v>
      </c>
      <c r="F59" s="3" t="s">
        <v>135</v>
      </c>
      <c r="G59" s="45">
        <v>44470</v>
      </c>
      <c r="H59" s="5" t="s">
        <v>70</v>
      </c>
      <c r="I59" s="36">
        <v>50000</v>
      </c>
      <c r="J59" s="53">
        <f t="shared" si="0"/>
        <v>1435</v>
      </c>
      <c r="K59" s="37">
        <v>0</v>
      </c>
      <c r="L59" s="36">
        <f t="shared" si="1"/>
        <v>1520</v>
      </c>
      <c r="M59" s="36">
        <v>25</v>
      </c>
      <c r="N59" s="36">
        <f t="shared" si="2"/>
        <v>2980</v>
      </c>
      <c r="O59" s="36">
        <f t="shared" ref="O59:O60" si="7">I59-N59</f>
        <v>47020</v>
      </c>
    </row>
    <row r="60" spans="1:141" ht="15.75" x14ac:dyDescent="0.25">
      <c r="A60" s="2">
        <v>52</v>
      </c>
      <c r="B60" t="s">
        <v>108</v>
      </c>
      <c r="C60" s="52" t="s">
        <v>47</v>
      </c>
      <c r="D60" s="52" t="s">
        <v>229</v>
      </c>
      <c r="E60" s="3" t="s">
        <v>50</v>
      </c>
      <c r="F60" s="3" t="s">
        <v>135</v>
      </c>
      <c r="G60" s="45">
        <v>44470</v>
      </c>
      <c r="H60" s="5" t="s">
        <v>70</v>
      </c>
      <c r="I60" s="36">
        <v>75000</v>
      </c>
      <c r="J60" s="53">
        <f t="shared" si="0"/>
        <v>2152.5</v>
      </c>
      <c r="K60" s="53">
        <v>881.71</v>
      </c>
      <c r="L60" s="36">
        <f t="shared" ref="L60" si="8">I60*0.0304</f>
        <v>2280</v>
      </c>
      <c r="M60" s="36">
        <v>25</v>
      </c>
      <c r="N60" s="36">
        <f t="shared" ref="N60" si="9">J60+K60+L60+M60</f>
        <v>5339.21</v>
      </c>
      <c r="O60" s="36">
        <f t="shared" si="7"/>
        <v>69660.789999999994</v>
      </c>
    </row>
    <row r="61" spans="1:141" ht="15.75" x14ac:dyDescent="0.25">
      <c r="A61" s="2">
        <v>53</v>
      </c>
      <c r="B61" t="s">
        <v>109</v>
      </c>
      <c r="C61" s="52" t="s">
        <v>47</v>
      </c>
      <c r="D61" s="52" t="s">
        <v>201</v>
      </c>
      <c r="E61" s="3" t="s">
        <v>50</v>
      </c>
      <c r="F61" s="3" t="s">
        <v>135</v>
      </c>
      <c r="G61" s="45">
        <v>44276</v>
      </c>
      <c r="H61" s="5" t="s">
        <v>70</v>
      </c>
      <c r="I61" s="32">
        <v>100000</v>
      </c>
      <c r="J61" s="53">
        <f t="shared" si="0"/>
        <v>2870</v>
      </c>
      <c r="K61" s="36">
        <v>12105.37</v>
      </c>
      <c r="L61" s="36">
        <f t="shared" si="1"/>
        <v>3040</v>
      </c>
      <c r="M61" s="36">
        <v>25</v>
      </c>
      <c r="N61" s="36">
        <f t="shared" si="2"/>
        <v>18040.370000000003</v>
      </c>
      <c r="O61" s="36">
        <f t="shared" ref="O61:O71" si="10">I61-N61</f>
        <v>81959.63</v>
      </c>
    </row>
    <row r="62" spans="1:141" ht="15.75" x14ac:dyDescent="0.25">
      <c r="A62" s="2">
        <v>54</v>
      </c>
      <c r="B62" t="s">
        <v>57</v>
      </c>
      <c r="C62" s="52" t="s">
        <v>56</v>
      </c>
      <c r="D62" s="52" t="s">
        <v>230</v>
      </c>
      <c r="E62" s="3" t="s">
        <v>49</v>
      </c>
      <c r="F62" s="3" t="s">
        <v>135</v>
      </c>
      <c r="G62" s="45">
        <v>44348</v>
      </c>
      <c r="H62" s="5" t="s">
        <v>70</v>
      </c>
      <c r="I62" s="53">
        <v>75000</v>
      </c>
      <c r="J62" s="53">
        <f t="shared" si="0"/>
        <v>2152.5</v>
      </c>
      <c r="K62" s="53">
        <v>881.72</v>
      </c>
      <c r="L62" s="36">
        <f t="shared" si="1"/>
        <v>2280</v>
      </c>
      <c r="M62" s="53">
        <v>421</v>
      </c>
      <c r="N62" s="36">
        <f t="shared" si="2"/>
        <v>5735.22</v>
      </c>
      <c r="O62" s="36">
        <f t="shared" si="10"/>
        <v>69264.78</v>
      </c>
    </row>
    <row r="63" spans="1:141" ht="19.5" customHeight="1" x14ac:dyDescent="0.25">
      <c r="A63" s="2">
        <v>55</v>
      </c>
      <c r="B63" t="s">
        <v>132</v>
      </c>
      <c r="C63" s="52" t="s">
        <v>110</v>
      </c>
      <c r="D63" s="52" t="s">
        <v>175</v>
      </c>
      <c r="E63" s="8" t="s">
        <v>50</v>
      </c>
      <c r="F63" s="8" t="s">
        <v>135</v>
      </c>
      <c r="G63" s="46">
        <v>44774</v>
      </c>
      <c r="H63" s="7" t="s">
        <v>70</v>
      </c>
      <c r="I63" s="36">
        <v>65000</v>
      </c>
      <c r="J63" s="53">
        <f t="shared" si="0"/>
        <v>1865.5</v>
      </c>
      <c r="K63" s="53">
        <v>1329</v>
      </c>
      <c r="L63" s="36">
        <f t="shared" si="1"/>
        <v>1976</v>
      </c>
      <c r="M63" s="32">
        <v>125</v>
      </c>
      <c r="N63" s="36">
        <f t="shared" si="2"/>
        <v>5295.5</v>
      </c>
      <c r="O63" s="36">
        <f t="shared" si="10"/>
        <v>59704.5</v>
      </c>
    </row>
    <row r="64" spans="1:141" ht="19.5" customHeight="1" x14ac:dyDescent="0.25">
      <c r="A64" s="2">
        <v>56</v>
      </c>
      <c r="B64" t="s">
        <v>111</v>
      </c>
      <c r="C64" s="52" t="s">
        <v>110</v>
      </c>
      <c r="D64" s="52" t="s">
        <v>175</v>
      </c>
      <c r="E64" s="8" t="s">
        <v>50</v>
      </c>
      <c r="F64" s="8" t="s">
        <v>135</v>
      </c>
      <c r="G64" s="46">
        <v>44621</v>
      </c>
      <c r="H64" s="5" t="s">
        <v>70</v>
      </c>
      <c r="I64" s="36">
        <v>65000</v>
      </c>
      <c r="J64" s="53">
        <f t="shared" si="0"/>
        <v>1865.5</v>
      </c>
      <c r="K64" s="36">
        <v>0</v>
      </c>
      <c r="L64" s="36">
        <f t="shared" si="1"/>
        <v>1976</v>
      </c>
      <c r="M64" s="36">
        <v>25</v>
      </c>
      <c r="N64" s="36">
        <f t="shared" si="2"/>
        <v>3866.5</v>
      </c>
      <c r="O64" s="36">
        <f t="shared" si="10"/>
        <v>61133.5</v>
      </c>
    </row>
    <row r="65" spans="1:15" ht="19.5" customHeight="1" x14ac:dyDescent="0.25">
      <c r="A65" s="2">
        <v>57</v>
      </c>
      <c r="B65" t="s">
        <v>55</v>
      </c>
      <c r="C65" s="52" t="s">
        <v>141</v>
      </c>
      <c r="D65" s="52" t="s">
        <v>234</v>
      </c>
      <c r="E65" s="8" t="s">
        <v>50</v>
      </c>
      <c r="F65" s="8" t="s">
        <v>135</v>
      </c>
      <c r="G65" s="46">
        <v>44287</v>
      </c>
      <c r="H65" s="5" t="s">
        <v>70</v>
      </c>
      <c r="I65" s="53">
        <v>86000</v>
      </c>
      <c r="J65" s="53">
        <f t="shared" si="0"/>
        <v>2468.1999999999998</v>
      </c>
      <c r="K65" s="53">
        <v>8812.2199999999993</v>
      </c>
      <c r="L65" s="36">
        <f t="shared" si="1"/>
        <v>2614.4</v>
      </c>
      <c r="M65" s="53">
        <v>1465</v>
      </c>
      <c r="N65" s="36">
        <f t="shared" si="2"/>
        <v>15359.819999999998</v>
      </c>
      <c r="O65" s="36">
        <f t="shared" si="10"/>
        <v>70640.180000000008</v>
      </c>
    </row>
    <row r="66" spans="1:15" x14ac:dyDescent="0.25">
      <c r="A66" s="2">
        <v>58</v>
      </c>
      <c r="B66" t="s">
        <v>119</v>
      </c>
      <c r="C66" s="52" t="s">
        <v>141</v>
      </c>
      <c r="D66" s="52" t="s">
        <v>125</v>
      </c>
      <c r="E66" s="8" t="s">
        <v>50</v>
      </c>
      <c r="F66" s="8" t="s">
        <v>135</v>
      </c>
      <c r="G66" s="46">
        <v>44682</v>
      </c>
      <c r="H66" s="5" t="s">
        <v>70</v>
      </c>
      <c r="I66" s="53">
        <v>76000</v>
      </c>
      <c r="J66" s="53">
        <f t="shared" si="0"/>
        <v>2181.1999999999998</v>
      </c>
      <c r="K66" s="53">
        <v>6122.63</v>
      </c>
      <c r="L66" s="36">
        <f t="shared" si="1"/>
        <v>2310.4</v>
      </c>
      <c r="M66" s="53">
        <v>1695</v>
      </c>
      <c r="N66" s="36">
        <f t="shared" si="2"/>
        <v>12309.23</v>
      </c>
      <c r="O66" s="36">
        <f t="shared" si="10"/>
        <v>63690.770000000004</v>
      </c>
    </row>
    <row r="67" spans="1:15" x14ac:dyDescent="0.25">
      <c r="A67" s="2">
        <v>59</v>
      </c>
      <c r="B67" t="s">
        <v>122</v>
      </c>
      <c r="C67" s="52" t="s">
        <v>182</v>
      </c>
      <c r="D67" s="52" t="s">
        <v>164</v>
      </c>
      <c r="E67" s="8" t="s">
        <v>49</v>
      </c>
      <c r="F67" s="8" t="s">
        <v>135</v>
      </c>
      <c r="G67" s="46">
        <v>44197</v>
      </c>
      <c r="H67" s="25" t="s">
        <v>70</v>
      </c>
      <c r="I67" s="53">
        <v>65000</v>
      </c>
      <c r="J67" s="53">
        <f t="shared" si="0"/>
        <v>1865.5</v>
      </c>
      <c r="K67" s="53">
        <v>0</v>
      </c>
      <c r="L67" s="36">
        <f t="shared" si="1"/>
        <v>1976</v>
      </c>
      <c r="M67" s="53">
        <v>25</v>
      </c>
      <c r="N67" s="36">
        <f t="shared" si="2"/>
        <v>3866.5</v>
      </c>
      <c r="O67" s="36">
        <f t="shared" ref="O67" si="11">I67-N67</f>
        <v>61133.5</v>
      </c>
    </row>
    <row r="68" spans="1:15" x14ac:dyDescent="0.25">
      <c r="A68" s="2">
        <v>60</v>
      </c>
      <c r="B68" t="s">
        <v>123</v>
      </c>
      <c r="C68" s="52" t="s">
        <v>183</v>
      </c>
      <c r="D68" s="52" t="s">
        <v>163</v>
      </c>
      <c r="E68" s="8" t="s">
        <v>50</v>
      </c>
      <c r="F68" s="8" t="s">
        <v>135</v>
      </c>
      <c r="G68" s="46">
        <v>44652</v>
      </c>
      <c r="H68" s="25" t="s">
        <v>70</v>
      </c>
      <c r="I68" s="36">
        <v>65000</v>
      </c>
      <c r="J68" s="53">
        <f t="shared" si="0"/>
        <v>1865.5</v>
      </c>
      <c r="K68" s="36">
        <v>4427.58</v>
      </c>
      <c r="L68" s="36">
        <f t="shared" si="1"/>
        <v>1976</v>
      </c>
      <c r="M68" s="36">
        <v>25</v>
      </c>
      <c r="N68" s="36">
        <f t="shared" si="2"/>
        <v>8294.08</v>
      </c>
      <c r="O68" s="36">
        <f t="shared" ref="O68:O69" si="12">I68-N68</f>
        <v>56705.919999999998</v>
      </c>
    </row>
    <row r="69" spans="1:15" x14ac:dyDescent="0.25">
      <c r="A69" s="2">
        <v>61</v>
      </c>
      <c r="B69" t="s">
        <v>31</v>
      </c>
      <c r="C69" s="52" t="s">
        <v>183</v>
      </c>
      <c r="D69" s="52" t="s">
        <v>165</v>
      </c>
      <c r="E69" s="3" t="s">
        <v>49</v>
      </c>
      <c r="F69" s="3" t="s">
        <v>135</v>
      </c>
      <c r="G69" s="45">
        <v>44197</v>
      </c>
      <c r="H69" s="5" t="s">
        <v>70</v>
      </c>
      <c r="I69" s="36">
        <v>75000</v>
      </c>
      <c r="J69" s="53">
        <f t="shared" si="0"/>
        <v>2152.5</v>
      </c>
      <c r="K69" s="53">
        <v>1229.95</v>
      </c>
      <c r="L69" s="36">
        <f t="shared" si="1"/>
        <v>2280</v>
      </c>
      <c r="M69" s="36">
        <v>25</v>
      </c>
      <c r="N69" s="36">
        <f t="shared" si="2"/>
        <v>5687.45</v>
      </c>
      <c r="O69" s="36">
        <f t="shared" si="12"/>
        <v>69312.55</v>
      </c>
    </row>
    <row r="70" spans="1:15" x14ac:dyDescent="0.25">
      <c r="A70" s="2">
        <v>62</v>
      </c>
      <c r="B70" t="s">
        <v>35</v>
      </c>
      <c r="C70" s="52" t="s">
        <v>183</v>
      </c>
      <c r="D70" s="52" t="s">
        <v>163</v>
      </c>
      <c r="E70" s="3" t="s">
        <v>49</v>
      </c>
      <c r="F70" s="3" t="s">
        <v>135</v>
      </c>
      <c r="G70" s="45">
        <v>44197</v>
      </c>
      <c r="H70" s="5" t="s">
        <v>70</v>
      </c>
      <c r="I70" s="36">
        <v>65000</v>
      </c>
      <c r="J70" s="53">
        <f t="shared" si="0"/>
        <v>1865.5</v>
      </c>
      <c r="K70" s="53">
        <v>590.28</v>
      </c>
      <c r="L70" s="36">
        <f t="shared" si="1"/>
        <v>1976</v>
      </c>
      <c r="M70" s="36">
        <v>275</v>
      </c>
      <c r="N70" s="36">
        <f t="shared" si="2"/>
        <v>4706.78</v>
      </c>
      <c r="O70" s="36">
        <f t="shared" si="10"/>
        <v>60293.22</v>
      </c>
    </row>
    <row r="71" spans="1:15" x14ac:dyDescent="0.25">
      <c r="A71" s="2">
        <v>63</v>
      </c>
      <c r="B71" t="s">
        <v>32</v>
      </c>
      <c r="C71" s="52" t="s">
        <v>183</v>
      </c>
      <c r="D71" s="52" t="s">
        <v>166</v>
      </c>
      <c r="E71" s="3" t="s">
        <v>50</v>
      </c>
      <c r="F71" s="3" t="s">
        <v>135</v>
      </c>
      <c r="G71" s="45">
        <v>44197</v>
      </c>
      <c r="H71" s="5" t="s">
        <v>70</v>
      </c>
      <c r="I71" s="53">
        <v>65000</v>
      </c>
      <c r="J71" s="53">
        <f t="shared" si="0"/>
        <v>1865.5</v>
      </c>
      <c r="K71" s="53">
        <v>405.92</v>
      </c>
      <c r="L71" s="36">
        <f t="shared" si="1"/>
        <v>1976</v>
      </c>
      <c r="M71" s="36">
        <v>1740.46</v>
      </c>
      <c r="N71" s="36">
        <f t="shared" si="2"/>
        <v>5987.88</v>
      </c>
      <c r="O71" s="36">
        <f t="shared" si="10"/>
        <v>59012.12</v>
      </c>
    </row>
    <row r="72" spans="1:15" x14ac:dyDescent="0.25">
      <c r="A72" s="2">
        <v>64</v>
      </c>
      <c r="B72" t="s">
        <v>34</v>
      </c>
      <c r="C72" s="52" t="s">
        <v>183</v>
      </c>
      <c r="D72" s="52" t="s">
        <v>166</v>
      </c>
      <c r="E72" s="3" t="s">
        <v>49</v>
      </c>
      <c r="F72" s="3" t="s">
        <v>135</v>
      </c>
      <c r="G72" s="45">
        <v>44197</v>
      </c>
      <c r="H72" s="5" t="s">
        <v>70</v>
      </c>
      <c r="I72" s="53">
        <v>65000</v>
      </c>
      <c r="J72" s="53">
        <f t="shared" si="0"/>
        <v>1865.5</v>
      </c>
      <c r="K72" s="53">
        <v>62.83</v>
      </c>
      <c r="L72" s="36">
        <f t="shared" si="1"/>
        <v>1976</v>
      </c>
      <c r="M72" s="36">
        <v>3705.92</v>
      </c>
      <c r="N72" s="36">
        <f t="shared" si="2"/>
        <v>7610.25</v>
      </c>
      <c r="O72" s="36">
        <f t="shared" ref="O72:O92" si="13">I72-N72</f>
        <v>57389.75</v>
      </c>
    </row>
    <row r="73" spans="1:15" x14ac:dyDescent="0.25">
      <c r="A73" s="2">
        <v>65</v>
      </c>
      <c r="B73" t="s">
        <v>121</v>
      </c>
      <c r="C73" s="52" t="s">
        <v>183</v>
      </c>
      <c r="D73" s="52" t="s">
        <v>163</v>
      </c>
      <c r="E73" s="8" t="s">
        <v>50</v>
      </c>
      <c r="F73" s="8" t="s">
        <v>135</v>
      </c>
      <c r="G73" s="46">
        <v>44682</v>
      </c>
      <c r="H73" s="5" t="s">
        <v>70</v>
      </c>
      <c r="I73" s="36">
        <v>60000</v>
      </c>
      <c r="J73" s="53">
        <f t="shared" si="0"/>
        <v>1722</v>
      </c>
      <c r="K73" s="53">
        <v>0</v>
      </c>
      <c r="L73" s="36">
        <f t="shared" si="1"/>
        <v>1824</v>
      </c>
      <c r="M73" s="36">
        <v>175</v>
      </c>
      <c r="N73" s="36">
        <f t="shared" si="2"/>
        <v>3721</v>
      </c>
      <c r="O73" s="36">
        <f t="shared" si="13"/>
        <v>56279</v>
      </c>
    </row>
    <row r="74" spans="1:15" ht="18" customHeight="1" x14ac:dyDescent="0.25">
      <c r="A74" s="2">
        <v>66</v>
      </c>
      <c r="B74" t="s">
        <v>82</v>
      </c>
      <c r="C74" s="52" t="s">
        <v>45</v>
      </c>
      <c r="D74" s="52" t="s">
        <v>150</v>
      </c>
      <c r="E74" s="3" t="s">
        <v>50</v>
      </c>
      <c r="F74" s="3" t="s">
        <v>135</v>
      </c>
      <c r="G74" s="45">
        <v>44197</v>
      </c>
      <c r="H74" s="5" t="s">
        <v>70</v>
      </c>
      <c r="I74" s="53">
        <v>65000</v>
      </c>
      <c r="J74" s="53">
        <f t="shared" si="0"/>
        <v>1865.5</v>
      </c>
      <c r="K74" s="53">
        <v>590.28</v>
      </c>
      <c r="L74" s="36">
        <f t="shared" si="1"/>
        <v>1976</v>
      </c>
      <c r="M74" s="53">
        <v>25</v>
      </c>
      <c r="N74" s="36">
        <f t="shared" si="2"/>
        <v>4456.78</v>
      </c>
      <c r="O74" s="36">
        <f t="shared" ref="O74:O78" si="14">I74-N74</f>
        <v>60543.22</v>
      </c>
    </row>
    <row r="75" spans="1:15" s="15" customFormat="1" x14ac:dyDescent="0.25">
      <c r="A75" s="2">
        <v>67</v>
      </c>
      <c r="B75" t="s">
        <v>83</v>
      </c>
      <c r="C75" s="52" t="s">
        <v>45</v>
      </c>
      <c r="D75" s="52" t="s">
        <v>168</v>
      </c>
      <c r="E75" s="3" t="s">
        <v>49</v>
      </c>
      <c r="F75" s="3" t="s">
        <v>135</v>
      </c>
      <c r="G75" s="45">
        <v>44562</v>
      </c>
      <c r="H75" s="5" t="s">
        <v>70</v>
      </c>
      <c r="I75" s="53">
        <v>50000</v>
      </c>
      <c r="J75" s="53">
        <f t="shared" si="0"/>
        <v>1435</v>
      </c>
      <c r="K75" s="53">
        <v>0</v>
      </c>
      <c r="L75" s="36">
        <f t="shared" si="1"/>
        <v>1520</v>
      </c>
      <c r="M75" s="36">
        <v>175</v>
      </c>
      <c r="N75" s="36">
        <f t="shared" si="2"/>
        <v>3130</v>
      </c>
      <c r="O75" s="36">
        <f t="shared" si="14"/>
        <v>46870</v>
      </c>
    </row>
    <row r="76" spans="1:15" s="15" customFormat="1" ht="15.75" customHeight="1" x14ac:dyDescent="0.25">
      <c r="A76" s="2">
        <v>68</v>
      </c>
      <c r="B76" t="s">
        <v>120</v>
      </c>
      <c r="C76" s="52" t="s">
        <v>45</v>
      </c>
      <c r="D76" s="52" t="s">
        <v>212</v>
      </c>
      <c r="E76" s="3" t="s">
        <v>49</v>
      </c>
      <c r="F76" s="3" t="s">
        <v>135</v>
      </c>
      <c r="G76" s="45">
        <v>44682</v>
      </c>
      <c r="H76" s="5" t="s">
        <v>70</v>
      </c>
      <c r="I76" s="53">
        <v>65000</v>
      </c>
      <c r="J76" s="53">
        <f t="shared" ref="J76:J101" si="15">I76*0.0287</f>
        <v>1865.5</v>
      </c>
      <c r="K76" s="53">
        <v>839.16</v>
      </c>
      <c r="L76" s="36">
        <f t="shared" ref="L76:L101" si="16">I76*0.0304</f>
        <v>1976</v>
      </c>
      <c r="M76" s="36">
        <v>175</v>
      </c>
      <c r="N76" s="36">
        <f t="shared" si="2"/>
        <v>4855.66</v>
      </c>
      <c r="O76" s="36">
        <f t="shared" si="14"/>
        <v>60144.34</v>
      </c>
    </row>
    <row r="77" spans="1:15" x14ac:dyDescent="0.25">
      <c r="A77" s="2">
        <v>69</v>
      </c>
      <c r="B77" t="s">
        <v>79</v>
      </c>
      <c r="C77" s="52" t="s">
        <v>181</v>
      </c>
      <c r="D77" s="52" t="s">
        <v>150</v>
      </c>
      <c r="E77" s="8" t="s">
        <v>49</v>
      </c>
      <c r="F77" s="8" t="s">
        <v>135</v>
      </c>
      <c r="G77" s="46">
        <v>44197</v>
      </c>
      <c r="H77" s="5" t="s">
        <v>70</v>
      </c>
      <c r="I77" s="53">
        <v>65000</v>
      </c>
      <c r="J77" s="53">
        <f t="shared" si="15"/>
        <v>1865.5</v>
      </c>
      <c r="K77" s="53">
        <v>405.92</v>
      </c>
      <c r="L77" s="36">
        <f t="shared" si="16"/>
        <v>1976</v>
      </c>
      <c r="M77" s="36">
        <v>1890.46</v>
      </c>
      <c r="N77" s="36">
        <f t="shared" ref="N77:N101" si="17">J77+K77+L77+M77</f>
        <v>6137.88</v>
      </c>
      <c r="O77" s="36">
        <f t="shared" si="14"/>
        <v>58862.12</v>
      </c>
    </row>
    <row r="78" spans="1:15" s="15" customFormat="1" ht="15.75" customHeight="1" x14ac:dyDescent="0.25">
      <c r="A78" s="2">
        <v>70</v>
      </c>
      <c r="B78" t="s">
        <v>33</v>
      </c>
      <c r="C78" s="52" t="s">
        <v>45</v>
      </c>
      <c r="D78" s="52" t="s">
        <v>167</v>
      </c>
      <c r="E78" s="3" t="s">
        <v>50</v>
      </c>
      <c r="F78" s="3" t="s">
        <v>135</v>
      </c>
      <c r="G78" s="45">
        <v>44197</v>
      </c>
      <c r="H78" s="5" t="s">
        <v>70</v>
      </c>
      <c r="I78" s="36">
        <v>86000</v>
      </c>
      <c r="J78" s="53">
        <f t="shared" si="15"/>
        <v>2468.1999999999998</v>
      </c>
      <c r="K78" s="36">
        <v>8812.2199999999993</v>
      </c>
      <c r="L78" s="36">
        <f t="shared" si="16"/>
        <v>2614.4</v>
      </c>
      <c r="M78" s="36">
        <v>25</v>
      </c>
      <c r="N78" s="36">
        <f t="shared" si="17"/>
        <v>13919.819999999998</v>
      </c>
      <c r="O78" s="36">
        <f t="shared" si="14"/>
        <v>72080.180000000008</v>
      </c>
    </row>
    <row r="79" spans="1:15" s="15" customFormat="1" ht="15.75" customHeight="1" x14ac:dyDescent="0.25">
      <c r="A79" s="2">
        <v>71</v>
      </c>
      <c r="B79" t="s">
        <v>84</v>
      </c>
      <c r="C79" s="52" t="s">
        <v>45</v>
      </c>
      <c r="D79" s="52" t="s">
        <v>168</v>
      </c>
      <c r="E79" s="3" t="s">
        <v>49</v>
      </c>
      <c r="F79" s="3" t="s">
        <v>135</v>
      </c>
      <c r="G79" s="45">
        <v>44866</v>
      </c>
      <c r="H79" s="5" t="s">
        <v>70</v>
      </c>
      <c r="I79" s="53">
        <v>50000</v>
      </c>
      <c r="J79" s="53">
        <f t="shared" si="15"/>
        <v>1435</v>
      </c>
      <c r="K79" s="36">
        <v>0</v>
      </c>
      <c r="L79" s="36">
        <f t="shared" si="16"/>
        <v>1520</v>
      </c>
      <c r="M79" s="36">
        <v>1890.46</v>
      </c>
      <c r="N79" s="36">
        <f t="shared" si="17"/>
        <v>4845.46</v>
      </c>
      <c r="O79" s="55">
        <f t="shared" ref="O79" si="18">I79-N79</f>
        <v>45154.54</v>
      </c>
    </row>
    <row r="80" spans="1:15" s="15" customFormat="1" ht="15.75" customHeight="1" x14ac:dyDescent="0.25">
      <c r="A80" s="2">
        <v>72</v>
      </c>
      <c r="B80" t="s">
        <v>160</v>
      </c>
      <c r="C80" s="52" t="s">
        <v>127</v>
      </c>
      <c r="D80" s="52" t="s">
        <v>213</v>
      </c>
      <c r="E80" s="8" t="s">
        <v>50</v>
      </c>
      <c r="F80" s="8" t="s">
        <v>135</v>
      </c>
      <c r="G80" s="46">
        <v>44593</v>
      </c>
      <c r="H80" s="29" t="s">
        <v>70</v>
      </c>
      <c r="I80" s="53">
        <v>165000</v>
      </c>
      <c r="J80" s="53">
        <f t="shared" si="15"/>
        <v>4735.5</v>
      </c>
      <c r="K80" s="36">
        <v>27394.99</v>
      </c>
      <c r="L80" s="36">
        <f t="shared" si="16"/>
        <v>5016</v>
      </c>
      <c r="M80" s="36">
        <v>25</v>
      </c>
      <c r="N80" s="36">
        <f t="shared" si="17"/>
        <v>37171.490000000005</v>
      </c>
      <c r="O80" s="36">
        <f>I80-N80</f>
        <v>127828.51</v>
      </c>
    </row>
    <row r="81" spans="1:15" ht="18" customHeight="1" x14ac:dyDescent="0.25">
      <c r="A81" s="2">
        <v>73</v>
      </c>
      <c r="B81" t="s">
        <v>86</v>
      </c>
      <c r="C81" s="52" t="s">
        <v>30</v>
      </c>
      <c r="D81" s="52" t="s">
        <v>189</v>
      </c>
      <c r="E81" s="20" t="s">
        <v>50</v>
      </c>
      <c r="F81" s="20" t="s">
        <v>135</v>
      </c>
      <c r="G81" s="47">
        <v>44593</v>
      </c>
      <c r="H81" s="5" t="s">
        <v>70</v>
      </c>
      <c r="I81" s="53">
        <v>70000</v>
      </c>
      <c r="J81" s="53">
        <f t="shared" si="15"/>
        <v>2009</v>
      </c>
      <c r="K81" s="53">
        <v>5368.48</v>
      </c>
      <c r="L81" s="36">
        <f t="shared" si="16"/>
        <v>2128</v>
      </c>
      <c r="M81" s="53">
        <v>1525</v>
      </c>
      <c r="N81" s="36">
        <f t="shared" si="17"/>
        <v>11030.48</v>
      </c>
      <c r="O81" s="36">
        <f t="shared" ref="O81:O82" si="19">I81-N81</f>
        <v>58969.520000000004</v>
      </c>
    </row>
    <row r="82" spans="1:15" x14ac:dyDescent="0.25">
      <c r="A82" s="2">
        <v>74</v>
      </c>
      <c r="B82" t="s">
        <v>87</v>
      </c>
      <c r="C82" s="52" t="s">
        <v>30</v>
      </c>
      <c r="D82" s="52" t="s">
        <v>88</v>
      </c>
      <c r="E82" s="20" t="s">
        <v>50</v>
      </c>
      <c r="F82" s="20" t="s">
        <v>135</v>
      </c>
      <c r="G82" s="47">
        <v>44594</v>
      </c>
      <c r="H82" s="5" t="s">
        <v>70</v>
      </c>
      <c r="I82" s="36">
        <v>60000</v>
      </c>
      <c r="J82" s="53">
        <f t="shared" si="15"/>
        <v>1722</v>
      </c>
      <c r="K82" s="36">
        <v>0</v>
      </c>
      <c r="L82" s="36">
        <f t="shared" si="16"/>
        <v>1824</v>
      </c>
      <c r="M82" s="36">
        <v>175</v>
      </c>
      <c r="N82" s="36">
        <f t="shared" si="17"/>
        <v>3721</v>
      </c>
      <c r="O82" s="36">
        <f t="shared" si="19"/>
        <v>56279</v>
      </c>
    </row>
    <row r="83" spans="1:15" x14ac:dyDescent="0.25">
      <c r="A83" s="2">
        <v>75</v>
      </c>
      <c r="B83" t="s">
        <v>69</v>
      </c>
      <c r="C83" s="52" t="s">
        <v>148</v>
      </c>
      <c r="D83" s="52" t="s">
        <v>202</v>
      </c>
      <c r="E83" s="8" t="s">
        <v>49</v>
      </c>
      <c r="F83" s="8" t="s">
        <v>135</v>
      </c>
      <c r="G83" s="46">
        <v>44593</v>
      </c>
      <c r="H83" s="25" t="s">
        <v>70</v>
      </c>
      <c r="I83" s="53">
        <v>100000</v>
      </c>
      <c r="J83" s="53">
        <f t="shared" si="15"/>
        <v>2870</v>
      </c>
      <c r="K83" s="36">
        <v>11676.5</v>
      </c>
      <c r="L83" s="36">
        <f t="shared" si="16"/>
        <v>3040</v>
      </c>
      <c r="M83" s="36">
        <v>1740.46</v>
      </c>
      <c r="N83" s="36">
        <f t="shared" si="17"/>
        <v>19326.96</v>
      </c>
      <c r="O83" s="36">
        <f t="shared" si="13"/>
        <v>80673.040000000008</v>
      </c>
    </row>
    <row r="84" spans="1:15" s="15" customFormat="1" x14ac:dyDescent="0.25">
      <c r="A84" s="2">
        <v>76</v>
      </c>
      <c r="B84" t="s">
        <v>97</v>
      </c>
      <c r="C84" s="52" t="s">
        <v>96</v>
      </c>
      <c r="D84" s="52" t="s">
        <v>171</v>
      </c>
      <c r="E84" s="8" t="s">
        <v>49</v>
      </c>
      <c r="F84" s="8" t="s">
        <v>135</v>
      </c>
      <c r="G84" s="46">
        <v>44593</v>
      </c>
      <c r="H84" s="7" t="s">
        <v>70</v>
      </c>
      <c r="I84" s="53">
        <v>101000</v>
      </c>
      <c r="J84" s="53">
        <f t="shared" si="15"/>
        <v>2898.7</v>
      </c>
      <c r="K84" s="53">
        <v>11911.73</v>
      </c>
      <c r="L84" s="36">
        <f t="shared" si="16"/>
        <v>3070.4</v>
      </c>
      <c r="M84" s="36">
        <v>1740.46</v>
      </c>
      <c r="N84" s="36">
        <f t="shared" si="17"/>
        <v>19621.29</v>
      </c>
      <c r="O84" s="36">
        <f t="shared" si="13"/>
        <v>81378.709999999992</v>
      </c>
    </row>
    <row r="85" spans="1:15" x14ac:dyDescent="0.25">
      <c r="A85" s="2">
        <v>77</v>
      </c>
      <c r="B85" t="s">
        <v>116</v>
      </c>
      <c r="C85" s="52" t="s">
        <v>96</v>
      </c>
      <c r="D85" s="52" t="s">
        <v>172</v>
      </c>
      <c r="E85" s="8" t="s">
        <v>50</v>
      </c>
      <c r="F85" s="8" t="s">
        <v>135</v>
      </c>
      <c r="G85" s="46">
        <v>44652</v>
      </c>
      <c r="H85" s="7" t="s">
        <v>70</v>
      </c>
      <c r="I85" s="38">
        <v>60000</v>
      </c>
      <c r="J85" s="53">
        <f t="shared" si="15"/>
        <v>1722</v>
      </c>
      <c r="K85" s="36">
        <v>3486.68</v>
      </c>
      <c r="L85" s="36">
        <f t="shared" si="16"/>
        <v>1824</v>
      </c>
      <c r="M85" s="36">
        <v>25</v>
      </c>
      <c r="N85" s="36">
        <f t="shared" si="17"/>
        <v>7057.68</v>
      </c>
      <c r="O85" s="36">
        <f t="shared" si="13"/>
        <v>52942.32</v>
      </c>
    </row>
    <row r="86" spans="1:15" x14ac:dyDescent="0.25">
      <c r="A86" s="2">
        <v>78</v>
      </c>
      <c r="B86" t="s">
        <v>162</v>
      </c>
      <c r="C86" s="52" t="s">
        <v>96</v>
      </c>
      <c r="D86" s="52" t="s">
        <v>172</v>
      </c>
      <c r="E86" s="8" t="s">
        <v>49</v>
      </c>
      <c r="F86" s="8" t="s">
        <v>135</v>
      </c>
      <c r="G86" s="46">
        <v>44805</v>
      </c>
      <c r="H86" s="7" t="s">
        <v>70</v>
      </c>
      <c r="I86" s="38">
        <v>50000</v>
      </c>
      <c r="J86" s="53">
        <f t="shared" si="15"/>
        <v>1435</v>
      </c>
      <c r="K86" s="36">
        <v>0</v>
      </c>
      <c r="L86" s="36">
        <f t="shared" si="16"/>
        <v>1520</v>
      </c>
      <c r="M86" s="36">
        <v>175</v>
      </c>
      <c r="N86" s="36">
        <f>J86+K86+L86+M86</f>
        <v>3130</v>
      </c>
      <c r="O86" s="36">
        <f t="shared" si="13"/>
        <v>46870</v>
      </c>
    </row>
    <row r="87" spans="1:15" x14ac:dyDescent="0.25">
      <c r="A87" s="2">
        <v>79</v>
      </c>
      <c r="B87" t="s">
        <v>137</v>
      </c>
      <c r="C87" s="52" t="s">
        <v>96</v>
      </c>
      <c r="D87" s="52" t="s">
        <v>172</v>
      </c>
      <c r="E87" s="8" t="s">
        <v>49</v>
      </c>
      <c r="F87" s="8" t="s">
        <v>135</v>
      </c>
      <c r="G87" s="46">
        <v>44713</v>
      </c>
      <c r="H87" s="7" t="s">
        <v>70</v>
      </c>
      <c r="I87" s="53">
        <v>60000</v>
      </c>
      <c r="J87" s="53">
        <f t="shared" si="15"/>
        <v>1722</v>
      </c>
      <c r="K87" s="36">
        <v>0</v>
      </c>
      <c r="L87" s="36">
        <f t="shared" si="16"/>
        <v>1824</v>
      </c>
      <c r="M87" s="53">
        <v>25</v>
      </c>
      <c r="N87" s="36">
        <f t="shared" si="17"/>
        <v>3571</v>
      </c>
      <c r="O87" s="36">
        <f t="shared" si="13"/>
        <v>56429</v>
      </c>
    </row>
    <row r="88" spans="1:15" x14ac:dyDescent="0.25">
      <c r="A88" s="2">
        <v>80</v>
      </c>
      <c r="B88" t="s">
        <v>117</v>
      </c>
      <c r="C88" s="52" t="s">
        <v>113</v>
      </c>
      <c r="D88" s="52" t="s">
        <v>203</v>
      </c>
      <c r="E88" s="23" t="s">
        <v>50</v>
      </c>
      <c r="F88" s="23" t="s">
        <v>135</v>
      </c>
      <c r="G88" s="48">
        <v>44662</v>
      </c>
      <c r="H88" s="24" t="s">
        <v>70</v>
      </c>
      <c r="I88" s="36">
        <v>115000</v>
      </c>
      <c r="J88" s="53">
        <f t="shared" si="15"/>
        <v>3300.5</v>
      </c>
      <c r="K88" s="36">
        <v>15633.74</v>
      </c>
      <c r="L88" s="36">
        <f t="shared" si="16"/>
        <v>3496</v>
      </c>
      <c r="M88" s="36">
        <v>175</v>
      </c>
      <c r="N88" s="36">
        <f t="shared" si="17"/>
        <v>22605.239999999998</v>
      </c>
      <c r="O88" s="36">
        <f t="shared" si="13"/>
        <v>92394.760000000009</v>
      </c>
    </row>
    <row r="89" spans="1:15" x14ac:dyDescent="0.25">
      <c r="A89" s="2">
        <v>81</v>
      </c>
      <c r="B89" t="s">
        <v>68</v>
      </c>
      <c r="C89" s="52" t="s">
        <v>112</v>
      </c>
      <c r="D89" s="52" t="s">
        <v>214</v>
      </c>
      <c r="E89" s="22" t="s">
        <v>50</v>
      </c>
      <c r="F89" s="22" t="s">
        <v>135</v>
      </c>
      <c r="G89" s="49">
        <v>44470</v>
      </c>
      <c r="H89" s="5" t="s">
        <v>70</v>
      </c>
      <c r="I89" s="53">
        <v>89500</v>
      </c>
      <c r="J89" s="53">
        <f>I89*0.0287</f>
        <v>2568.65</v>
      </c>
      <c r="K89" s="53">
        <v>9635.51</v>
      </c>
      <c r="L89" s="36">
        <f t="shared" si="16"/>
        <v>2720.8</v>
      </c>
      <c r="M89" s="53">
        <v>175</v>
      </c>
      <c r="N89" s="36">
        <f t="shared" si="17"/>
        <v>15099.96</v>
      </c>
      <c r="O89" s="36">
        <f t="shared" si="13"/>
        <v>74400.040000000008</v>
      </c>
    </row>
    <row r="90" spans="1:15" s="15" customFormat="1" x14ac:dyDescent="0.25">
      <c r="A90" s="2">
        <v>82</v>
      </c>
      <c r="B90" t="s">
        <v>142</v>
      </c>
      <c r="C90" s="52" t="s">
        <v>112</v>
      </c>
      <c r="D90" s="52" t="s">
        <v>170</v>
      </c>
      <c r="E90" s="22" t="s">
        <v>49</v>
      </c>
      <c r="F90" s="22" t="s">
        <v>135</v>
      </c>
      <c r="G90" s="49">
        <v>44593</v>
      </c>
      <c r="H90" s="5" t="s">
        <v>70</v>
      </c>
      <c r="I90" s="53">
        <v>47000</v>
      </c>
      <c r="J90" s="53">
        <f t="shared" si="15"/>
        <v>1348.9</v>
      </c>
      <c r="K90" s="53">
        <v>0</v>
      </c>
      <c r="L90" s="36">
        <f t="shared" si="16"/>
        <v>1428.8</v>
      </c>
      <c r="M90" s="53">
        <v>25</v>
      </c>
      <c r="N90" s="36">
        <f>J90+K90+L90+M90</f>
        <v>2802.7</v>
      </c>
      <c r="O90" s="36">
        <f t="shared" si="13"/>
        <v>44197.3</v>
      </c>
    </row>
    <row r="91" spans="1:15" s="15" customFormat="1" x14ac:dyDescent="0.25">
      <c r="A91" s="2">
        <v>83</v>
      </c>
      <c r="B91" t="s">
        <v>99</v>
      </c>
      <c r="C91" s="52" t="s">
        <v>112</v>
      </c>
      <c r="D91" s="52" t="s">
        <v>170</v>
      </c>
      <c r="E91" s="22" t="s">
        <v>50</v>
      </c>
      <c r="F91" s="22" t="s">
        <v>135</v>
      </c>
      <c r="G91" s="49">
        <v>44593</v>
      </c>
      <c r="H91" s="5" t="s">
        <v>70</v>
      </c>
      <c r="I91" s="36">
        <v>55000</v>
      </c>
      <c r="J91" s="53">
        <f t="shared" si="15"/>
        <v>1578.5</v>
      </c>
      <c r="K91" s="53">
        <v>0</v>
      </c>
      <c r="L91" s="36">
        <f t="shared" si="16"/>
        <v>1672</v>
      </c>
      <c r="M91" s="36">
        <v>175</v>
      </c>
      <c r="N91" s="36">
        <f t="shared" si="17"/>
        <v>3425.5</v>
      </c>
      <c r="O91" s="36">
        <f t="shared" si="13"/>
        <v>51574.5</v>
      </c>
    </row>
    <row r="92" spans="1:15" s="15" customFormat="1" ht="13.5" customHeight="1" x14ac:dyDescent="0.25">
      <c r="A92" s="2">
        <v>84</v>
      </c>
      <c r="B92" t="s">
        <v>100</v>
      </c>
      <c r="C92" s="52" t="s">
        <v>112</v>
      </c>
      <c r="D92" s="52" t="s">
        <v>170</v>
      </c>
      <c r="E92" s="22" t="s">
        <v>49</v>
      </c>
      <c r="F92" s="22" t="s">
        <v>135</v>
      </c>
      <c r="G92" s="49">
        <v>44593</v>
      </c>
      <c r="H92" s="5" t="s">
        <v>70</v>
      </c>
      <c r="I92" s="36">
        <v>55000</v>
      </c>
      <c r="J92" s="53">
        <f t="shared" si="15"/>
        <v>1578.5</v>
      </c>
      <c r="K92" s="53">
        <v>0</v>
      </c>
      <c r="L92" s="36">
        <f t="shared" si="16"/>
        <v>1672</v>
      </c>
      <c r="M92" s="36">
        <v>175</v>
      </c>
      <c r="N92" s="36">
        <f t="shared" si="17"/>
        <v>3425.5</v>
      </c>
      <c r="O92" s="36">
        <f t="shared" si="13"/>
        <v>51574.5</v>
      </c>
    </row>
    <row r="93" spans="1:15" s="15" customFormat="1" ht="13.5" customHeight="1" x14ac:dyDescent="0.25">
      <c r="A93" s="2">
        <v>85</v>
      </c>
      <c r="B93" t="s">
        <v>143</v>
      </c>
      <c r="C93" s="52" t="s">
        <v>136</v>
      </c>
      <c r="D93" s="52" t="s">
        <v>169</v>
      </c>
      <c r="E93" s="23" t="s">
        <v>49</v>
      </c>
      <c r="F93" s="23" t="s">
        <v>135</v>
      </c>
      <c r="G93" s="50">
        <v>44819</v>
      </c>
      <c r="H93" s="35" t="s">
        <v>70</v>
      </c>
      <c r="I93" s="53">
        <v>50000</v>
      </c>
      <c r="J93" s="53">
        <f t="shared" si="15"/>
        <v>1435</v>
      </c>
      <c r="K93" s="53">
        <v>0</v>
      </c>
      <c r="L93" s="36">
        <f t="shared" si="16"/>
        <v>1520</v>
      </c>
      <c r="M93" s="53">
        <v>175</v>
      </c>
      <c r="N93" s="36">
        <f t="shared" si="17"/>
        <v>3130</v>
      </c>
      <c r="O93" s="36">
        <f>I93-N93</f>
        <v>46870</v>
      </c>
    </row>
    <row r="94" spans="1:15" s="15" customFormat="1" ht="13.5" customHeight="1" x14ac:dyDescent="0.25">
      <c r="A94" s="2">
        <v>86</v>
      </c>
      <c r="B94" t="s">
        <v>114</v>
      </c>
      <c r="C94" s="52" t="s">
        <v>136</v>
      </c>
      <c r="D94" s="52" t="s">
        <v>169</v>
      </c>
      <c r="E94" s="23" t="s">
        <v>49</v>
      </c>
      <c r="F94" s="23" t="s">
        <v>135</v>
      </c>
      <c r="G94" s="48">
        <v>44470</v>
      </c>
      <c r="H94" s="24" t="s">
        <v>70</v>
      </c>
      <c r="I94" s="53">
        <v>60000</v>
      </c>
      <c r="J94" s="53">
        <f t="shared" si="15"/>
        <v>1722</v>
      </c>
      <c r="K94" s="53">
        <v>0</v>
      </c>
      <c r="L94" s="36">
        <f>I94*0.0304</f>
        <v>1824</v>
      </c>
      <c r="M94" s="36">
        <v>25</v>
      </c>
      <c r="N94" s="36">
        <f t="shared" si="17"/>
        <v>3571</v>
      </c>
      <c r="O94" s="36">
        <f t="shared" ref="O94" si="20">I94-N94</f>
        <v>56429</v>
      </c>
    </row>
    <row r="95" spans="1:15" s="15" customFormat="1" ht="13.5" customHeight="1" x14ac:dyDescent="0.25">
      <c r="A95" s="2">
        <v>87</v>
      </c>
      <c r="B95" t="s">
        <v>115</v>
      </c>
      <c r="C95" s="52" t="s">
        <v>136</v>
      </c>
      <c r="D95" s="52" t="s">
        <v>169</v>
      </c>
      <c r="E95" s="23" t="s">
        <v>50</v>
      </c>
      <c r="F95" s="23" t="s">
        <v>135</v>
      </c>
      <c r="G95" s="48">
        <v>44593</v>
      </c>
      <c r="H95" s="24" t="s">
        <v>70</v>
      </c>
      <c r="I95" s="53">
        <v>76000</v>
      </c>
      <c r="J95" s="53">
        <f t="shared" si="15"/>
        <v>2181.1999999999998</v>
      </c>
      <c r="K95" s="53">
        <v>0</v>
      </c>
      <c r="L95" s="36">
        <f t="shared" si="16"/>
        <v>2310.4</v>
      </c>
      <c r="M95" s="53">
        <v>175</v>
      </c>
      <c r="N95" s="36">
        <f t="shared" si="17"/>
        <v>4666.6000000000004</v>
      </c>
      <c r="O95" s="36">
        <f t="shared" ref="O95" si="21">I95-N95</f>
        <v>71333.399999999994</v>
      </c>
    </row>
    <row r="96" spans="1:15" s="15" customFormat="1" ht="13.5" customHeight="1" x14ac:dyDescent="0.25">
      <c r="A96" s="2">
        <v>88</v>
      </c>
      <c r="B96" t="s">
        <v>188</v>
      </c>
      <c r="C96" s="52" t="s">
        <v>136</v>
      </c>
      <c r="D96" s="52" t="s">
        <v>204</v>
      </c>
      <c r="E96" s="23" t="s">
        <v>49</v>
      </c>
      <c r="F96" s="23" t="s">
        <v>135</v>
      </c>
      <c r="G96" s="48">
        <v>44719</v>
      </c>
      <c r="H96" s="24" t="s">
        <v>70</v>
      </c>
      <c r="I96" s="53">
        <v>89500</v>
      </c>
      <c r="J96" s="53">
        <f t="shared" si="15"/>
        <v>2568.65</v>
      </c>
      <c r="K96" s="53">
        <v>4895.1099999999997</v>
      </c>
      <c r="L96" s="36">
        <f t="shared" si="16"/>
        <v>2720.8</v>
      </c>
      <c r="M96" s="53">
        <v>175</v>
      </c>
      <c r="N96" s="53">
        <v>10359.56</v>
      </c>
      <c r="O96" s="36">
        <f t="shared" ref="O96:O101" si="22">I96-N96</f>
        <v>79140.44</v>
      </c>
    </row>
    <row r="97" spans="1:15" s="79" customFormat="1" x14ac:dyDescent="0.25">
      <c r="A97" s="81">
        <v>89</v>
      </c>
      <c r="B97" s="80" t="s">
        <v>27</v>
      </c>
      <c r="C97" s="82" t="s">
        <v>128</v>
      </c>
      <c r="D97" s="82" t="s">
        <v>205</v>
      </c>
      <c r="E97" s="83" t="s">
        <v>50</v>
      </c>
      <c r="F97" s="83" t="s">
        <v>135</v>
      </c>
      <c r="G97" s="84">
        <v>44276</v>
      </c>
      <c r="H97" s="85" t="s">
        <v>70</v>
      </c>
      <c r="I97" s="55">
        <v>100000</v>
      </c>
      <c r="J97" s="86">
        <f t="shared" si="15"/>
        <v>2870</v>
      </c>
      <c r="K97" s="86">
        <v>12105.37</v>
      </c>
      <c r="L97" s="55">
        <f t="shared" si="16"/>
        <v>3040</v>
      </c>
      <c r="M97" s="55">
        <v>565</v>
      </c>
      <c r="N97" s="55">
        <f t="shared" si="17"/>
        <v>18580.370000000003</v>
      </c>
      <c r="O97" s="55">
        <f t="shared" si="22"/>
        <v>81419.63</v>
      </c>
    </row>
    <row r="98" spans="1:15" s="14" customFormat="1" x14ac:dyDescent="0.25">
      <c r="A98" s="2">
        <v>90</v>
      </c>
      <c r="B98" t="s">
        <v>145</v>
      </c>
      <c r="C98" s="52" t="s">
        <v>128</v>
      </c>
      <c r="D98" s="52" t="s">
        <v>190</v>
      </c>
      <c r="E98" s="3" t="s">
        <v>50</v>
      </c>
      <c r="F98" s="3" t="s">
        <v>135</v>
      </c>
      <c r="G98" s="45">
        <v>44593</v>
      </c>
      <c r="H98" s="2" t="s">
        <v>70</v>
      </c>
      <c r="I98" s="36">
        <v>47000</v>
      </c>
      <c r="J98" s="53">
        <f t="shared" si="15"/>
        <v>1348.9</v>
      </c>
      <c r="K98" s="36">
        <v>0</v>
      </c>
      <c r="L98" s="36">
        <f t="shared" si="16"/>
        <v>1428.8</v>
      </c>
      <c r="M98" s="36">
        <v>25</v>
      </c>
      <c r="N98" s="36">
        <f t="shared" si="17"/>
        <v>2802.7</v>
      </c>
      <c r="O98" s="36">
        <f t="shared" si="22"/>
        <v>44197.3</v>
      </c>
    </row>
    <row r="99" spans="1:15" s="14" customFormat="1" x14ac:dyDescent="0.25">
      <c r="A99" s="2">
        <v>91</v>
      </c>
      <c r="B99" t="s">
        <v>18</v>
      </c>
      <c r="C99" s="52" t="s">
        <v>39</v>
      </c>
      <c r="D99" s="52" t="s">
        <v>206</v>
      </c>
      <c r="E99" s="3" t="s">
        <v>50</v>
      </c>
      <c r="F99" s="3" t="s">
        <v>135</v>
      </c>
      <c r="G99" s="45">
        <v>44279</v>
      </c>
      <c r="H99" s="5" t="s">
        <v>70</v>
      </c>
      <c r="I99" s="36">
        <v>145000</v>
      </c>
      <c r="J99" s="53">
        <f t="shared" si="15"/>
        <v>4161.5</v>
      </c>
      <c r="K99" s="53">
        <v>22690.49</v>
      </c>
      <c r="L99" s="36">
        <f t="shared" si="16"/>
        <v>4408</v>
      </c>
      <c r="M99" s="36">
        <v>25</v>
      </c>
      <c r="N99" s="36">
        <f t="shared" si="17"/>
        <v>31284.99</v>
      </c>
      <c r="O99" s="36">
        <f t="shared" si="22"/>
        <v>113715.01</v>
      </c>
    </row>
    <row r="100" spans="1:15" s="14" customFormat="1" x14ac:dyDescent="0.25">
      <c r="A100" s="2">
        <v>92</v>
      </c>
      <c r="B100" t="s">
        <v>85</v>
      </c>
      <c r="C100" s="52" t="s">
        <v>39</v>
      </c>
      <c r="D100" s="52" t="s">
        <v>207</v>
      </c>
      <c r="E100" s="3" t="s">
        <v>50</v>
      </c>
      <c r="F100" s="3" t="s">
        <v>135</v>
      </c>
      <c r="G100" s="45">
        <v>44593</v>
      </c>
      <c r="H100" s="5" t="s">
        <v>70</v>
      </c>
      <c r="I100" s="36">
        <v>85000</v>
      </c>
      <c r="J100" s="53">
        <f t="shared" si="15"/>
        <v>2439.5</v>
      </c>
      <c r="K100" s="36">
        <v>8576.99</v>
      </c>
      <c r="L100" s="36">
        <f t="shared" si="16"/>
        <v>2584</v>
      </c>
      <c r="M100" s="36">
        <v>175</v>
      </c>
      <c r="N100" s="36">
        <f t="shared" si="17"/>
        <v>13775.49</v>
      </c>
      <c r="O100" s="36">
        <f t="shared" si="22"/>
        <v>71224.509999999995</v>
      </c>
    </row>
    <row r="101" spans="1:15" s="28" customFormat="1" x14ac:dyDescent="0.25">
      <c r="A101" s="2">
        <v>93</v>
      </c>
      <c r="B101" t="s">
        <v>161</v>
      </c>
      <c r="C101" s="52" t="s">
        <v>231</v>
      </c>
      <c r="D101" s="52" t="s">
        <v>232</v>
      </c>
      <c r="E101" s="3" t="s">
        <v>50</v>
      </c>
      <c r="F101" s="3" t="s">
        <v>135</v>
      </c>
      <c r="G101" s="45">
        <v>44594</v>
      </c>
      <c r="H101" s="5" t="s">
        <v>70</v>
      </c>
      <c r="I101" s="36">
        <v>65000</v>
      </c>
      <c r="J101" s="53">
        <f t="shared" si="15"/>
        <v>1865.5</v>
      </c>
      <c r="K101" s="53">
        <v>8</v>
      </c>
      <c r="L101" s="36">
        <f t="shared" si="16"/>
        <v>1976</v>
      </c>
      <c r="M101" s="36">
        <v>25</v>
      </c>
      <c r="N101" s="36">
        <f t="shared" si="17"/>
        <v>3874.5</v>
      </c>
      <c r="O101" s="36">
        <f t="shared" si="22"/>
        <v>61125.5</v>
      </c>
    </row>
    <row r="102" spans="1:15" ht="15.75" x14ac:dyDescent="0.25">
      <c r="A102" s="6"/>
      <c r="B102" s="26" t="s">
        <v>235</v>
      </c>
      <c r="C102" s="26"/>
      <c r="D102" s="27"/>
      <c r="E102" s="9"/>
      <c r="F102" s="9"/>
      <c r="G102" s="9"/>
      <c r="H102" s="9"/>
      <c r="I102" s="33">
        <f>SUM(I9:I101)</f>
        <v>7045000</v>
      </c>
      <c r="J102" s="33">
        <f t="shared" ref="J102" si="23">SUM(J9:J101)</f>
        <v>202191.5</v>
      </c>
      <c r="K102" s="33">
        <f>SUM(K9:K101)</f>
        <v>504454.60999999981</v>
      </c>
      <c r="L102" s="33">
        <f>SUM(L9:L101)</f>
        <v>214167.99999999994</v>
      </c>
      <c r="M102" s="33">
        <f>SUM(M9:M101)</f>
        <v>137184.61000000004</v>
      </c>
      <c r="N102" s="33">
        <f>SUM(N9:N101)</f>
        <v>1057998.7199999995</v>
      </c>
      <c r="O102" s="33">
        <f>SUM(O9:O101)</f>
        <v>5987001.2799999984</v>
      </c>
    </row>
    <row r="103" spans="1:15" s="79" customFormat="1" ht="33.75" x14ac:dyDescent="0.5">
      <c r="A103" s="87"/>
      <c r="B103" s="10"/>
      <c r="C103" s="88"/>
      <c r="D103" s="88"/>
      <c r="E103" s="88"/>
      <c r="F103" s="89"/>
      <c r="G103" s="88"/>
      <c r="H103" s="90"/>
      <c r="I103" s="91"/>
      <c r="J103" s="90"/>
      <c r="K103" s="90"/>
      <c r="L103" s="90"/>
      <c r="M103" s="90"/>
      <c r="N103" s="91"/>
      <c r="O103" s="92"/>
    </row>
    <row r="104" spans="1:15" s="79" customFormat="1" x14ac:dyDescent="0.25">
      <c r="A104" s="87"/>
      <c r="B104" s="80"/>
      <c r="C104" s="10"/>
      <c r="D104" s="10"/>
      <c r="E104" s="10"/>
      <c r="F104" s="56"/>
      <c r="G104" s="10"/>
      <c r="H104" s="31"/>
      <c r="I104" s="34"/>
      <c r="J104" s="31"/>
      <c r="K104" s="31"/>
      <c r="L104" s="31" t="s">
        <v>151</v>
      </c>
      <c r="M104" s="31"/>
      <c r="N104" s="34"/>
      <c r="O104" s="92"/>
    </row>
    <row r="105" spans="1:15" s="80" customFormat="1" x14ac:dyDescent="0.25">
      <c r="A105" s="87"/>
      <c r="C105" s="81"/>
      <c r="D105" s="81"/>
      <c r="E105" s="81"/>
      <c r="H105" s="31" t="s">
        <v>152</v>
      </c>
      <c r="I105" s="34"/>
      <c r="J105" s="31"/>
      <c r="K105" s="31"/>
      <c r="L105" s="31"/>
      <c r="M105" s="31"/>
      <c r="N105" s="34"/>
      <c r="O105" s="92"/>
    </row>
    <row r="106" spans="1:15" s="80" customFormat="1" ht="13.5" customHeight="1" x14ac:dyDescent="0.25">
      <c r="A106" s="87"/>
      <c r="B106" s="93"/>
      <c r="C106" s="81"/>
      <c r="D106" s="81"/>
      <c r="E106" s="81"/>
      <c r="H106" s="31"/>
      <c r="I106" s="34"/>
      <c r="J106" s="31"/>
      <c r="K106" s="31"/>
      <c r="L106" s="31"/>
      <c r="M106" s="31"/>
      <c r="N106" s="34"/>
      <c r="O106" s="92"/>
    </row>
    <row r="107" spans="1:15" s="80" customFormat="1" ht="15.75" x14ac:dyDescent="0.25">
      <c r="A107" s="87"/>
      <c r="C107" s="93"/>
      <c r="D107" s="93"/>
      <c r="E107" s="93"/>
      <c r="F107" s="93"/>
      <c r="G107" s="93"/>
      <c r="H107" s="94"/>
      <c r="I107" s="95"/>
      <c r="J107" s="94"/>
      <c r="K107" s="94"/>
      <c r="L107" s="94"/>
      <c r="M107" s="94"/>
      <c r="N107" s="94"/>
      <c r="O107" s="92"/>
    </row>
    <row r="108" spans="1:15" s="80" customFormat="1" ht="15.75" x14ac:dyDescent="0.25">
      <c r="A108" s="87"/>
      <c r="B108" s="79"/>
      <c r="D108" s="81"/>
      <c r="E108" s="81"/>
      <c r="F108" s="96"/>
      <c r="G108" s="96"/>
      <c r="H108" s="31"/>
      <c r="I108" s="34"/>
      <c r="J108" s="31"/>
      <c r="K108" s="31"/>
      <c r="L108" s="31"/>
      <c r="M108" s="31"/>
      <c r="N108" s="34"/>
      <c r="O108" s="92"/>
    </row>
    <row r="109" spans="1:15" s="80" customFormat="1" ht="15" customHeight="1" x14ac:dyDescent="0.25">
      <c r="A109" s="87"/>
      <c r="D109" s="87"/>
      <c r="E109" s="87"/>
      <c r="F109" s="87"/>
      <c r="G109" s="79"/>
      <c r="H109" s="79"/>
      <c r="I109" s="94"/>
      <c r="J109" s="95"/>
      <c r="K109" s="94"/>
      <c r="L109" s="97"/>
      <c r="M109" s="55"/>
      <c r="N109" s="55"/>
      <c r="O109" s="55"/>
    </row>
    <row r="110" spans="1:15" s="79" customFormat="1" ht="12.75" customHeight="1" x14ac:dyDescent="0.25">
      <c r="A110" s="87"/>
      <c r="B110" s="93"/>
      <c r="C110" s="93"/>
      <c r="D110" s="81"/>
      <c r="E110" s="81"/>
      <c r="F110" s="81"/>
      <c r="G110" s="80"/>
      <c r="H110" s="80"/>
      <c r="I110" s="31"/>
      <c r="J110" s="34"/>
      <c r="K110" s="31"/>
      <c r="L110" s="97"/>
      <c r="M110" s="55"/>
      <c r="N110" s="55"/>
      <c r="O110" s="55"/>
    </row>
    <row r="111" spans="1:15" s="80" customFormat="1" ht="12.75" customHeight="1" x14ac:dyDescent="0.25">
      <c r="A111" s="87"/>
      <c r="D111" s="93"/>
      <c r="E111" s="93"/>
      <c r="F111" s="93"/>
      <c r="G111" s="93"/>
      <c r="H111" s="93"/>
      <c r="I111" s="94"/>
      <c r="J111" s="95"/>
      <c r="K111" s="94"/>
      <c r="L111" s="97"/>
      <c r="M111" s="55"/>
      <c r="N111" s="55"/>
      <c r="O111" s="55"/>
    </row>
    <row r="112" spans="1:15" s="79" customFormat="1" ht="12.75" customHeight="1" x14ac:dyDescent="0.25">
      <c r="A112" s="87"/>
      <c r="D112" s="81"/>
      <c r="E112" s="81"/>
      <c r="F112" s="81"/>
      <c r="G112" s="96"/>
      <c r="H112" s="96"/>
      <c r="I112" s="31"/>
      <c r="J112" s="34"/>
      <c r="K112" s="31"/>
      <c r="L112" s="97"/>
      <c r="M112" s="55"/>
      <c r="N112" s="55"/>
      <c r="O112" s="55"/>
    </row>
    <row r="113" spans="1:15" s="81" customFormat="1" ht="15.75" x14ac:dyDescent="0.25">
      <c r="A113" s="87"/>
      <c r="B113" s="80"/>
      <c r="C113" s="80"/>
      <c r="D113" s="87"/>
      <c r="E113" s="87"/>
      <c r="F113" s="87"/>
      <c r="G113" s="79"/>
      <c r="H113" s="79"/>
      <c r="I113" s="94"/>
      <c r="J113" s="95"/>
      <c r="K113" s="94"/>
      <c r="L113" s="97"/>
      <c r="M113" s="55"/>
      <c r="N113" s="55"/>
      <c r="O113" s="55"/>
    </row>
    <row r="114" spans="1:15" s="80" customFormat="1" ht="15.75" x14ac:dyDescent="0.25">
      <c r="A114" s="10"/>
      <c r="B114" s="93"/>
      <c r="C114" s="93"/>
      <c r="D114" s="81"/>
      <c r="E114" s="81"/>
      <c r="F114" s="81"/>
      <c r="I114" s="31"/>
      <c r="J114" s="34"/>
      <c r="K114" s="31"/>
      <c r="L114" s="97"/>
      <c r="M114" s="55"/>
      <c r="N114" s="55"/>
      <c r="O114" s="55"/>
    </row>
    <row r="115" spans="1:15" s="81" customFormat="1" ht="15.75" x14ac:dyDescent="0.25">
      <c r="A115" s="80"/>
      <c r="B115" s="80"/>
      <c r="C115" s="80"/>
      <c r="D115" s="93"/>
      <c r="E115" s="93"/>
      <c r="F115" s="93"/>
      <c r="G115" s="93"/>
      <c r="H115" s="93"/>
      <c r="I115" s="94"/>
      <c r="J115" s="95"/>
      <c r="K115" s="94"/>
      <c r="L115" s="97"/>
      <c r="M115" s="55"/>
      <c r="N115" s="55"/>
      <c r="O115" s="55"/>
    </row>
    <row r="116" spans="1:15" s="81" customFormat="1" ht="15.75" x14ac:dyDescent="0.25">
      <c r="A116" s="80"/>
      <c r="B116" s="79"/>
      <c r="C116" s="79"/>
      <c r="G116" s="96"/>
      <c r="H116" s="96"/>
      <c r="I116" s="31"/>
      <c r="J116" s="34"/>
      <c r="K116" s="31"/>
      <c r="L116" s="97"/>
      <c r="M116" s="55"/>
      <c r="N116" s="55"/>
      <c r="O116" s="55"/>
    </row>
    <row r="117" spans="1:15" s="81" customFormat="1" ht="15.75" x14ac:dyDescent="0.25">
      <c r="A117" s="93"/>
      <c r="B117" s="80"/>
      <c r="C117" s="80"/>
      <c r="D117" s="87"/>
      <c r="E117" s="87"/>
      <c r="F117" s="87"/>
      <c r="G117" s="79"/>
      <c r="H117" s="79"/>
      <c r="I117" s="94"/>
      <c r="J117" s="95"/>
      <c r="K117" s="94"/>
      <c r="L117" s="97"/>
      <c r="M117" s="55"/>
      <c r="N117" s="55"/>
      <c r="O117" s="55"/>
    </row>
    <row r="118" spans="1:15" s="81" customFormat="1" ht="15.75" x14ac:dyDescent="0.25">
      <c r="A118" s="80"/>
      <c r="B118" s="93"/>
      <c r="C118" s="93"/>
      <c r="G118" s="80"/>
      <c r="H118" s="80"/>
      <c r="I118" s="31"/>
      <c r="J118" s="34"/>
      <c r="K118" s="31"/>
      <c r="L118" s="97"/>
      <c r="M118" s="55"/>
      <c r="N118" s="55"/>
      <c r="O118" s="55"/>
    </row>
    <row r="119" spans="1:15" s="81" customFormat="1" ht="15.75" x14ac:dyDescent="0.25">
      <c r="A119" s="79"/>
      <c r="B119" s="80"/>
      <c r="C119" s="80"/>
      <c r="D119" s="93"/>
      <c r="E119" s="93"/>
      <c r="F119" s="93"/>
      <c r="G119" s="93"/>
      <c r="H119" s="93"/>
      <c r="I119" s="94"/>
      <c r="J119" s="95"/>
      <c r="K119" s="94"/>
      <c r="L119" s="97"/>
      <c r="M119" s="55"/>
      <c r="N119" s="55"/>
      <c r="O119" s="55"/>
    </row>
    <row r="120" spans="1:15" s="81" customFormat="1" ht="15.75" x14ac:dyDescent="0.25">
      <c r="A120" s="87"/>
      <c r="B120" s="79"/>
      <c r="C120" s="79"/>
      <c r="G120" s="96"/>
      <c r="H120" s="96"/>
      <c r="I120" s="31"/>
      <c r="J120" s="34"/>
      <c r="K120" s="31"/>
      <c r="L120" s="97"/>
      <c r="M120" s="55"/>
      <c r="N120" s="55"/>
      <c r="O120" s="55"/>
    </row>
    <row r="121" spans="1:15" s="81" customFormat="1" ht="15.75" x14ac:dyDescent="0.25">
      <c r="A121" s="87"/>
      <c r="B121" s="80"/>
      <c r="C121" s="80"/>
      <c r="D121" s="87"/>
      <c r="E121" s="87"/>
      <c r="F121" s="87"/>
      <c r="G121" s="79"/>
      <c r="H121" s="79"/>
      <c r="I121" s="94"/>
      <c r="J121" s="95"/>
      <c r="K121" s="94"/>
      <c r="L121" s="94"/>
      <c r="M121" s="94"/>
      <c r="N121" s="94"/>
      <c r="O121" s="95"/>
    </row>
    <row r="122" spans="1:15" s="81" customFormat="1" ht="15.75" x14ac:dyDescent="0.25">
      <c r="A122" s="87"/>
      <c r="B122" s="80"/>
      <c r="C122" s="80"/>
      <c r="G122" s="80"/>
      <c r="H122" s="80"/>
      <c r="I122" s="31"/>
      <c r="J122" s="34"/>
      <c r="K122" s="31"/>
      <c r="L122" s="31"/>
      <c r="M122" s="31"/>
      <c r="N122" s="31"/>
      <c r="O122" s="34"/>
    </row>
    <row r="123" spans="1:15" s="81" customFormat="1" ht="15.75" x14ac:dyDescent="0.25">
      <c r="A123" s="87"/>
      <c r="B123" s="80"/>
      <c r="C123" s="80"/>
      <c r="G123" s="80"/>
      <c r="H123" s="80"/>
      <c r="I123" s="31"/>
      <c r="J123" s="34"/>
      <c r="K123" s="31"/>
      <c r="L123" s="31"/>
      <c r="M123" s="31"/>
      <c r="N123" s="31"/>
      <c r="O123" s="34"/>
    </row>
    <row r="124" spans="1:15" s="81" customFormat="1" ht="15.75" x14ac:dyDescent="0.25">
      <c r="A124" s="87"/>
      <c r="B124" s="80"/>
      <c r="C124" s="80"/>
      <c r="G124" s="80"/>
      <c r="H124" s="80"/>
      <c r="I124" s="31"/>
      <c r="J124" s="34"/>
      <c r="K124" s="31"/>
      <c r="L124" s="31"/>
      <c r="M124" s="31"/>
      <c r="N124" s="31"/>
      <c r="O124" s="34"/>
    </row>
    <row r="125" spans="1:15" s="81" customFormat="1" ht="15.75" x14ac:dyDescent="0.25">
      <c r="A125" s="87"/>
      <c r="B125" s="80"/>
      <c r="C125" s="80"/>
      <c r="G125" s="80"/>
      <c r="H125" s="80"/>
      <c r="I125" s="31"/>
      <c r="J125" s="34"/>
      <c r="K125" s="31"/>
      <c r="L125" s="31"/>
      <c r="M125" s="31"/>
      <c r="N125" s="31"/>
      <c r="O125" s="34"/>
    </row>
    <row r="126" spans="1:15" s="81" customFormat="1" ht="15.75" x14ac:dyDescent="0.25">
      <c r="A126" s="87"/>
      <c r="B126" s="80"/>
      <c r="C126" s="80"/>
      <c r="G126" s="80"/>
      <c r="H126" s="80"/>
      <c r="I126" s="31"/>
      <c r="J126" s="34"/>
      <c r="K126" s="31"/>
      <c r="L126" s="31"/>
      <c r="M126" s="31"/>
      <c r="N126" s="31"/>
      <c r="O126" s="34"/>
    </row>
    <row r="127" spans="1:15" s="81" customFormat="1" ht="15.75" x14ac:dyDescent="0.25">
      <c r="A127" s="87"/>
      <c r="B127" s="80"/>
      <c r="C127" s="80"/>
      <c r="G127" s="80"/>
      <c r="H127" s="80"/>
      <c r="I127" s="31"/>
      <c r="J127" s="34"/>
      <c r="K127" s="31"/>
      <c r="L127" s="31"/>
      <c r="M127" s="31"/>
      <c r="N127" s="31"/>
      <c r="O127" s="34"/>
    </row>
    <row r="128" spans="1:15" s="81" customFormat="1" ht="15.75" x14ac:dyDescent="0.25">
      <c r="A128" s="87"/>
      <c r="B128" s="80"/>
      <c r="C128" s="80"/>
      <c r="G128" s="80"/>
      <c r="H128" s="80"/>
      <c r="I128" s="31"/>
      <c r="J128" s="34"/>
      <c r="K128" s="31"/>
      <c r="L128" s="31"/>
      <c r="M128" s="31"/>
      <c r="N128" s="31"/>
      <c r="O128" s="34"/>
    </row>
    <row r="129" spans="1:15" s="81" customFormat="1" ht="15.75" x14ac:dyDescent="0.25">
      <c r="A129" s="87"/>
      <c r="B129" s="80"/>
      <c r="C129" s="80"/>
      <c r="D129" s="80"/>
      <c r="E129" s="80"/>
      <c r="F129" s="80"/>
      <c r="G129" s="80"/>
      <c r="H129" s="80"/>
      <c r="I129" s="55"/>
      <c r="J129" s="55"/>
      <c r="K129" s="55"/>
      <c r="L129" s="55"/>
      <c r="M129" s="55"/>
      <c r="N129" s="55"/>
      <c r="O129" s="55"/>
    </row>
    <row r="130" spans="1:15" s="81" customFormat="1" ht="15.75" x14ac:dyDescent="0.25">
      <c r="A130" s="87"/>
      <c r="B130" s="80"/>
      <c r="C130" s="80"/>
      <c r="D130" s="80"/>
      <c r="E130" s="80"/>
      <c r="F130" s="80"/>
      <c r="G130" s="80"/>
      <c r="H130" s="80"/>
      <c r="I130" s="55"/>
      <c r="J130" s="55"/>
      <c r="K130" s="55"/>
      <c r="L130" s="55"/>
      <c r="M130" s="55"/>
      <c r="N130" s="55"/>
      <c r="O130" s="55"/>
    </row>
    <row r="131" spans="1:15" s="80" customFormat="1" ht="15.75" x14ac:dyDescent="0.25">
      <c r="A131" s="87"/>
      <c r="I131" s="55"/>
      <c r="J131" s="55"/>
      <c r="K131" s="55"/>
      <c r="L131" s="55"/>
      <c r="M131" s="55"/>
      <c r="N131" s="55"/>
      <c r="O131" s="55"/>
    </row>
    <row r="132" spans="1:15" s="80" customFormat="1" ht="15.75" x14ac:dyDescent="0.25">
      <c r="A132" s="87"/>
      <c r="I132" s="55"/>
      <c r="J132" s="55"/>
      <c r="K132" s="55"/>
      <c r="L132" s="55"/>
      <c r="M132" s="55"/>
      <c r="N132" s="55"/>
      <c r="O132" s="55"/>
    </row>
    <row r="133" spans="1:15" s="80" customFormat="1" x14ac:dyDescent="0.25">
      <c r="A133" s="87"/>
      <c r="I133" s="55"/>
      <c r="J133" s="55"/>
      <c r="K133" s="55"/>
      <c r="L133" s="55"/>
      <c r="M133" s="55"/>
      <c r="N133" s="55"/>
      <c r="O133" s="55"/>
    </row>
    <row r="134" spans="1:15" s="80" customFormat="1" x14ac:dyDescent="0.25">
      <c r="A134" s="87"/>
      <c r="I134" s="55"/>
      <c r="J134" s="55"/>
      <c r="K134" s="55"/>
      <c r="L134" s="55"/>
      <c r="M134" s="55"/>
      <c r="N134" s="55"/>
      <c r="O134" s="55"/>
    </row>
    <row r="135" spans="1:15" s="80" customFormat="1" x14ac:dyDescent="0.25">
      <c r="A135" s="87"/>
      <c r="I135" s="55"/>
      <c r="J135" s="55"/>
      <c r="K135" s="55"/>
      <c r="L135" s="55"/>
      <c r="M135" s="55"/>
      <c r="N135" s="55"/>
      <c r="O135" s="55"/>
    </row>
    <row r="136" spans="1:15" s="80" customFormat="1" x14ac:dyDescent="0.25">
      <c r="A136" s="87"/>
      <c r="I136" s="55"/>
      <c r="J136" s="55"/>
      <c r="K136" s="55"/>
      <c r="L136" s="55"/>
      <c r="M136" s="55"/>
      <c r="N136" s="55"/>
      <c r="O136" s="55"/>
    </row>
    <row r="137" spans="1:15" s="80" customFormat="1" x14ac:dyDescent="0.25">
      <c r="A137" s="87"/>
      <c r="I137" s="55"/>
      <c r="J137" s="55"/>
      <c r="K137" s="55"/>
      <c r="L137" s="55"/>
      <c r="M137" s="55"/>
      <c r="N137" s="55"/>
      <c r="O137" s="55"/>
    </row>
    <row r="138" spans="1:15" s="80" customFormat="1" ht="12.75" customHeight="1" x14ac:dyDescent="0.25">
      <c r="A138" s="87"/>
      <c r="I138" s="55"/>
      <c r="J138" s="55"/>
      <c r="K138" s="55"/>
      <c r="L138" s="55"/>
      <c r="M138" s="55"/>
      <c r="N138" s="55"/>
      <c r="O138" s="55"/>
    </row>
    <row r="139" spans="1:15" s="80" customFormat="1" ht="12.75" customHeight="1" x14ac:dyDescent="0.25">
      <c r="A139" s="87"/>
      <c r="I139" s="55"/>
      <c r="J139" s="55"/>
      <c r="K139" s="55"/>
      <c r="L139" s="55"/>
      <c r="M139" s="55"/>
      <c r="N139" s="55"/>
      <c r="O139" s="55"/>
    </row>
    <row r="140" spans="1:15" s="80" customFormat="1" ht="15" customHeight="1" x14ac:dyDescent="0.25">
      <c r="A140" s="87"/>
      <c r="I140" s="55"/>
      <c r="J140" s="55"/>
      <c r="K140" s="55"/>
      <c r="L140" s="55"/>
      <c r="M140" s="55"/>
      <c r="N140" s="55"/>
      <c r="O140" s="55"/>
    </row>
    <row r="141" spans="1:15" s="80" customFormat="1" x14ac:dyDescent="0.25">
      <c r="A141" s="87"/>
      <c r="I141" s="55"/>
      <c r="J141" s="55"/>
      <c r="K141" s="55"/>
      <c r="L141" s="55"/>
      <c r="M141" s="55"/>
      <c r="N141" s="55"/>
      <c r="O141" s="55"/>
    </row>
    <row r="142" spans="1:15" s="79" customFormat="1" x14ac:dyDescent="0.25">
      <c r="A142" s="87"/>
      <c r="B142" s="80"/>
      <c r="C142" s="80"/>
      <c r="D142" s="80"/>
      <c r="E142" s="80"/>
      <c r="F142" s="80"/>
      <c r="G142" s="80"/>
      <c r="H142" s="80"/>
      <c r="I142" s="55"/>
      <c r="J142" s="55"/>
      <c r="K142" s="55"/>
      <c r="L142" s="55"/>
      <c r="M142" s="55"/>
      <c r="N142" s="55"/>
      <c r="O142" s="55"/>
    </row>
    <row r="143" spans="1:15" s="80" customFormat="1" x14ac:dyDescent="0.25">
      <c r="A143" s="79"/>
      <c r="I143" s="55"/>
      <c r="J143" s="55"/>
      <c r="K143" s="55"/>
      <c r="L143" s="55"/>
      <c r="M143" s="55"/>
      <c r="N143" s="55"/>
      <c r="O143" s="55"/>
    </row>
    <row r="144" spans="1:15" s="80" customFormat="1" x14ac:dyDescent="0.25">
      <c r="A144" s="79"/>
      <c r="I144" s="55"/>
      <c r="J144" s="55"/>
      <c r="K144" s="55"/>
      <c r="L144" s="55"/>
      <c r="M144" s="55"/>
      <c r="N144" s="55"/>
      <c r="O144" s="55"/>
    </row>
    <row r="145" spans="1:15" s="80" customFormat="1" ht="15.75" x14ac:dyDescent="0.25">
      <c r="A145" s="79"/>
      <c r="I145" s="55"/>
      <c r="J145" s="55"/>
      <c r="K145" s="55"/>
      <c r="L145" s="55"/>
      <c r="M145" s="55"/>
      <c r="N145" s="55"/>
      <c r="O145" s="55"/>
    </row>
    <row r="146" spans="1:15" s="80" customFormat="1" ht="15.75" x14ac:dyDescent="0.25">
      <c r="A146" s="79"/>
      <c r="I146" s="55"/>
      <c r="J146" s="55"/>
      <c r="K146" s="55"/>
      <c r="L146" s="55"/>
      <c r="M146" s="55"/>
      <c r="N146" s="55"/>
      <c r="O146" s="55"/>
    </row>
    <row r="147" spans="1:15" s="80" customFormat="1" ht="15.75" x14ac:dyDescent="0.25">
      <c r="A147" s="98"/>
      <c r="I147" s="55"/>
      <c r="J147" s="55"/>
      <c r="K147" s="55"/>
      <c r="L147" s="55"/>
      <c r="M147" s="55"/>
      <c r="N147" s="55"/>
      <c r="O147" s="55"/>
    </row>
    <row r="148" spans="1:15" s="99" customFormat="1" ht="24.95" customHeight="1" x14ac:dyDescent="0.25">
      <c r="A148" s="98"/>
      <c r="B148" s="80"/>
      <c r="C148" s="80"/>
      <c r="D148" s="80"/>
      <c r="E148" s="80"/>
      <c r="F148" s="80"/>
      <c r="G148" s="80"/>
      <c r="H148" s="80"/>
      <c r="I148" s="55"/>
      <c r="J148" s="55"/>
      <c r="K148" s="55"/>
      <c r="L148" s="55"/>
      <c r="M148" s="55"/>
      <c r="N148" s="55"/>
      <c r="O148" s="55"/>
    </row>
    <row r="149" spans="1:15" s="99" customFormat="1" ht="15.75" x14ac:dyDescent="0.25">
      <c r="A149" s="98"/>
      <c r="B149" s="80"/>
      <c r="C149" s="80"/>
      <c r="D149" s="80"/>
      <c r="E149" s="80"/>
      <c r="F149" s="80"/>
      <c r="G149" s="80"/>
      <c r="H149" s="80"/>
      <c r="I149" s="55"/>
      <c r="J149" s="55"/>
      <c r="K149" s="55"/>
      <c r="L149" s="55"/>
      <c r="M149" s="55"/>
      <c r="N149" s="55"/>
      <c r="O149" s="55"/>
    </row>
    <row r="150" spans="1:15" s="99" customFormat="1" ht="15.75" x14ac:dyDescent="0.25">
      <c r="A150" s="98"/>
      <c r="B150" s="80"/>
      <c r="C150" s="80"/>
      <c r="D150" s="80"/>
      <c r="E150" s="80"/>
      <c r="F150" s="80"/>
      <c r="G150" s="80"/>
      <c r="H150" s="80"/>
      <c r="I150" s="55"/>
      <c r="J150" s="55"/>
      <c r="K150" s="55"/>
      <c r="L150" s="55"/>
      <c r="M150" s="55"/>
      <c r="N150" s="55"/>
      <c r="O150" s="55"/>
    </row>
    <row r="151" spans="1:15" s="99" customFormat="1" ht="15.75" x14ac:dyDescent="0.25">
      <c r="A151" s="98"/>
      <c r="B151" s="80"/>
      <c r="C151" s="80"/>
      <c r="D151" s="80"/>
      <c r="E151" s="80"/>
      <c r="F151" s="80"/>
      <c r="G151" s="80"/>
      <c r="H151" s="80"/>
      <c r="I151" s="55"/>
      <c r="J151" s="55"/>
      <c r="K151" s="55"/>
      <c r="L151" s="55"/>
      <c r="M151" s="55"/>
      <c r="N151" s="55"/>
      <c r="O151" s="55"/>
    </row>
    <row r="152" spans="1:15" s="99" customFormat="1" ht="15.75" x14ac:dyDescent="0.25">
      <c r="A152" s="98"/>
      <c r="B152" s="80"/>
      <c r="C152" s="80"/>
      <c r="D152" s="80"/>
      <c r="E152" s="80"/>
      <c r="F152" s="80"/>
      <c r="G152" s="80"/>
      <c r="H152" s="80"/>
      <c r="I152" s="55"/>
      <c r="J152" s="55"/>
      <c r="K152" s="55"/>
      <c r="L152" s="55"/>
      <c r="M152" s="55"/>
      <c r="N152" s="55"/>
      <c r="O152" s="55"/>
    </row>
    <row r="153" spans="1:15" s="99" customFormat="1" ht="15.75" x14ac:dyDescent="0.25">
      <c r="A153" s="98"/>
      <c r="B153" s="80"/>
      <c r="C153" s="80"/>
      <c r="D153" s="80"/>
      <c r="E153" s="80"/>
      <c r="F153" s="80"/>
      <c r="G153" s="80"/>
      <c r="H153" s="80"/>
      <c r="I153" s="55"/>
      <c r="J153" s="55"/>
      <c r="K153" s="55"/>
      <c r="L153" s="55"/>
      <c r="M153" s="55"/>
      <c r="N153" s="55"/>
      <c r="O153" s="55"/>
    </row>
    <row r="154" spans="1:15" s="99" customFormat="1" ht="15.75" x14ac:dyDescent="0.25">
      <c r="A154" s="98"/>
      <c r="B154" s="80"/>
      <c r="C154" s="80"/>
      <c r="D154" s="80"/>
      <c r="E154" s="80"/>
      <c r="F154" s="80"/>
      <c r="G154" s="80"/>
      <c r="H154" s="80"/>
      <c r="I154" s="55"/>
      <c r="J154" s="55"/>
      <c r="K154" s="55"/>
      <c r="L154" s="55"/>
      <c r="M154" s="55"/>
      <c r="N154" s="55"/>
      <c r="O154" s="55"/>
    </row>
    <row r="155" spans="1:15" s="18" customFormat="1" ht="15.75" x14ac:dyDescent="0.25">
      <c r="A155" s="44"/>
      <c r="B155" s="15"/>
      <c r="C155" s="15"/>
      <c r="D155" s="15"/>
      <c r="E155" s="15"/>
      <c r="F155" s="15"/>
      <c r="G155" s="15"/>
      <c r="H155" s="15"/>
      <c r="I155" s="39"/>
      <c r="J155" s="39"/>
      <c r="K155" s="39"/>
      <c r="L155" s="39"/>
      <c r="M155" s="39"/>
      <c r="N155" s="39"/>
      <c r="O155" s="39"/>
    </row>
    <row r="156" spans="1:15" s="18" customFormat="1" ht="15.75" x14ac:dyDescent="0.25">
      <c r="A156" s="44"/>
      <c r="B156" s="15"/>
      <c r="C156" s="15"/>
      <c r="D156" s="15"/>
      <c r="E156" s="15"/>
      <c r="F156" s="15"/>
      <c r="G156" s="15"/>
      <c r="H156" s="15"/>
      <c r="I156" s="39"/>
      <c r="J156" s="39"/>
      <c r="K156" s="39"/>
      <c r="L156" s="39"/>
      <c r="M156" s="39"/>
      <c r="N156" s="39"/>
      <c r="O156" s="39"/>
    </row>
    <row r="157" spans="1:15" s="18" customFormat="1" ht="15.75" x14ac:dyDescent="0.25">
      <c r="A157" s="44"/>
      <c r="B157" s="15"/>
      <c r="C157" s="15"/>
      <c r="D157" s="15"/>
      <c r="E157" s="15"/>
      <c r="F157" s="15"/>
      <c r="G157" s="15"/>
      <c r="H157" s="15"/>
      <c r="I157" s="39"/>
      <c r="J157" s="39"/>
      <c r="K157" s="39"/>
      <c r="L157" s="39"/>
      <c r="M157" s="39"/>
      <c r="N157" s="39"/>
      <c r="O157" s="39"/>
    </row>
    <row r="158" spans="1:15" s="18" customFormat="1" ht="15.75" x14ac:dyDescent="0.25">
      <c r="A158" s="44"/>
      <c r="B158" s="15"/>
      <c r="C158" s="15"/>
      <c r="D158" s="15"/>
      <c r="E158" s="15"/>
      <c r="F158" s="15"/>
      <c r="G158" s="15"/>
      <c r="H158" s="15"/>
      <c r="I158" s="39"/>
      <c r="J158" s="39"/>
      <c r="K158" s="39"/>
      <c r="L158" s="39"/>
      <c r="M158" s="39"/>
      <c r="N158" s="39"/>
      <c r="O158" s="39"/>
    </row>
    <row r="159" spans="1:15" s="18" customFormat="1" ht="15.75" x14ac:dyDescent="0.25">
      <c r="A159" s="44"/>
      <c r="B159" s="15"/>
      <c r="C159" s="15"/>
      <c r="D159" s="15"/>
      <c r="E159" s="15"/>
      <c r="F159" s="15"/>
      <c r="G159" s="15"/>
      <c r="H159" s="15"/>
      <c r="I159" s="39"/>
      <c r="J159" s="39"/>
      <c r="K159" s="39"/>
      <c r="L159" s="39"/>
      <c r="M159" s="39"/>
      <c r="N159" s="39"/>
      <c r="O159" s="39"/>
    </row>
    <row r="160" spans="1:15" s="18" customFormat="1" ht="15.75" x14ac:dyDescent="0.25">
      <c r="A160" s="44"/>
      <c r="B160" s="15"/>
      <c r="C160" s="15"/>
      <c r="D160" s="15"/>
      <c r="E160" s="15"/>
      <c r="F160" s="15"/>
      <c r="G160" s="15"/>
      <c r="H160" s="15"/>
      <c r="I160" s="39"/>
      <c r="J160" s="39"/>
      <c r="K160" s="39"/>
      <c r="L160" s="39"/>
      <c r="M160" s="39"/>
      <c r="N160" s="39"/>
      <c r="O160" s="39"/>
    </row>
    <row r="161" spans="1:15" s="18" customFormat="1" ht="15.75" x14ac:dyDescent="0.25">
      <c r="A161" s="44"/>
      <c r="B161" s="15"/>
      <c r="C161" s="15"/>
      <c r="D161" s="15"/>
      <c r="E161" s="15"/>
      <c r="F161" s="15"/>
      <c r="G161" s="15"/>
      <c r="H161" s="15"/>
      <c r="I161" s="39"/>
      <c r="J161" s="39"/>
      <c r="K161" s="39"/>
      <c r="L161" s="39"/>
      <c r="M161" s="39"/>
      <c r="N161" s="39"/>
      <c r="O161" s="39"/>
    </row>
  </sheetData>
  <sortState xmlns:xlrd2="http://schemas.microsoft.com/office/spreadsheetml/2017/richdata2" ref="A7:O8">
    <sortCondition ref="O7:O8"/>
  </sortState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L7:L8"/>
    <mergeCell ref="M7:M8"/>
    <mergeCell ref="C7:C8"/>
    <mergeCell ref="N7:N8"/>
    <mergeCell ref="O7:O8"/>
    <mergeCell ref="A7:A8"/>
    <mergeCell ref="G7:G8"/>
    <mergeCell ref="H7:H8"/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2023-09-28T17:10:07Z</cp:lastPrinted>
  <dcterms:created xsi:type="dcterms:W3CDTF">2017-01-31T14:28:02Z</dcterms:created>
  <dcterms:modified xsi:type="dcterms:W3CDTF">2024-05-02T17:28:03Z</dcterms:modified>
</cp:coreProperties>
</file>