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NOVIEMBRE\"/>
    </mc:Choice>
  </mc:AlternateContent>
  <xr:revisionPtr revIDLastSave="0" documentId="13_ncr:1_{206A497F-3683-4313-96D9-68DD30E4E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iodo Probatorio" sheetId="1" r:id="rId1"/>
    <sheet name="Hoja2" sheetId="2" state="hidden" r:id="rId2"/>
    <sheet name="Hoja3" sheetId="3" state="hidden" r:id="rId3"/>
  </sheets>
  <definedNames>
    <definedName name="_xlnm.Print_Area" localSheetId="0">'Periodo Probatorio'!$A$1:$M$42</definedName>
    <definedName name="_xlnm.Print_Titles" localSheetId="0">'Periodo Probatorio'!$1:$8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H21" i="1"/>
  <c r="J21" i="1"/>
  <c r="K21" i="1"/>
  <c r="L21" i="1"/>
  <c r="I21" i="1"/>
  <c r="G21" i="1"/>
  <c r="M20" i="1"/>
  <c r="M10" i="1"/>
  <c r="M9" i="1"/>
  <c r="L12" i="1"/>
  <c r="L13" i="1"/>
  <c r="M12" i="1"/>
  <c r="J12" i="1"/>
  <c r="H12" i="1"/>
  <c r="J9" i="1"/>
  <c r="H9" i="1"/>
  <c r="L9" i="1" s="1"/>
  <c r="J11" i="1"/>
  <c r="H11" i="1"/>
  <c r="H13" i="1"/>
  <c r="J19" i="1"/>
  <c r="H19" i="1"/>
  <c r="J18" i="1"/>
  <c r="H18" i="1"/>
  <c r="J17" i="1"/>
  <c r="H17" i="1"/>
  <c r="H20" i="1"/>
  <c r="J20" i="1"/>
  <c r="J16" i="1"/>
  <c r="H16" i="1"/>
  <c r="J15" i="1"/>
  <c r="H15" i="1"/>
  <c r="J10" i="1" l="1"/>
  <c r="H10" i="1"/>
  <c r="L11" i="1"/>
  <c r="M11" i="1" s="1"/>
  <c r="L19" i="1"/>
  <c r="M19" i="1" s="1"/>
  <c r="L15" i="1"/>
  <c r="M15" i="1" s="1"/>
  <c r="L20" i="1"/>
  <c r="L18" i="1"/>
  <c r="M18" i="1" s="1"/>
  <c r="L17" i="1"/>
  <c r="M17" i="1" s="1"/>
  <c r="L16" i="1"/>
  <c r="M16" i="1" s="1"/>
  <c r="H14" i="1"/>
  <c r="J13" i="1"/>
  <c r="J14" i="1"/>
  <c r="L10" i="1" l="1"/>
  <c r="L14" i="1"/>
  <c r="M14" i="1" l="1"/>
  <c r="M13" i="1"/>
</calcChain>
</file>

<file path=xl/sharedStrings.xml><?xml version="1.0" encoding="utf-8"?>
<sst xmlns="http://schemas.openxmlformats.org/spreadsheetml/2006/main" count="80" uniqueCount="50">
  <si>
    <t>OFICINA NACIONAL DE ESTADÍSTICA</t>
  </si>
  <si>
    <t>Santo Domingo, República Dominicana</t>
  </si>
  <si>
    <t>AFP</t>
  </si>
  <si>
    <t>ISR</t>
  </si>
  <si>
    <t>SFS</t>
  </si>
  <si>
    <t>Otros Desc.</t>
  </si>
  <si>
    <t>MINISTERIO DE ECONOMÍA, PLANIFICACIÓN Y DESARROLLO</t>
  </si>
  <si>
    <t>Nombre</t>
  </si>
  <si>
    <t>M</t>
  </si>
  <si>
    <t xml:space="preserve">   Total Desc.</t>
  </si>
  <si>
    <t xml:space="preserve">      Neto</t>
  </si>
  <si>
    <t>Ingreso Bruto</t>
  </si>
  <si>
    <t>Genero</t>
  </si>
  <si>
    <t>Estatus</t>
  </si>
  <si>
    <t>Departamento</t>
  </si>
  <si>
    <t>No</t>
  </si>
  <si>
    <t>F</t>
  </si>
  <si>
    <t>PERIODO PROBATORIO</t>
  </si>
  <si>
    <t xml:space="preserve">        Departamento</t>
  </si>
  <si>
    <t>Cargo</t>
  </si>
  <si>
    <t>Nómina Personal Periodo Probatorio</t>
  </si>
  <si>
    <t xml:space="preserve">PAOLA MELISSA ORTEGA BURGOS </t>
  </si>
  <si>
    <t>DEPARTAMENTO DE ESTADISTICAS CONYUNTURALES-ONE</t>
  </si>
  <si>
    <t>ANALISTA DE ESTADISTICAS CONYUNTURALES</t>
  </si>
  <si>
    <t xml:space="preserve">RONNY MANUEL DIPRE CONTRERA </t>
  </si>
  <si>
    <t>DIVISION DE ESTADISTICA DE COMERCIO EXTERIOR-ONE</t>
  </si>
  <si>
    <t>OLGA MARIA SURIEL CARRASCO</t>
  </si>
  <si>
    <t>ALISON OMAR GIL JIMENEZ</t>
  </si>
  <si>
    <t>ANALISTA DE ESTADISTICAS SOCIALES</t>
  </si>
  <si>
    <t>ANDRES ALEJANDRO AYBAR ABUD</t>
  </si>
  <si>
    <t>EDWIN PEREZ BRITO</t>
  </si>
  <si>
    <t>MANUELA GARCIA BALBUENA</t>
  </si>
  <si>
    <t>IRONELIS GREGORINA ARIAS FRANCO</t>
  </si>
  <si>
    <t>ANALISTA DE ESTADISTICAS AMBIENTALES</t>
  </si>
  <si>
    <t>DEPARTAMENTO DE ESTADÍSTICAS AMBIENTALES-ONE</t>
  </si>
  <si>
    <t>DIVISION DE ESTADISTICAS SOCIALES-ONE</t>
  </si>
  <si>
    <t>TECNICO DE ESTADISTICAS DE COMERCIO EXTERIOR</t>
  </si>
  <si>
    <t>EDWARD ODALIS CHALA BAUTISTA</t>
  </si>
  <si>
    <t>DIVISION DE OPERACIONES GEOESTADISTICAS-ONE</t>
  </si>
  <si>
    <t xml:space="preserve">ENC. DIV. OPERACIONES GEOESTADISTICAS </t>
  </si>
  <si>
    <t>YEFFRY STARLING MEJIA LA PAEZ</t>
  </si>
  <si>
    <t>ANALISTA DE SISTEMA DE INFORMACION</t>
  </si>
  <si>
    <t>Mes de Noviembre 2024</t>
  </si>
  <si>
    <t>SANTA GRISSELL ARIAS TEJEDA</t>
  </si>
  <si>
    <t>DEPARTAMENTO DE GEOESTADISTICAS-ONE</t>
  </si>
  <si>
    <t>EDGAR LORENZO JAQUEZ GUILLEN</t>
  </si>
  <si>
    <t>DIVISION DE GEOMATICA-ONE</t>
  </si>
  <si>
    <t>ENC.DIVISION DE OPERACIONES DE CAMPO</t>
  </si>
  <si>
    <t xml:space="preserve">        Total general: 12</t>
  </si>
  <si>
    <t>ENC.DEPARTAMENTO DE GEOESTADISTICAS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</si>
</sst>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0" fillId="5" borderId="0" xfId="0" applyFill="1"/>
    <xf numFmtId="0" fontId="0" fillId="0" borderId="0" xfId="0" applyAlignment="1">
      <alignment horizontal="center"/>
    </xf>
    <xf numFmtId="0" fontId="2" fillId="5" borderId="0" xfId="0" applyFont="1" applyFill="1"/>
    <xf numFmtId="0" fontId="2" fillId="3" borderId="0" xfId="0" applyFont="1" applyFill="1"/>
    <xf numFmtId="0" fontId="3" fillId="4" borderId="0" xfId="0" applyFont="1" applyFill="1" applyAlignment="1">
      <alignment vertical="center"/>
    </xf>
    <xf numFmtId="164" fontId="3" fillId="4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Font="1"/>
    <xf numFmtId="164" fontId="3" fillId="4" borderId="0" xfId="1" applyFont="1" applyFill="1" applyAlignment="1">
      <alignment vertical="center"/>
    </xf>
    <xf numFmtId="0" fontId="0" fillId="6" borderId="0" xfId="0" applyFill="1"/>
    <xf numFmtId="0" fontId="2" fillId="0" borderId="0" xfId="0" applyFont="1"/>
    <xf numFmtId="164" fontId="0" fillId="0" borderId="0" xfId="1" applyFont="1" applyAlignment="1">
      <alignment horizontal="left" vertical="center"/>
    </xf>
    <xf numFmtId="164" fontId="0" fillId="0" borderId="0" xfId="1" applyFont="1" applyAlignment="1">
      <alignment horizontal="center" vertical="top"/>
    </xf>
    <xf numFmtId="164" fontId="8" fillId="6" borderId="0" xfId="1" applyFont="1" applyFill="1"/>
    <xf numFmtId="164" fontId="0" fillId="5" borderId="0" xfId="1" applyFont="1" applyFill="1"/>
    <xf numFmtId="164" fontId="4" fillId="0" borderId="0" xfId="1" applyFont="1" applyAlignment="1">
      <alignment vertical="center"/>
    </xf>
    <xf numFmtId="0" fontId="0" fillId="0" borderId="0" xfId="0" applyAlignment="1">
      <alignment wrapText="1"/>
    </xf>
    <xf numFmtId="164" fontId="2" fillId="0" borderId="0" xfId="1" applyFont="1" applyAlignment="1">
      <alignment horizontal="left" vertical="center"/>
    </xf>
    <xf numFmtId="4" fontId="0" fillId="0" borderId="0" xfId="0" applyNumberFormat="1"/>
    <xf numFmtId="0" fontId="7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1" fillId="2" borderId="9" xfId="1" applyFont="1" applyFill="1" applyBorder="1" applyAlignment="1">
      <alignment horizontal="center" vertical="center"/>
    </xf>
    <xf numFmtId="164" fontId="1" fillId="2" borderId="10" xfId="1" applyFont="1" applyFill="1" applyBorder="1" applyAlignment="1">
      <alignment horizontal="center" vertical="center"/>
    </xf>
    <xf numFmtId="164" fontId="1" fillId="2" borderId="2" xfId="1" applyFont="1" applyFill="1" applyBorder="1" applyAlignment="1">
      <alignment horizontal="center" vertical="center"/>
    </xf>
    <xf numFmtId="164" fontId="1" fillId="2" borderId="5" xfId="1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center" vertical="center"/>
    </xf>
    <xf numFmtId="164" fontId="1" fillId="2" borderId="6" xfId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vertical="center"/>
    </xf>
    <xf numFmtId="164" fontId="1" fillId="2" borderId="4" xfId="1" applyFont="1" applyFill="1" applyBorder="1" applyAlignment="1">
      <alignment vertical="center"/>
    </xf>
    <xf numFmtId="4" fontId="1" fillId="2" borderId="7" xfId="1" applyNumberFormat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/>
    </xf>
    <xf numFmtId="164" fontId="1" fillId="2" borderId="7" xfId="1" applyFont="1" applyFill="1" applyBorder="1" applyAlignment="1">
      <alignment horizontal="center" vertical="center"/>
    </xf>
    <xf numFmtId="164" fontId="1" fillId="2" borderId="8" xfId="1" applyFont="1" applyFill="1" applyBorder="1" applyAlignment="1">
      <alignment horizontal="center" vertical="center"/>
    </xf>
    <xf numFmtId="164" fontId="1" fillId="2" borderId="2" xfId="1" applyFont="1" applyFill="1" applyBorder="1" applyAlignment="1">
      <alignment horizontal="left" vertical="center"/>
    </xf>
    <xf numFmtId="164" fontId="1" fillId="2" borderId="5" xfId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1354088</xdr:colOff>
      <xdr:row>1</xdr:row>
      <xdr:rowOff>21562</xdr:rowOff>
    </xdr:from>
    <xdr:to>
      <xdr:col>1</xdr:col>
      <xdr:colOff>1314450</xdr:colOff>
      <xdr:row>5</xdr:row>
      <xdr:rowOff>134857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088" y="21206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720632</xdr:colOff>
      <xdr:row>0</xdr:row>
      <xdr:rowOff>128333</xdr:rowOff>
    </xdr:from>
    <xdr:to>
      <xdr:col>12</xdr:col>
      <xdr:colOff>550206</xdr:colOff>
      <xdr:row>4</xdr:row>
      <xdr:rowOff>206376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2707" y="12833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23</xdr:row>
      <xdr:rowOff>104775</xdr:rowOff>
    </xdr:from>
    <xdr:to>
      <xdr:col>9</xdr:col>
      <xdr:colOff>114300</xdr:colOff>
      <xdr:row>42</xdr:row>
      <xdr:rowOff>95251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A1176792-F7C7-42D1-A81D-60EB8B6FE5DD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0" y="4619625"/>
          <a:ext cx="13725525" cy="3733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A34"/>
  <sheetViews>
    <sheetView showGridLines="0" tabSelected="1" zoomScaleNormal="100" zoomScaleSheetLayoutView="95" zoomScalePageLayoutView="40" workbookViewId="0">
      <selection activeCell="L25" sqref="L25"/>
    </sheetView>
  </sheetViews>
  <sheetFormatPr baseColWidth="10" defaultColWidth="11.42578125" defaultRowHeight="15" x14ac:dyDescent="0.25"/>
  <cols>
    <col min="1" max="1" width="4.5703125" bestFit="1" customWidth="1"/>
    <col min="2" max="2" width="34.140625" bestFit="1" customWidth="1"/>
    <col min="3" max="3" width="52.42578125" bestFit="1" customWidth="1"/>
    <col min="4" max="4" width="46.42578125" bestFit="1" customWidth="1"/>
    <col min="5" max="5" width="7.7109375" bestFit="1" customWidth="1"/>
    <col min="6" max="6" width="21.42578125" bestFit="1" customWidth="1"/>
    <col min="7" max="7" width="14.28515625" style="8" bestFit="1" customWidth="1"/>
    <col min="8" max="10" width="11.5703125" style="8" bestFit="1" customWidth="1"/>
    <col min="11" max="11" width="12.28515625" style="8" bestFit="1" customWidth="1"/>
    <col min="12" max="12" width="13.85546875" style="8" bestFit="1" customWidth="1"/>
    <col min="13" max="13" width="13" style="8" bestFit="1" customWidth="1"/>
  </cols>
  <sheetData>
    <row r="1" spans="1:13" x14ac:dyDescent="0.25">
      <c r="A1" s="1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4"/>
    </row>
    <row r="2" spans="1:13" ht="26.25" x14ac:dyDescent="0.4">
      <c r="A2" s="10"/>
      <c r="B2" s="22" t="s">
        <v>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14"/>
    </row>
    <row r="3" spans="1:13" ht="26.25" x14ac:dyDescent="0.4">
      <c r="A3" s="10"/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14"/>
    </row>
    <row r="4" spans="1:13" ht="20.25" x14ac:dyDescent="0.3">
      <c r="A4" s="10"/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14"/>
    </row>
    <row r="5" spans="1:13" ht="20.25" x14ac:dyDescent="0.3">
      <c r="A5" s="10"/>
      <c r="B5" s="20" t="s">
        <v>20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14"/>
    </row>
    <row r="6" spans="1:13" ht="21" thickBot="1" x14ac:dyDescent="0.35">
      <c r="A6" s="10"/>
      <c r="B6" s="20" t="s">
        <v>42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14"/>
    </row>
    <row r="7" spans="1:13" x14ac:dyDescent="0.25">
      <c r="A7" s="24" t="s">
        <v>15</v>
      </c>
      <c r="B7" s="30" t="s">
        <v>7</v>
      </c>
      <c r="C7" s="36" t="s">
        <v>18</v>
      </c>
      <c r="D7" s="36" t="s">
        <v>19</v>
      </c>
      <c r="E7" s="32" t="s">
        <v>12</v>
      </c>
      <c r="F7" s="34" t="s">
        <v>13</v>
      </c>
      <c r="G7" s="34" t="s">
        <v>11</v>
      </c>
      <c r="H7" s="26" t="s">
        <v>2</v>
      </c>
      <c r="I7" s="26" t="s">
        <v>3</v>
      </c>
      <c r="J7" s="26" t="s">
        <v>4</v>
      </c>
      <c r="K7" s="26" t="s">
        <v>5</v>
      </c>
      <c r="L7" s="26" t="s">
        <v>9</v>
      </c>
      <c r="M7" s="28" t="s">
        <v>10</v>
      </c>
    </row>
    <row r="8" spans="1:13" ht="15.75" thickBot="1" x14ac:dyDescent="0.3">
      <c r="A8" s="25"/>
      <c r="B8" s="31"/>
      <c r="C8" s="37"/>
      <c r="D8" s="37" t="s">
        <v>14</v>
      </c>
      <c r="E8" s="33"/>
      <c r="F8" s="35"/>
      <c r="G8" s="35"/>
      <c r="H8" s="27"/>
      <c r="I8" s="27"/>
      <c r="J8" s="27"/>
      <c r="K8" s="27"/>
      <c r="L8" s="27"/>
      <c r="M8" s="29"/>
    </row>
    <row r="9" spans="1:13" x14ac:dyDescent="0.25">
      <c r="A9" s="2">
        <v>1</v>
      </c>
      <c r="B9" t="s">
        <v>43</v>
      </c>
      <c r="C9" t="s">
        <v>44</v>
      </c>
      <c r="D9" t="s">
        <v>49</v>
      </c>
      <c r="E9" s="2" t="s">
        <v>16</v>
      </c>
      <c r="F9" s="2" t="s">
        <v>17</v>
      </c>
      <c r="G9" s="12">
        <v>140000</v>
      </c>
      <c r="H9" s="12">
        <f>G9*0.0287</f>
        <v>4018</v>
      </c>
      <c r="I9" s="12">
        <v>20656.64</v>
      </c>
      <c r="J9" s="12">
        <f t="shared" ref="J9:J20" si="0">G9*0.0304</f>
        <v>4256</v>
      </c>
      <c r="K9" s="12">
        <v>3455.92</v>
      </c>
      <c r="L9" s="13">
        <f t="shared" ref="L9:L11" si="1">H9+I9+J9+K9</f>
        <v>32386.559999999998</v>
      </c>
      <c r="M9" s="18">
        <f>G9-L9</f>
        <v>107613.44</v>
      </c>
    </row>
    <row r="10" spans="1:13" x14ac:dyDescent="0.25">
      <c r="A10" s="2">
        <v>2</v>
      </c>
      <c r="B10" t="s">
        <v>37</v>
      </c>
      <c r="C10" t="s">
        <v>38</v>
      </c>
      <c r="D10" t="s">
        <v>39</v>
      </c>
      <c r="E10" s="2" t="s">
        <v>8</v>
      </c>
      <c r="F10" s="2" t="s">
        <v>17</v>
      </c>
      <c r="G10" s="12">
        <v>110000</v>
      </c>
      <c r="H10" s="12">
        <f>G10*0.0287</f>
        <v>3157</v>
      </c>
      <c r="I10" s="12">
        <v>14457.62</v>
      </c>
      <c r="J10" s="12">
        <f t="shared" si="0"/>
        <v>3344</v>
      </c>
      <c r="K10" s="12">
        <v>715</v>
      </c>
      <c r="L10" s="13">
        <f t="shared" si="1"/>
        <v>21673.620000000003</v>
      </c>
      <c r="M10" s="18">
        <f>G10-L10</f>
        <v>88326.38</v>
      </c>
    </row>
    <row r="11" spans="1:13" x14ac:dyDescent="0.25">
      <c r="A11" s="2">
        <v>3</v>
      </c>
      <c r="B11" t="s">
        <v>40</v>
      </c>
      <c r="C11" t="s">
        <v>46</v>
      </c>
      <c r="D11" t="s">
        <v>41</v>
      </c>
      <c r="E11" s="2" t="s">
        <v>8</v>
      </c>
      <c r="F11" s="2" t="s">
        <v>17</v>
      </c>
      <c r="G11" s="12">
        <v>65000</v>
      </c>
      <c r="H11" s="12">
        <f>G11*0.0287</f>
        <v>1865.5</v>
      </c>
      <c r="I11" s="12">
        <v>3741.39</v>
      </c>
      <c r="J11" s="12">
        <f t="shared" si="0"/>
        <v>1976</v>
      </c>
      <c r="K11" s="12">
        <v>3605.92</v>
      </c>
      <c r="L11" s="13">
        <f t="shared" si="1"/>
        <v>11188.81</v>
      </c>
      <c r="M11" s="18">
        <f>G11-L11</f>
        <v>53811.19</v>
      </c>
    </row>
    <row r="12" spans="1:13" x14ac:dyDescent="0.25">
      <c r="A12" s="2">
        <v>4</v>
      </c>
      <c r="B12" t="s">
        <v>45</v>
      </c>
      <c r="C12" t="s">
        <v>46</v>
      </c>
      <c r="D12" t="s">
        <v>47</v>
      </c>
      <c r="E12" s="2" t="s">
        <v>8</v>
      </c>
      <c r="F12" s="2" t="s">
        <v>17</v>
      </c>
      <c r="G12" s="12">
        <v>110000</v>
      </c>
      <c r="H12" s="12">
        <f>G12*0.0287</f>
        <v>3157</v>
      </c>
      <c r="I12" s="12">
        <v>14457.62</v>
      </c>
      <c r="J12" s="12">
        <f t="shared" si="0"/>
        <v>3344</v>
      </c>
      <c r="K12" s="12">
        <v>175</v>
      </c>
      <c r="L12" s="13">
        <f>H12+I12+J12+K12</f>
        <v>21133.620000000003</v>
      </c>
      <c r="M12" s="18">
        <f t="shared" ref="M12:M14" si="2">G12-L12</f>
        <v>88866.38</v>
      </c>
    </row>
    <row r="13" spans="1:13" x14ac:dyDescent="0.25">
      <c r="A13" s="2">
        <v>5</v>
      </c>
      <c r="B13" t="s">
        <v>21</v>
      </c>
      <c r="C13" t="s">
        <v>22</v>
      </c>
      <c r="D13" t="s">
        <v>23</v>
      </c>
      <c r="E13" s="2" t="s">
        <v>16</v>
      </c>
      <c r="F13" s="2" t="s">
        <v>17</v>
      </c>
      <c r="G13" s="12">
        <v>65000</v>
      </c>
      <c r="H13" s="12">
        <f>G13*0.0287</f>
        <v>1865.5</v>
      </c>
      <c r="I13" s="12">
        <v>4427.58</v>
      </c>
      <c r="J13" s="12">
        <f t="shared" si="0"/>
        <v>1976</v>
      </c>
      <c r="K13" s="12">
        <v>175</v>
      </c>
      <c r="L13" s="13">
        <f>H13+I13+J13+K13</f>
        <v>8444.08</v>
      </c>
      <c r="M13" s="18">
        <f t="shared" si="2"/>
        <v>56555.92</v>
      </c>
    </row>
    <row r="14" spans="1:13" x14ac:dyDescent="0.25">
      <c r="A14" s="2">
        <v>6</v>
      </c>
      <c r="B14" t="s">
        <v>24</v>
      </c>
      <c r="C14" s="17" t="s">
        <v>25</v>
      </c>
      <c r="D14" t="s">
        <v>36</v>
      </c>
      <c r="E14" s="2" t="s">
        <v>8</v>
      </c>
      <c r="F14" s="2" t="s">
        <v>17</v>
      </c>
      <c r="G14" s="12">
        <v>47000</v>
      </c>
      <c r="H14" s="12">
        <f t="shared" ref="H14:H20" si="3">G14*0.0287</f>
        <v>1348.9</v>
      </c>
      <c r="I14" s="12">
        <v>1430.6</v>
      </c>
      <c r="J14" s="12">
        <f t="shared" si="0"/>
        <v>1428.8</v>
      </c>
      <c r="K14" s="12">
        <v>25</v>
      </c>
      <c r="L14" s="13">
        <f>H14+I14+J14+K14</f>
        <v>4233.3</v>
      </c>
      <c r="M14" s="18">
        <f t="shared" si="2"/>
        <v>42766.7</v>
      </c>
    </row>
    <row r="15" spans="1:13" x14ac:dyDescent="0.25">
      <c r="A15" s="2">
        <v>7</v>
      </c>
      <c r="B15" t="s">
        <v>27</v>
      </c>
      <c r="C15" t="s">
        <v>35</v>
      </c>
      <c r="D15" t="s">
        <v>28</v>
      </c>
      <c r="E15" s="2" t="s">
        <v>16</v>
      </c>
      <c r="F15" s="2" t="s">
        <v>17</v>
      </c>
      <c r="G15" s="12">
        <v>65000</v>
      </c>
      <c r="H15" s="12">
        <f t="shared" ref="H15:H18" si="4">G15*0.0287</f>
        <v>1865.5</v>
      </c>
      <c r="I15" s="12">
        <v>4427.58</v>
      </c>
      <c r="J15" s="12">
        <f t="shared" ref="J15:J18" si="5">G15*0.0304</f>
        <v>1976</v>
      </c>
      <c r="K15" s="12">
        <v>275</v>
      </c>
      <c r="L15" s="13">
        <f t="shared" ref="L15:L18" si="6">H15+I15+J15+K15</f>
        <v>8544.08</v>
      </c>
      <c r="M15" s="18">
        <f t="shared" ref="M15:M19" si="7">G15-L15</f>
        <v>56455.92</v>
      </c>
    </row>
    <row r="16" spans="1:13" x14ac:dyDescent="0.25">
      <c r="A16" s="2">
        <v>8</v>
      </c>
      <c r="B16" t="s">
        <v>31</v>
      </c>
      <c r="C16" t="s">
        <v>35</v>
      </c>
      <c r="D16" t="s">
        <v>28</v>
      </c>
      <c r="E16" s="2" t="s">
        <v>16</v>
      </c>
      <c r="F16" s="2" t="s">
        <v>17</v>
      </c>
      <c r="G16" s="12">
        <v>65000</v>
      </c>
      <c r="H16" s="12">
        <f t="shared" si="4"/>
        <v>1865.5</v>
      </c>
      <c r="I16" s="12">
        <v>4427.58</v>
      </c>
      <c r="J16" s="12">
        <f t="shared" si="5"/>
        <v>1976</v>
      </c>
      <c r="K16" s="12">
        <v>175</v>
      </c>
      <c r="L16" s="13">
        <f t="shared" si="6"/>
        <v>8444.08</v>
      </c>
      <c r="M16" s="18">
        <f t="shared" si="7"/>
        <v>56555.92</v>
      </c>
    </row>
    <row r="17" spans="1:963" x14ac:dyDescent="0.25">
      <c r="A17" s="2">
        <v>9</v>
      </c>
      <c r="B17" t="s">
        <v>32</v>
      </c>
      <c r="C17" t="s">
        <v>35</v>
      </c>
      <c r="D17" t="s">
        <v>28</v>
      </c>
      <c r="E17" s="2" t="s">
        <v>16</v>
      </c>
      <c r="F17" s="2" t="s">
        <v>17</v>
      </c>
      <c r="G17" s="12">
        <v>65000</v>
      </c>
      <c r="H17" s="12">
        <f t="shared" si="4"/>
        <v>1865.5</v>
      </c>
      <c r="I17" s="12">
        <v>4427.58</v>
      </c>
      <c r="J17" s="12">
        <f t="shared" si="5"/>
        <v>1976</v>
      </c>
      <c r="K17" s="12">
        <v>25</v>
      </c>
      <c r="L17" s="13">
        <f t="shared" si="6"/>
        <v>8294.08</v>
      </c>
      <c r="M17" s="18">
        <f t="shared" si="7"/>
        <v>56705.919999999998</v>
      </c>
    </row>
    <row r="18" spans="1:963" x14ac:dyDescent="0.25">
      <c r="A18" s="2">
        <v>10</v>
      </c>
      <c r="B18" t="s">
        <v>29</v>
      </c>
      <c r="C18" t="s">
        <v>35</v>
      </c>
      <c r="D18" t="s">
        <v>28</v>
      </c>
      <c r="E18" s="2" t="s">
        <v>8</v>
      </c>
      <c r="F18" s="2" t="s">
        <v>17</v>
      </c>
      <c r="G18" s="12">
        <v>65000</v>
      </c>
      <c r="H18" s="12">
        <f t="shared" si="4"/>
        <v>1865.5</v>
      </c>
      <c r="I18" s="12">
        <v>4427.58</v>
      </c>
      <c r="J18" s="12">
        <f t="shared" si="5"/>
        <v>1976</v>
      </c>
      <c r="K18" s="12">
        <v>25</v>
      </c>
      <c r="L18" s="13">
        <f t="shared" si="6"/>
        <v>8294.08</v>
      </c>
      <c r="M18" s="18">
        <f t="shared" si="7"/>
        <v>56705.919999999998</v>
      </c>
    </row>
    <row r="19" spans="1:963" x14ac:dyDescent="0.25">
      <c r="A19" s="2">
        <v>11</v>
      </c>
      <c r="B19" t="s">
        <v>30</v>
      </c>
      <c r="C19" t="s">
        <v>34</v>
      </c>
      <c r="D19" t="s">
        <v>33</v>
      </c>
      <c r="E19" s="2" t="s">
        <v>8</v>
      </c>
      <c r="F19" s="2" t="s">
        <v>17</v>
      </c>
      <c r="G19" s="12">
        <v>65000</v>
      </c>
      <c r="H19" s="12">
        <f>G19*0.0287</f>
        <v>1865.5</v>
      </c>
      <c r="I19" s="12">
        <v>4084.48</v>
      </c>
      <c r="J19" s="12">
        <f>G19*0.0304</f>
        <v>1976</v>
      </c>
      <c r="K19" s="12">
        <v>1890.46</v>
      </c>
      <c r="L19" s="13">
        <f>H19+I19+J19+K19</f>
        <v>9816.4399999999987</v>
      </c>
      <c r="M19" s="18">
        <f t="shared" si="7"/>
        <v>55183.56</v>
      </c>
    </row>
    <row r="20" spans="1:963" x14ac:dyDescent="0.25">
      <c r="A20" s="2">
        <v>12</v>
      </c>
      <c r="B20" t="s">
        <v>26</v>
      </c>
      <c r="C20" t="s">
        <v>34</v>
      </c>
      <c r="D20" t="s">
        <v>33</v>
      </c>
      <c r="E20" s="2" t="s">
        <v>16</v>
      </c>
      <c r="F20" s="2" t="s">
        <v>17</v>
      </c>
      <c r="G20" s="12">
        <v>65000</v>
      </c>
      <c r="H20" s="12">
        <f t="shared" si="3"/>
        <v>1865.5</v>
      </c>
      <c r="I20" s="12">
        <v>4427.58</v>
      </c>
      <c r="J20" s="12">
        <f t="shared" si="0"/>
        <v>1976</v>
      </c>
      <c r="K20" s="12">
        <v>709.8</v>
      </c>
      <c r="L20" s="13">
        <f t="shared" ref="L20" si="8">H20+I20+J20+K20</f>
        <v>8978.8799999999992</v>
      </c>
      <c r="M20" s="18">
        <f>G20-L20</f>
        <v>56021.120000000003</v>
      </c>
    </row>
    <row r="21" spans="1:963" ht="15.75" x14ac:dyDescent="0.25">
      <c r="A21" s="23" t="s">
        <v>48</v>
      </c>
      <c r="B21" s="23"/>
      <c r="C21" s="5"/>
      <c r="D21" s="5"/>
      <c r="E21" s="5"/>
      <c r="F21" s="5"/>
      <c r="G21" s="6">
        <f t="shared" ref="G21" si="9">SUM(G9:G20)</f>
        <v>927000</v>
      </c>
      <c r="H21" s="9">
        <f t="shared" ref="H21:M21" si="10">SUM(H9:H20)</f>
        <v>26604.9</v>
      </c>
      <c r="I21" s="6">
        <f t="shared" si="10"/>
        <v>85393.83</v>
      </c>
      <c r="J21" s="9">
        <f t="shared" si="10"/>
        <v>28180.799999999999</v>
      </c>
      <c r="K21" s="6">
        <f t="shared" si="10"/>
        <v>11252.099999999999</v>
      </c>
      <c r="L21" s="9">
        <f t="shared" si="10"/>
        <v>151431.63</v>
      </c>
      <c r="M21" s="9">
        <f t="shared" si="10"/>
        <v>775568.37</v>
      </c>
    </row>
    <row r="22" spans="1:963" x14ac:dyDescent="0.25">
      <c r="G22" s="19"/>
      <c r="H22" s="19"/>
      <c r="I22" s="19"/>
      <c r="J22" s="19"/>
      <c r="K22" s="19"/>
      <c r="L22" s="19"/>
      <c r="M22" s="19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</row>
    <row r="23" spans="1:963" s="4" customFormat="1" x14ac:dyDescent="0.25">
      <c r="A23" s="11"/>
      <c r="B23"/>
      <c r="C23"/>
      <c r="D23"/>
      <c r="E23"/>
      <c r="F23"/>
      <c r="G23" s="8"/>
      <c r="H23" s="8"/>
      <c r="I23" s="8"/>
      <c r="J23" s="8"/>
      <c r="K23" s="8"/>
      <c r="L23" s="8"/>
      <c r="M23" s="8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</row>
    <row r="24" spans="1:963" x14ac:dyDescent="0.25">
      <c r="M24" s="1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34" spans="2:13" s="7" customFormat="1" ht="24.95" customHeight="1" x14ac:dyDescent="0.25">
      <c r="B34"/>
      <c r="C34"/>
      <c r="D34"/>
      <c r="E34"/>
      <c r="F34"/>
      <c r="G34" s="8"/>
      <c r="H34" s="8"/>
      <c r="I34" s="8"/>
      <c r="J34" s="8"/>
      <c r="K34" s="8"/>
      <c r="L34" s="8"/>
      <c r="M34" s="16"/>
    </row>
  </sheetData>
  <mergeCells count="20">
    <mergeCell ref="A21:B21"/>
    <mergeCell ref="A7:A8"/>
    <mergeCell ref="K7:K8"/>
    <mergeCell ref="L7:L8"/>
    <mergeCell ref="M7:M8"/>
    <mergeCell ref="B7:B8"/>
    <mergeCell ref="E7:E8"/>
    <mergeCell ref="G7:G8"/>
    <mergeCell ref="H7:H8"/>
    <mergeCell ref="I7:I8"/>
    <mergeCell ref="J7:J8"/>
    <mergeCell ref="C7:C8"/>
    <mergeCell ref="F7:F8"/>
    <mergeCell ref="D7:D8"/>
    <mergeCell ref="B6:L6"/>
    <mergeCell ref="B1:L1"/>
    <mergeCell ref="B2:L2"/>
    <mergeCell ref="B3:L3"/>
    <mergeCell ref="B4:L4"/>
    <mergeCell ref="B5:L5"/>
  </mergeCells>
  <printOptions horizontalCentered="1"/>
  <pageMargins left="0.35433070866141736" right="0.31496062992125984" top="0.74803149606299213" bottom="0.74803149606299213" header="0.31496062992125984" footer="0.31496062992125984"/>
  <pageSetup paperSize="5" scale="55" orientation="landscape" r:id="rId1"/>
  <rowBreaks count="2" manualBreakCount="2">
    <brk id="46" min="1" max="10" man="1"/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Periodo Probatorio</vt:lpstr>
      <vt:lpstr>Hoja2</vt:lpstr>
      <vt:lpstr>Hoja3</vt:lpstr>
      <vt:lpstr>'Periodo Probatorio'!Área_de_impresión</vt:lpstr>
      <vt:lpstr>'Periodo Probatorio'!Títulos_a_imprimir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2024-09-27T17:02:52Z</cp:lastPrinted>
  <dcterms:created xsi:type="dcterms:W3CDTF">2016-11-10T20:16:03Z</dcterms:created>
  <dcterms:modified xsi:type="dcterms:W3CDTF">2024-11-21T18:55:58Z</dcterms:modified>
</cp:coreProperties>
</file>