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10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48" i="1"/>
  <c r="E48"/>
  <c r="F48"/>
  <c r="C48"/>
  <c r="B48"/>
  <c r="H40" l="1"/>
  <c r="I40" s="1"/>
  <c r="H15"/>
  <c r="H16" s="1"/>
  <c r="C46"/>
  <c r="D46"/>
  <c r="E46"/>
  <c r="F46"/>
  <c r="G46"/>
  <c r="C42"/>
  <c r="D42"/>
  <c r="E42"/>
  <c r="F42"/>
  <c r="G42"/>
  <c r="G48" s="1"/>
  <c r="C36"/>
  <c r="D36"/>
  <c r="E36"/>
  <c r="F36"/>
  <c r="G36"/>
  <c r="C32"/>
  <c r="D32"/>
  <c r="E32"/>
  <c r="F32"/>
  <c r="G32"/>
  <c r="C24"/>
  <c r="D24"/>
  <c r="E24"/>
  <c r="F24"/>
  <c r="G24"/>
  <c r="C20"/>
  <c r="D20"/>
  <c r="E20"/>
  <c r="F20"/>
  <c r="G20"/>
  <c r="C16"/>
  <c r="D16"/>
  <c r="E16"/>
  <c r="F16"/>
  <c r="G16"/>
  <c r="C12"/>
  <c r="D12"/>
  <c r="E12"/>
  <c r="F12"/>
  <c r="G12"/>
  <c r="H45"/>
  <c r="I45" s="1"/>
  <c r="I46" s="1"/>
  <c r="H41"/>
  <c r="I41" s="1"/>
  <c r="H39"/>
  <c r="I39" s="1"/>
  <c r="H35"/>
  <c r="I35" s="1"/>
  <c r="H31"/>
  <c r="I31" s="1"/>
  <c r="H30"/>
  <c r="I30" s="1"/>
  <c r="H29"/>
  <c r="I29" s="1"/>
  <c r="H28"/>
  <c r="I28" s="1"/>
  <c r="H27"/>
  <c r="H23"/>
  <c r="H24" s="1"/>
  <c r="H19"/>
  <c r="I19" s="1"/>
  <c r="H11"/>
  <c r="H12" s="1"/>
  <c r="I11" s="1"/>
  <c r="I12" s="1"/>
  <c r="H32" l="1"/>
  <c r="I42"/>
  <c r="I48" s="1"/>
  <c r="I36"/>
  <c r="I20"/>
  <c r="H20"/>
  <c r="H36"/>
  <c r="H46"/>
  <c r="I23"/>
  <c r="I24" s="1"/>
  <c r="I27"/>
  <c r="I32" s="1"/>
  <c r="I15"/>
  <c r="I16" s="1"/>
  <c r="H42"/>
  <c r="H48" s="1"/>
</calcChain>
</file>

<file path=xl/sharedStrings.xml><?xml version="1.0" encoding="utf-8"?>
<sst xmlns="http://schemas.openxmlformats.org/spreadsheetml/2006/main" count="59" uniqueCount="48">
  <si>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</si>
  <si>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</si>
  <si>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</si>
  <si>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</si>
  <si>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</si>
  <si>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</si>
  <si>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</si>
  <si>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</si>
  <si>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</si>
  <si>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</si>
  <si>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DEPARTAMENTO DE COMUNICACIONES- ONE</t>
  </si>
  <si>
    <t>ANGELA FABIOLA RODRIGUEZ PLATA</t>
  </si>
  <si>
    <t>FOTOGRAFO (A)</t>
  </si>
  <si>
    <t>CENTRO DE DOCUMENTACION- ONE</t>
  </si>
  <si>
    <t>BERNARDINA DE JESUS TORRES COLON</t>
  </si>
  <si>
    <t>ENC. SECCION DOCUMENTACION</t>
  </si>
  <si>
    <t>AUXILIAR</t>
  </si>
  <si>
    <t>DIVISION DE PUBLICACIONES-ONE</t>
  </si>
  <si>
    <t>MIRIAM MERCEDES VICIOSO JULIAN</t>
  </si>
  <si>
    <t>PERFORMISTA II</t>
  </si>
  <si>
    <t>SECCION DE SERVICIOS GENERALES- ONE</t>
  </si>
  <si>
    <t>EUGENIA SENA</t>
  </si>
  <si>
    <t>CONSERJE</t>
  </si>
  <si>
    <t>CONCEPCION LEBRON ABREU</t>
  </si>
  <si>
    <t>LUCINDA VASQUEZ SORIANO</t>
  </si>
  <si>
    <t>AURA MORENO DE SANCHEZ</t>
  </si>
  <si>
    <t>ROSA DIAZ MONTES</t>
  </si>
  <si>
    <t>AUXILIAR III</t>
  </si>
  <si>
    <t>DEPARTAMENTO DE CARTOGRAFIA- ONE</t>
  </si>
  <si>
    <t>GLORIA BINET</t>
  </si>
  <si>
    <t>DIVISION DE OFICINAS TERRITORIALES- ONE</t>
  </si>
  <si>
    <t>PEDRO ALBERTO MIESES</t>
  </si>
  <si>
    <t>ENCARGADO (A)</t>
  </si>
  <si>
    <t>MIRTHA EVANGELINA A MEDINA NINA</t>
  </si>
  <si>
    <t>AUXILIAR II</t>
  </si>
  <si>
    <t>DEPARTAMENTO DE ESTADISTICAS DEMOGRAFICAS, SOCIALES Y CULTURALES- ONE</t>
  </si>
  <si>
    <t>FIUME BIENVENIDA GOMEZ SANCHEZ</t>
  </si>
  <si>
    <t xml:space="preserve">Subtotal </t>
  </si>
  <si>
    <t>Nomina de Empleados en Trámite de Pensión</t>
  </si>
  <si>
    <t xml:space="preserve">Total Trámite de Pensión: </t>
  </si>
  <si>
    <t>ASISTENTE EJECUTIVO</t>
  </si>
  <si>
    <t>HECTOR AUGUSTO MARRERO NEGRETE</t>
  </si>
  <si>
    <t>OFICINA NACIONAL DE ESTADISTICAS- ONE</t>
  </si>
  <si>
    <t>MARITZA DE LOS ANGELES OLMO NOLASCO</t>
  </si>
  <si>
    <t>ENCARGADO PROVINCIAL</t>
  </si>
  <si>
    <t>MINISTERIO DE ECONOMÍA, PLANIFICACIÓN Y DESARROLLO</t>
  </si>
  <si>
    <t>Nombre</t>
  </si>
  <si>
    <t>Mes de Febrero 2019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</si>
</sst>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4" fontId="4" fillId="0" borderId="0" xfId="1" applyNumberFormat="1" applyFont="1"/>
    <xf numFmtId="0" fontId="5" fillId="4" borderId="0" xfId="0" applyFont="1" applyFill="1"/>
    <xf numFmtId="4" fontId="5" fillId="4" borderId="0" xfId="0" applyNumberFormat="1" applyFont="1" applyFill="1"/>
    <xf numFmtId="0" fontId="7" fillId="0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43" fontId="2" fillId="6" borderId="0" xfId="1" applyFont="1" applyFill="1" applyBorder="1" applyAlignment="1">
      <alignment horizontal="center" vertical="center"/>
    </xf>
    <xf numFmtId="4" fontId="2" fillId="6" borderId="0" xfId="1" applyNumberFormat="1" applyFont="1" applyFill="1" applyBorder="1" applyAlignment="1">
      <alignment horizontal="center" vertical="center"/>
    </xf>
    <xf numFmtId="0" fontId="0" fillId="6" borderId="0" xfId="0" applyFill="1"/>
    <xf numFmtId="0" fontId="5" fillId="0" borderId="0" xfId="0" applyFont="1" applyAlignment="1">
      <alignment horizontal="left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70874</xdr:rowOff>
    </xdr:from>
    <xdr:to>
      <xdr:col>0</xdr:col>
      <xdr:colOff>1630681</xdr:colOff>
      <xdr:row>5</xdr:row>
      <xdr:rowOff>48014</xdr:rowOff>
    </xdr:to>
    <xdr:pic>
      <xdr:nvPicPr>
        <xdr:cNvPr id="2" name="1 Imagen" descr="LOGO ESCUD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70874"/>
          <a:ext cx="1478280" cy="13487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840315</xdr:colOff>
      <xdr:row>1</xdr:row>
      <xdr:rowOff>4764</xdr:rowOff>
    </xdr:from>
    <xdr:to>
      <xdr:col>8</xdr:col>
      <xdr:colOff>833995</xdr:colOff>
      <xdr:row>5</xdr:row>
      <xdr:rowOff>74471</xdr:rowOff>
    </xdr:to>
    <xdr:pic>
      <xdr:nvPicPr>
        <xdr:cNvPr id="3" name="2 Imagen" descr="LOGO ON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0665" y="195264"/>
          <a:ext cx="2489230" cy="12508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750094</xdr:colOff>
      <xdr:row>53</xdr:row>
      <xdr:rowOff>142874</xdr:rowOff>
    </xdr:from>
    <xdr:to>
      <xdr:col>7</xdr:col>
      <xdr:colOff>797719</xdr:colOff>
      <xdr:row>73</xdr:row>
      <xdr:rowOff>185024</xdr:rowOff>
    </xdr:to>
    <xdr:pic>
      <xdr:nvPicPr>
        <xdr:cNvPr id="6" name="5 Imagen" descr="NOMINA FIOR_20190225084554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094" y="10870405"/>
          <a:ext cx="11382375" cy="385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showGridLines="0" tabSelected="1" zoomScale="80" zoomScaleNormal="80" zoomScalePageLayoutView="60" workbookViewId="0">
      <pane ySplit="8" topLeftCell="A45" activePane="bottomLeft" state="frozen"/>
      <selection pane="bottomLeft" activeCell="I61" sqref="I61"/>
    </sheetView>
  </sheetViews>
  <sheetFormatPr baseColWidth="10" defaultRowHeight="15"/>
  <cols>
    <col min="1" max="2" width="40.7109375" customWidth="1"/>
    <col min="3" max="4" width="18.7109375" customWidth="1"/>
    <col min="5" max="5" width="16.85546875" customWidth="1"/>
    <col min="6" max="6" width="15.5703125" customWidth="1"/>
    <col min="7" max="9" width="18.7109375" customWidth="1"/>
  </cols>
  <sheetData>
    <row r="1" spans="1:9">
      <c r="A1" s="24"/>
      <c r="B1" s="24"/>
      <c r="C1" s="24"/>
      <c r="D1" s="24"/>
      <c r="E1" s="24"/>
      <c r="F1" s="24"/>
      <c r="G1" s="24"/>
      <c r="H1" s="24"/>
      <c r="I1" s="24"/>
    </row>
    <row r="2" spans="1:9" ht="26.25">
      <c r="A2" s="25" t="s">
        <v>45</v>
      </c>
      <c r="B2" s="26"/>
      <c r="C2" s="26"/>
      <c r="D2" s="26"/>
      <c r="E2" s="26"/>
      <c r="F2" s="26"/>
      <c r="G2" s="26"/>
      <c r="H2" s="26"/>
      <c r="I2" s="26"/>
    </row>
    <row r="3" spans="1:9" ht="26.25">
      <c r="A3" s="25" t="s">
        <v>0</v>
      </c>
      <c r="B3" s="26"/>
      <c r="C3" s="26"/>
      <c r="D3" s="26"/>
      <c r="E3" s="26"/>
      <c r="F3" s="26"/>
      <c r="G3" s="26"/>
      <c r="H3" s="26"/>
      <c r="I3" s="26"/>
    </row>
    <row r="4" spans="1:9" ht="20.25">
      <c r="A4" s="22" t="s">
        <v>1</v>
      </c>
      <c r="B4" s="23"/>
      <c r="C4" s="23"/>
      <c r="D4" s="23"/>
      <c r="E4" s="23"/>
      <c r="F4" s="23"/>
      <c r="G4" s="23"/>
      <c r="H4" s="23"/>
      <c r="I4" s="23"/>
    </row>
    <row r="5" spans="1:9" ht="20.25">
      <c r="A5" s="22" t="s">
        <v>38</v>
      </c>
      <c r="B5" s="23"/>
      <c r="C5" s="23"/>
      <c r="D5" s="23"/>
      <c r="E5" s="23"/>
      <c r="F5" s="23"/>
      <c r="G5" s="23"/>
      <c r="H5" s="23"/>
      <c r="I5" s="23"/>
    </row>
    <row r="6" spans="1:9" ht="21" thickBot="1">
      <c r="A6" s="22" t="s">
        <v>47</v>
      </c>
      <c r="B6" s="23"/>
      <c r="C6" s="23"/>
      <c r="D6" s="23"/>
      <c r="E6" s="23"/>
      <c r="F6" s="23"/>
      <c r="G6" s="23"/>
      <c r="H6" s="23"/>
      <c r="I6" s="23"/>
    </row>
    <row r="7" spans="1:9">
      <c r="A7" s="16" t="s">
        <v>46</v>
      </c>
      <c r="B7" s="18" t="s">
        <v>2</v>
      </c>
      <c r="C7" s="12" t="s">
        <v>3</v>
      </c>
      <c r="D7" s="20" t="s">
        <v>4</v>
      </c>
      <c r="E7" s="12" t="s">
        <v>5</v>
      </c>
      <c r="F7" s="20" t="s">
        <v>6</v>
      </c>
      <c r="G7" s="12" t="s">
        <v>7</v>
      </c>
      <c r="H7" s="12" t="s">
        <v>8</v>
      </c>
      <c r="I7" s="14" t="s">
        <v>9</v>
      </c>
    </row>
    <row r="8" spans="1:9" ht="15.75" thickBot="1">
      <c r="A8" s="17"/>
      <c r="B8" s="19"/>
      <c r="C8" s="13"/>
      <c r="D8" s="21"/>
      <c r="E8" s="13"/>
      <c r="F8" s="21"/>
      <c r="G8" s="13"/>
      <c r="H8" s="13"/>
      <c r="I8" s="15"/>
    </row>
    <row r="9" spans="1:9" s="10" customFormat="1">
      <c r="A9" s="8"/>
      <c r="B9" s="8"/>
      <c r="C9" s="9"/>
      <c r="D9" s="9"/>
      <c r="E9" s="9"/>
      <c r="F9" s="9"/>
      <c r="G9" s="9"/>
      <c r="H9" s="9"/>
      <c r="I9" s="9"/>
    </row>
    <row r="10" spans="1:9">
      <c r="A10" s="11" t="s">
        <v>42</v>
      </c>
      <c r="B10" s="11"/>
      <c r="C10" s="11"/>
      <c r="D10" s="11"/>
      <c r="E10" s="11"/>
      <c r="F10" s="11"/>
      <c r="G10" s="11"/>
      <c r="H10" s="11"/>
      <c r="I10" s="11"/>
    </row>
    <row r="11" spans="1:9">
      <c r="A11" t="s">
        <v>41</v>
      </c>
      <c r="B11" t="s">
        <v>40</v>
      </c>
      <c r="C11" s="1">
        <v>87000</v>
      </c>
      <c r="D11" s="1">
        <v>2496.9</v>
      </c>
      <c r="E11" s="1">
        <v>9047.44</v>
      </c>
      <c r="F11" s="1">
        <v>2644.8</v>
      </c>
      <c r="G11" s="1">
        <v>125</v>
      </c>
      <c r="H11" s="1">
        <f>SUM(D11:G11)</f>
        <v>14314.14</v>
      </c>
      <c r="I11" s="1">
        <f>+C11-H12</f>
        <v>72685.86</v>
      </c>
    </row>
    <row r="12" spans="1:9">
      <c r="A12" s="3" t="s">
        <v>37</v>
      </c>
      <c r="B12" s="3">
        <v>1</v>
      </c>
      <c r="C12" s="4">
        <f t="shared" ref="C12:I12" si="0">SUM(C11)</f>
        <v>87000</v>
      </c>
      <c r="D12" s="4">
        <f t="shared" si="0"/>
        <v>2496.9</v>
      </c>
      <c r="E12" s="4">
        <f t="shared" si="0"/>
        <v>9047.44</v>
      </c>
      <c r="F12" s="4">
        <f t="shared" si="0"/>
        <v>2644.8</v>
      </c>
      <c r="G12" s="4">
        <f t="shared" si="0"/>
        <v>125</v>
      </c>
      <c r="H12" s="4">
        <f t="shared" si="0"/>
        <v>14314.14</v>
      </c>
      <c r="I12" s="4">
        <f t="shared" si="0"/>
        <v>72685.86</v>
      </c>
    </row>
    <row r="13" spans="1:9">
      <c r="C13" s="2"/>
      <c r="D13" s="2"/>
      <c r="E13" s="2"/>
      <c r="F13" s="2"/>
      <c r="G13" s="2"/>
      <c r="H13" s="2"/>
      <c r="I13" s="2"/>
    </row>
    <row r="14" spans="1:9">
      <c r="A14" s="11" t="s">
        <v>10</v>
      </c>
      <c r="B14" s="11"/>
      <c r="C14" s="11"/>
      <c r="D14" s="11"/>
      <c r="E14" s="11"/>
      <c r="F14" s="11"/>
      <c r="G14" s="11"/>
      <c r="H14" s="11"/>
      <c r="I14" s="11"/>
    </row>
    <row r="15" spans="1:9">
      <c r="A15" t="s">
        <v>11</v>
      </c>
      <c r="B15" t="s">
        <v>12</v>
      </c>
      <c r="C15" s="1">
        <v>15000</v>
      </c>
      <c r="D15" s="1">
        <v>430.5</v>
      </c>
      <c r="E15" s="1">
        <v>0</v>
      </c>
      <c r="F15" s="1">
        <v>456</v>
      </c>
      <c r="G15" s="1">
        <v>25</v>
      </c>
      <c r="H15" s="1">
        <f>+D15+E15+F15+G15</f>
        <v>911.5</v>
      </c>
      <c r="I15" s="1">
        <f>+C15-H15</f>
        <v>14088.5</v>
      </c>
    </row>
    <row r="16" spans="1:9">
      <c r="A16" s="3" t="s">
        <v>37</v>
      </c>
      <c r="B16" s="3">
        <v>1</v>
      </c>
      <c r="C16" s="4">
        <f t="shared" ref="C16:I16" si="1">SUM(C15)</f>
        <v>15000</v>
      </c>
      <c r="D16" s="4">
        <f t="shared" si="1"/>
        <v>430.5</v>
      </c>
      <c r="E16" s="4">
        <f t="shared" si="1"/>
        <v>0</v>
      </c>
      <c r="F16" s="4">
        <f t="shared" si="1"/>
        <v>456</v>
      </c>
      <c r="G16" s="4">
        <f t="shared" si="1"/>
        <v>25</v>
      </c>
      <c r="H16" s="4">
        <f t="shared" si="1"/>
        <v>911.5</v>
      </c>
      <c r="I16" s="4">
        <f t="shared" si="1"/>
        <v>14088.5</v>
      </c>
    </row>
    <row r="17" spans="1:9">
      <c r="C17" s="1"/>
      <c r="D17" s="1"/>
      <c r="E17" s="1"/>
      <c r="F17" s="1"/>
      <c r="G17" s="1"/>
      <c r="H17" s="1"/>
      <c r="I17" s="1"/>
    </row>
    <row r="18" spans="1:9">
      <c r="A18" s="11" t="s">
        <v>13</v>
      </c>
      <c r="B18" s="11"/>
      <c r="C18" s="11"/>
      <c r="D18" s="11"/>
      <c r="E18" s="11"/>
      <c r="F18" s="11"/>
      <c r="G18" s="11"/>
      <c r="H18" s="11"/>
      <c r="I18" s="11"/>
    </row>
    <row r="19" spans="1:9">
      <c r="A19" t="s">
        <v>14</v>
      </c>
      <c r="B19" t="s">
        <v>15</v>
      </c>
      <c r="C19" s="1">
        <v>40000</v>
      </c>
      <c r="D19" s="1">
        <v>1148</v>
      </c>
      <c r="E19" s="1">
        <v>442.65</v>
      </c>
      <c r="F19" s="1">
        <v>1216</v>
      </c>
      <c r="G19" s="1">
        <v>165</v>
      </c>
      <c r="H19" s="1">
        <f>SUM(D19:G19)</f>
        <v>2971.65</v>
      </c>
      <c r="I19" s="1">
        <f>+C19-H19</f>
        <v>37028.35</v>
      </c>
    </row>
    <row r="20" spans="1:9">
      <c r="A20" s="3" t="s">
        <v>37</v>
      </c>
      <c r="B20" s="3">
        <v>1</v>
      </c>
      <c r="C20" s="4">
        <f t="shared" ref="C20:I20" si="2">SUM(C19:C19)</f>
        <v>40000</v>
      </c>
      <c r="D20" s="4">
        <f t="shared" si="2"/>
        <v>1148</v>
      </c>
      <c r="E20" s="4">
        <f t="shared" si="2"/>
        <v>442.65</v>
      </c>
      <c r="F20" s="4">
        <f t="shared" si="2"/>
        <v>1216</v>
      </c>
      <c r="G20" s="4">
        <f t="shared" si="2"/>
        <v>165</v>
      </c>
      <c r="H20" s="4">
        <f t="shared" si="2"/>
        <v>2971.65</v>
      </c>
      <c r="I20" s="4">
        <f t="shared" si="2"/>
        <v>37028.35</v>
      </c>
    </row>
    <row r="21" spans="1:9">
      <c r="C21" s="1"/>
      <c r="D21" s="1"/>
      <c r="E21" s="1"/>
      <c r="F21" s="1"/>
      <c r="G21" s="1"/>
      <c r="H21" s="1"/>
      <c r="I21" s="1"/>
    </row>
    <row r="22" spans="1:9">
      <c r="A22" s="11" t="s">
        <v>17</v>
      </c>
      <c r="B22" s="11"/>
      <c r="C22" s="11"/>
      <c r="D22" s="11"/>
      <c r="E22" s="11"/>
      <c r="F22" s="11"/>
      <c r="G22" s="11"/>
      <c r="H22" s="11"/>
      <c r="I22" s="11"/>
    </row>
    <row r="23" spans="1:9">
      <c r="A23" t="s">
        <v>18</v>
      </c>
      <c r="B23" t="s">
        <v>19</v>
      </c>
      <c r="C23" s="1">
        <v>5117.5</v>
      </c>
      <c r="D23" s="1">
        <v>146.87</v>
      </c>
      <c r="E23" s="1">
        <v>0</v>
      </c>
      <c r="F23" s="1">
        <v>155.57</v>
      </c>
      <c r="G23" s="1">
        <v>25</v>
      </c>
      <c r="H23" s="1">
        <f>SUM(D23:G23)</f>
        <v>327.44</v>
      </c>
      <c r="I23" s="1">
        <f>+C23-H23</f>
        <v>4790.0600000000004</v>
      </c>
    </row>
    <row r="24" spans="1:9">
      <c r="A24" s="3" t="s">
        <v>37</v>
      </c>
      <c r="B24" s="3">
        <v>1</v>
      </c>
      <c r="C24" s="4">
        <f t="shared" ref="C24:I24" si="3">SUM(C23)</f>
        <v>5117.5</v>
      </c>
      <c r="D24" s="4">
        <f t="shared" si="3"/>
        <v>146.87</v>
      </c>
      <c r="E24" s="4">
        <f t="shared" si="3"/>
        <v>0</v>
      </c>
      <c r="F24" s="4">
        <f t="shared" si="3"/>
        <v>155.57</v>
      </c>
      <c r="G24" s="4">
        <f t="shared" si="3"/>
        <v>25</v>
      </c>
      <c r="H24" s="4">
        <f t="shared" si="3"/>
        <v>327.44</v>
      </c>
      <c r="I24" s="4">
        <f t="shared" si="3"/>
        <v>4790.0600000000004</v>
      </c>
    </row>
    <row r="25" spans="1:9">
      <c r="C25" s="1"/>
      <c r="D25" s="1"/>
      <c r="E25" s="1"/>
      <c r="F25" s="1"/>
      <c r="G25" s="1"/>
      <c r="H25" s="1"/>
      <c r="I25" s="1"/>
    </row>
    <row r="26" spans="1:9">
      <c r="A26" s="11" t="s">
        <v>20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t="s">
        <v>21</v>
      </c>
      <c r="B27" t="s">
        <v>22</v>
      </c>
      <c r="C27" s="1">
        <v>5117.5</v>
      </c>
      <c r="D27" s="1">
        <v>146.87</v>
      </c>
      <c r="E27" s="1">
        <v>0</v>
      </c>
      <c r="F27" s="1">
        <v>155.57</v>
      </c>
      <c r="G27" s="1">
        <v>25</v>
      </c>
      <c r="H27" s="1">
        <f t="shared" ref="H27:H31" si="4">SUM(D27:G27)</f>
        <v>327.44</v>
      </c>
      <c r="I27" s="1">
        <f t="shared" ref="I27:I31" si="5">+C27-H27</f>
        <v>4790.0600000000004</v>
      </c>
    </row>
    <row r="28" spans="1:9">
      <c r="A28" t="s">
        <v>23</v>
      </c>
      <c r="B28" t="s">
        <v>22</v>
      </c>
      <c r="C28" s="1">
        <v>5117.5</v>
      </c>
      <c r="D28" s="1">
        <v>146.87</v>
      </c>
      <c r="E28" s="1">
        <v>0</v>
      </c>
      <c r="F28" s="1">
        <v>155.57</v>
      </c>
      <c r="G28" s="1">
        <v>25</v>
      </c>
      <c r="H28" s="1">
        <f t="shared" si="4"/>
        <v>327.44</v>
      </c>
      <c r="I28" s="1">
        <f t="shared" si="5"/>
        <v>4790.0600000000004</v>
      </c>
    </row>
    <row r="29" spans="1:9">
      <c r="A29" t="s">
        <v>24</v>
      </c>
      <c r="B29" t="s">
        <v>22</v>
      </c>
      <c r="C29" s="1">
        <v>5117.5</v>
      </c>
      <c r="D29" s="1">
        <v>146.87</v>
      </c>
      <c r="E29" s="1">
        <v>0</v>
      </c>
      <c r="F29" s="1">
        <v>155.57</v>
      </c>
      <c r="G29" s="1">
        <v>25</v>
      </c>
      <c r="H29" s="1">
        <f t="shared" si="4"/>
        <v>327.44</v>
      </c>
      <c r="I29" s="1">
        <f t="shared" si="5"/>
        <v>4790.0600000000004</v>
      </c>
    </row>
    <row r="30" spans="1:9">
      <c r="A30" t="s">
        <v>25</v>
      </c>
      <c r="B30" t="s">
        <v>22</v>
      </c>
      <c r="C30" s="1">
        <v>5117.5</v>
      </c>
      <c r="D30" s="1">
        <v>146.87</v>
      </c>
      <c r="E30" s="1">
        <v>0</v>
      </c>
      <c r="F30" s="1">
        <v>155.57</v>
      </c>
      <c r="G30" s="1">
        <v>25</v>
      </c>
      <c r="H30" s="1">
        <f t="shared" si="4"/>
        <v>327.44</v>
      </c>
      <c r="I30" s="1">
        <f t="shared" si="5"/>
        <v>4790.0600000000004</v>
      </c>
    </row>
    <row r="31" spans="1:9">
      <c r="A31" t="s">
        <v>26</v>
      </c>
      <c r="B31" t="s">
        <v>27</v>
      </c>
      <c r="C31" s="1">
        <v>5117.5</v>
      </c>
      <c r="D31" s="1">
        <v>146.87</v>
      </c>
      <c r="E31" s="1">
        <v>0</v>
      </c>
      <c r="F31" s="1">
        <v>155.57</v>
      </c>
      <c r="G31" s="1">
        <v>25</v>
      </c>
      <c r="H31" s="1">
        <f t="shared" si="4"/>
        <v>327.44</v>
      </c>
      <c r="I31" s="1">
        <f t="shared" si="5"/>
        <v>4790.0600000000004</v>
      </c>
    </row>
    <row r="32" spans="1:9">
      <c r="A32" s="3" t="s">
        <v>37</v>
      </c>
      <c r="B32" s="3">
        <v>5</v>
      </c>
      <c r="C32" s="4">
        <f t="shared" ref="C32:I32" si="6">SUM(C27:C31)</f>
        <v>25587.5</v>
      </c>
      <c r="D32" s="4">
        <f t="shared" si="6"/>
        <v>734.35</v>
      </c>
      <c r="E32" s="4">
        <f t="shared" si="6"/>
        <v>0</v>
      </c>
      <c r="F32" s="4">
        <f t="shared" si="6"/>
        <v>777.84999999999991</v>
      </c>
      <c r="G32" s="4">
        <f t="shared" si="6"/>
        <v>125</v>
      </c>
      <c r="H32" s="4">
        <f t="shared" si="6"/>
        <v>1637.2</v>
      </c>
      <c r="I32" s="4">
        <f t="shared" si="6"/>
        <v>23950.300000000003</v>
      </c>
    </row>
    <row r="33" spans="1:9">
      <c r="C33" s="1"/>
      <c r="D33" s="1"/>
      <c r="E33" s="1"/>
      <c r="F33" s="1"/>
      <c r="G33" s="1"/>
      <c r="H33" s="1"/>
      <c r="I33" s="1"/>
    </row>
    <row r="34" spans="1:9">
      <c r="A34" s="11" t="s">
        <v>28</v>
      </c>
      <c r="B34" s="11"/>
      <c r="C34" s="11"/>
      <c r="D34" s="11"/>
      <c r="E34" s="11"/>
      <c r="F34" s="11"/>
      <c r="G34" s="11"/>
      <c r="H34" s="11"/>
      <c r="I34" s="11"/>
    </row>
    <row r="35" spans="1:9">
      <c r="A35" t="s">
        <v>29</v>
      </c>
      <c r="B35" t="s">
        <v>16</v>
      </c>
      <c r="C35" s="1">
        <v>5117.5</v>
      </c>
      <c r="D35" s="1">
        <v>146.87</v>
      </c>
      <c r="E35" s="1">
        <v>0</v>
      </c>
      <c r="F35" s="1">
        <v>155.57</v>
      </c>
      <c r="G35" s="1">
        <v>25</v>
      </c>
      <c r="H35" s="1">
        <f>SUM(D35:G35)</f>
        <v>327.44</v>
      </c>
      <c r="I35" s="1">
        <f>SUM(C35-H35)</f>
        <v>4790.0600000000004</v>
      </c>
    </row>
    <row r="36" spans="1:9">
      <c r="A36" s="3" t="s">
        <v>37</v>
      </c>
      <c r="B36" s="3">
        <v>1</v>
      </c>
      <c r="C36" s="4">
        <f t="shared" ref="C36:I36" si="7">SUM(C35:C35)</f>
        <v>5117.5</v>
      </c>
      <c r="D36" s="4">
        <f t="shared" si="7"/>
        <v>146.87</v>
      </c>
      <c r="E36" s="4">
        <f t="shared" si="7"/>
        <v>0</v>
      </c>
      <c r="F36" s="4">
        <f t="shared" si="7"/>
        <v>155.57</v>
      </c>
      <c r="G36" s="4">
        <f t="shared" si="7"/>
        <v>25</v>
      </c>
      <c r="H36" s="4">
        <f t="shared" si="7"/>
        <v>327.44</v>
      </c>
      <c r="I36" s="4">
        <f t="shared" si="7"/>
        <v>4790.0600000000004</v>
      </c>
    </row>
    <row r="37" spans="1:9">
      <c r="C37" s="1"/>
      <c r="D37" s="1"/>
      <c r="E37" s="1"/>
      <c r="F37" s="1"/>
      <c r="G37" s="1"/>
      <c r="H37" s="1"/>
      <c r="I37" s="1"/>
    </row>
    <row r="38" spans="1:9">
      <c r="A38" s="11" t="s">
        <v>30</v>
      </c>
      <c r="B38" s="11"/>
      <c r="C38" s="11"/>
      <c r="D38" s="11"/>
      <c r="E38" s="11"/>
      <c r="F38" s="11"/>
      <c r="G38" s="11"/>
      <c r="H38" s="11"/>
      <c r="I38" s="11"/>
    </row>
    <row r="39" spans="1:9">
      <c r="A39" t="s">
        <v>31</v>
      </c>
      <c r="B39" t="s">
        <v>32</v>
      </c>
      <c r="C39" s="1">
        <v>16300</v>
      </c>
      <c r="D39" s="1">
        <v>467.81</v>
      </c>
      <c r="E39" s="1">
        <v>0</v>
      </c>
      <c r="F39" s="1">
        <v>495.52</v>
      </c>
      <c r="G39" s="1">
        <v>25</v>
      </c>
      <c r="H39" s="1">
        <f t="shared" ref="H39:H41" si="8">SUM(D39:G39)</f>
        <v>988.32999999999993</v>
      </c>
      <c r="I39" s="1">
        <f t="shared" ref="I39:I41" si="9">SUM(C39-H39)</f>
        <v>15311.67</v>
      </c>
    </row>
    <row r="40" spans="1:9">
      <c r="A40" t="s">
        <v>43</v>
      </c>
      <c r="B40" t="s">
        <v>44</v>
      </c>
      <c r="C40" s="1">
        <v>17500</v>
      </c>
      <c r="D40" s="1">
        <v>502.25</v>
      </c>
      <c r="E40" s="1">
        <v>0</v>
      </c>
      <c r="F40" s="1">
        <v>532</v>
      </c>
      <c r="G40" s="1">
        <v>1060.93</v>
      </c>
      <c r="H40" s="1">
        <f>+D40+F40+G40</f>
        <v>2095.1800000000003</v>
      </c>
      <c r="I40" s="1">
        <f>+C40-H40</f>
        <v>15404.82</v>
      </c>
    </row>
    <row r="41" spans="1:9">
      <c r="A41" t="s">
        <v>33</v>
      </c>
      <c r="B41" t="s">
        <v>34</v>
      </c>
      <c r="C41" s="1">
        <v>5700.17</v>
      </c>
      <c r="D41" s="1">
        <v>163.59</v>
      </c>
      <c r="E41" s="1">
        <v>0</v>
      </c>
      <c r="F41" s="1">
        <v>173.29</v>
      </c>
      <c r="G41" s="1">
        <v>25</v>
      </c>
      <c r="H41" s="1">
        <f t="shared" si="8"/>
        <v>361.88</v>
      </c>
      <c r="I41" s="1">
        <f t="shared" si="9"/>
        <v>5338.29</v>
      </c>
    </row>
    <row r="42" spans="1:9">
      <c r="A42" s="3" t="s">
        <v>37</v>
      </c>
      <c r="B42" s="3">
        <v>3</v>
      </c>
      <c r="C42" s="4">
        <f t="shared" ref="C42:I42" si="10">SUM(C39:C41)</f>
        <v>39500.17</v>
      </c>
      <c r="D42" s="4">
        <f t="shared" si="10"/>
        <v>1133.6499999999999</v>
      </c>
      <c r="E42" s="4">
        <f t="shared" si="10"/>
        <v>0</v>
      </c>
      <c r="F42" s="4">
        <f t="shared" si="10"/>
        <v>1200.81</v>
      </c>
      <c r="G42" s="4">
        <f t="shared" si="10"/>
        <v>1110.93</v>
      </c>
      <c r="H42" s="4">
        <f t="shared" si="10"/>
        <v>3445.3900000000003</v>
      </c>
      <c r="I42" s="4">
        <f t="shared" si="10"/>
        <v>36054.78</v>
      </c>
    </row>
    <row r="43" spans="1:9">
      <c r="C43" s="1"/>
      <c r="D43" s="1"/>
      <c r="E43" s="1"/>
      <c r="F43" s="1"/>
      <c r="G43" s="1"/>
      <c r="H43" s="1"/>
      <c r="I43" s="1"/>
    </row>
    <row r="44" spans="1:9">
      <c r="A44" s="11" t="s">
        <v>35</v>
      </c>
      <c r="B44" s="11"/>
      <c r="C44" s="11"/>
      <c r="D44" s="11"/>
      <c r="E44" s="11"/>
      <c r="F44" s="11"/>
      <c r="G44" s="11"/>
      <c r="H44" s="11"/>
      <c r="I44" s="11"/>
    </row>
    <row r="45" spans="1:9">
      <c r="A45" t="s">
        <v>36</v>
      </c>
      <c r="B45" t="s">
        <v>32</v>
      </c>
      <c r="C45" s="1">
        <v>16458.46</v>
      </c>
      <c r="D45" s="1">
        <v>472.36</v>
      </c>
      <c r="E45" s="1">
        <v>0</v>
      </c>
      <c r="F45" s="1">
        <v>500.34</v>
      </c>
      <c r="G45" s="1">
        <v>25</v>
      </c>
      <c r="H45" s="1">
        <f t="shared" ref="H45" si="11">SUM(D45:G45)</f>
        <v>997.7</v>
      </c>
      <c r="I45" s="1">
        <f>+C45-H45</f>
        <v>15460.759999999998</v>
      </c>
    </row>
    <row r="46" spans="1:9">
      <c r="A46" s="3" t="s">
        <v>37</v>
      </c>
      <c r="B46" s="3">
        <v>1</v>
      </c>
      <c r="C46" s="4">
        <f t="shared" ref="C46:I46" si="12">SUM(C45)</f>
        <v>16458.46</v>
      </c>
      <c r="D46" s="4">
        <f t="shared" si="12"/>
        <v>472.36</v>
      </c>
      <c r="E46" s="4">
        <f t="shared" si="12"/>
        <v>0</v>
      </c>
      <c r="F46" s="4">
        <f t="shared" si="12"/>
        <v>500.34</v>
      </c>
      <c r="G46" s="4">
        <f t="shared" si="12"/>
        <v>25</v>
      </c>
      <c r="H46" s="4">
        <f t="shared" si="12"/>
        <v>997.7</v>
      </c>
      <c r="I46" s="4">
        <f t="shared" si="12"/>
        <v>15460.759999999998</v>
      </c>
    </row>
    <row r="47" spans="1:9">
      <c r="C47" s="1"/>
      <c r="D47" s="1"/>
      <c r="E47" s="1"/>
      <c r="F47" s="1"/>
      <c r="G47" s="1"/>
      <c r="H47" s="1"/>
      <c r="I47" s="1"/>
    </row>
    <row r="48" spans="1:9" s="5" customFormat="1" ht="24.95" customHeight="1">
      <c r="A48" s="6" t="s">
        <v>39</v>
      </c>
      <c r="B48" s="6">
        <f>+B46+B42+B36+B32+B24+B20+B16+B12</f>
        <v>14</v>
      </c>
      <c r="C48" s="7">
        <f>+C46+C42+C36+C32+C24+C20+C16+C12</f>
        <v>233781.13</v>
      </c>
      <c r="D48" s="7">
        <f t="shared" ref="D48:I48" si="13">+D46+D42+D36+D32+D24+D20+D16+D12</f>
        <v>6709.5</v>
      </c>
      <c r="E48" s="7">
        <f t="shared" si="13"/>
        <v>9490.09</v>
      </c>
      <c r="F48" s="7">
        <f t="shared" si="13"/>
        <v>7106.94</v>
      </c>
      <c r="G48" s="7">
        <f t="shared" si="13"/>
        <v>1625.93</v>
      </c>
      <c r="H48" s="7">
        <f t="shared" si="13"/>
        <v>24932.46</v>
      </c>
      <c r="I48" s="7">
        <f t="shared" si="13"/>
        <v>208848.66999999998</v>
      </c>
    </row>
  </sheetData>
  <mergeCells count="23">
    <mergeCell ref="A6:I6"/>
    <mergeCell ref="A1:I1"/>
    <mergeCell ref="A2:I2"/>
    <mergeCell ref="A3:I3"/>
    <mergeCell ref="A4:I4"/>
    <mergeCell ref="A5:I5"/>
    <mergeCell ref="G7:G8"/>
    <mergeCell ref="H7:H8"/>
    <mergeCell ref="I7:I8"/>
    <mergeCell ref="A7:A8"/>
    <mergeCell ref="B7:B8"/>
    <mergeCell ref="C7:C8"/>
    <mergeCell ref="D7:D8"/>
    <mergeCell ref="E7:E8"/>
    <mergeCell ref="F7:F8"/>
    <mergeCell ref="A26:I26"/>
    <mergeCell ref="A34:I34"/>
    <mergeCell ref="A38:I38"/>
    <mergeCell ref="A44:I44"/>
    <mergeCell ref="A10:I10"/>
    <mergeCell ref="A14:I14"/>
    <mergeCell ref="A18:I18"/>
    <mergeCell ref="A22:I22"/>
  </mergeCells>
  <pageMargins left="0.7" right="0.7" top="0.75" bottom="0.75" header="0.3" footer="0.3"/>
  <pageSetup scale="51" orientation="landscape" r:id="rId1"/>
  <ignoredErrors>
    <ignoredError sqref="H11 H19 H23 H31 H41:I41 H45 H39:I39 H27 H28 H29 H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michael.acevedo</dc:creator>
  <cp:lastModifiedBy>fior.rosario</cp:lastModifiedBy>
  <cp:lastPrinted>2016-11-10T20:17:41Z</cp:lastPrinted>
  <dcterms:created xsi:type="dcterms:W3CDTF">2016-11-10T20:16:03Z</dcterms:created>
  <dcterms:modified xsi:type="dcterms:W3CDTF">2019-02-25T17:53:49Z</dcterms:modified>
</cp:coreProperties>
</file>