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DICIEMBRE\"/>
    </mc:Choice>
  </mc:AlternateContent>
  <xr:revisionPtr revIDLastSave="0" documentId="13_ncr:1_{E51E9F50-7C70-4F3B-83B9-32AABF31AE42}" xr6:coauthVersionLast="47" xr6:coauthVersionMax="47" xr10:uidLastSave="{00000000-0000-0000-0000-000000000000}"/>
  <bookViews>
    <workbookView xWindow="-120" yWindow="-120" windowWidth="29040" windowHeight="15720" tabRatio="204" xr2:uid="{00000000-000D-0000-FFFF-FFFF00000000}"/>
  </bookViews>
  <sheets>
    <sheet name="Temporales" sheetId="1" r:id="rId1"/>
  </sheets>
  <definedNames>
    <definedName name="_xlnm._FilterDatabase" localSheetId="0" hidden="1">Temporales!$I$7:$J$98</definedName>
    <definedName name="_xlnm.Print_Area" localSheetId="0">Temporales!$A$1:$O$117</definedName>
    <definedName name="_xlnm.Print_Titles" localSheetId="0">Temporales!$1:$8</definedName>
    <definedName name="Z_204BDDCD_F0EA_4D68_8827_ED13C8623E2D_.wvu.Cols" localSheetId="0" hidden="1">Temporales!$BB:$BB</definedName>
    <definedName name="Z_204BDDCD_F0EA_4D68_8827_ED13C8623E2D_.wvu.FilterData" localSheetId="0" hidden="1">Temporales!$B$9:$O$117</definedName>
    <definedName name="Z_204BDDCD_F0EA_4D68_8827_ED13C8623E2D_.wvu.PrintArea" localSheetId="0" hidden="1">Temporales!$B$1:$O$111</definedName>
    <definedName name="Z_204BDDCD_F0EA_4D68_8827_ED13C8623E2D_.wvu.PrintTitles" localSheetId="0" hidden="1">Temporales!$1:$8</definedName>
  </definedNames>
  <calcPr calcId="191029"/>
  <customWorkbookViews>
    <customWorkbookView name="68" guid="{204BDDCD-F0EA-4D68-8827-ED13C8623E2D}" maximized="1" xWindow="-8" yWindow="-8" windowWidth="1296" windowHeight="1000" tabRatio="20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8" i="1" l="1"/>
  <c r="O98" i="1"/>
  <c r="N52" i="1"/>
  <c r="O52" i="1" s="1"/>
  <c r="N51" i="1"/>
  <c r="O51" i="1" s="1"/>
  <c r="L52" i="1"/>
  <c r="L51" i="1"/>
  <c r="L50" i="1"/>
  <c r="J52" i="1"/>
  <c r="J51" i="1"/>
  <c r="N39" i="1"/>
  <c r="O39" i="1"/>
  <c r="J39" i="1"/>
  <c r="L39" i="1"/>
  <c r="J80" i="1"/>
  <c r="M98" i="1" l="1"/>
  <c r="K98" i="1"/>
  <c r="I98" i="1"/>
  <c r="L53" i="1"/>
  <c r="J53" i="1"/>
  <c r="L60" i="1"/>
  <c r="L59" i="1"/>
  <c r="L61" i="1"/>
  <c r="J60" i="1"/>
  <c r="J59" i="1"/>
  <c r="J61" i="1"/>
  <c r="L13" i="1"/>
  <c r="J13" i="1"/>
  <c r="J58" i="1"/>
  <c r="L22" i="1"/>
  <c r="J22" i="1"/>
  <c r="L58" i="1"/>
  <c r="L42" i="1"/>
  <c r="J42" i="1"/>
  <c r="J41" i="1"/>
  <c r="L41" i="1"/>
  <c r="N59" i="1" l="1"/>
  <c r="O59" i="1" s="1"/>
  <c r="N41" i="1"/>
  <c r="O41" i="1" s="1"/>
  <c r="N61" i="1"/>
  <c r="O61" i="1" s="1"/>
  <c r="N53" i="1"/>
  <c r="O53" i="1" s="1"/>
  <c r="N42" i="1"/>
  <c r="O42" i="1" s="1"/>
  <c r="N60" i="1"/>
  <c r="O60" i="1" s="1"/>
  <c r="N13" i="1"/>
  <c r="O13" i="1" s="1"/>
  <c r="N58" i="1"/>
  <c r="O58" i="1" s="1"/>
  <c r="N22" i="1"/>
  <c r="O22" i="1" s="1"/>
  <c r="L31" i="1"/>
  <c r="J31" i="1"/>
  <c r="L36" i="1"/>
  <c r="J36" i="1"/>
  <c r="J37" i="1"/>
  <c r="J12" i="1"/>
  <c r="L35" i="1"/>
  <c r="L37" i="1"/>
  <c r="L34" i="1"/>
  <c r="L14" i="1"/>
  <c r="L12" i="1"/>
  <c r="L69" i="1"/>
  <c r="L94" i="1"/>
  <c r="N36" i="1" l="1"/>
  <c r="O36" i="1" s="1"/>
  <c r="N12" i="1"/>
  <c r="O12" i="1" s="1"/>
  <c r="O31" i="1"/>
  <c r="N37" i="1"/>
  <c r="O37" i="1" s="1"/>
  <c r="L91" i="1"/>
  <c r="J21" i="1" l="1"/>
  <c r="L21" i="1"/>
  <c r="J15" i="1"/>
  <c r="L15" i="1"/>
  <c r="L63" i="1"/>
  <c r="J63" i="1"/>
  <c r="J56" i="1"/>
  <c r="J40" i="1"/>
  <c r="L40" i="1"/>
  <c r="J16" i="1"/>
  <c r="L16" i="1"/>
  <c r="L10" i="1"/>
  <c r="J18" i="1"/>
  <c r="L9" i="1"/>
  <c r="L11" i="1"/>
  <c r="L17" i="1"/>
  <c r="L18" i="1"/>
  <c r="L19" i="1"/>
  <c r="L20" i="1"/>
  <c r="L23" i="1"/>
  <c r="L24" i="1"/>
  <c r="L25" i="1"/>
  <c r="L26" i="1"/>
  <c r="L27" i="1"/>
  <c r="L28" i="1"/>
  <c r="L29" i="1"/>
  <c r="L30" i="1"/>
  <c r="L32" i="1"/>
  <c r="L33" i="1"/>
  <c r="L38" i="1"/>
  <c r="L43" i="1"/>
  <c r="L44" i="1"/>
  <c r="L45" i="1"/>
  <c r="L46" i="1"/>
  <c r="L47" i="1"/>
  <c r="L48" i="1"/>
  <c r="L49" i="1"/>
  <c r="L55" i="1"/>
  <c r="L56" i="1"/>
  <c r="L57" i="1"/>
  <c r="L54" i="1"/>
  <c r="L62" i="1"/>
  <c r="L64" i="1"/>
  <c r="L65" i="1"/>
  <c r="L66" i="1"/>
  <c r="L67" i="1"/>
  <c r="L68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3" i="1"/>
  <c r="L95" i="1"/>
  <c r="L96" i="1"/>
  <c r="L97" i="1"/>
  <c r="J87" i="1"/>
  <c r="J10" i="1"/>
  <c r="J11" i="1"/>
  <c r="J14" i="1"/>
  <c r="N14" i="1" s="1"/>
  <c r="O14" i="1" s="1"/>
  <c r="J17" i="1"/>
  <c r="J19" i="1"/>
  <c r="J20" i="1"/>
  <c r="J23" i="1"/>
  <c r="J24" i="1"/>
  <c r="J25" i="1"/>
  <c r="J26" i="1"/>
  <c r="J28" i="1"/>
  <c r="J29" i="1"/>
  <c r="J30" i="1"/>
  <c r="J32" i="1"/>
  <c r="J33" i="1"/>
  <c r="J34" i="1"/>
  <c r="J35" i="1"/>
  <c r="N35" i="1" s="1"/>
  <c r="J38" i="1"/>
  <c r="J43" i="1"/>
  <c r="J44" i="1"/>
  <c r="J45" i="1"/>
  <c r="J46" i="1"/>
  <c r="J47" i="1"/>
  <c r="J48" i="1"/>
  <c r="J49" i="1"/>
  <c r="J50" i="1"/>
  <c r="J55" i="1"/>
  <c r="J57" i="1"/>
  <c r="J54" i="1"/>
  <c r="J62" i="1"/>
  <c r="J64" i="1"/>
  <c r="J65" i="1"/>
  <c r="J66" i="1"/>
  <c r="J67" i="1"/>
  <c r="J68" i="1"/>
  <c r="J69" i="1"/>
  <c r="N69" i="1" s="1"/>
  <c r="J70" i="1"/>
  <c r="J71" i="1"/>
  <c r="J72" i="1"/>
  <c r="J73" i="1"/>
  <c r="J74" i="1"/>
  <c r="J75" i="1"/>
  <c r="J76" i="1"/>
  <c r="J77" i="1"/>
  <c r="J78" i="1"/>
  <c r="J79" i="1"/>
  <c r="J81" i="1"/>
  <c r="J82" i="1"/>
  <c r="J83" i="1"/>
  <c r="J84" i="1"/>
  <c r="J85" i="1"/>
  <c r="J86" i="1"/>
  <c r="J88" i="1"/>
  <c r="J89" i="1"/>
  <c r="J90" i="1"/>
  <c r="J91" i="1"/>
  <c r="N91" i="1" s="1"/>
  <c r="J92" i="1"/>
  <c r="J93" i="1"/>
  <c r="J94" i="1"/>
  <c r="J95" i="1"/>
  <c r="J96" i="1"/>
  <c r="J97" i="1"/>
  <c r="J9" i="1"/>
  <c r="N38" i="1" l="1"/>
  <c r="N97" i="1"/>
  <c r="J98" i="1"/>
  <c r="L98" i="1"/>
  <c r="N43" i="1"/>
  <c r="N44" i="1"/>
  <c r="N57" i="1"/>
  <c r="N9" i="1"/>
  <c r="N48" i="1"/>
  <c r="N34" i="1"/>
  <c r="N17" i="1"/>
  <c r="N23" i="1"/>
  <c r="N24" i="1"/>
  <c r="N70" i="1"/>
  <c r="N55" i="1"/>
  <c r="N90" i="1"/>
  <c r="N78" i="1"/>
  <c r="N88" i="1"/>
  <c r="N40" i="1"/>
  <c r="O40" i="1" s="1"/>
  <c r="N64" i="1"/>
  <c r="N93" i="1"/>
  <c r="O93" i="1" s="1"/>
  <c r="N81" i="1"/>
  <c r="N92" i="1"/>
  <c r="N80" i="1"/>
  <c r="N72" i="1"/>
  <c r="N95" i="1"/>
  <c r="N62" i="1"/>
  <c r="N73" i="1"/>
  <c r="N33" i="1"/>
  <c r="N11" i="1"/>
  <c r="N28" i="1"/>
  <c r="O28" i="1" s="1"/>
  <c r="N89" i="1"/>
  <c r="N29" i="1"/>
  <c r="N56" i="1"/>
  <c r="N68" i="1"/>
  <c r="N63" i="1"/>
  <c r="O63" i="1" s="1"/>
  <c r="N87" i="1"/>
  <c r="O87" i="1" s="1"/>
  <c r="N32" i="1"/>
  <c r="N20" i="1"/>
  <c r="N79" i="1"/>
  <c r="N71" i="1"/>
  <c r="N26" i="1"/>
  <c r="N50" i="1"/>
  <c r="N94" i="1"/>
  <c r="N74" i="1"/>
  <c r="N18" i="1"/>
  <c r="N16" i="1"/>
  <c r="O16" i="1" s="1"/>
  <c r="N19" i="1"/>
  <c r="N77" i="1"/>
  <c r="N67" i="1"/>
  <c r="N10" i="1"/>
  <c r="N96" i="1"/>
  <c r="O96" i="1" s="1"/>
  <c r="N75" i="1"/>
  <c r="N65" i="1"/>
  <c r="O38" i="1"/>
  <c r="N27" i="1"/>
  <c r="O27" i="1" s="1"/>
  <c r="N15" i="1"/>
  <c r="O15" i="1" s="1"/>
  <c r="N21" i="1"/>
  <c r="O21" i="1" s="1"/>
  <c r="O10" i="1" l="1"/>
  <c r="O9" i="1"/>
  <c r="O19" i="1"/>
  <c r="O92" i="1" l="1"/>
  <c r="O50" i="1" l="1"/>
  <c r="O72" i="1" l="1"/>
  <c r="O70" i="1"/>
  <c r="O81" i="1" l="1"/>
  <c r="O80" i="1"/>
  <c r="O79" i="1"/>
  <c r="O75" i="1" l="1"/>
  <c r="O57" i="1"/>
  <c r="O56" i="1"/>
  <c r="O47" i="1"/>
  <c r="O91" i="1"/>
  <c r="O77" i="1" l="1"/>
  <c r="O76" i="1"/>
  <c r="O71" i="1"/>
  <c r="O62" i="1" l="1"/>
  <c r="O11" i="1" l="1"/>
  <c r="O17" i="1"/>
  <c r="O18" i="1"/>
  <c r="O20" i="1"/>
  <c r="O23" i="1"/>
  <c r="O24" i="1"/>
  <c r="O25" i="1"/>
  <c r="O26" i="1"/>
  <c r="O29" i="1"/>
  <c r="O30" i="1"/>
  <c r="O32" i="1"/>
  <c r="O33" i="1"/>
  <c r="O34" i="1"/>
  <c r="O35" i="1"/>
  <c r="O43" i="1"/>
  <c r="O44" i="1"/>
  <c r="O45" i="1"/>
  <c r="O46" i="1"/>
  <c r="O48" i="1"/>
  <c r="O49" i="1"/>
  <c r="O55" i="1"/>
  <c r="O54" i="1"/>
  <c r="O65" i="1"/>
  <c r="O66" i="1"/>
  <c r="O67" i="1"/>
  <c r="O68" i="1"/>
  <c r="O69" i="1"/>
  <c r="O78" i="1"/>
  <c r="O73" i="1"/>
  <c r="O74" i="1"/>
  <c r="O82" i="1"/>
  <c r="O83" i="1"/>
  <c r="O84" i="1"/>
  <c r="O85" i="1"/>
  <c r="O86" i="1"/>
  <c r="O88" i="1"/>
  <c r="O89" i="1"/>
  <c r="O90" i="1"/>
  <c r="O94" i="1"/>
  <c r="O95" i="1" l="1"/>
  <c r="O64" i="1" l="1"/>
  <c r="O97" i="1"/>
</calcChain>
</file>

<file path=xl/sharedStrings.xml><?xml version="1.0" encoding="utf-8"?>
<sst xmlns="http://schemas.openxmlformats.org/spreadsheetml/2006/main" count="555" uniqueCount="240">
  <si>
    <t>Cargo</t>
  </si>
  <si>
    <t>AFP</t>
  </si>
  <si>
    <t>ISR</t>
  </si>
  <si>
    <t>SFS</t>
  </si>
  <si>
    <t>Otros Desc.</t>
  </si>
  <si>
    <t>Total Desc.</t>
  </si>
  <si>
    <t>Neto</t>
  </si>
  <si>
    <t>Sueldo Bruto</t>
  </si>
  <si>
    <t>OFICINA NACIONAL DE ESTADÍSTICA</t>
  </si>
  <si>
    <t>Santo Domingo, República Dominicana</t>
  </si>
  <si>
    <t>MINISTERIO DE ECONOMÍA, PLANIFICACIÓN Y DESARROLLO</t>
  </si>
  <si>
    <t>Fecha de Inicio</t>
  </si>
  <si>
    <t>Nombre</t>
  </si>
  <si>
    <t>LIZZY ALEXANDRA FRIAS NUÑEZ</t>
  </si>
  <si>
    <t>DEPARTAMENTO DE RECURSOS HUMANOS - ONE</t>
  </si>
  <si>
    <t>AMADA RAMONA MARTINEZ FERREIRAS</t>
  </si>
  <si>
    <t>CLARIBEL VIZCAINO PEGUERO</t>
  </si>
  <si>
    <t>YAJAIRA ANTONIA FELIZ RAMIREZ</t>
  </si>
  <si>
    <t>CRISTINA CABRERA PEREZ</t>
  </si>
  <si>
    <t>DIRECCION DE ESTADISTICAS ECONOMICAS- ONE</t>
  </si>
  <si>
    <t>RAUL EMILIO DESENA GALARZA</t>
  </si>
  <si>
    <t>PERLA MASSIEL ROSARIO FABIAN</t>
  </si>
  <si>
    <t>LEYDA ALTAGRACIA DAMBLAU</t>
  </si>
  <si>
    <t>DIOSMARY ELIZABETH VALLEJO ACOSTA</t>
  </si>
  <si>
    <t>HANSEL ARMANDO DIAZ DIAZ</t>
  </si>
  <si>
    <t>CORINA DEL CARMEN MENA MENA</t>
  </si>
  <si>
    <t>TECNICO CONTABILIDAD</t>
  </si>
  <si>
    <t>NATHALIE GUZMAN BENCOSME</t>
  </si>
  <si>
    <t>DEPARTAMENTO DE PLANIFICACION Y DESARROLLO - ONE</t>
  </si>
  <si>
    <t>MADELIN DE LEON CONTRERAS</t>
  </si>
  <si>
    <t>DIVISION DE INVESTIGACIONES- ONE</t>
  </si>
  <si>
    <t>ANDRI MONTERO MONTERO</t>
  </si>
  <si>
    <t>MARIEL MEJIA GENAO</t>
  </si>
  <si>
    <t>LEIDY IVELISSE VENTURA DELBA</t>
  </si>
  <si>
    <t>ANDY RAFAEL PORTORREAL RODRIGUEZ</t>
  </si>
  <si>
    <t>DIVISION DE RECLUTAMIENTO Y SELECCIÓN Y ORGANIZACIÓN DEL TRABAJO- ONE</t>
  </si>
  <si>
    <t>KEDMAY TANIA KLINGER BALMASEDA</t>
  </si>
  <si>
    <t>DIVISION DE EVALUACION DEL DESEMPEÑO Y CAPACITACION- ONE</t>
  </si>
  <si>
    <t>ESCUELA NACIONAL DE ESTADISTICA- ONE</t>
  </si>
  <si>
    <t>DEPARTAMENTO ADMINISTRATIVO - ONE</t>
  </si>
  <si>
    <t>VIANKA ELIZABETH ABREU PEÑA</t>
  </si>
  <si>
    <t>DEPARTAMENTO DE COMPRAS Y CONTRATACIONES- ONE</t>
  </si>
  <si>
    <t>DIVISION DE CONTABILIDAD - ONE</t>
  </si>
  <si>
    <t>DEPARTAMENTO DE ESTADISTICAS AMBIENTALES- ONE</t>
  </si>
  <si>
    <t>DEPARTAMENTO DE ESTADISTICAS COYUNTURALES- ONE</t>
  </si>
  <si>
    <t>DIVISION DE DIRECTORIOS- ONE</t>
  </si>
  <si>
    <t>JORGE LUIS VARGAS MARTINEZ</t>
  </si>
  <si>
    <t>M</t>
  </si>
  <si>
    <t>F</t>
  </si>
  <si>
    <t>LUIS MANUEL PEÑA SEGURA</t>
  </si>
  <si>
    <t xml:space="preserve">LORENY TORRES KING </t>
  </si>
  <si>
    <t>ISMAEL BAUTISTA ROMERO</t>
  </si>
  <si>
    <t>DIVINA ROSARIO BERNARD ESPINAL</t>
  </si>
  <si>
    <t>NANCY  MERCEDES MORA ALCANTARA</t>
  </si>
  <si>
    <t>DIVISION DE ESTADISTICAS DE COMERCIO EXTERIOR- ONE</t>
  </si>
  <si>
    <t>LUIS MANUEL ALBURQUERQUE SEGURA</t>
  </si>
  <si>
    <t>DIVISION DE PRESUPUESTO-ONE</t>
  </si>
  <si>
    <t>JACMAEL LINARES GOMEZ</t>
  </si>
  <si>
    <t xml:space="preserve">JOSE ANTONIO DIAZ RAMIREZ </t>
  </si>
  <si>
    <t>RODOLFO GABRIEL JIMENEZ ARIAS</t>
  </si>
  <si>
    <t xml:space="preserve">SILL NATANAEL BATISTA PERDOMO </t>
  </si>
  <si>
    <t>Genero</t>
  </si>
  <si>
    <t>DIVISION DE ADMINISTRACION DE SERVICIOS TIC- ONE</t>
  </si>
  <si>
    <t>RAVEL ELIAS DOMINGUEZ MEDINA</t>
  </si>
  <si>
    <t>DIVISION DE OPERACIONES DE ENCUESTA-ONE</t>
  </si>
  <si>
    <t>EDUARDO MIGUEL CACERES ROQUE</t>
  </si>
  <si>
    <t>CESIMARLIN ALTAGRACIA PEÑA MEJIA</t>
  </si>
  <si>
    <t>CARLOS ALFREDO SOSA DE LA CRUZ</t>
  </si>
  <si>
    <t>N/A</t>
  </si>
  <si>
    <t xml:space="preserve">LUIS ARIEL ALEJO APONTE </t>
  </si>
  <si>
    <t xml:space="preserve">DIRECCION DE TECNOLOGIAS DE LA INFORMACION Y COMUNICACIÓN-ONE </t>
  </si>
  <si>
    <t>CHARINA LIZBETH MORLA BATISTA</t>
  </si>
  <si>
    <t>DEPARTAMENTO JURIDICO-ONE</t>
  </si>
  <si>
    <t>ROSANNA COLON TORRES</t>
  </si>
  <si>
    <t>JOMAYRIS ROSARIO MEDINA</t>
  </si>
  <si>
    <t xml:space="preserve">DOMINGO ANTONIO CRUZ LIRIANO </t>
  </si>
  <si>
    <t xml:space="preserve">PERLA PALOMA CASTILLO PUJOLS </t>
  </si>
  <si>
    <t xml:space="preserve">MAFFEL BEATRIZ SANTANA GUZMAN </t>
  </si>
  <si>
    <t>YELUDY MONTERO MEDINA</t>
  </si>
  <si>
    <t>ANALISTA DE INVESTIGACION</t>
  </si>
  <si>
    <t xml:space="preserve">ALEXA CHANEL MARTINEZ GUERRERO </t>
  </si>
  <si>
    <t>DIMAS YAEL MATIAS APONTE</t>
  </si>
  <si>
    <t>ALEJANDRO DAVID CASTRO GONZALEZ</t>
  </si>
  <si>
    <t xml:space="preserve">DIVISION DE INDICES DE PRODUCCION- ONE </t>
  </si>
  <si>
    <t>YULEIKA INES BERIGUETE RAMIREZ</t>
  </si>
  <si>
    <t>LAURA INOEMA RODRIGUEZ CRUZ</t>
  </si>
  <si>
    <t>DEPARTAMENTO DE CALIDAD DE LA PRODUCCION DE ESTADISTICA-ONE</t>
  </si>
  <si>
    <t xml:space="preserve">VICTOR AMBIORIS DIETSCH VARGAS </t>
  </si>
  <si>
    <t>PERLA ERIANNY LEONARDO BENAVIDEZ</t>
  </si>
  <si>
    <t xml:space="preserve">DARWIN JOSE BERROA LOPEZ </t>
  </si>
  <si>
    <t>SECCION DE REGISTRO, CONTROL Y NÓMINAS- ONE</t>
  </si>
  <si>
    <t>DIVISION DE PROCESAMIENTO DE CENSOS Y ENCUESTAS- ONE</t>
  </si>
  <si>
    <t>DIVISION DE DISEÑO Y ANALISIS- ONE</t>
  </si>
  <si>
    <t>YSABEL MARTINEZ MOREL</t>
  </si>
  <si>
    <t>GABRIELA FIGUEREO RUDECINDO</t>
  </si>
  <si>
    <t>SIMONE ALEXANDRA MORILLO PEREZ</t>
  </si>
  <si>
    <t>NIDIA KATYUSCA SANTANA HEREDIA</t>
  </si>
  <si>
    <t>KEINA CESARINA VIDAL OGANDO</t>
  </si>
  <si>
    <t>PAOLA MINERVA FELIZ FELIZ</t>
  </si>
  <si>
    <t>DIVISION DE ESTADISTICAS SECTORIALES- ONE</t>
  </si>
  <si>
    <t>YUMIRCA ALTAGRACIA MATOS MELO</t>
  </si>
  <si>
    <t>DIVISION DE LEVANTAMIENTO Y ANALISIS OPERACIONES ESTADISTICAS -ONE</t>
  </si>
  <si>
    <t>DEPARTAMENTO DE ARTICULACION DEL SISTEMA ESTADISTICO NACIONAL-ONE</t>
  </si>
  <si>
    <t>ANNEURYS MARMOLEJOS CORDERO</t>
  </si>
  <si>
    <t>DIOMY ALEXANDRA PEREYRA MORA</t>
  </si>
  <si>
    <t>MERCEDES INES DE LOS SANTOS DIAZ</t>
  </si>
  <si>
    <t>GABRIEL ANTONIO ASCENCIO SANTOS</t>
  </si>
  <si>
    <t xml:space="preserve">ALEXANDER RAMIREZ ARAUJO </t>
  </si>
  <si>
    <t>MARIA ANDREINA CUEVAS AUGUISTEN</t>
  </si>
  <si>
    <t>LEIDY DARIHANA ZABALA DE LOS SANTOS</t>
  </si>
  <si>
    <t>COORDINADORA ADMINISTRATIVA</t>
  </si>
  <si>
    <t>DIRECCION DE NORMATIVAS Y METODOLOGIA-ONE</t>
  </si>
  <si>
    <t>DIVISION DE CENTROS SERVICIO INFORMACION-ONE</t>
  </si>
  <si>
    <t>DIVISION DE CONGRUENCIA Y CALIDAD DE LA INFORMACION-ONE</t>
  </si>
  <si>
    <t xml:space="preserve">LAUDYS JERUSI ZAPATA </t>
  </si>
  <si>
    <t xml:space="preserve">NAURELSYS HERNANDEZ DURAN </t>
  </si>
  <si>
    <t>DIVISION DE RELACIONES INTERNACIONALES -ONE</t>
  </si>
  <si>
    <t>Estatus</t>
  </si>
  <si>
    <t>NT</t>
  </si>
  <si>
    <t>DIVISION DE FORMULACION Y SEGUIMIENTO PEN-ONE</t>
  </si>
  <si>
    <t>JOSE RAMON VENTURA MEJIA</t>
  </si>
  <si>
    <t>DEPARTAMENTO FINANCIERO-ONE</t>
  </si>
  <si>
    <t>ANALISTA FINANCIERO</t>
  </si>
  <si>
    <t>DIVISION DE PROGRAMACION-ONE</t>
  </si>
  <si>
    <t>DIRECCION DE ESTADISTICAS DEMOGRAFICAS, SOCIALES Y AMBIENTALES- ONE</t>
  </si>
  <si>
    <t xml:space="preserve">YVAN ROBINSON PEREZ FAMILIA </t>
  </si>
  <si>
    <t>ANALISTA DE RELACIONES INTERNACIONALES</t>
  </si>
  <si>
    <t>MERILAYNE DEL CARMEN COLLADO RODRIGUEZ</t>
  </si>
  <si>
    <t>DIRECTORA ADMINISTRATIVA Y FINANCIERA</t>
  </si>
  <si>
    <t xml:space="preserve">ANALISTA DE REGISTRO Y CONTROL  </t>
  </si>
  <si>
    <t>DEPARTAMENTO DE METODOLOGIAS- ONE</t>
  </si>
  <si>
    <t>Fecha  Término</t>
  </si>
  <si>
    <t>ANALISTA DE ESTADISTICAS AMBIENTALES</t>
  </si>
  <si>
    <t>COORDINADOR DE OPERACIONES DE CAMPO</t>
  </si>
  <si>
    <t>NO</t>
  </si>
  <si>
    <t>Departamento</t>
  </si>
  <si>
    <t xml:space="preserve">                              Nómina de Empleados Temporales</t>
  </si>
  <si>
    <t>DIRECCION ADMINISTRATIVA FINANCIERA - ONE</t>
  </si>
  <si>
    <t>DIVISION DE SERVICIOS GENERALES -ONE</t>
  </si>
  <si>
    <t>CRISMAIRY MARLENNY JIMENEZ MENA</t>
  </si>
  <si>
    <t xml:space="preserve">KARMYGUERLHO ANTOINE CORPORAN </t>
  </si>
  <si>
    <t>GORGE ALEXANDER OBJIO ACOSTA</t>
  </si>
  <si>
    <t>ANALISTA DE ESTADISTICAS SOCIALES</t>
  </si>
  <si>
    <t>ANALISTA DE ESTADISTICAS DEMOGRAFICAS</t>
  </si>
  <si>
    <t xml:space="preserve">COORDINADOR DE ESTADISTICAS SOCIALES </t>
  </si>
  <si>
    <t xml:space="preserve">ANALISTA DE ESTADISTICAS SOCIALES </t>
  </si>
  <si>
    <t xml:space="preserve">COORDINADORA DE ESTADISTICAS AMBIENTALES </t>
  </si>
  <si>
    <t xml:space="preserve">TECNICO DE ESTADISTICAS AMBIENTALES </t>
  </si>
  <si>
    <t>ANALISTA DE FORMULACION Y SEGUIMIENTO DEL PLAN ESTADISTICO NACIONAL</t>
  </si>
  <si>
    <t xml:space="preserve">TECNICO DE LEVANTAMIENTO Y ANALISIS OPERACIONES ESTADISTICAS </t>
  </si>
  <si>
    <t xml:space="preserve">ANALISTA DE CALIDAD DE LA PRODUCCION ESTADISTICA </t>
  </si>
  <si>
    <t>SOPORTE TECNICO INFORMATICO</t>
  </si>
  <si>
    <t>ANALISTA DE ESTADISTICAS SECTORIALES</t>
  </si>
  <si>
    <t xml:space="preserve">ANALISTA DE INDICE DE PRODUCCION </t>
  </si>
  <si>
    <t>ANALISTA DE DISEÑO Y ANALISIS</t>
  </si>
  <si>
    <t>TECNICO DE NOMINAS</t>
  </si>
  <si>
    <t>DEPARTAMENTO DE ESTADISTICAS ESTRUCTURALES-ONE</t>
  </si>
  <si>
    <t>DIVISION DE ESTADISTICAS DEMOGRAFICAS-ONE</t>
  </si>
  <si>
    <t>DIVISION DE ESTADISTICAS SOCIALES-ONE</t>
  </si>
  <si>
    <t xml:space="preserve">ANALISTA DE CONGRUENCIA Y CALIDAD DE LA INFORMACION </t>
  </si>
  <si>
    <t>NAIROBY ELIZABETH CHALAS CHALAS</t>
  </si>
  <si>
    <t>ENCARGADA DE LA DIVISION DE CONGRUENCIA Y CALIDAD DE LA INFORMACION</t>
  </si>
  <si>
    <t>ALEXIS ESTEBAN DE JESUS GOMEZ</t>
  </si>
  <si>
    <t>COORDINADOR (A) DE INVESTIGACIONES</t>
  </si>
  <si>
    <t>ENC. DEPTO. JURIDICO</t>
  </si>
  <si>
    <t>ENC. DEPTO. RECURSOS HUMANOS</t>
  </si>
  <si>
    <t>ENCARGADO (A) DIVISION SERVICIOS GENERALES</t>
  </si>
  <si>
    <t>ENC. DEPTO. DE COMPRAS Y CONTRATACIONES</t>
  </si>
  <si>
    <t>ENC. DIV. PRESUPUESTO</t>
  </si>
  <si>
    <t xml:space="preserve">DIRECTOR DE TECNOLOGIA DE LA INFORMACION </t>
  </si>
  <si>
    <t>TECNICO EN PROGRAMACION</t>
  </si>
  <si>
    <t>ENC. DIV. PROCESAMIENTO DE CENSOS Y ENCUESTAS</t>
  </si>
  <si>
    <t>ENC. DEPTO. ESTADISTICAS COYUNTURALES</t>
  </si>
  <si>
    <t xml:space="preserve">ENC. DIV. DE DIRECTORIOS </t>
  </si>
  <si>
    <t>ENC. DEPTO. METODOLOGIA</t>
  </si>
  <si>
    <t>ENC. DEPTO. ARTICULACION DEL SISTEMA ESTADISTICO NACIONAL</t>
  </si>
  <si>
    <t>ENC. DIV. FORMULACION Y SEGUIMIENTO DEL PLAN ESTADISTICO NACIONAL</t>
  </si>
  <si>
    <t>ENC.DIV. CENTROS DE SERVICIOS DE INFORMACION</t>
  </si>
  <si>
    <t>ANALISTA DE CAPACITACION Y DESARROLLO</t>
  </si>
  <si>
    <t xml:space="preserve">ANALISTA DE ESTADISTICAS AMBIENTALES </t>
  </si>
  <si>
    <t>ENC. DIV. LEVANTAMIENTO Y ANALISIS OPERACIONES ESTADISTICAS</t>
  </si>
  <si>
    <t>ANALISTA DE RECLUTAMIENTO Y SELECCIÓN DE PERSONAL</t>
  </si>
  <si>
    <t>ENCARGADO (A) DEPTO. ADMINISTRATIVO</t>
  </si>
  <si>
    <t xml:space="preserve">TECNICO (A) DE DISEÑO Y ANALISIS </t>
  </si>
  <si>
    <t>DIRECTORA DE ESTADISTICAS ECONOMICAS</t>
  </si>
  <si>
    <t>STANLY ABREU DE LA CRUZ</t>
  </si>
  <si>
    <t>JUAN MIGUEL TAVAREZ MATEO</t>
  </si>
  <si>
    <t>ENCARGADO DEL DEPARTAMENTO DE OPERACIONES TIC</t>
  </si>
  <si>
    <t>DEPARTAMENTO DE OPERACIONES TIC-ONE</t>
  </si>
  <si>
    <t>COORDINADORA DE ESTADISTICAS ESTRUCTURALES</t>
  </si>
  <si>
    <t xml:space="preserve">COORDINADORA DE DIRECTORIOS </t>
  </si>
  <si>
    <t xml:space="preserve">COORDINADOR DE ESTADISTICAS DE COMERCIO EXTERIOR </t>
  </si>
  <si>
    <t xml:space="preserve">ANALISTA DE COORDINACION ACADEMICA </t>
  </si>
  <si>
    <t xml:space="preserve">COORDINADORA DE DIRECCION DE ESTADISTICAS ECONOMICAS </t>
  </si>
  <si>
    <t>COORDINADOR (A)</t>
  </si>
  <si>
    <t>MARIA DEIDANIA ESTEVEZ ROJAS</t>
  </si>
  <si>
    <t>DIVISION DE COMUNICACIONES INTERNAS Y EXTERNAS-ONE</t>
  </si>
  <si>
    <t>ANTONY OSCAR VALDEZ ROSARIO</t>
  </si>
  <si>
    <t>DIVISION DE RELACIONES LABORALES Y SOCIALES-ONE</t>
  </si>
  <si>
    <t>ANALISTA DE RELACIONES LABORALES Y SOCIALES</t>
  </si>
  <si>
    <t>DIRECTORA NORMATIVAS Y METODOLOGIA</t>
  </si>
  <si>
    <t>ADY TAVERAS COURLEAUX</t>
  </si>
  <si>
    <t>DIVISION DE SEGURIDAD Y MONITOREO-ONE</t>
  </si>
  <si>
    <t>AMAYA LETICIA GARCIA FERRER</t>
  </si>
  <si>
    <t>COORDINADORA DE IGUALDAD DE GENERO</t>
  </si>
  <si>
    <t>DEPARTAMENTO DE PLANIFICACION Y DESARROLLO-ONE</t>
  </si>
  <si>
    <t>MARIANNI ADON CASTILLO</t>
  </si>
  <si>
    <t>DIVISION DE ADMINISTRACION DE SERVICIOS TIC-ONE</t>
  </si>
  <si>
    <t>TECNICO (A) ADMINISTRATIVO</t>
  </si>
  <si>
    <t>TECNICO (A) DE COMUNICACIONES</t>
  </si>
  <si>
    <t>TECNICO (A) CONTABILIDAD</t>
  </si>
  <si>
    <t xml:space="preserve">TECNICO (A) DE INDICE DE PRODUCCION </t>
  </si>
  <si>
    <t>NICOLE MARIE DE LA CRUZ VASQUEZ</t>
  </si>
  <si>
    <t>YORQUINIA SANCHEZ ENCARNACIÓN</t>
  </si>
  <si>
    <t>DIVISION DE DISEÑO METODOLOGICO Y CONCEPTUAL-ONE</t>
  </si>
  <si>
    <t>TECNICO (A) DISEÑO METODOLOGICO Y CONCEPTUAL</t>
  </si>
  <si>
    <t>TECNICO (A)  DISEÑO METODOLOGICO Y CONCEPTUAL</t>
  </si>
  <si>
    <t xml:space="preserve">ENCARGADO (A) DE LA ESCUELA NACIONAL DE ESTADISTICA </t>
  </si>
  <si>
    <t>SCHNEIDDER DIEUDONNE RODRIGUEZ</t>
  </si>
  <si>
    <t>COORDINADOR INDICE DE PRODUCCION</t>
  </si>
  <si>
    <t>DIVISION DE COORDINACION ACADEMICA-ONE</t>
  </si>
  <si>
    <t xml:space="preserve">COORDINADORA DE GESTION ACADEMICA </t>
  </si>
  <si>
    <t>SOPORTE TECNICO (A)</t>
  </si>
  <si>
    <t>ADMINISTRADOR (A) SEGURIDAD</t>
  </si>
  <si>
    <t xml:space="preserve">TECNICO (A) DE LEVANTAMIENTO Y ANALISIS OPERACIONES ESTADISTICAS </t>
  </si>
  <si>
    <t>TECNICO (A)  DE SERVICIOS DE INFORMACION</t>
  </si>
  <si>
    <t>YOELI BELLO SUERO</t>
  </si>
  <si>
    <t>COORDINADORA DE INDICES DE PRECIOS MINORISTAS</t>
  </si>
  <si>
    <t>ENCARGADO DEL DEPARTAMENTO DE CALIDAD DE LA PRODUCCION ESTADISTICA</t>
  </si>
  <si>
    <t>DIVISION DE INDICES DE PRECIOS MINORISTAS-ONE</t>
  </si>
  <si>
    <t>ANA FRANCHEZCA HEREDIA PEREZ</t>
  </si>
  <si>
    <t>TECNICA DE INDICES DE PRECIOS MINORISTAS</t>
  </si>
  <si>
    <t>ESTELA MICHAEL VILLEGAS GARCIA</t>
  </si>
  <si>
    <t xml:space="preserve">ANALISTA DE PLANIFICACION </t>
  </si>
  <si>
    <t xml:space="preserve">                                   Mes de diciembre 2024</t>
  </si>
  <si>
    <t>GENARO SEVERINO ALMANZAR</t>
  </si>
  <si>
    <t>PROGRAMADOR</t>
  </si>
  <si>
    <t>AMPARO GARCIA MARTINEZ</t>
  </si>
  <si>
    <t>TECNICA DE CONGRUENCIA Y CALIDAD DE LA INFORMACION</t>
  </si>
  <si>
    <t>Total general: 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</si>
</sst>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19" fillId="34" borderId="0" xfId="1" applyFont="1" applyFill="1" applyAlignment="1"/>
    <xf numFmtId="164" fontId="0" fillId="0" borderId="0" xfId="1" applyFont="1" applyFill="1" applyAlignment="1"/>
    <xf numFmtId="0" fontId="0" fillId="35" borderId="12" xfId="0" applyFill="1" applyBorder="1"/>
    <xf numFmtId="0" fontId="0" fillId="35" borderId="13" xfId="0" applyFill="1" applyBorder="1"/>
    <xf numFmtId="0" fontId="16" fillId="0" borderId="0" xfId="0" applyFont="1"/>
    <xf numFmtId="0" fontId="16" fillId="37" borderId="0" xfId="0" applyFont="1" applyFill="1"/>
    <xf numFmtId="0" fontId="0" fillId="37" borderId="0" xfId="0" applyFill="1"/>
    <xf numFmtId="0" fontId="23" fillId="37" borderId="0" xfId="0" applyFont="1" applyFill="1"/>
    <xf numFmtId="0" fontId="22" fillId="37" borderId="0" xfId="0" applyFont="1" applyFill="1"/>
    <xf numFmtId="0" fontId="0" fillId="36" borderId="0" xfId="0" applyFill="1"/>
    <xf numFmtId="0" fontId="16" fillId="36" borderId="0" xfId="0" applyFont="1" applyFill="1"/>
    <xf numFmtId="164" fontId="24" fillId="34" borderId="0" xfId="1" applyFont="1" applyFill="1" applyAlignment="1"/>
    <xf numFmtId="0" fontId="24" fillId="34" borderId="0" xfId="1" applyNumberFormat="1" applyFont="1" applyFill="1" applyAlignment="1">
      <alignment horizontal="center"/>
    </xf>
    <xf numFmtId="0" fontId="0" fillId="37" borderId="0" xfId="0" applyFill="1" applyAlignment="1">
      <alignment vertical="center"/>
    </xf>
    <xf numFmtId="164" fontId="0" fillId="0" borderId="0" xfId="1" applyFont="1" applyFill="1" applyAlignment="1">
      <alignment vertical="top"/>
    </xf>
    <xf numFmtId="164" fontId="0" fillId="0" borderId="0" xfId="1" applyFont="1" applyAlignment="1">
      <alignment vertical="top" wrapText="1"/>
    </xf>
    <xf numFmtId="164" fontId="24" fillId="34" borderId="0" xfId="1" applyFont="1" applyFill="1" applyAlignment="1">
      <alignment vertical="top" wrapText="1"/>
    </xf>
    <xf numFmtId="164" fontId="0" fillId="0" borderId="0" xfId="1" applyFont="1" applyFill="1" applyAlignment="1">
      <alignment vertical="top" wrapText="1"/>
    </xf>
    <xf numFmtId="164" fontId="0" fillId="0" borderId="0" xfId="1" applyFont="1" applyAlignment="1">
      <alignment vertical="top"/>
    </xf>
    <xf numFmtId="164" fontId="0" fillId="35" borderId="13" xfId="1" applyFont="1" applyFill="1" applyBorder="1" applyAlignment="1">
      <alignment vertical="top"/>
    </xf>
    <xf numFmtId="164" fontId="0" fillId="35" borderId="13" xfId="1" applyFont="1" applyFill="1" applyBorder="1" applyAlignment="1">
      <alignment vertical="top" wrapText="1"/>
    </xf>
    <xf numFmtId="164" fontId="0" fillId="35" borderId="14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164" fontId="0" fillId="0" borderId="0" xfId="1" applyFont="1" applyFill="1"/>
    <xf numFmtId="0" fontId="16" fillId="0" borderId="0" xfId="0" applyFont="1" applyAlignment="1">
      <alignment horizontal="left" vertical="center"/>
    </xf>
    <xf numFmtId="164" fontId="16" fillId="0" borderId="0" xfId="1" applyFont="1" applyFill="1" applyAlignment="1">
      <alignment vertical="top"/>
    </xf>
    <xf numFmtId="164" fontId="16" fillId="0" borderId="0" xfId="1" applyFont="1" applyFill="1" applyAlignment="1">
      <alignment vertical="top" wrapText="1"/>
    </xf>
    <xf numFmtId="14" fontId="0" fillId="0" borderId="0" xfId="0" applyNumberFormat="1"/>
    <xf numFmtId="164" fontId="19" fillId="0" borderId="0" xfId="1" applyFont="1" applyFill="1"/>
    <xf numFmtId="0" fontId="0" fillId="0" borderId="0" xfId="0" applyAlignment="1">
      <alignment horizontal="left" wrapText="1"/>
    </xf>
    <xf numFmtId="0" fontId="0" fillId="35" borderId="13" xfId="0" applyFill="1" applyBorder="1" applyAlignment="1">
      <alignment horizontal="left"/>
    </xf>
    <xf numFmtId="164" fontId="19" fillId="34" borderId="0" xfId="1" applyFont="1" applyFill="1" applyAlignment="1">
      <alignment horizontal="left"/>
    </xf>
    <xf numFmtId="0" fontId="16" fillId="0" borderId="0" xfId="0" applyFont="1" applyAlignment="1">
      <alignment horizontal="left"/>
    </xf>
    <xf numFmtId="0" fontId="16" fillId="38" borderId="12" xfId="0" applyFont="1" applyFill="1" applyBorder="1"/>
    <xf numFmtId="0" fontId="16" fillId="38" borderId="10" xfId="0" applyFont="1" applyFill="1" applyBorder="1"/>
    <xf numFmtId="164" fontId="0" fillId="35" borderId="15" xfId="1" applyFont="1" applyFill="1" applyBorder="1" applyAlignment="1"/>
    <xf numFmtId="164" fontId="0" fillId="35" borderId="18" xfId="1" applyFont="1" applyFill="1" applyBorder="1" applyAlignment="1"/>
    <xf numFmtId="0" fontId="0" fillId="35" borderId="13" xfId="0" applyFill="1" applyBorder="1" applyAlignment="1">
      <alignment horizontal="center"/>
    </xf>
    <xf numFmtId="14" fontId="0" fillId="0" borderId="0" xfId="0" applyNumberFormat="1" applyAlignment="1">
      <alignment horizontal="center"/>
    </xf>
    <xf numFmtId="14" fontId="0" fillId="37" borderId="0" xfId="0" applyNumberFormat="1" applyFill="1" applyAlignment="1">
      <alignment horizontal="center"/>
    </xf>
    <xf numFmtId="0" fontId="0" fillId="37" borderId="0" xfId="0" applyFill="1" applyAlignment="1">
      <alignment horizontal="center"/>
    </xf>
    <xf numFmtId="164" fontId="19" fillId="34" borderId="0" xfId="1" applyFont="1" applyFill="1" applyAlignment="1">
      <alignment horizontal="center"/>
    </xf>
    <xf numFmtId="164" fontId="0" fillId="0" borderId="0" xfId="1" applyFont="1" applyFill="1" applyAlignment="1">
      <alignment horizontal="center" vertical="top"/>
    </xf>
    <xf numFmtId="0" fontId="16" fillId="0" borderId="0" xfId="0" applyFont="1" applyAlignment="1">
      <alignment horizontal="center" vertical="center"/>
    </xf>
    <xf numFmtId="4" fontId="0" fillId="0" borderId="0" xfId="0" applyNumberFormat="1" applyAlignment="1">
      <alignment horizontal="center"/>
    </xf>
    <xf numFmtId="4" fontId="0" fillId="37" borderId="0" xfId="0" applyNumberFormat="1" applyFill="1" applyAlignment="1">
      <alignment horizontal="center"/>
    </xf>
    <xf numFmtId="164" fontId="0" fillId="0" borderId="0" xfId="1" applyFont="1" applyBorder="1" applyAlignment="1">
      <alignment horizontal="center" wrapText="1"/>
    </xf>
    <xf numFmtId="164" fontId="0" fillId="37" borderId="0" xfId="1" applyFont="1" applyFill="1" applyAlignment="1">
      <alignment horizontal="center" wrapText="1"/>
    </xf>
    <xf numFmtId="164" fontId="0" fillId="0" borderId="0" xfId="1" applyFont="1" applyFill="1" applyAlignment="1">
      <alignment horizontal="center" wrapText="1"/>
    </xf>
    <xf numFmtId="4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" fontId="0" fillId="37" borderId="0" xfId="0" applyNumberFormat="1" applyFill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37" borderId="0" xfId="0" applyNumberFormat="1" applyFill="1" applyAlignment="1">
      <alignment horizontal="center"/>
    </xf>
    <xf numFmtId="165" fontId="0" fillId="0" borderId="0" xfId="1" applyNumberFormat="1" applyFont="1" applyBorder="1" applyAlignment="1">
      <alignment horizontal="center" wrapText="1"/>
    </xf>
    <xf numFmtId="165" fontId="0" fillId="37" borderId="0" xfId="1" applyNumberFormat="1" applyFont="1" applyFill="1" applyAlignment="1">
      <alignment horizontal="center" wrapText="1"/>
    </xf>
    <xf numFmtId="165" fontId="0" fillId="0" borderId="0" xfId="1" applyNumberFormat="1" applyFont="1" applyFill="1" applyAlignment="1">
      <alignment horizontal="center" wrapText="1"/>
    </xf>
    <xf numFmtId="164" fontId="1" fillId="0" borderId="0" xfId="1" applyFont="1" applyAlignment="1">
      <alignment horizontal="center"/>
    </xf>
    <xf numFmtId="164" fontId="0" fillId="0" borderId="0" xfId="1" applyFont="1" applyAlignment="1">
      <alignment horizontal="center"/>
    </xf>
    <xf numFmtId="164" fontId="0" fillId="37" borderId="0" xfId="1" applyFont="1" applyFill="1" applyAlignment="1">
      <alignment horizontal="center"/>
    </xf>
    <xf numFmtId="164" fontId="0" fillId="0" borderId="0" xfId="1" applyFont="1" applyAlignment="1">
      <alignment horizontal="center" wrapText="1"/>
    </xf>
    <xf numFmtId="164" fontId="0" fillId="0" borderId="0" xfId="1" applyFont="1" applyFill="1" applyAlignment="1">
      <alignment horizontal="center"/>
    </xf>
    <xf numFmtId="164" fontId="1" fillId="0" borderId="0" xfId="1" applyFont="1" applyFill="1" applyAlignment="1">
      <alignment horizontal="center"/>
    </xf>
    <xf numFmtId="164" fontId="1" fillId="37" borderId="0" xfId="1" applyFont="1" applyFill="1" applyAlignment="1">
      <alignment horizontal="center"/>
    </xf>
    <xf numFmtId="164" fontId="24" fillId="34" borderId="0" xfId="1" applyFont="1" applyFill="1" applyAlignment="1">
      <alignment horizontal="center"/>
    </xf>
    <xf numFmtId="164" fontId="0" fillId="0" borderId="0" xfId="1" applyFont="1"/>
    <xf numFmtId="164" fontId="1" fillId="0" borderId="0" xfId="1" applyFont="1"/>
    <xf numFmtId="164" fontId="16" fillId="0" borderId="0" xfId="0" applyNumberFormat="1" applyFont="1"/>
    <xf numFmtId="0" fontId="16" fillId="0" borderId="0" xfId="0" applyFont="1" applyAlignment="1">
      <alignment horizontal="left" vertical="top"/>
    </xf>
    <xf numFmtId="164" fontId="0" fillId="37" borderId="0" xfId="0" applyNumberFormat="1" applyFill="1"/>
    <xf numFmtId="164" fontId="18" fillId="33" borderId="20" xfId="1" applyFont="1" applyFill="1" applyBorder="1" applyAlignment="1">
      <alignment horizontal="center" vertical="center"/>
    </xf>
    <xf numFmtId="164" fontId="18" fillId="33" borderId="19" xfId="1" applyFont="1" applyFill="1" applyBorder="1" applyAlignment="1">
      <alignment horizontal="center" vertical="center"/>
    </xf>
    <xf numFmtId="0" fontId="18" fillId="33" borderId="23" xfId="1" applyNumberFormat="1" applyFont="1" applyFill="1" applyBorder="1" applyAlignment="1">
      <alignment horizontal="center" vertical="center"/>
    </xf>
    <xf numFmtId="0" fontId="18" fillId="33" borderId="24" xfId="1" applyNumberFormat="1" applyFont="1" applyFill="1" applyBorder="1" applyAlignment="1">
      <alignment horizontal="center" vertical="center"/>
    </xf>
    <xf numFmtId="164" fontId="18" fillId="33" borderId="11" xfId="1" applyFont="1" applyFill="1" applyBorder="1" applyAlignment="1">
      <alignment horizontal="center" vertical="center"/>
    </xf>
    <xf numFmtId="0" fontId="20" fillId="35" borderId="10" xfId="0" applyFont="1" applyFill="1" applyBorder="1" applyAlignment="1">
      <alignment horizontal="center"/>
    </xf>
    <xf numFmtId="0" fontId="20" fillId="35" borderId="0" xfId="0" applyFont="1" applyFill="1" applyAlignment="1">
      <alignment horizontal="center"/>
    </xf>
    <xf numFmtId="0" fontId="20" fillId="35" borderId="15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0" xfId="0" applyFont="1" applyFill="1" applyAlignment="1">
      <alignment horizontal="center"/>
    </xf>
    <xf numFmtId="0" fontId="21" fillId="35" borderId="15" xfId="0" applyFont="1" applyFill="1" applyBorder="1" applyAlignment="1">
      <alignment horizontal="center"/>
    </xf>
    <xf numFmtId="0" fontId="25" fillId="35" borderId="10" xfId="0" applyFont="1" applyFill="1" applyBorder="1" applyAlignment="1">
      <alignment horizontal="center"/>
    </xf>
    <xf numFmtId="0" fontId="25" fillId="35" borderId="0" xfId="0" applyFont="1" applyFill="1" applyAlignment="1">
      <alignment horizontal="center"/>
    </xf>
    <xf numFmtId="164" fontId="18" fillId="33" borderId="20" xfId="1" applyFont="1" applyFill="1" applyBorder="1" applyAlignment="1">
      <alignment horizontal="left" vertical="center"/>
    </xf>
    <xf numFmtId="164" fontId="18" fillId="33" borderId="11" xfId="1" applyFont="1" applyFill="1" applyBorder="1" applyAlignment="1">
      <alignment horizontal="left" vertical="center"/>
    </xf>
    <xf numFmtId="0" fontId="21" fillId="35" borderId="16" xfId="0" applyFont="1" applyFill="1" applyBorder="1" applyAlignment="1">
      <alignment horizontal="center"/>
    </xf>
    <xf numFmtId="0" fontId="21" fillId="35" borderId="17" xfId="0" applyFont="1" applyFill="1" applyBorder="1" applyAlignment="1">
      <alignment horizontal="center"/>
    </xf>
    <xf numFmtId="164" fontId="18" fillId="33" borderId="21" xfId="1" applyFont="1" applyFill="1" applyBorder="1" applyAlignment="1">
      <alignment horizontal="center" vertical="center"/>
    </xf>
    <xf numFmtId="164" fontId="18" fillId="33" borderId="22" xfId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130969</xdr:rowOff>
    </xdr:from>
    <xdr:to>
      <xdr:col>1</xdr:col>
      <xdr:colOff>1066790</xdr:colOff>
      <xdr:row>5</xdr:row>
      <xdr:rowOff>53764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" y="130969"/>
          <a:ext cx="1312912" cy="130392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13</xdr:col>
      <xdr:colOff>27748</xdr:colOff>
      <xdr:row>0</xdr:row>
      <xdr:rowOff>148631</xdr:rowOff>
    </xdr:from>
    <xdr:to>
      <xdr:col>14</xdr:col>
      <xdr:colOff>1135390</xdr:colOff>
      <xdr:row>4</xdr:row>
      <xdr:rowOff>215489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69061" y="148631"/>
          <a:ext cx="2333985" cy="118604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1</xdr:col>
      <xdr:colOff>557181</xdr:colOff>
      <xdr:row>98</xdr:row>
      <xdr:rowOff>20834</xdr:rowOff>
    </xdr:from>
    <xdr:to>
      <xdr:col>3</xdr:col>
      <xdr:colOff>4671156</xdr:colOff>
      <xdr:row>116</xdr:row>
      <xdr:rowOff>66842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75658777-FD60-4152-A3E6-E3C4F86D9989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13026" t="32091" r="1" b="21321"/>
        <a:stretch/>
      </xdr:blipFill>
      <xdr:spPr>
        <a:xfrm>
          <a:off x="941523" y="18402413"/>
          <a:ext cx="13321475" cy="3555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E117"/>
  <sheetViews>
    <sheetView showGridLines="0" tabSelected="1" showWhiteSpace="0" topLeftCell="E80" zoomScale="110" zoomScaleNormal="110" zoomScaleSheetLayoutView="57" zoomScalePageLayoutView="70" workbookViewId="0">
      <selection activeCell="O98" sqref="O98"/>
    </sheetView>
  </sheetViews>
  <sheetFormatPr baseColWidth="10" defaultColWidth="100.85546875" defaultRowHeight="15" x14ac:dyDescent="0.25"/>
  <cols>
    <col min="1" max="1" width="5.7109375" style="8" bestFit="1" customWidth="1"/>
    <col min="2" max="2" width="51.5703125" bestFit="1" customWidth="1"/>
    <col min="3" max="3" width="86.5703125" bestFit="1" customWidth="1"/>
    <col min="4" max="4" width="85.140625" style="2" bestFit="1" customWidth="1"/>
    <col min="5" max="5" width="12.140625" style="2" bestFit="1" customWidth="1"/>
    <col min="6" max="6" width="12.7109375" style="26" bestFit="1" customWidth="1"/>
    <col min="7" max="7" width="21.42578125" bestFit="1" customWidth="1"/>
    <col min="8" max="8" width="21.140625" style="2" bestFit="1" customWidth="1"/>
    <col min="9" max="9" width="20" style="22" bestFit="1" customWidth="1"/>
    <col min="10" max="10" width="17.140625" style="19" bestFit="1" customWidth="1"/>
    <col min="11" max="11" width="17.7109375" style="22" bestFit="1" customWidth="1"/>
    <col min="12" max="12" width="17.140625" style="22" bestFit="1" customWidth="1"/>
    <col min="13" max="13" width="17.7109375" style="22" bestFit="1" customWidth="1"/>
    <col min="14" max="14" width="18.42578125" style="22" bestFit="1" customWidth="1"/>
    <col min="15" max="15" width="19.42578125" style="19" bestFit="1" customWidth="1"/>
  </cols>
  <sheetData>
    <row r="1" spans="1:239" x14ac:dyDescent="0.25">
      <c r="A1" s="37"/>
      <c r="B1" s="6"/>
      <c r="C1" s="7"/>
      <c r="D1" s="7"/>
      <c r="E1" s="7"/>
      <c r="F1" s="34"/>
      <c r="G1" s="7"/>
      <c r="H1" s="41"/>
      <c r="I1" s="23"/>
      <c r="J1" s="24"/>
      <c r="K1" s="23"/>
      <c r="L1" s="23"/>
      <c r="M1" s="23"/>
      <c r="N1" s="23"/>
      <c r="O1" s="25"/>
    </row>
    <row r="2" spans="1:239" ht="26.25" x14ac:dyDescent="0.4">
      <c r="A2" s="38"/>
      <c r="B2" s="79" t="s">
        <v>10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1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</row>
    <row r="3" spans="1:239" ht="26.25" x14ac:dyDescent="0.4">
      <c r="A3" s="38"/>
      <c r="B3" s="79" t="s">
        <v>8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1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</row>
    <row r="4" spans="1:239" ht="20.25" x14ac:dyDescent="0.3">
      <c r="A4" s="38"/>
      <c r="B4" s="82" t="s">
        <v>9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</row>
    <row r="5" spans="1:239" ht="20.25" x14ac:dyDescent="0.3">
      <c r="A5" s="85" t="s">
        <v>136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39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</row>
    <row r="6" spans="1:239" ht="21" thickBot="1" x14ac:dyDescent="0.35">
      <c r="A6" s="89" t="s">
        <v>234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40"/>
      <c r="P6" s="10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</row>
    <row r="7" spans="1:239" x14ac:dyDescent="0.25">
      <c r="A7" s="76" t="s">
        <v>134</v>
      </c>
      <c r="B7" s="91" t="s">
        <v>12</v>
      </c>
      <c r="C7" s="74" t="s">
        <v>135</v>
      </c>
      <c r="D7" s="74" t="s">
        <v>0</v>
      </c>
      <c r="E7" s="74" t="s">
        <v>61</v>
      </c>
      <c r="F7" s="87" t="s">
        <v>117</v>
      </c>
      <c r="G7" s="74" t="s">
        <v>11</v>
      </c>
      <c r="H7" s="74" t="s">
        <v>131</v>
      </c>
      <c r="I7" s="74" t="s">
        <v>7</v>
      </c>
      <c r="J7" s="74" t="s">
        <v>1</v>
      </c>
      <c r="K7" s="74" t="s">
        <v>2</v>
      </c>
      <c r="L7" s="74" t="s">
        <v>3</v>
      </c>
      <c r="M7" s="74" t="s">
        <v>4</v>
      </c>
      <c r="N7" s="74" t="s">
        <v>5</v>
      </c>
      <c r="O7" s="74" t="s">
        <v>6</v>
      </c>
      <c r="P7" s="10"/>
      <c r="Q7" s="1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</row>
    <row r="8" spans="1:239" ht="15.75" thickBot="1" x14ac:dyDescent="0.3">
      <c r="A8" s="77"/>
      <c r="B8" s="92"/>
      <c r="C8" s="78"/>
      <c r="D8" s="78"/>
      <c r="E8" s="78"/>
      <c r="F8" s="88"/>
      <c r="G8" s="78"/>
      <c r="H8" s="78"/>
      <c r="I8" s="78"/>
      <c r="J8" s="78"/>
      <c r="K8" s="78"/>
      <c r="L8" s="78"/>
      <c r="M8" s="78"/>
      <c r="N8" s="78"/>
      <c r="O8" s="75"/>
      <c r="P8" s="10"/>
      <c r="Q8" s="10"/>
      <c r="R8" s="9"/>
      <c r="S8" s="9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</row>
    <row r="9" spans="1:239" x14ac:dyDescent="0.25">
      <c r="A9" s="2">
        <v>1</v>
      </c>
      <c r="B9" s="26" t="s">
        <v>73</v>
      </c>
      <c r="C9" s="26" t="s">
        <v>72</v>
      </c>
      <c r="D9" s="26" t="s">
        <v>164</v>
      </c>
      <c r="E9" s="53" t="s">
        <v>48</v>
      </c>
      <c r="F9" s="48" t="s">
        <v>118</v>
      </c>
      <c r="G9" s="56">
        <v>44409</v>
      </c>
      <c r="H9" s="2" t="s">
        <v>68</v>
      </c>
      <c r="I9" s="61">
        <v>145000</v>
      </c>
      <c r="J9" s="61">
        <f>I9*0.0287</f>
        <v>4161.5</v>
      </c>
      <c r="K9" s="61">
        <v>22690.49</v>
      </c>
      <c r="L9" s="62">
        <f>I9*0.0304</f>
        <v>4408</v>
      </c>
      <c r="M9" s="70">
        <v>23329.01</v>
      </c>
      <c r="N9" s="62">
        <f>J9+K9+L9+M9</f>
        <v>54589</v>
      </c>
      <c r="O9" s="62">
        <f>I9-N9</f>
        <v>90411</v>
      </c>
      <c r="P9" s="1"/>
      <c r="Q9" s="1"/>
      <c r="R9" s="8"/>
      <c r="S9" s="8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</row>
    <row r="10" spans="1:239" x14ac:dyDescent="0.25">
      <c r="A10" s="2">
        <v>2</v>
      </c>
      <c r="B10" s="26" t="s">
        <v>46</v>
      </c>
      <c r="C10" s="26" t="s">
        <v>28</v>
      </c>
      <c r="D10" s="26" t="s">
        <v>233</v>
      </c>
      <c r="E10" s="53" t="s">
        <v>47</v>
      </c>
      <c r="F10" s="48" t="s">
        <v>118</v>
      </c>
      <c r="G10" s="56">
        <v>44440</v>
      </c>
      <c r="H10" s="42" t="s">
        <v>68</v>
      </c>
      <c r="I10" s="61">
        <v>80000</v>
      </c>
      <c r="J10" s="61">
        <f t="shared" ref="J10:J76" si="0">I10*0.0287</f>
        <v>2296</v>
      </c>
      <c r="K10" s="70">
        <v>7400.87</v>
      </c>
      <c r="L10" s="62">
        <f>I10*0.0304</f>
        <v>2432</v>
      </c>
      <c r="M10" s="67">
        <v>175</v>
      </c>
      <c r="N10" s="62">
        <f t="shared" ref="N10:N74" si="1">J10+K10+L10+M10</f>
        <v>12303.869999999999</v>
      </c>
      <c r="O10" s="62">
        <f>I10-N10</f>
        <v>67696.13</v>
      </c>
      <c r="P10" s="1"/>
      <c r="Q10" s="1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</row>
    <row r="11" spans="1:239" s="1" customFormat="1" x14ac:dyDescent="0.25">
      <c r="A11" s="2">
        <v>3</v>
      </c>
      <c r="B11" s="26" t="s">
        <v>50</v>
      </c>
      <c r="C11" s="26" t="s">
        <v>28</v>
      </c>
      <c r="D11" s="26" t="s">
        <v>208</v>
      </c>
      <c r="E11" s="54" t="s">
        <v>48</v>
      </c>
      <c r="F11" s="2" t="s">
        <v>118</v>
      </c>
      <c r="G11" s="56">
        <v>44443</v>
      </c>
      <c r="H11" s="42" t="s">
        <v>68</v>
      </c>
      <c r="I11" s="61">
        <v>40000</v>
      </c>
      <c r="J11" s="61">
        <f t="shared" si="0"/>
        <v>1148</v>
      </c>
      <c r="K11" s="70">
        <v>442.65</v>
      </c>
      <c r="L11" s="62">
        <f t="shared" ref="L11:L76" si="2">I11*0.0304</f>
        <v>1216</v>
      </c>
      <c r="M11" s="61">
        <v>5009</v>
      </c>
      <c r="N11" s="62">
        <f t="shared" si="1"/>
        <v>7815.65</v>
      </c>
      <c r="O11" s="62">
        <f t="shared" ref="O11:O55" si="3">I11-N11</f>
        <v>32184.35</v>
      </c>
      <c r="P11"/>
      <c r="Q11"/>
      <c r="R11"/>
      <c r="S11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</row>
    <row r="12" spans="1:239" s="1" customFormat="1" x14ac:dyDescent="0.25">
      <c r="A12" s="2">
        <v>4</v>
      </c>
      <c r="B12" t="s">
        <v>203</v>
      </c>
      <c r="C12" t="s">
        <v>205</v>
      </c>
      <c r="D12" s="26" t="s">
        <v>204</v>
      </c>
      <c r="E12" s="54" t="s">
        <v>48</v>
      </c>
      <c r="F12" s="2" t="s">
        <v>118</v>
      </c>
      <c r="G12" s="56">
        <v>45444</v>
      </c>
      <c r="H12" s="42" t="s">
        <v>68</v>
      </c>
      <c r="I12" s="61">
        <v>85000</v>
      </c>
      <c r="J12" s="61">
        <f>I12*0.0287</f>
        <v>2439.5</v>
      </c>
      <c r="K12" s="62">
        <v>8576.99</v>
      </c>
      <c r="L12" s="62">
        <f>I12*0.0304</f>
        <v>2584</v>
      </c>
      <c r="M12" s="62">
        <v>25</v>
      </c>
      <c r="N12" s="62">
        <f>J12+K12+L12+M12</f>
        <v>13625.49</v>
      </c>
      <c r="O12" s="62">
        <f>I12-N12</f>
        <v>71374.509999999995</v>
      </c>
      <c r="P12"/>
      <c r="Q12"/>
      <c r="R12"/>
      <c r="S12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</row>
    <row r="13" spans="1:239" s="1" customFormat="1" x14ac:dyDescent="0.25">
      <c r="A13" s="2">
        <v>5</v>
      </c>
      <c r="B13" t="s">
        <v>226</v>
      </c>
      <c r="C13" t="s">
        <v>205</v>
      </c>
      <c r="D13" t="s">
        <v>233</v>
      </c>
      <c r="E13" s="54" t="s">
        <v>48</v>
      </c>
      <c r="F13" s="2" t="s">
        <v>118</v>
      </c>
      <c r="G13" s="56">
        <v>45566</v>
      </c>
      <c r="H13" s="42" t="s">
        <v>68</v>
      </c>
      <c r="I13" s="61">
        <v>65000</v>
      </c>
      <c r="J13" s="61">
        <f>I13*0.0287</f>
        <v>1865.5</v>
      </c>
      <c r="K13" s="69">
        <v>4427.58</v>
      </c>
      <c r="L13" s="62">
        <f>I13*0.0304</f>
        <v>1976</v>
      </c>
      <c r="M13" s="62">
        <v>25</v>
      </c>
      <c r="N13" s="62">
        <f>J13+K13+L13+M13</f>
        <v>8294.08</v>
      </c>
      <c r="O13" s="62">
        <f>I13-N13</f>
        <v>56705.919999999998</v>
      </c>
      <c r="P13"/>
      <c r="Q13"/>
      <c r="R13"/>
      <c r="S13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</row>
    <row r="14" spans="1:239" x14ac:dyDescent="0.25">
      <c r="A14" s="2">
        <v>6</v>
      </c>
      <c r="B14" s="26" t="s">
        <v>69</v>
      </c>
      <c r="C14" s="26" t="s">
        <v>116</v>
      </c>
      <c r="D14" s="26" t="s">
        <v>126</v>
      </c>
      <c r="E14" s="53" t="s">
        <v>47</v>
      </c>
      <c r="F14" s="48" t="s">
        <v>118</v>
      </c>
      <c r="G14" s="56">
        <v>44542</v>
      </c>
      <c r="H14" s="42" t="s">
        <v>68</v>
      </c>
      <c r="I14" s="61">
        <v>60000</v>
      </c>
      <c r="J14" s="61">
        <f t="shared" si="0"/>
        <v>1722</v>
      </c>
      <c r="K14" s="62">
        <v>3486.68</v>
      </c>
      <c r="L14" s="62">
        <f>I14*0.0304</f>
        <v>1824</v>
      </c>
      <c r="M14" s="70">
        <v>4150.6000000000004</v>
      </c>
      <c r="N14" s="62">
        <f>J14+K14+L14+M14</f>
        <v>11183.28</v>
      </c>
      <c r="O14" s="62">
        <f>I14-N14</f>
        <v>48816.72</v>
      </c>
      <c r="P14" s="10"/>
      <c r="Q14" s="10"/>
      <c r="R14" s="10"/>
      <c r="S14" s="10"/>
    </row>
    <row r="15" spans="1:239" x14ac:dyDescent="0.25">
      <c r="A15" s="2">
        <v>7</v>
      </c>
      <c r="B15" s="26" t="s">
        <v>195</v>
      </c>
      <c r="C15" s="26" t="s">
        <v>196</v>
      </c>
      <c r="D15" s="26" t="s">
        <v>209</v>
      </c>
      <c r="E15" s="53" t="s">
        <v>48</v>
      </c>
      <c r="F15" s="48" t="s">
        <v>118</v>
      </c>
      <c r="G15" s="56">
        <v>45413</v>
      </c>
      <c r="H15" s="42" t="s">
        <v>68</v>
      </c>
      <c r="I15" s="61">
        <v>47000</v>
      </c>
      <c r="J15" s="61">
        <f t="shared" si="0"/>
        <v>1348.9</v>
      </c>
      <c r="K15" s="62">
        <v>1430.6</v>
      </c>
      <c r="L15" s="62">
        <f t="shared" si="2"/>
        <v>1428.8</v>
      </c>
      <c r="M15" s="62">
        <v>25</v>
      </c>
      <c r="N15" s="62">
        <f t="shared" si="1"/>
        <v>4233.3</v>
      </c>
      <c r="O15" s="62">
        <f t="shared" si="3"/>
        <v>42766.7</v>
      </c>
      <c r="P15" s="10"/>
      <c r="Q15" s="10"/>
      <c r="R15" s="10"/>
      <c r="S15" s="10"/>
    </row>
    <row r="16" spans="1:239" s="10" customFormat="1" x14ac:dyDescent="0.25">
      <c r="A16" s="2">
        <v>8</v>
      </c>
      <c r="B16" s="26" t="s">
        <v>36</v>
      </c>
      <c r="C16" s="26" t="s">
        <v>14</v>
      </c>
      <c r="D16" s="26" t="s">
        <v>165</v>
      </c>
      <c r="E16" s="55" t="s">
        <v>48</v>
      </c>
      <c r="F16" s="49" t="s">
        <v>118</v>
      </c>
      <c r="G16" s="56">
        <v>44244</v>
      </c>
      <c r="H16" s="42" t="s">
        <v>68</v>
      </c>
      <c r="I16" s="61">
        <v>145000</v>
      </c>
      <c r="J16" s="61">
        <f t="shared" si="0"/>
        <v>4161.5</v>
      </c>
      <c r="K16" s="61">
        <v>21832.76</v>
      </c>
      <c r="L16" s="62">
        <f t="shared" si="2"/>
        <v>4408</v>
      </c>
      <c r="M16" s="70">
        <v>22172.76</v>
      </c>
      <c r="N16" s="62">
        <f t="shared" si="1"/>
        <v>52575.02</v>
      </c>
      <c r="O16" s="62">
        <f t="shared" si="3"/>
        <v>92424.98000000001</v>
      </c>
      <c r="P16" s="9"/>
      <c r="Q16" s="9"/>
      <c r="R16" s="9"/>
      <c r="S16" s="9"/>
    </row>
    <row r="17" spans="1:239" s="10" customFormat="1" x14ac:dyDescent="0.25">
      <c r="A17" s="2">
        <v>9</v>
      </c>
      <c r="B17" s="26" t="s">
        <v>22</v>
      </c>
      <c r="C17" s="26" t="s">
        <v>90</v>
      </c>
      <c r="D17" s="26" t="s">
        <v>129</v>
      </c>
      <c r="E17" s="55" t="s">
        <v>48</v>
      </c>
      <c r="F17" s="49" t="s">
        <v>118</v>
      </c>
      <c r="G17" s="57">
        <v>44276</v>
      </c>
      <c r="H17" s="43" t="s">
        <v>68</v>
      </c>
      <c r="I17" s="61">
        <v>50000</v>
      </c>
      <c r="J17" s="61">
        <f t="shared" si="0"/>
        <v>1435</v>
      </c>
      <c r="K17" s="62">
        <v>1854</v>
      </c>
      <c r="L17" s="62">
        <f t="shared" si="2"/>
        <v>1520</v>
      </c>
      <c r="M17" s="61">
        <v>275</v>
      </c>
      <c r="N17" s="62">
        <f t="shared" si="1"/>
        <v>5084</v>
      </c>
      <c r="O17" s="62">
        <f t="shared" si="3"/>
        <v>44916</v>
      </c>
      <c r="P17"/>
      <c r="Q17"/>
      <c r="R17"/>
      <c r="S17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</row>
    <row r="18" spans="1:239" s="9" customFormat="1" x14ac:dyDescent="0.25">
      <c r="A18" s="2">
        <v>10</v>
      </c>
      <c r="B18" s="26" t="s">
        <v>51</v>
      </c>
      <c r="C18" s="26" t="s">
        <v>90</v>
      </c>
      <c r="D18" s="26" t="s">
        <v>155</v>
      </c>
      <c r="E18" s="53" t="s">
        <v>47</v>
      </c>
      <c r="F18" s="48" t="s">
        <v>118</v>
      </c>
      <c r="G18" s="56">
        <v>44287</v>
      </c>
      <c r="H18" s="42" t="s">
        <v>68</v>
      </c>
      <c r="I18" s="62">
        <v>47000</v>
      </c>
      <c r="J18" s="61">
        <f>I18*0.0287</f>
        <v>1348.9</v>
      </c>
      <c r="K18" s="62">
        <v>1430.6</v>
      </c>
      <c r="L18" s="62">
        <f t="shared" si="2"/>
        <v>1428.8</v>
      </c>
      <c r="M18" s="62">
        <v>25</v>
      </c>
      <c r="N18" s="62">
        <f t="shared" si="1"/>
        <v>4233.3</v>
      </c>
      <c r="O18" s="62">
        <f t="shared" si="3"/>
        <v>42766.7</v>
      </c>
      <c r="P18" s="8"/>
      <c r="Q18" s="8"/>
      <c r="R18" s="12"/>
      <c r="S18" s="12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</row>
    <row r="19" spans="1:239" x14ac:dyDescent="0.25">
      <c r="A19" s="2">
        <v>11</v>
      </c>
      <c r="B19" s="26" t="s">
        <v>24</v>
      </c>
      <c r="C19" s="26" t="s">
        <v>35</v>
      </c>
      <c r="D19" s="26" t="s">
        <v>181</v>
      </c>
      <c r="E19" s="53" t="s">
        <v>47</v>
      </c>
      <c r="F19" s="48" t="s">
        <v>118</v>
      </c>
      <c r="G19" s="56">
        <v>44276</v>
      </c>
      <c r="H19" s="42" t="s">
        <v>68</v>
      </c>
      <c r="I19" s="62">
        <v>65000</v>
      </c>
      <c r="J19" s="61">
        <f t="shared" si="0"/>
        <v>1865.5</v>
      </c>
      <c r="K19" s="62">
        <v>4427.58</v>
      </c>
      <c r="L19" s="62">
        <f t="shared" si="2"/>
        <v>1976</v>
      </c>
      <c r="M19" s="70">
        <v>1632</v>
      </c>
      <c r="N19" s="62">
        <f t="shared" si="1"/>
        <v>9901.08</v>
      </c>
      <c r="O19" s="62">
        <f>I19-N19</f>
        <v>55098.92</v>
      </c>
    </row>
    <row r="20" spans="1:239" s="8" customFormat="1" x14ac:dyDescent="0.25">
      <c r="A20" s="2">
        <v>12</v>
      </c>
      <c r="B20" s="26" t="s">
        <v>23</v>
      </c>
      <c r="C20" s="26" t="s">
        <v>37</v>
      </c>
      <c r="D20" s="26" t="s">
        <v>178</v>
      </c>
      <c r="E20" s="53" t="s">
        <v>48</v>
      </c>
      <c r="F20" s="48" t="s">
        <v>118</v>
      </c>
      <c r="G20" s="56">
        <v>44276</v>
      </c>
      <c r="H20" s="42" t="s">
        <v>68</v>
      </c>
      <c r="I20" s="61">
        <v>65000</v>
      </c>
      <c r="J20" s="61">
        <f t="shared" si="0"/>
        <v>1865.5</v>
      </c>
      <c r="K20" s="61">
        <v>4084.48</v>
      </c>
      <c r="L20" s="62">
        <f t="shared" si="2"/>
        <v>1976</v>
      </c>
      <c r="M20" s="70">
        <v>3336.2</v>
      </c>
      <c r="N20" s="62">
        <f t="shared" si="1"/>
        <v>11262.18</v>
      </c>
      <c r="O20" s="62">
        <f t="shared" si="3"/>
        <v>53737.82</v>
      </c>
    </row>
    <row r="21" spans="1:239" s="8" customFormat="1" x14ac:dyDescent="0.25">
      <c r="A21" s="2">
        <v>13</v>
      </c>
      <c r="B21" s="26" t="s">
        <v>197</v>
      </c>
      <c r="C21" s="26" t="s">
        <v>198</v>
      </c>
      <c r="D21" s="26" t="s">
        <v>199</v>
      </c>
      <c r="E21" s="53" t="s">
        <v>47</v>
      </c>
      <c r="F21" s="48" t="s">
        <v>118</v>
      </c>
      <c r="G21" s="56">
        <v>45413</v>
      </c>
      <c r="H21" s="42" t="s">
        <v>68</v>
      </c>
      <c r="I21" s="61">
        <v>65000</v>
      </c>
      <c r="J21" s="61">
        <f t="shared" si="0"/>
        <v>1865.5</v>
      </c>
      <c r="K21" s="62">
        <v>4427.58</v>
      </c>
      <c r="L21" s="62">
        <f t="shared" si="2"/>
        <v>1976</v>
      </c>
      <c r="M21" s="70">
        <v>9816.32</v>
      </c>
      <c r="N21" s="62">
        <f t="shared" si="1"/>
        <v>18085.400000000001</v>
      </c>
      <c r="O21" s="62">
        <f t="shared" si="3"/>
        <v>46914.6</v>
      </c>
    </row>
    <row r="22" spans="1:239" s="8" customFormat="1" x14ac:dyDescent="0.25">
      <c r="A22" s="2">
        <v>14</v>
      </c>
      <c r="B22" s="26" t="s">
        <v>81</v>
      </c>
      <c r="C22" s="26" t="s">
        <v>91</v>
      </c>
      <c r="D22" s="26" t="s">
        <v>171</v>
      </c>
      <c r="E22" s="53" t="s">
        <v>47</v>
      </c>
      <c r="F22" s="48" t="s">
        <v>118</v>
      </c>
      <c r="G22" s="56">
        <v>44593</v>
      </c>
      <c r="H22" s="42" t="s">
        <v>68</v>
      </c>
      <c r="I22" s="62">
        <v>110000</v>
      </c>
      <c r="J22" s="61">
        <f t="shared" ref="J22" si="4">I22*0.0287</f>
        <v>3157</v>
      </c>
      <c r="K22" s="62">
        <v>14457.62</v>
      </c>
      <c r="L22" s="62">
        <f>I22*0.0304</f>
        <v>3344</v>
      </c>
      <c r="M22" s="61">
        <v>25</v>
      </c>
      <c r="N22" s="62">
        <f t="shared" ref="N22" si="5">J22+K22+L22+M22</f>
        <v>20983.620000000003</v>
      </c>
      <c r="O22" s="62">
        <f>I22-N22</f>
        <v>89016.38</v>
      </c>
    </row>
    <row r="23" spans="1:239" s="8" customFormat="1" x14ac:dyDescent="0.25">
      <c r="A23" s="2">
        <v>15</v>
      </c>
      <c r="B23" s="26" t="s">
        <v>15</v>
      </c>
      <c r="C23" s="26" t="s">
        <v>137</v>
      </c>
      <c r="D23" s="26" t="s">
        <v>128</v>
      </c>
      <c r="E23" s="53" t="s">
        <v>48</v>
      </c>
      <c r="F23" s="48" t="s">
        <v>118</v>
      </c>
      <c r="G23" s="56">
        <v>44245</v>
      </c>
      <c r="H23" s="42" t="s">
        <v>68</v>
      </c>
      <c r="I23" s="62">
        <v>185000</v>
      </c>
      <c r="J23" s="61">
        <f t="shared" si="0"/>
        <v>5309.5</v>
      </c>
      <c r="K23" s="61">
        <v>32099.49</v>
      </c>
      <c r="L23" s="62">
        <f t="shared" si="2"/>
        <v>5624</v>
      </c>
      <c r="M23" s="62">
        <v>25</v>
      </c>
      <c r="N23" s="62">
        <f t="shared" si="1"/>
        <v>43057.990000000005</v>
      </c>
      <c r="O23" s="62">
        <f t="shared" si="3"/>
        <v>141942.01</v>
      </c>
    </row>
    <row r="24" spans="1:239" s="8" customFormat="1" x14ac:dyDescent="0.25">
      <c r="A24" s="2">
        <v>16</v>
      </c>
      <c r="B24" s="26" t="s">
        <v>16</v>
      </c>
      <c r="C24" s="26" t="s">
        <v>39</v>
      </c>
      <c r="D24" s="26" t="s">
        <v>182</v>
      </c>
      <c r="E24" s="53" t="s">
        <v>48</v>
      </c>
      <c r="F24" s="48" t="s">
        <v>118</v>
      </c>
      <c r="G24" s="56">
        <v>44268</v>
      </c>
      <c r="H24" s="42" t="s">
        <v>68</v>
      </c>
      <c r="I24" s="62">
        <v>133000</v>
      </c>
      <c r="J24" s="61">
        <f t="shared" si="0"/>
        <v>3817.1</v>
      </c>
      <c r="K24" s="62">
        <v>19438.93</v>
      </c>
      <c r="L24" s="62">
        <f t="shared" si="2"/>
        <v>4043.2</v>
      </c>
      <c r="M24" s="62">
        <v>2030.46</v>
      </c>
      <c r="N24" s="62">
        <f t="shared" si="1"/>
        <v>29329.69</v>
      </c>
      <c r="O24" s="62">
        <f t="shared" si="3"/>
        <v>103670.31</v>
      </c>
    </row>
    <row r="25" spans="1:239" s="8" customFormat="1" x14ac:dyDescent="0.25">
      <c r="A25" s="2">
        <v>17</v>
      </c>
      <c r="B25" s="26" t="s">
        <v>40</v>
      </c>
      <c r="C25" s="26" t="s">
        <v>39</v>
      </c>
      <c r="D25" s="26" t="s">
        <v>208</v>
      </c>
      <c r="E25" s="53" t="s">
        <v>48</v>
      </c>
      <c r="F25" s="48" t="s">
        <v>118</v>
      </c>
      <c r="G25" s="56">
        <v>44242</v>
      </c>
      <c r="H25" s="42" t="s">
        <v>68</v>
      </c>
      <c r="I25" s="62">
        <v>47000</v>
      </c>
      <c r="J25" s="61">
        <f t="shared" si="0"/>
        <v>1348.9</v>
      </c>
      <c r="K25" s="69">
        <v>1430.6</v>
      </c>
      <c r="L25" s="62">
        <f t="shared" si="2"/>
        <v>1428.8</v>
      </c>
      <c r="M25" s="62">
        <v>165</v>
      </c>
      <c r="N25" s="69">
        <v>4373.3</v>
      </c>
      <c r="O25" s="62">
        <f t="shared" si="3"/>
        <v>42626.7</v>
      </c>
    </row>
    <row r="26" spans="1:239" s="8" customFormat="1" x14ac:dyDescent="0.25">
      <c r="A26" s="2">
        <v>18</v>
      </c>
      <c r="B26" s="26" t="s">
        <v>17</v>
      </c>
      <c r="C26" s="26" t="s">
        <v>138</v>
      </c>
      <c r="D26" s="26" t="s">
        <v>166</v>
      </c>
      <c r="E26" s="53" t="s">
        <v>48</v>
      </c>
      <c r="F26" s="48" t="s">
        <v>118</v>
      </c>
      <c r="G26" s="56">
        <v>44268</v>
      </c>
      <c r="H26" s="42" t="s">
        <v>68</v>
      </c>
      <c r="I26" s="62">
        <v>75000</v>
      </c>
      <c r="J26" s="61">
        <f t="shared" si="0"/>
        <v>2152.5</v>
      </c>
      <c r="K26" s="61">
        <v>6309.38</v>
      </c>
      <c r="L26" s="62">
        <f t="shared" si="2"/>
        <v>2280</v>
      </c>
      <c r="M26" s="62">
        <v>275</v>
      </c>
      <c r="N26" s="62">
        <f t="shared" si="1"/>
        <v>11016.880000000001</v>
      </c>
      <c r="O26" s="62">
        <f t="shared" si="3"/>
        <v>63983.119999999995</v>
      </c>
    </row>
    <row r="27" spans="1:239" s="8" customFormat="1" x14ac:dyDescent="0.25">
      <c r="A27" s="2">
        <v>19</v>
      </c>
      <c r="B27" s="26" t="s">
        <v>13</v>
      </c>
      <c r="C27" s="26" t="s">
        <v>41</v>
      </c>
      <c r="D27" s="26" t="s">
        <v>167</v>
      </c>
      <c r="E27" s="53" t="s">
        <v>48</v>
      </c>
      <c r="F27" s="48" t="s">
        <v>118</v>
      </c>
      <c r="G27" s="56">
        <v>44256</v>
      </c>
      <c r="H27" s="42" t="s">
        <v>68</v>
      </c>
      <c r="I27" s="62">
        <v>133000</v>
      </c>
      <c r="J27" s="61">
        <v>3817.1</v>
      </c>
      <c r="K27" s="62">
        <v>19867.79</v>
      </c>
      <c r="L27" s="62">
        <f t="shared" si="2"/>
        <v>4043.2</v>
      </c>
      <c r="M27" s="62">
        <v>25</v>
      </c>
      <c r="N27" s="62">
        <f t="shared" si="1"/>
        <v>27753.09</v>
      </c>
      <c r="O27" s="62">
        <f>I27-N27</f>
        <v>105246.91</v>
      </c>
    </row>
    <row r="28" spans="1:239" s="8" customFormat="1" x14ac:dyDescent="0.25">
      <c r="A28" s="2">
        <v>20</v>
      </c>
      <c r="B28" s="26" t="s">
        <v>185</v>
      </c>
      <c r="C28" s="26" t="s">
        <v>121</v>
      </c>
      <c r="D28" s="26" t="s">
        <v>122</v>
      </c>
      <c r="E28" s="53" t="s">
        <v>47</v>
      </c>
      <c r="F28" s="48" t="s">
        <v>118</v>
      </c>
      <c r="G28" s="56">
        <v>45352</v>
      </c>
      <c r="H28" s="42" t="s">
        <v>68</v>
      </c>
      <c r="I28" s="62">
        <v>65000</v>
      </c>
      <c r="J28" s="61">
        <f t="shared" si="0"/>
        <v>1865.5</v>
      </c>
      <c r="K28" s="62">
        <v>4427.58</v>
      </c>
      <c r="L28" s="62">
        <f t="shared" si="2"/>
        <v>1976</v>
      </c>
      <c r="M28" s="62">
        <v>25</v>
      </c>
      <c r="N28" s="62">
        <f t="shared" si="1"/>
        <v>8294.08</v>
      </c>
      <c r="O28" s="62">
        <f>I28-N28</f>
        <v>56705.919999999998</v>
      </c>
    </row>
    <row r="29" spans="1:239" s="9" customFormat="1" x14ac:dyDescent="0.25">
      <c r="A29" s="2">
        <v>21</v>
      </c>
      <c r="B29" s="26" t="s">
        <v>52</v>
      </c>
      <c r="C29" s="26" t="s">
        <v>56</v>
      </c>
      <c r="D29" s="26" t="s">
        <v>168</v>
      </c>
      <c r="E29" s="55" t="s">
        <v>48</v>
      </c>
      <c r="F29" s="49" t="s">
        <v>118</v>
      </c>
      <c r="G29" s="57">
        <v>44348</v>
      </c>
      <c r="H29" s="42" t="s">
        <v>68</v>
      </c>
      <c r="I29" s="62">
        <v>110000</v>
      </c>
      <c r="J29" s="61">
        <f t="shared" si="0"/>
        <v>3157</v>
      </c>
      <c r="K29" s="62">
        <v>14457.62</v>
      </c>
      <c r="L29" s="62">
        <f t="shared" si="2"/>
        <v>3344</v>
      </c>
      <c r="M29" s="62">
        <v>25</v>
      </c>
      <c r="N29" s="62">
        <f t="shared" si="1"/>
        <v>20983.620000000003</v>
      </c>
      <c r="O29" s="62">
        <f t="shared" si="3"/>
        <v>89016.38</v>
      </c>
    </row>
    <row r="30" spans="1:239" x14ac:dyDescent="0.25">
      <c r="A30" s="2">
        <v>22</v>
      </c>
      <c r="B30" s="26" t="s">
        <v>25</v>
      </c>
      <c r="C30" s="26" t="s">
        <v>42</v>
      </c>
      <c r="D30" s="26" t="s">
        <v>210</v>
      </c>
      <c r="E30" s="53" t="s">
        <v>48</v>
      </c>
      <c r="F30" s="48" t="s">
        <v>118</v>
      </c>
      <c r="G30" s="56">
        <v>44287</v>
      </c>
      <c r="H30" s="42" t="s">
        <v>68</v>
      </c>
      <c r="I30" s="62">
        <v>55000</v>
      </c>
      <c r="J30" s="61">
        <f t="shared" si="0"/>
        <v>1578.5</v>
      </c>
      <c r="K30" s="69">
        <v>2559.6799999999998</v>
      </c>
      <c r="L30" s="62">
        <f t="shared" si="2"/>
        <v>1672</v>
      </c>
      <c r="M30" s="61">
        <v>125</v>
      </c>
      <c r="N30" s="69">
        <v>5935.18</v>
      </c>
      <c r="O30" s="62">
        <f t="shared" si="3"/>
        <v>49064.82</v>
      </c>
    </row>
    <row r="31" spans="1:239" s="8" customFormat="1" x14ac:dyDescent="0.25">
      <c r="A31" s="2">
        <v>23</v>
      </c>
      <c r="B31" s="26" t="s">
        <v>49</v>
      </c>
      <c r="C31" s="26" t="s">
        <v>42</v>
      </c>
      <c r="D31" s="26" t="s">
        <v>26</v>
      </c>
      <c r="E31" s="53" t="s">
        <v>47</v>
      </c>
      <c r="F31" s="48" t="s">
        <v>118</v>
      </c>
      <c r="G31" s="56">
        <v>44256</v>
      </c>
      <c r="H31" s="42" t="s">
        <v>68</v>
      </c>
      <c r="I31" s="61">
        <v>50000</v>
      </c>
      <c r="J31" s="61">
        <f>I31*0.0287</f>
        <v>1435</v>
      </c>
      <c r="K31" s="69">
        <v>1854</v>
      </c>
      <c r="L31" s="62">
        <f>I31*0.0304</f>
        <v>1520</v>
      </c>
      <c r="M31" s="61">
        <v>175</v>
      </c>
      <c r="N31" s="69">
        <v>4984</v>
      </c>
      <c r="O31" s="62">
        <f>I31-N31</f>
        <v>45016</v>
      </c>
    </row>
    <row r="32" spans="1:239" x14ac:dyDescent="0.25">
      <c r="A32" s="2">
        <v>24</v>
      </c>
      <c r="B32" s="26" t="s">
        <v>63</v>
      </c>
      <c r="C32" s="26" t="s">
        <v>70</v>
      </c>
      <c r="D32" s="26" t="s">
        <v>169</v>
      </c>
      <c r="E32" s="53" t="s">
        <v>47</v>
      </c>
      <c r="F32" s="48" t="s">
        <v>118</v>
      </c>
      <c r="G32" s="56">
        <v>44440</v>
      </c>
      <c r="H32" s="42" t="s">
        <v>68</v>
      </c>
      <c r="I32" s="62">
        <v>185000</v>
      </c>
      <c r="J32" s="61">
        <f t="shared" si="0"/>
        <v>5309.5</v>
      </c>
      <c r="K32" s="61">
        <v>32099.49</v>
      </c>
      <c r="L32" s="62">
        <f t="shared" si="2"/>
        <v>5624</v>
      </c>
      <c r="M32" s="62">
        <v>25</v>
      </c>
      <c r="N32" s="62">
        <f t="shared" si="1"/>
        <v>43057.990000000005</v>
      </c>
      <c r="O32" s="62">
        <f t="shared" si="3"/>
        <v>141942.01</v>
      </c>
    </row>
    <row r="33" spans="1:93" x14ac:dyDescent="0.25">
      <c r="A33" s="2">
        <v>25</v>
      </c>
      <c r="B33" s="26" t="s">
        <v>57</v>
      </c>
      <c r="C33" s="26" t="s">
        <v>62</v>
      </c>
      <c r="D33" s="26" t="s">
        <v>151</v>
      </c>
      <c r="E33" s="54" t="s">
        <v>47</v>
      </c>
      <c r="F33" s="2" t="s">
        <v>118</v>
      </c>
      <c r="G33" s="56">
        <v>44317</v>
      </c>
      <c r="H33" s="42" t="s">
        <v>68</v>
      </c>
      <c r="I33" s="62">
        <v>47000</v>
      </c>
      <c r="J33" s="61">
        <f t="shared" si="0"/>
        <v>1348.9</v>
      </c>
      <c r="K33" s="62">
        <v>1430.6</v>
      </c>
      <c r="L33" s="62">
        <f t="shared" si="2"/>
        <v>1428.8</v>
      </c>
      <c r="M33" s="62">
        <v>175</v>
      </c>
      <c r="N33" s="62">
        <f t="shared" si="1"/>
        <v>4383.3</v>
      </c>
      <c r="O33" s="62">
        <f t="shared" si="3"/>
        <v>42616.7</v>
      </c>
    </row>
    <row r="34" spans="1:93" x14ac:dyDescent="0.25">
      <c r="A34" s="2">
        <v>26</v>
      </c>
      <c r="B34" s="26" t="s">
        <v>58</v>
      </c>
      <c r="C34" s="26" t="s">
        <v>62</v>
      </c>
      <c r="D34" s="26" t="s">
        <v>151</v>
      </c>
      <c r="E34" s="54" t="s">
        <v>47</v>
      </c>
      <c r="F34" s="2" t="s">
        <v>118</v>
      </c>
      <c r="G34" s="56">
        <v>44318</v>
      </c>
      <c r="H34" s="42" t="s">
        <v>68</v>
      </c>
      <c r="I34" s="62">
        <v>47000</v>
      </c>
      <c r="J34" s="61">
        <f t="shared" si="0"/>
        <v>1348.9</v>
      </c>
      <c r="K34" s="62">
        <v>1430.6</v>
      </c>
      <c r="L34" s="62">
        <f>I34*0.0304</f>
        <v>1428.8</v>
      </c>
      <c r="M34" s="62">
        <v>25</v>
      </c>
      <c r="N34" s="62">
        <f t="shared" si="1"/>
        <v>4233.3</v>
      </c>
      <c r="O34" s="62">
        <f t="shared" si="3"/>
        <v>42766.7</v>
      </c>
    </row>
    <row r="35" spans="1:93" s="10" customFormat="1" x14ac:dyDescent="0.25">
      <c r="A35" s="2">
        <v>27</v>
      </c>
      <c r="B35" s="26" t="s">
        <v>59</v>
      </c>
      <c r="C35" s="26" t="s">
        <v>62</v>
      </c>
      <c r="D35" s="26" t="s">
        <v>151</v>
      </c>
      <c r="E35" s="54" t="s">
        <v>47</v>
      </c>
      <c r="F35" s="2" t="s">
        <v>118</v>
      </c>
      <c r="G35" s="56">
        <v>44317</v>
      </c>
      <c r="H35" s="42" t="s">
        <v>68</v>
      </c>
      <c r="I35" s="62">
        <v>47000</v>
      </c>
      <c r="J35" s="61">
        <f t="shared" si="0"/>
        <v>1348.9</v>
      </c>
      <c r="K35" s="62">
        <v>1430.6</v>
      </c>
      <c r="L35" s="62">
        <f>I35*0.0304</f>
        <v>1428.8</v>
      </c>
      <c r="M35" s="62">
        <v>175</v>
      </c>
      <c r="N35" s="62">
        <f>J35+K35+L35+M35</f>
        <v>4383.3</v>
      </c>
      <c r="O35" s="62">
        <f t="shared" si="3"/>
        <v>42616.7</v>
      </c>
    </row>
    <row r="36" spans="1:93" s="10" customFormat="1" x14ac:dyDescent="0.25">
      <c r="A36" s="2">
        <v>28</v>
      </c>
      <c r="B36" s="26" t="s">
        <v>206</v>
      </c>
      <c r="C36" t="s">
        <v>207</v>
      </c>
      <c r="D36" t="s">
        <v>222</v>
      </c>
      <c r="E36" s="54" t="s">
        <v>48</v>
      </c>
      <c r="F36" s="2" t="s">
        <v>118</v>
      </c>
      <c r="G36" s="56">
        <v>45444</v>
      </c>
      <c r="H36" s="42" t="s">
        <v>68</v>
      </c>
      <c r="I36" s="62">
        <v>47000</v>
      </c>
      <c r="J36" s="61">
        <f>I36*0.0287</f>
        <v>1348.9</v>
      </c>
      <c r="K36" s="62">
        <v>1430.6</v>
      </c>
      <c r="L36" s="62">
        <f>I36*0.0304</f>
        <v>1428.8</v>
      </c>
      <c r="M36" s="62">
        <v>25</v>
      </c>
      <c r="N36" s="62">
        <f>J36+K36+L36+M36</f>
        <v>4233.3</v>
      </c>
      <c r="O36" s="62">
        <f>I36-N36</f>
        <v>42766.7</v>
      </c>
    </row>
    <row r="37" spans="1:93" s="10" customFormat="1" x14ac:dyDescent="0.25">
      <c r="A37" s="2">
        <v>29</v>
      </c>
      <c r="B37" t="s">
        <v>201</v>
      </c>
      <c r="C37" t="s">
        <v>202</v>
      </c>
      <c r="D37" t="s">
        <v>223</v>
      </c>
      <c r="E37" s="54" t="s">
        <v>47</v>
      </c>
      <c r="F37" s="2" t="s">
        <v>118</v>
      </c>
      <c r="G37" s="56">
        <v>45444</v>
      </c>
      <c r="H37" s="42" t="s">
        <v>68</v>
      </c>
      <c r="I37" s="62">
        <v>85000</v>
      </c>
      <c r="J37" s="61">
        <f>I37*0.0287</f>
        <v>2439.5</v>
      </c>
      <c r="K37" s="62">
        <v>8576.99</v>
      </c>
      <c r="L37" s="62">
        <f>I37*0.0304</f>
        <v>2584</v>
      </c>
      <c r="M37" s="62">
        <v>25</v>
      </c>
      <c r="N37" s="62">
        <f>J37+K37+L37+M37</f>
        <v>13625.49</v>
      </c>
      <c r="O37" s="62">
        <f>I37-N37</f>
        <v>71374.509999999995</v>
      </c>
    </row>
    <row r="38" spans="1:93" x14ac:dyDescent="0.25">
      <c r="A38" s="2">
        <v>30</v>
      </c>
      <c r="B38" s="26" t="s">
        <v>20</v>
      </c>
      <c r="C38" s="26" t="s">
        <v>123</v>
      </c>
      <c r="D38" s="26" t="s">
        <v>170</v>
      </c>
      <c r="E38" s="55" t="s">
        <v>47</v>
      </c>
      <c r="F38" s="49" t="s">
        <v>118</v>
      </c>
      <c r="G38" s="57">
        <v>44562</v>
      </c>
      <c r="H38" s="44" t="s">
        <v>68</v>
      </c>
      <c r="I38" s="62">
        <v>47000</v>
      </c>
      <c r="J38" s="61">
        <f t="shared" si="0"/>
        <v>1348.9</v>
      </c>
      <c r="K38" s="62">
        <v>1173.28</v>
      </c>
      <c r="L38" s="62">
        <f t="shared" si="2"/>
        <v>1428.8</v>
      </c>
      <c r="M38" s="62">
        <v>2652.96</v>
      </c>
      <c r="N38" s="62">
        <f>J38+K38+L38+M38</f>
        <v>6603.9400000000005</v>
      </c>
      <c r="O38" s="62">
        <f>I38-N38</f>
        <v>40396.06</v>
      </c>
    </row>
    <row r="39" spans="1:93" x14ac:dyDescent="0.25">
      <c r="A39" s="2">
        <v>31</v>
      </c>
      <c r="B39" t="s">
        <v>235</v>
      </c>
      <c r="C39" s="26" t="s">
        <v>123</v>
      </c>
      <c r="D39" t="s">
        <v>236</v>
      </c>
      <c r="E39" s="55" t="s">
        <v>47</v>
      </c>
      <c r="F39" s="49" t="s">
        <v>118</v>
      </c>
      <c r="G39" s="57">
        <v>45627</v>
      </c>
      <c r="H39" s="44" t="s">
        <v>68</v>
      </c>
      <c r="I39" s="62">
        <v>90000</v>
      </c>
      <c r="J39" s="61">
        <f t="shared" si="0"/>
        <v>2583</v>
      </c>
      <c r="K39" s="70">
        <v>9753.1200000000008</v>
      </c>
      <c r="L39" s="62">
        <f t="shared" si="2"/>
        <v>2736</v>
      </c>
      <c r="M39" s="62">
        <v>25</v>
      </c>
      <c r="N39" s="62">
        <f>J39+K39+L39+M39</f>
        <v>15097.12</v>
      </c>
      <c r="O39" s="62">
        <f>I39-N39</f>
        <v>74902.880000000005</v>
      </c>
    </row>
    <row r="40" spans="1:93" x14ac:dyDescent="0.25">
      <c r="A40" s="2">
        <v>32</v>
      </c>
      <c r="B40" s="26" t="s">
        <v>186</v>
      </c>
      <c r="C40" s="26" t="s">
        <v>188</v>
      </c>
      <c r="D40" s="26" t="s">
        <v>187</v>
      </c>
      <c r="E40" s="55" t="s">
        <v>47</v>
      </c>
      <c r="F40" s="49" t="s">
        <v>118</v>
      </c>
      <c r="G40" s="57">
        <v>45383</v>
      </c>
      <c r="H40" s="44" t="s">
        <v>68</v>
      </c>
      <c r="I40" s="62">
        <v>115000</v>
      </c>
      <c r="J40" s="61">
        <f t="shared" si="0"/>
        <v>3300.5</v>
      </c>
      <c r="K40" s="61">
        <v>15633.74</v>
      </c>
      <c r="L40" s="62">
        <f t="shared" si="2"/>
        <v>3496</v>
      </c>
      <c r="M40" s="61">
        <v>25</v>
      </c>
      <c r="N40" s="62">
        <f t="shared" si="1"/>
        <v>22455.239999999998</v>
      </c>
      <c r="O40" s="62">
        <f>I40-N40</f>
        <v>92544.760000000009</v>
      </c>
    </row>
    <row r="41" spans="1:93" x14ac:dyDescent="0.25">
      <c r="A41" s="2">
        <v>33</v>
      </c>
      <c r="B41" t="s">
        <v>212</v>
      </c>
      <c r="C41" t="s">
        <v>214</v>
      </c>
      <c r="D41" t="s">
        <v>215</v>
      </c>
      <c r="E41" s="53" t="s">
        <v>48</v>
      </c>
      <c r="F41" s="48" t="s">
        <v>118</v>
      </c>
      <c r="G41" s="56">
        <v>45505</v>
      </c>
      <c r="H41" s="42" t="s">
        <v>68</v>
      </c>
      <c r="I41" s="62">
        <v>50000</v>
      </c>
      <c r="J41" s="61">
        <f t="shared" si="0"/>
        <v>1435</v>
      </c>
      <c r="K41" s="62">
        <v>1854</v>
      </c>
      <c r="L41" s="62">
        <f t="shared" si="2"/>
        <v>1520</v>
      </c>
      <c r="M41" s="70">
        <v>8709.7999999999993</v>
      </c>
      <c r="N41" s="62">
        <f>J41+K41+L41+M41</f>
        <v>13518.8</v>
      </c>
      <c r="O41" s="62">
        <f t="shared" si="3"/>
        <v>36481.199999999997</v>
      </c>
    </row>
    <row r="42" spans="1:93" x14ac:dyDescent="0.25">
      <c r="A42" s="2">
        <v>34</v>
      </c>
      <c r="B42" t="s">
        <v>213</v>
      </c>
      <c r="C42" t="s">
        <v>214</v>
      </c>
      <c r="D42" t="s">
        <v>216</v>
      </c>
      <c r="E42" s="53" t="s">
        <v>48</v>
      </c>
      <c r="F42" s="48" t="s">
        <v>118</v>
      </c>
      <c r="G42" s="56">
        <v>45505</v>
      </c>
      <c r="H42" s="42" t="s">
        <v>68</v>
      </c>
      <c r="I42" s="62">
        <v>50000</v>
      </c>
      <c r="J42" s="61">
        <f t="shared" si="0"/>
        <v>1435</v>
      </c>
      <c r="K42" s="62">
        <v>1854</v>
      </c>
      <c r="L42" s="62">
        <f t="shared" si="2"/>
        <v>1520</v>
      </c>
      <c r="M42" s="70">
        <v>20709.8</v>
      </c>
      <c r="N42" s="62">
        <f>J42+K42+L42+M42</f>
        <v>25518.799999999999</v>
      </c>
      <c r="O42" s="62">
        <f t="shared" si="3"/>
        <v>24481.200000000001</v>
      </c>
    </row>
    <row r="43" spans="1:93" s="14" customFormat="1" x14ac:dyDescent="0.25">
      <c r="A43" s="2">
        <v>35</v>
      </c>
      <c r="B43" s="26" t="s">
        <v>93</v>
      </c>
      <c r="C43" s="26" t="s">
        <v>92</v>
      </c>
      <c r="D43" s="26" t="s">
        <v>154</v>
      </c>
      <c r="E43" s="50" t="s">
        <v>48</v>
      </c>
      <c r="F43" s="50" t="s">
        <v>118</v>
      </c>
      <c r="G43" s="58">
        <v>44564</v>
      </c>
      <c r="H43" s="42" t="s">
        <v>68</v>
      </c>
      <c r="I43" s="61">
        <v>66000</v>
      </c>
      <c r="J43" s="61">
        <f t="shared" si="0"/>
        <v>1894.2</v>
      </c>
      <c r="K43" s="62">
        <v>4272.66</v>
      </c>
      <c r="L43" s="62">
        <f t="shared" si="2"/>
        <v>2006.4</v>
      </c>
      <c r="M43" s="62">
        <v>1740.46</v>
      </c>
      <c r="N43" s="62">
        <f>J43+K43+L43+M43</f>
        <v>9913.7200000000012</v>
      </c>
      <c r="O43" s="62">
        <f t="shared" si="3"/>
        <v>56086.28</v>
      </c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</row>
    <row r="44" spans="1:93" s="13" customFormat="1" x14ac:dyDescent="0.25">
      <c r="A44" s="2">
        <v>36</v>
      </c>
      <c r="B44" s="26" t="s">
        <v>94</v>
      </c>
      <c r="C44" s="26" t="s">
        <v>92</v>
      </c>
      <c r="D44" s="26" t="s">
        <v>154</v>
      </c>
      <c r="E44" s="50" t="s">
        <v>48</v>
      </c>
      <c r="F44" s="50" t="s">
        <v>118</v>
      </c>
      <c r="G44" s="58">
        <v>44440</v>
      </c>
      <c r="H44" s="42" t="s">
        <v>68</v>
      </c>
      <c r="I44" s="62">
        <v>65000</v>
      </c>
      <c r="J44" s="61">
        <f t="shared" si="0"/>
        <v>1865.5</v>
      </c>
      <c r="K44" s="69">
        <v>4427.58</v>
      </c>
      <c r="L44" s="62">
        <f t="shared" si="2"/>
        <v>1976</v>
      </c>
      <c r="M44" s="70">
        <v>5709.8</v>
      </c>
      <c r="N44" s="62">
        <f>J44+K44+L44+M44</f>
        <v>13978.880000000001</v>
      </c>
      <c r="O44" s="62">
        <f t="shared" si="3"/>
        <v>51021.119999999995</v>
      </c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</row>
    <row r="45" spans="1:93" x14ac:dyDescent="0.25">
      <c r="A45" s="2">
        <v>37</v>
      </c>
      <c r="B45" s="26" t="s">
        <v>95</v>
      </c>
      <c r="C45" s="26" t="s">
        <v>92</v>
      </c>
      <c r="D45" s="26" t="s">
        <v>154</v>
      </c>
      <c r="E45" s="50" t="s">
        <v>48</v>
      </c>
      <c r="F45" s="50" t="s">
        <v>118</v>
      </c>
      <c r="G45" s="58">
        <v>44593</v>
      </c>
      <c r="H45" s="42" t="s">
        <v>68</v>
      </c>
      <c r="I45" s="62">
        <v>65000</v>
      </c>
      <c r="J45" s="61">
        <f t="shared" si="0"/>
        <v>1865.5</v>
      </c>
      <c r="K45" s="69">
        <v>4427.58</v>
      </c>
      <c r="L45" s="62">
        <f t="shared" si="2"/>
        <v>1976</v>
      </c>
      <c r="M45" s="62">
        <v>25</v>
      </c>
      <c r="N45" s="69">
        <v>8294.08</v>
      </c>
      <c r="O45" s="62">
        <f t="shared" si="3"/>
        <v>56705.919999999998</v>
      </c>
    </row>
    <row r="46" spans="1:93" x14ac:dyDescent="0.25">
      <c r="A46" s="2">
        <v>38</v>
      </c>
      <c r="B46" s="26" t="s">
        <v>96</v>
      </c>
      <c r="C46" s="26" t="s">
        <v>92</v>
      </c>
      <c r="D46" s="26" t="s">
        <v>154</v>
      </c>
      <c r="E46" s="50" t="s">
        <v>48</v>
      </c>
      <c r="F46" s="50" t="s">
        <v>118</v>
      </c>
      <c r="G46" s="58">
        <v>44594</v>
      </c>
      <c r="H46" s="42" t="s">
        <v>68</v>
      </c>
      <c r="I46" s="62">
        <v>65000</v>
      </c>
      <c r="J46" s="61">
        <f t="shared" si="0"/>
        <v>1865.5</v>
      </c>
      <c r="K46" s="69">
        <v>4427.58</v>
      </c>
      <c r="L46" s="62">
        <f t="shared" si="2"/>
        <v>1976</v>
      </c>
      <c r="M46" s="69">
        <v>2076.1</v>
      </c>
      <c r="N46" s="69">
        <v>10345.18</v>
      </c>
      <c r="O46" s="62">
        <f t="shared" si="3"/>
        <v>54654.82</v>
      </c>
    </row>
    <row r="47" spans="1:93" x14ac:dyDescent="0.25">
      <c r="A47" s="2">
        <v>39</v>
      </c>
      <c r="B47" s="26" t="s">
        <v>71</v>
      </c>
      <c r="C47" s="26" t="s">
        <v>92</v>
      </c>
      <c r="D47" s="26" t="s">
        <v>183</v>
      </c>
      <c r="E47" s="53" t="s">
        <v>48</v>
      </c>
      <c r="F47" s="48" t="s">
        <v>118</v>
      </c>
      <c r="G47" s="56">
        <v>44562</v>
      </c>
      <c r="H47" s="42" t="s">
        <v>68</v>
      </c>
      <c r="I47" s="62">
        <v>50000</v>
      </c>
      <c r="J47" s="61">
        <f t="shared" si="0"/>
        <v>1435</v>
      </c>
      <c r="K47" s="69">
        <v>1854</v>
      </c>
      <c r="L47" s="62">
        <f t="shared" si="2"/>
        <v>1520</v>
      </c>
      <c r="M47" s="62">
        <v>25</v>
      </c>
      <c r="N47" s="69">
        <v>4834</v>
      </c>
      <c r="O47" s="62">
        <f t="shared" ref="O47" si="6">I47-N47</f>
        <v>45166</v>
      </c>
    </row>
    <row r="48" spans="1:93" x14ac:dyDescent="0.25">
      <c r="A48" s="2">
        <v>40</v>
      </c>
      <c r="B48" s="26" t="s">
        <v>65</v>
      </c>
      <c r="C48" s="26" t="s">
        <v>64</v>
      </c>
      <c r="D48" s="26" t="s">
        <v>133</v>
      </c>
      <c r="E48" s="53" t="s">
        <v>47</v>
      </c>
      <c r="F48" s="48" t="s">
        <v>118</v>
      </c>
      <c r="G48" s="56">
        <v>44470</v>
      </c>
      <c r="H48" s="42" t="s">
        <v>68</v>
      </c>
      <c r="I48" s="62">
        <v>44000</v>
      </c>
      <c r="J48" s="61">
        <f t="shared" si="0"/>
        <v>1262.8</v>
      </c>
      <c r="K48" s="62">
        <v>1007.19</v>
      </c>
      <c r="L48" s="62">
        <f t="shared" si="2"/>
        <v>1337.6</v>
      </c>
      <c r="M48" s="62">
        <v>25</v>
      </c>
      <c r="N48" s="62">
        <f t="shared" si="1"/>
        <v>3632.5899999999997</v>
      </c>
      <c r="O48" s="62">
        <f t="shared" si="3"/>
        <v>40367.410000000003</v>
      </c>
    </row>
    <row r="49" spans="1:141" x14ac:dyDescent="0.25">
      <c r="A49" s="2">
        <v>41</v>
      </c>
      <c r="B49" s="26" t="s">
        <v>114</v>
      </c>
      <c r="C49" s="26" t="s">
        <v>113</v>
      </c>
      <c r="D49" s="26" t="s">
        <v>159</v>
      </c>
      <c r="E49" s="53" t="s">
        <v>48</v>
      </c>
      <c r="F49" s="48" t="s">
        <v>118</v>
      </c>
      <c r="G49" s="56">
        <v>44774</v>
      </c>
      <c r="H49" s="42" t="s">
        <v>68</v>
      </c>
      <c r="I49" s="62">
        <v>65000</v>
      </c>
      <c r="J49" s="61">
        <f t="shared" si="0"/>
        <v>1865.5</v>
      </c>
      <c r="K49" s="69">
        <v>4427.58</v>
      </c>
      <c r="L49" s="62">
        <f t="shared" si="2"/>
        <v>1976</v>
      </c>
      <c r="M49" s="62">
        <v>25</v>
      </c>
      <c r="N49" s="69">
        <v>8294.08</v>
      </c>
      <c r="O49" s="62">
        <f t="shared" si="3"/>
        <v>56705.919999999998</v>
      </c>
    </row>
    <row r="50" spans="1:141" x14ac:dyDescent="0.25">
      <c r="A50" s="2">
        <v>42</v>
      </c>
      <c r="B50" s="26" t="s">
        <v>60</v>
      </c>
      <c r="C50" s="26" t="s">
        <v>113</v>
      </c>
      <c r="D50" s="26" t="s">
        <v>159</v>
      </c>
      <c r="E50" s="54" t="s">
        <v>47</v>
      </c>
      <c r="F50" s="2" t="s">
        <v>118</v>
      </c>
      <c r="G50" s="56">
        <v>44621</v>
      </c>
      <c r="H50" s="2" t="s">
        <v>68</v>
      </c>
      <c r="I50" s="61">
        <v>60000</v>
      </c>
      <c r="J50" s="61">
        <f t="shared" si="0"/>
        <v>1722</v>
      </c>
      <c r="K50" s="62">
        <v>3486.68</v>
      </c>
      <c r="L50" s="62">
        <f>I50*0.0304</f>
        <v>1824</v>
      </c>
      <c r="M50" s="61">
        <v>815</v>
      </c>
      <c r="N50" s="62">
        <f t="shared" si="1"/>
        <v>7847.68</v>
      </c>
      <c r="O50" s="62">
        <f>I50-N50</f>
        <v>52152.32</v>
      </c>
    </row>
    <row r="51" spans="1:141" x14ac:dyDescent="0.25">
      <c r="A51" s="2">
        <v>43</v>
      </c>
      <c r="B51" s="26" t="s">
        <v>160</v>
      </c>
      <c r="C51" s="26" t="s">
        <v>113</v>
      </c>
      <c r="D51" s="33" t="s">
        <v>161</v>
      </c>
      <c r="E51" s="53" t="s">
        <v>48</v>
      </c>
      <c r="F51" s="48" t="s">
        <v>118</v>
      </c>
      <c r="G51" s="56">
        <v>45231</v>
      </c>
      <c r="H51" s="2" t="s">
        <v>68</v>
      </c>
      <c r="I51" s="62">
        <v>100000</v>
      </c>
      <c r="J51" s="61">
        <f>I51*0.0287</f>
        <v>2870</v>
      </c>
      <c r="K51" s="70">
        <v>11676.5</v>
      </c>
      <c r="L51" s="62">
        <f>I51*0.0304</f>
        <v>3040</v>
      </c>
      <c r="M51" s="70">
        <v>2430.46</v>
      </c>
      <c r="N51" s="62">
        <f>J51+K51+L51+M51</f>
        <v>20016.96</v>
      </c>
      <c r="O51" s="62">
        <f>I51-N51</f>
        <v>79983.040000000008</v>
      </c>
    </row>
    <row r="52" spans="1:141" x14ac:dyDescent="0.25">
      <c r="A52" s="2">
        <v>44</v>
      </c>
      <c r="B52" t="s">
        <v>237</v>
      </c>
      <c r="C52" s="26" t="s">
        <v>113</v>
      </c>
      <c r="D52" s="33" t="s">
        <v>238</v>
      </c>
      <c r="E52" s="53" t="s">
        <v>48</v>
      </c>
      <c r="F52" s="48" t="s">
        <v>118</v>
      </c>
      <c r="G52" s="56">
        <v>45627</v>
      </c>
      <c r="H52" s="2" t="s">
        <v>68</v>
      </c>
      <c r="I52" s="70">
        <v>53000</v>
      </c>
      <c r="J52" s="61">
        <f>I52*0.0287</f>
        <v>1521.1</v>
      </c>
      <c r="K52" s="70">
        <v>2277.41</v>
      </c>
      <c r="L52" s="62">
        <f>I52*0.0304</f>
        <v>1611.2</v>
      </c>
      <c r="M52" s="70">
        <v>25</v>
      </c>
      <c r="N52" s="62">
        <f>J52+K52+L52+M52</f>
        <v>5434.71</v>
      </c>
      <c r="O52" s="62">
        <f>I52-N52</f>
        <v>47565.29</v>
      </c>
    </row>
    <row r="53" spans="1:141" x14ac:dyDescent="0.25">
      <c r="A53" s="2">
        <v>45</v>
      </c>
      <c r="B53" s="26" t="s">
        <v>21</v>
      </c>
      <c r="C53" s="26" t="s">
        <v>19</v>
      </c>
      <c r="D53" s="26" t="s">
        <v>184</v>
      </c>
      <c r="E53" s="55" t="s">
        <v>48</v>
      </c>
      <c r="F53" s="49" t="s">
        <v>118</v>
      </c>
      <c r="G53" s="57">
        <v>45323</v>
      </c>
      <c r="H53" s="43" t="s">
        <v>68</v>
      </c>
      <c r="I53" s="62">
        <v>165000</v>
      </c>
      <c r="J53" s="61">
        <f t="shared" ref="J53" si="7">I53*0.0287</f>
        <v>4735.5</v>
      </c>
      <c r="K53" s="62">
        <v>27394.99</v>
      </c>
      <c r="L53" s="62">
        <f t="shared" ref="L53" si="8">I53*0.0304</f>
        <v>5016</v>
      </c>
      <c r="M53" s="61">
        <v>11161.21</v>
      </c>
      <c r="N53" s="62">
        <f t="shared" ref="N53" si="9">J53+K53+L53+M53</f>
        <v>48307.700000000004</v>
      </c>
      <c r="O53" s="62">
        <f t="shared" ref="O53" si="10">I53-N53</f>
        <v>116692.29999999999</v>
      </c>
    </row>
    <row r="54" spans="1:141" s="10" customFormat="1" x14ac:dyDescent="0.25">
      <c r="A54" s="2">
        <v>46</v>
      </c>
      <c r="B54" s="26" t="s">
        <v>29</v>
      </c>
      <c r="C54" s="26" t="s">
        <v>19</v>
      </c>
      <c r="D54" s="26" t="s">
        <v>193</v>
      </c>
      <c r="E54" s="55" t="s">
        <v>48</v>
      </c>
      <c r="F54" s="49" t="s">
        <v>118</v>
      </c>
      <c r="G54" s="57">
        <v>44197</v>
      </c>
      <c r="H54" s="43" t="s">
        <v>68</v>
      </c>
      <c r="I54" s="63">
        <v>75000</v>
      </c>
      <c r="J54" s="61">
        <f>I54*0.0287</f>
        <v>2152.5</v>
      </c>
      <c r="K54" s="61">
        <v>6309.38</v>
      </c>
      <c r="L54" s="62">
        <f>I54*0.0304</f>
        <v>2280</v>
      </c>
      <c r="M54" s="69">
        <v>7043.44</v>
      </c>
      <c r="N54" s="69">
        <v>17785.32</v>
      </c>
      <c r="O54" s="62">
        <f>I54-N54</f>
        <v>57214.68</v>
      </c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</row>
    <row r="55" spans="1:141" x14ac:dyDescent="0.25">
      <c r="A55" s="2">
        <v>47</v>
      </c>
      <c r="B55" s="26" t="s">
        <v>109</v>
      </c>
      <c r="C55" s="26" t="s">
        <v>44</v>
      </c>
      <c r="D55" s="26" t="s">
        <v>172</v>
      </c>
      <c r="E55" s="53" t="s">
        <v>48</v>
      </c>
      <c r="F55" s="48" t="s">
        <v>118</v>
      </c>
      <c r="G55" s="56">
        <v>44593</v>
      </c>
      <c r="H55" s="42" t="s">
        <v>68</v>
      </c>
      <c r="I55" s="62">
        <v>125000</v>
      </c>
      <c r="J55" s="61">
        <f t="shared" si="0"/>
        <v>3587.5</v>
      </c>
      <c r="K55" s="62">
        <v>17985.990000000002</v>
      </c>
      <c r="L55" s="62">
        <f t="shared" si="2"/>
        <v>3800</v>
      </c>
      <c r="M55" s="62">
        <v>1255</v>
      </c>
      <c r="N55" s="62">
        <f t="shared" si="1"/>
        <v>26628.49</v>
      </c>
      <c r="O55" s="62">
        <f t="shared" si="3"/>
        <v>98371.51</v>
      </c>
    </row>
    <row r="56" spans="1:141" s="14" customFormat="1" x14ac:dyDescent="0.25">
      <c r="A56" s="2">
        <v>48</v>
      </c>
      <c r="B56" s="26" t="s">
        <v>85</v>
      </c>
      <c r="C56" s="26" t="s">
        <v>83</v>
      </c>
      <c r="D56" s="26" t="s">
        <v>211</v>
      </c>
      <c r="E56" s="53" t="s">
        <v>48</v>
      </c>
      <c r="F56" s="48" t="s">
        <v>118</v>
      </c>
      <c r="G56" s="56">
        <v>44594</v>
      </c>
      <c r="H56" s="2" t="s">
        <v>68</v>
      </c>
      <c r="I56" s="62">
        <v>47000</v>
      </c>
      <c r="J56" s="61">
        <f t="shared" si="0"/>
        <v>1348.9</v>
      </c>
      <c r="K56" s="62">
        <v>1430.6</v>
      </c>
      <c r="L56" s="62">
        <f t="shared" si="2"/>
        <v>1428.8</v>
      </c>
      <c r="M56" s="62">
        <v>275</v>
      </c>
      <c r="N56" s="62">
        <f t="shared" si="1"/>
        <v>4483.3</v>
      </c>
      <c r="O56" s="62">
        <f t="shared" ref="O56:O57" si="11">I56-N56</f>
        <v>42516.7</v>
      </c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</row>
    <row r="57" spans="1:141" s="14" customFormat="1" x14ac:dyDescent="0.25">
      <c r="A57" s="2">
        <v>49</v>
      </c>
      <c r="B57" s="26" t="s">
        <v>82</v>
      </c>
      <c r="C57" s="26" t="s">
        <v>83</v>
      </c>
      <c r="D57" s="26" t="s">
        <v>153</v>
      </c>
      <c r="E57" s="53" t="s">
        <v>47</v>
      </c>
      <c r="F57" s="48" t="s">
        <v>118</v>
      </c>
      <c r="G57" s="56">
        <v>44593</v>
      </c>
      <c r="H57" s="42" t="s">
        <v>68</v>
      </c>
      <c r="I57" s="62">
        <v>75000</v>
      </c>
      <c r="J57" s="61">
        <f t="shared" si="0"/>
        <v>2152.5</v>
      </c>
      <c r="K57" s="69">
        <v>6309.38</v>
      </c>
      <c r="L57" s="62">
        <f t="shared" si="2"/>
        <v>2280</v>
      </c>
      <c r="M57" s="69">
        <v>1538</v>
      </c>
      <c r="N57" s="62">
        <f>J57+K57+L57+M57</f>
        <v>12279.880000000001</v>
      </c>
      <c r="O57" s="62">
        <f t="shared" si="11"/>
        <v>62720.119999999995</v>
      </c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</row>
    <row r="58" spans="1:141" s="14" customFormat="1" x14ac:dyDescent="0.25">
      <c r="A58" s="2">
        <v>50</v>
      </c>
      <c r="B58" t="s">
        <v>218</v>
      </c>
      <c r="C58" s="26" t="s">
        <v>83</v>
      </c>
      <c r="D58" t="s">
        <v>219</v>
      </c>
      <c r="E58" s="53" t="s">
        <v>47</v>
      </c>
      <c r="F58" s="48" t="s">
        <v>118</v>
      </c>
      <c r="G58" s="56">
        <v>45536</v>
      </c>
      <c r="H58" s="42" t="s">
        <v>68</v>
      </c>
      <c r="I58" s="62">
        <v>75000</v>
      </c>
      <c r="J58" s="61">
        <f>I58*0.0287</f>
        <v>2152.5</v>
      </c>
      <c r="K58" s="61">
        <v>6309.38</v>
      </c>
      <c r="L58" s="62">
        <f t="shared" si="2"/>
        <v>2280</v>
      </c>
      <c r="M58" s="61">
        <v>856.5</v>
      </c>
      <c r="N58" s="62">
        <f>J58+K58+L58+M58</f>
        <v>11598.380000000001</v>
      </c>
      <c r="O58" s="62">
        <f>I58-N58</f>
        <v>63401.619999999995</v>
      </c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</row>
    <row r="59" spans="1:141" s="14" customFormat="1" x14ac:dyDescent="0.25">
      <c r="A59" s="2">
        <v>51</v>
      </c>
      <c r="B59" t="s">
        <v>230</v>
      </c>
      <c r="C59" t="s">
        <v>229</v>
      </c>
      <c r="D59" t="s">
        <v>231</v>
      </c>
      <c r="E59" s="53" t="s">
        <v>48</v>
      </c>
      <c r="F59" s="48" t="s">
        <v>118</v>
      </c>
      <c r="G59" s="56">
        <v>45597</v>
      </c>
      <c r="H59" s="42" t="s">
        <v>68</v>
      </c>
      <c r="I59" s="62">
        <v>47000</v>
      </c>
      <c r="J59" s="61">
        <f t="shared" ref="J59:J61" si="12">I59*0.0287</f>
        <v>1348.9</v>
      </c>
      <c r="K59" s="70">
        <v>1430.6</v>
      </c>
      <c r="L59" s="62">
        <f t="shared" si="2"/>
        <v>1428.8</v>
      </c>
      <c r="M59" s="70">
        <v>25</v>
      </c>
      <c r="N59" s="62">
        <f t="shared" ref="N59:N60" si="13">J59+K59+L59+M59</f>
        <v>4233.3</v>
      </c>
      <c r="O59" s="62">
        <f t="shared" ref="O59:O61" si="14">I59-N59</f>
        <v>42766.7</v>
      </c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</row>
    <row r="60" spans="1:141" s="14" customFormat="1" x14ac:dyDescent="0.25">
      <c r="A60" s="2">
        <v>52</v>
      </c>
      <c r="B60" t="s">
        <v>232</v>
      </c>
      <c r="C60" t="s">
        <v>229</v>
      </c>
      <c r="D60" t="s">
        <v>231</v>
      </c>
      <c r="E60" s="53" t="s">
        <v>48</v>
      </c>
      <c r="F60" s="48" t="s">
        <v>118</v>
      </c>
      <c r="G60" s="56">
        <v>45597</v>
      </c>
      <c r="H60" s="42" t="s">
        <v>68</v>
      </c>
      <c r="I60" s="62">
        <v>47000</v>
      </c>
      <c r="J60" s="61">
        <f t="shared" si="12"/>
        <v>1348.9</v>
      </c>
      <c r="K60" s="70">
        <v>1430.6</v>
      </c>
      <c r="L60" s="62">
        <f t="shared" si="2"/>
        <v>1428.8</v>
      </c>
      <c r="M60" s="70">
        <v>25</v>
      </c>
      <c r="N60" s="62">
        <f t="shared" si="13"/>
        <v>4233.3</v>
      </c>
      <c r="O60" s="62">
        <f t="shared" si="14"/>
        <v>42766.7</v>
      </c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</row>
    <row r="61" spans="1:141" s="14" customFormat="1" x14ac:dyDescent="0.25">
      <c r="A61" s="2">
        <v>53</v>
      </c>
      <c r="B61" s="26" t="s">
        <v>84</v>
      </c>
      <c r="C61" t="s">
        <v>229</v>
      </c>
      <c r="D61" s="26" t="s">
        <v>227</v>
      </c>
      <c r="E61" s="53" t="s">
        <v>48</v>
      </c>
      <c r="F61" s="48" t="s">
        <v>118</v>
      </c>
      <c r="G61" s="56">
        <v>44594</v>
      </c>
      <c r="H61" s="2" t="s">
        <v>68</v>
      </c>
      <c r="I61" s="62">
        <v>75000</v>
      </c>
      <c r="J61" s="61">
        <f t="shared" si="12"/>
        <v>2152.5</v>
      </c>
      <c r="K61" s="69">
        <v>6309.38</v>
      </c>
      <c r="L61" s="62">
        <f>I61*0.0304</f>
        <v>2280</v>
      </c>
      <c r="M61" s="70">
        <v>2413</v>
      </c>
      <c r="N61" s="62">
        <f>J61+K61+L61+M61</f>
        <v>13154.880000000001</v>
      </c>
      <c r="O61" s="62">
        <f t="shared" si="14"/>
        <v>61845.119999999995</v>
      </c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</row>
    <row r="62" spans="1:141" x14ac:dyDescent="0.25">
      <c r="A62" s="2">
        <v>54</v>
      </c>
      <c r="B62" s="26" t="s">
        <v>80</v>
      </c>
      <c r="C62" s="26" t="s">
        <v>156</v>
      </c>
      <c r="D62" s="26" t="s">
        <v>189</v>
      </c>
      <c r="E62" s="53" t="s">
        <v>48</v>
      </c>
      <c r="F62" s="48" t="s">
        <v>118</v>
      </c>
      <c r="G62" s="56">
        <v>44593</v>
      </c>
      <c r="H62" s="42" t="s">
        <v>68</v>
      </c>
      <c r="I62" s="62">
        <v>75000</v>
      </c>
      <c r="J62" s="61">
        <f t="shared" si="0"/>
        <v>2152.5</v>
      </c>
      <c r="K62" s="61">
        <v>6309.38</v>
      </c>
      <c r="L62" s="62">
        <f t="shared" si="2"/>
        <v>2280</v>
      </c>
      <c r="M62" s="62">
        <v>1235</v>
      </c>
      <c r="N62" s="62">
        <f t="shared" si="1"/>
        <v>11976.880000000001</v>
      </c>
      <c r="O62" s="62">
        <f t="shared" ref="O62" si="15">I62-N62</f>
        <v>63023.119999999995</v>
      </c>
    </row>
    <row r="63" spans="1:141" x14ac:dyDescent="0.25">
      <c r="A63" s="2">
        <v>55</v>
      </c>
      <c r="B63" s="26" t="s">
        <v>97</v>
      </c>
      <c r="C63" s="26" t="s">
        <v>45</v>
      </c>
      <c r="D63" s="26" t="s">
        <v>190</v>
      </c>
      <c r="E63" s="53" t="s">
        <v>48</v>
      </c>
      <c r="F63" s="48" t="s">
        <v>118</v>
      </c>
      <c r="G63" s="56">
        <v>44470</v>
      </c>
      <c r="H63" s="42" t="s">
        <v>68</v>
      </c>
      <c r="I63" s="62">
        <v>75000</v>
      </c>
      <c r="J63" s="61">
        <f t="shared" si="0"/>
        <v>2152.5</v>
      </c>
      <c r="K63" s="61">
        <v>6309.38</v>
      </c>
      <c r="L63" s="62">
        <f t="shared" ref="L63" si="16">I63*0.0304</f>
        <v>2280</v>
      </c>
      <c r="M63" s="62">
        <v>25</v>
      </c>
      <c r="N63" s="62">
        <f t="shared" si="1"/>
        <v>10766.880000000001</v>
      </c>
      <c r="O63" s="62">
        <f t="shared" ref="O63" si="17">I63-N63</f>
        <v>64233.119999999995</v>
      </c>
    </row>
    <row r="64" spans="1:141" x14ac:dyDescent="0.25">
      <c r="A64" s="2">
        <v>56</v>
      </c>
      <c r="B64" s="26" t="s">
        <v>98</v>
      </c>
      <c r="C64" s="26" t="s">
        <v>45</v>
      </c>
      <c r="D64" s="26" t="s">
        <v>173</v>
      </c>
      <c r="E64" s="53" t="s">
        <v>48</v>
      </c>
      <c r="F64" s="48" t="s">
        <v>118</v>
      </c>
      <c r="G64" s="56">
        <v>44276</v>
      </c>
      <c r="H64" s="42" t="s">
        <v>68</v>
      </c>
      <c r="I64" s="64">
        <v>100000</v>
      </c>
      <c r="J64" s="61">
        <f t="shared" si="0"/>
        <v>2870</v>
      </c>
      <c r="K64" s="62">
        <v>12105.37</v>
      </c>
      <c r="L64" s="62">
        <f t="shared" si="2"/>
        <v>3040</v>
      </c>
      <c r="M64" s="62">
        <v>25</v>
      </c>
      <c r="N64" s="62">
        <f t="shared" si="1"/>
        <v>18040.370000000003</v>
      </c>
      <c r="O64" s="62">
        <f t="shared" ref="O64:O73" si="18">I64-N64</f>
        <v>81959.63</v>
      </c>
    </row>
    <row r="65" spans="1:15" x14ac:dyDescent="0.25">
      <c r="A65" s="2">
        <v>57</v>
      </c>
      <c r="B65" s="26" t="s">
        <v>55</v>
      </c>
      <c r="C65" s="26" t="s">
        <v>54</v>
      </c>
      <c r="D65" s="26" t="s">
        <v>191</v>
      </c>
      <c r="E65" s="53" t="s">
        <v>47</v>
      </c>
      <c r="F65" s="48" t="s">
        <v>118</v>
      </c>
      <c r="G65" s="56">
        <v>44348</v>
      </c>
      <c r="H65" s="42" t="s">
        <v>68</v>
      </c>
      <c r="I65" s="61">
        <v>75000</v>
      </c>
      <c r="J65" s="61">
        <f t="shared" si="0"/>
        <v>2152.5</v>
      </c>
      <c r="K65" s="61">
        <v>6309.38</v>
      </c>
      <c r="L65" s="62">
        <f t="shared" si="2"/>
        <v>2280</v>
      </c>
      <c r="M65" s="61">
        <v>421</v>
      </c>
      <c r="N65" s="62">
        <f t="shared" si="1"/>
        <v>11162.880000000001</v>
      </c>
      <c r="O65" s="62">
        <f t="shared" si="18"/>
        <v>63837.119999999995</v>
      </c>
    </row>
    <row r="66" spans="1:15" x14ac:dyDescent="0.25">
      <c r="A66" s="2">
        <v>58</v>
      </c>
      <c r="B66" s="26" t="s">
        <v>115</v>
      </c>
      <c r="C66" s="26" t="s">
        <v>99</v>
      </c>
      <c r="D66" s="26" t="s">
        <v>152</v>
      </c>
      <c r="E66" s="55" t="s">
        <v>48</v>
      </c>
      <c r="F66" s="49" t="s">
        <v>118</v>
      </c>
      <c r="G66" s="57">
        <v>44774</v>
      </c>
      <c r="H66" s="44" t="s">
        <v>68</v>
      </c>
      <c r="I66" s="62">
        <v>65000</v>
      </c>
      <c r="J66" s="61">
        <f t="shared" si="0"/>
        <v>1865.5</v>
      </c>
      <c r="K66" s="69">
        <v>4084.48</v>
      </c>
      <c r="L66" s="62">
        <f t="shared" si="2"/>
        <v>1976</v>
      </c>
      <c r="M66" s="69">
        <v>1840.46</v>
      </c>
      <c r="N66" s="69">
        <v>9766.44</v>
      </c>
      <c r="O66" s="62">
        <f t="shared" si="18"/>
        <v>55233.56</v>
      </c>
    </row>
    <row r="67" spans="1:15" x14ac:dyDescent="0.25">
      <c r="A67" s="2">
        <v>59</v>
      </c>
      <c r="B67" s="26" t="s">
        <v>100</v>
      </c>
      <c r="C67" s="26" t="s">
        <v>99</v>
      </c>
      <c r="D67" s="26" t="s">
        <v>152</v>
      </c>
      <c r="E67" s="55" t="s">
        <v>48</v>
      </c>
      <c r="F67" s="49" t="s">
        <v>118</v>
      </c>
      <c r="G67" s="57">
        <v>44621</v>
      </c>
      <c r="H67" s="42" t="s">
        <v>68</v>
      </c>
      <c r="I67" s="62">
        <v>65000</v>
      </c>
      <c r="J67" s="61">
        <f t="shared" si="0"/>
        <v>1865.5</v>
      </c>
      <c r="K67" s="69">
        <v>4427.58</v>
      </c>
      <c r="L67" s="62">
        <f t="shared" si="2"/>
        <v>1976</v>
      </c>
      <c r="M67" s="62">
        <v>25</v>
      </c>
      <c r="N67" s="62">
        <f t="shared" si="1"/>
        <v>8294.08</v>
      </c>
      <c r="O67" s="62">
        <f t="shared" si="18"/>
        <v>56705.919999999998</v>
      </c>
    </row>
    <row r="68" spans="1:15" x14ac:dyDescent="0.25">
      <c r="A68" s="2">
        <v>60</v>
      </c>
      <c r="B68" s="26" t="s">
        <v>53</v>
      </c>
      <c r="C68" s="26" t="s">
        <v>124</v>
      </c>
      <c r="D68" s="26" t="s">
        <v>194</v>
      </c>
      <c r="E68" s="55" t="s">
        <v>48</v>
      </c>
      <c r="F68" s="49" t="s">
        <v>118</v>
      </c>
      <c r="G68" s="57">
        <v>44287</v>
      </c>
      <c r="H68" s="42" t="s">
        <v>68</v>
      </c>
      <c r="I68" s="61">
        <v>86000</v>
      </c>
      <c r="J68" s="61">
        <f t="shared" si="0"/>
        <v>2468.1999999999998</v>
      </c>
      <c r="K68" s="61">
        <v>8812.2199999999993</v>
      </c>
      <c r="L68" s="62">
        <f t="shared" si="2"/>
        <v>2614.4</v>
      </c>
      <c r="M68" s="61">
        <v>1465</v>
      </c>
      <c r="N68" s="62">
        <f t="shared" si="1"/>
        <v>15359.819999999998</v>
      </c>
      <c r="O68" s="62">
        <f t="shared" si="18"/>
        <v>70640.180000000008</v>
      </c>
    </row>
    <row r="69" spans="1:15" x14ac:dyDescent="0.25">
      <c r="A69" s="2">
        <v>61</v>
      </c>
      <c r="B69" s="26" t="s">
        <v>105</v>
      </c>
      <c r="C69" s="26" t="s">
        <v>124</v>
      </c>
      <c r="D69" s="26" t="s">
        <v>110</v>
      </c>
      <c r="E69" s="55" t="s">
        <v>48</v>
      </c>
      <c r="F69" s="49" t="s">
        <v>118</v>
      </c>
      <c r="G69" s="57">
        <v>44682</v>
      </c>
      <c r="H69" s="42" t="s">
        <v>68</v>
      </c>
      <c r="I69" s="61">
        <v>76000</v>
      </c>
      <c r="J69" s="61">
        <f t="shared" si="0"/>
        <v>2181.1999999999998</v>
      </c>
      <c r="K69" s="61">
        <v>6497.56</v>
      </c>
      <c r="L69" s="62">
        <f>I69*0.0304</f>
        <v>2310.4</v>
      </c>
      <c r="M69" s="61">
        <v>1695</v>
      </c>
      <c r="N69" s="62">
        <f t="shared" si="1"/>
        <v>12684.16</v>
      </c>
      <c r="O69" s="62">
        <f t="shared" si="18"/>
        <v>63315.839999999997</v>
      </c>
    </row>
    <row r="70" spans="1:15" x14ac:dyDescent="0.25">
      <c r="A70" s="2">
        <v>62</v>
      </c>
      <c r="B70" s="26" t="s">
        <v>107</v>
      </c>
      <c r="C70" s="26" t="s">
        <v>157</v>
      </c>
      <c r="D70" s="26" t="s">
        <v>143</v>
      </c>
      <c r="E70" s="55" t="s">
        <v>47</v>
      </c>
      <c r="F70" s="49" t="s">
        <v>118</v>
      </c>
      <c r="G70" s="57">
        <v>44197</v>
      </c>
      <c r="H70" s="44" t="s">
        <v>68</v>
      </c>
      <c r="I70" s="61">
        <v>65000</v>
      </c>
      <c r="J70" s="61">
        <f t="shared" si="0"/>
        <v>1865.5</v>
      </c>
      <c r="K70" s="62">
        <v>4427.58</v>
      </c>
      <c r="L70" s="62">
        <f t="shared" si="2"/>
        <v>1976</v>
      </c>
      <c r="M70" s="61">
        <v>25</v>
      </c>
      <c r="N70" s="62">
        <f t="shared" si="1"/>
        <v>8294.08</v>
      </c>
      <c r="O70" s="62">
        <f t="shared" ref="O70" si="19">I70-N70</f>
        <v>56705.919999999998</v>
      </c>
    </row>
    <row r="71" spans="1:15" x14ac:dyDescent="0.25">
      <c r="A71" s="2">
        <v>63</v>
      </c>
      <c r="B71" s="26" t="s">
        <v>108</v>
      </c>
      <c r="C71" s="26" t="s">
        <v>158</v>
      </c>
      <c r="D71" s="26" t="s">
        <v>142</v>
      </c>
      <c r="E71" s="55" t="s">
        <v>48</v>
      </c>
      <c r="F71" s="49" t="s">
        <v>118</v>
      </c>
      <c r="G71" s="57">
        <v>44652</v>
      </c>
      <c r="H71" s="44" t="s">
        <v>68</v>
      </c>
      <c r="I71" s="62">
        <v>65000</v>
      </c>
      <c r="J71" s="61">
        <f t="shared" si="0"/>
        <v>1865.5</v>
      </c>
      <c r="K71" s="62">
        <v>4427.58</v>
      </c>
      <c r="L71" s="62">
        <f t="shared" si="2"/>
        <v>1976</v>
      </c>
      <c r="M71" s="62">
        <v>25</v>
      </c>
      <c r="N71" s="62">
        <f t="shared" si="1"/>
        <v>8294.08</v>
      </c>
      <c r="O71" s="63">
        <f t="shared" ref="O71:O72" si="20">I71-N71</f>
        <v>56705.919999999998</v>
      </c>
    </row>
    <row r="72" spans="1:15" x14ac:dyDescent="0.25">
      <c r="A72" s="2">
        <v>64</v>
      </c>
      <c r="B72" s="26" t="s">
        <v>31</v>
      </c>
      <c r="C72" s="26" t="s">
        <v>158</v>
      </c>
      <c r="D72" s="26" t="s">
        <v>144</v>
      </c>
      <c r="E72" s="53" t="s">
        <v>47</v>
      </c>
      <c r="F72" s="48" t="s">
        <v>118</v>
      </c>
      <c r="G72" s="56">
        <v>44197</v>
      </c>
      <c r="H72" s="42" t="s">
        <v>68</v>
      </c>
      <c r="I72" s="62">
        <v>75000</v>
      </c>
      <c r="J72" s="61">
        <f t="shared" si="0"/>
        <v>2152.5</v>
      </c>
      <c r="K72" s="61">
        <v>6309.38</v>
      </c>
      <c r="L72" s="62">
        <f t="shared" si="2"/>
        <v>2280</v>
      </c>
      <c r="M72" s="62">
        <v>25</v>
      </c>
      <c r="N72" s="62">
        <f t="shared" si="1"/>
        <v>10766.880000000001</v>
      </c>
      <c r="O72" s="62">
        <f t="shared" si="20"/>
        <v>64233.119999999995</v>
      </c>
    </row>
    <row r="73" spans="1:15" x14ac:dyDescent="0.25">
      <c r="A73" s="2">
        <v>65</v>
      </c>
      <c r="B73" s="26" t="s">
        <v>32</v>
      </c>
      <c r="C73" s="26" t="s">
        <v>158</v>
      </c>
      <c r="D73" s="26" t="s">
        <v>145</v>
      </c>
      <c r="E73" s="53" t="s">
        <v>48</v>
      </c>
      <c r="F73" s="48" t="s">
        <v>118</v>
      </c>
      <c r="G73" s="56">
        <v>44197</v>
      </c>
      <c r="H73" s="42" t="s">
        <v>68</v>
      </c>
      <c r="I73" s="61">
        <v>65000</v>
      </c>
      <c r="J73" s="61">
        <f t="shared" si="0"/>
        <v>1865.5</v>
      </c>
      <c r="K73" s="61">
        <v>4084.48</v>
      </c>
      <c r="L73" s="62">
        <f t="shared" si="2"/>
        <v>1976</v>
      </c>
      <c r="M73" s="62">
        <v>1740.46</v>
      </c>
      <c r="N73" s="62">
        <f t="shared" si="1"/>
        <v>9666.4399999999987</v>
      </c>
      <c r="O73" s="62">
        <f t="shared" si="18"/>
        <v>55333.56</v>
      </c>
    </row>
    <row r="74" spans="1:15" x14ac:dyDescent="0.25">
      <c r="A74" s="2">
        <v>66</v>
      </c>
      <c r="B74" s="26" t="s">
        <v>34</v>
      </c>
      <c r="C74" s="26" t="s">
        <v>158</v>
      </c>
      <c r="D74" s="26" t="s">
        <v>145</v>
      </c>
      <c r="E74" s="53" t="s">
        <v>47</v>
      </c>
      <c r="F74" s="48" t="s">
        <v>118</v>
      </c>
      <c r="G74" s="56">
        <v>44197</v>
      </c>
      <c r="H74" s="42" t="s">
        <v>68</v>
      </c>
      <c r="I74" s="61">
        <v>65000</v>
      </c>
      <c r="J74" s="61">
        <f t="shared" si="0"/>
        <v>1865.5</v>
      </c>
      <c r="K74" s="61">
        <v>3741.39</v>
      </c>
      <c r="L74" s="62">
        <f t="shared" si="2"/>
        <v>1976</v>
      </c>
      <c r="M74" s="62">
        <v>3705.92</v>
      </c>
      <c r="N74" s="62">
        <f t="shared" si="1"/>
        <v>11288.81</v>
      </c>
      <c r="O74" s="62">
        <f t="shared" ref="O74:O90" si="21">I74-N74</f>
        <v>53711.19</v>
      </c>
    </row>
    <row r="75" spans="1:15" x14ac:dyDescent="0.25">
      <c r="A75" s="2">
        <v>67</v>
      </c>
      <c r="B75" s="26" t="s">
        <v>74</v>
      </c>
      <c r="C75" s="26" t="s">
        <v>43</v>
      </c>
      <c r="D75" s="26" t="s">
        <v>132</v>
      </c>
      <c r="E75" s="53" t="s">
        <v>48</v>
      </c>
      <c r="F75" s="48" t="s">
        <v>118</v>
      </c>
      <c r="G75" s="56">
        <v>44197</v>
      </c>
      <c r="H75" s="42" t="s">
        <v>68</v>
      </c>
      <c r="I75" s="61">
        <v>65000</v>
      </c>
      <c r="J75" s="61">
        <f t="shared" si="0"/>
        <v>1865.5</v>
      </c>
      <c r="K75" s="62">
        <v>4427.58</v>
      </c>
      <c r="L75" s="62">
        <f t="shared" si="2"/>
        <v>1976</v>
      </c>
      <c r="M75" s="61">
        <v>25</v>
      </c>
      <c r="N75" s="62">
        <f t="shared" ref="N75:N97" si="22">J75+K75+L75+M75</f>
        <v>8294.08</v>
      </c>
      <c r="O75" s="62">
        <f t="shared" ref="O75:O78" si="23">I75-N75</f>
        <v>56705.919999999998</v>
      </c>
    </row>
    <row r="76" spans="1:15" s="10" customFormat="1" x14ac:dyDescent="0.25">
      <c r="A76" s="2">
        <v>68</v>
      </c>
      <c r="B76" s="26" t="s">
        <v>75</v>
      </c>
      <c r="C76" s="26" t="s">
        <v>43</v>
      </c>
      <c r="D76" s="26" t="s">
        <v>147</v>
      </c>
      <c r="E76" s="53" t="s">
        <v>47</v>
      </c>
      <c r="F76" s="48" t="s">
        <v>118</v>
      </c>
      <c r="G76" s="56">
        <v>44562</v>
      </c>
      <c r="H76" s="42" t="s">
        <v>68</v>
      </c>
      <c r="I76" s="61">
        <v>55000</v>
      </c>
      <c r="J76" s="61">
        <f t="shared" si="0"/>
        <v>1578.5</v>
      </c>
      <c r="K76" s="69">
        <v>2559.6799999999998</v>
      </c>
      <c r="L76" s="62">
        <f t="shared" si="2"/>
        <v>1672</v>
      </c>
      <c r="M76" s="62">
        <v>175</v>
      </c>
      <c r="N76" s="69">
        <v>5985.18</v>
      </c>
      <c r="O76" s="62">
        <f t="shared" si="23"/>
        <v>49014.82</v>
      </c>
    </row>
    <row r="77" spans="1:15" s="10" customFormat="1" x14ac:dyDescent="0.25">
      <c r="A77" s="2">
        <v>69</v>
      </c>
      <c r="B77" s="26" t="s">
        <v>106</v>
      </c>
      <c r="C77" s="26" t="s">
        <v>43</v>
      </c>
      <c r="D77" s="26" t="s">
        <v>179</v>
      </c>
      <c r="E77" s="53" t="s">
        <v>47</v>
      </c>
      <c r="F77" s="48" t="s">
        <v>118</v>
      </c>
      <c r="G77" s="56">
        <v>44682</v>
      </c>
      <c r="H77" s="42" t="s">
        <v>68</v>
      </c>
      <c r="I77" s="61">
        <v>65000</v>
      </c>
      <c r="J77" s="61">
        <f t="shared" ref="J77:J97" si="24">I77*0.0287</f>
        <v>1865.5</v>
      </c>
      <c r="K77" s="62">
        <v>4427.58</v>
      </c>
      <c r="L77" s="62">
        <f t="shared" ref="L77:L97" si="25">I77*0.0304</f>
        <v>1976</v>
      </c>
      <c r="M77" s="62">
        <v>175</v>
      </c>
      <c r="N77" s="62">
        <f t="shared" si="22"/>
        <v>8444.08</v>
      </c>
      <c r="O77" s="62">
        <f t="shared" si="23"/>
        <v>56555.92</v>
      </c>
    </row>
    <row r="78" spans="1:15" s="10" customFormat="1" x14ac:dyDescent="0.25">
      <c r="A78" s="2">
        <v>70</v>
      </c>
      <c r="B78" s="26" t="s">
        <v>33</v>
      </c>
      <c r="C78" s="26" t="s">
        <v>43</v>
      </c>
      <c r="D78" s="26" t="s">
        <v>146</v>
      </c>
      <c r="E78" s="53" t="s">
        <v>48</v>
      </c>
      <c r="F78" s="48" t="s">
        <v>118</v>
      </c>
      <c r="G78" s="56">
        <v>44197</v>
      </c>
      <c r="H78" s="42" t="s">
        <v>68</v>
      </c>
      <c r="I78" s="62">
        <v>86000</v>
      </c>
      <c r="J78" s="61">
        <f t="shared" si="24"/>
        <v>2468.1999999999998</v>
      </c>
      <c r="K78" s="62">
        <v>8812.2199999999993</v>
      </c>
      <c r="L78" s="62">
        <f t="shared" si="25"/>
        <v>2614.4</v>
      </c>
      <c r="M78" s="62">
        <v>25</v>
      </c>
      <c r="N78" s="62">
        <f t="shared" si="22"/>
        <v>13919.819999999998</v>
      </c>
      <c r="O78" s="62">
        <f t="shared" si="23"/>
        <v>72080.180000000008</v>
      </c>
    </row>
    <row r="79" spans="1:15" s="10" customFormat="1" x14ac:dyDescent="0.25">
      <c r="A79" s="2">
        <v>71</v>
      </c>
      <c r="B79" s="26" t="s">
        <v>139</v>
      </c>
      <c r="C79" s="26" t="s">
        <v>111</v>
      </c>
      <c r="D79" s="26" t="s">
        <v>200</v>
      </c>
      <c r="E79" s="55" t="s">
        <v>48</v>
      </c>
      <c r="F79" s="49" t="s">
        <v>118</v>
      </c>
      <c r="G79" s="57">
        <v>44593</v>
      </c>
      <c r="H79" s="44" t="s">
        <v>68</v>
      </c>
      <c r="I79" s="61">
        <v>165000</v>
      </c>
      <c r="J79" s="61">
        <f t="shared" si="24"/>
        <v>4735.5</v>
      </c>
      <c r="K79" s="62">
        <v>27394.99</v>
      </c>
      <c r="L79" s="62">
        <f t="shared" si="25"/>
        <v>5016</v>
      </c>
      <c r="M79" s="62">
        <v>25</v>
      </c>
      <c r="N79" s="62">
        <f t="shared" si="22"/>
        <v>37171.490000000005</v>
      </c>
      <c r="O79" s="62">
        <f>I79-N79</f>
        <v>127828.51</v>
      </c>
    </row>
    <row r="80" spans="1:15" x14ac:dyDescent="0.25">
      <c r="A80" s="2">
        <v>72</v>
      </c>
      <c r="B80" s="26" t="s">
        <v>77</v>
      </c>
      <c r="C80" s="26" t="s">
        <v>30</v>
      </c>
      <c r="D80" s="26" t="s">
        <v>163</v>
      </c>
      <c r="E80" s="55" t="s">
        <v>48</v>
      </c>
      <c r="F80" s="49" t="s">
        <v>118</v>
      </c>
      <c r="G80" s="58">
        <v>44593</v>
      </c>
      <c r="H80" s="42" t="s">
        <v>68</v>
      </c>
      <c r="I80" s="61">
        <v>85000</v>
      </c>
      <c r="J80" s="61">
        <f>I80*0.0287</f>
        <v>2439.5</v>
      </c>
      <c r="K80" s="70">
        <v>8576.99</v>
      </c>
      <c r="L80" s="62">
        <f t="shared" si="25"/>
        <v>2584</v>
      </c>
      <c r="M80" s="61">
        <v>175</v>
      </c>
      <c r="N80" s="62">
        <f t="shared" si="22"/>
        <v>13775.49</v>
      </c>
      <c r="O80" s="62">
        <f t="shared" ref="O80:O81" si="26">I80-N80</f>
        <v>71224.509999999995</v>
      </c>
    </row>
    <row r="81" spans="1:16" x14ac:dyDescent="0.25">
      <c r="A81" s="2">
        <v>73</v>
      </c>
      <c r="B81" s="26" t="s">
        <v>78</v>
      </c>
      <c r="C81" s="26" t="s">
        <v>30</v>
      </c>
      <c r="D81" s="26" t="s">
        <v>79</v>
      </c>
      <c r="E81" s="55" t="s">
        <v>48</v>
      </c>
      <c r="F81" s="49" t="s">
        <v>118</v>
      </c>
      <c r="G81" s="58">
        <v>44594</v>
      </c>
      <c r="H81" s="42" t="s">
        <v>68</v>
      </c>
      <c r="I81" s="62">
        <v>60000</v>
      </c>
      <c r="J81" s="61">
        <f t="shared" si="24"/>
        <v>1722</v>
      </c>
      <c r="K81" s="62">
        <v>3486.68</v>
      </c>
      <c r="L81" s="62">
        <f t="shared" si="25"/>
        <v>1824</v>
      </c>
      <c r="M81" s="62">
        <v>175</v>
      </c>
      <c r="N81" s="62">
        <f t="shared" si="22"/>
        <v>7207.68</v>
      </c>
      <c r="O81" s="62">
        <f t="shared" si="26"/>
        <v>52792.32</v>
      </c>
    </row>
    <row r="82" spans="1:16" x14ac:dyDescent="0.25">
      <c r="A82" s="2">
        <v>74</v>
      </c>
      <c r="B82" s="26" t="s">
        <v>67</v>
      </c>
      <c r="C82" s="26" t="s">
        <v>130</v>
      </c>
      <c r="D82" s="26" t="s">
        <v>174</v>
      </c>
      <c r="E82" s="55" t="s">
        <v>47</v>
      </c>
      <c r="F82" s="49" t="s">
        <v>118</v>
      </c>
      <c r="G82" s="57">
        <v>44593</v>
      </c>
      <c r="H82" s="44" t="s">
        <v>68</v>
      </c>
      <c r="I82" s="61">
        <v>140000</v>
      </c>
      <c r="J82" s="61">
        <f t="shared" si="24"/>
        <v>4018</v>
      </c>
      <c r="K82" s="69">
        <v>21085.5</v>
      </c>
      <c r="L82" s="62">
        <f t="shared" si="25"/>
        <v>4256</v>
      </c>
      <c r="M82" s="62">
        <v>1740.46</v>
      </c>
      <c r="N82" s="69">
        <v>31099.96</v>
      </c>
      <c r="O82" s="62">
        <f t="shared" si="21"/>
        <v>108900.04000000001</v>
      </c>
    </row>
    <row r="83" spans="1:16" s="10" customFormat="1" x14ac:dyDescent="0.25">
      <c r="A83" s="2">
        <v>75</v>
      </c>
      <c r="B83" s="26" t="s">
        <v>87</v>
      </c>
      <c r="C83" s="26" t="s">
        <v>86</v>
      </c>
      <c r="D83" s="26" t="s">
        <v>228</v>
      </c>
      <c r="E83" s="55" t="s">
        <v>47</v>
      </c>
      <c r="F83" s="49" t="s">
        <v>118</v>
      </c>
      <c r="G83" s="57">
        <v>44593</v>
      </c>
      <c r="H83" s="44" t="s">
        <v>68</v>
      </c>
      <c r="I83" s="61">
        <v>140000</v>
      </c>
      <c r="J83" s="61">
        <f t="shared" si="24"/>
        <v>4018</v>
      </c>
      <c r="K83" s="69">
        <v>21085.5</v>
      </c>
      <c r="L83" s="62">
        <f t="shared" si="25"/>
        <v>4256</v>
      </c>
      <c r="M83" s="62">
        <v>1740.46</v>
      </c>
      <c r="N83" s="69">
        <v>31099.96</v>
      </c>
      <c r="O83" s="62">
        <f t="shared" si="21"/>
        <v>108900.04000000001</v>
      </c>
    </row>
    <row r="84" spans="1:16" x14ac:dyDescent="0.25">
      <c r="A84" s="2">
        <v>76</v>
      </c>
      <c r="B84" s="26" t="s">
        <v>141</v>
      </c>
      <c r="C84" s="26" t="s">
        <v>86</v>
      </c>
      <c r="D84" s="26" t="s">
        <v>150</v>
      </c>
      <c r="E84" s="55" t="s">
        <v>47</v>
      </c>
      <c r="F84" s="49" t="s">
        <v>118</v>
      </c>
      <c r="G84" s="57">
        <v>44805</v>
      </c>
      <c r="H84" s="44" t="s">
        <v>68</v>
      </c>
      <c r="I84" s="63">
        <v>65000</v>
      </c>
      <c r="J84" s="61">
        <f t="shared" si="24"/>
        <v>1865.5</v>
      </c>
      <c r="K84" s="69">
        <v>4427.58</v>
      </c>
      <c r="L84" s="62">
        <f t="shared" si="25"/>
        <v>1976</v>
      </c>
      <c r="M84" s="62">
        <v>175</v>
      </c>
      <c r="N84" s="69">
        <v>8444.08</v>
      </c>
      <c r="O84" s="62">
        <f t="shared" si="21"/>
        <v>56555.92</v>
      </c>
    </row>
    <row r="85" spans="1:16" x14ac:dyDescent="0.25">
      <c r="A85" s="2">
        <v>77</v>
      </c>
      <c r="B85" s="26" t="s">
        <v>120</v>
      </c>
      <c r="C85" s="26" t="s">
        <v>86</v>
      </c>
      <c r="D85" s="26" t="s">
        <v>150</v>
      </c>
      <c r="E85" s="55" t="s">
        <v>47</v>
      </c>
      <c r="F85" s="49" t="s">
        <v>118</v>
      </c>
      <c r="G85" s="57">
        <v>44713</v>
      </c>
      <c r="H85" s="44" t="s">
        <v>68</v>
      </c>
      <c r="I85" s="61">
        <v>65000</v>
      </c>
      <c r="J85" s="61">
        <f t="shared" si="24"/>
        <v>1865.5</v>
      </c>
      <c r="K85" s="69">
        <v>4427.58</v>
      </c>
      <c r="L85" s="62">
        <f t="shared" si="25"/>
        <v>1976</v>
      </c>
      <c r="M85" s="61">
        <v>25</v>
      </c>
      <c r="N85" s="69">
        <v>8294.08</v>
      </c>
      <c r="O85" s="62">
        <f t="shared" si="21"/>
        <v>56705.919999999998</v>
      </c>
    </row>
    <row r="86" spans="1:16" x14ac:dyDescent="0.25">
      <c r="A86" s="2">
        <v>78</v>
      </c>
      <c r="B86" s="26" t="s">
        <v>104</v>
      </c>
      <c r="C86" s="26" t="s">
        <v>102</v>
      </c>
      <c r="D86" s="26" t="s">
        <v>175</v>
      </c>
      <c r="E86" s="51" t="s">
        <v>48</v>
      </c>
      <c r="F86" s="49" t="s">
        <v>118</v>
      </c>
      <c r="G86" s="59">
        <v>44662</v>
      </c>
      <c r="H86" s="43" t="s">
        <v>68</v>
      </c>
      <c r="I86" s="62">
        <v>140000</v>
      </c>
      <c r="J86" s="61">
        <f t="shared" si="24"/>
        <v>4018</v>
      </c>
      <c r="K86" s="69">
        <v>21514.37</v>
      </c>
      <c r="L86" s="62">
        <f t="shared" si="25"/>
        <v>4256</v>
      </c>
      <c r="M86" s="62">
        <v>175</v>
      </c>
      <c r="N86" s="69">
        <v>29963.37</v>
      </c>
      <c r="O86" s="62">
        <f t="shared" si="21"/>
        <v>110036.63</v>
      </c>
    </row>
    <row r="87" spans="1:16" x14ac:dyDescent="0.25">
      <c r="A87" s="2">
        <v>79</v>
      </c>
      <c r="B87" s="26" t="s">
        <v>66</v>
      </c>
      <c r="C87" s="26" t="s">
        <v>101</v>
      </c>
      <c r="D87" s="26" t="s">
        <v>180</v>
      </c>
      <c r="E87" s="52" t="s">
        <v>48</v>
      </c>
      <c r="F87" s="49" t="s">
        <v>118</v>
      </c>
      <c r="G87" s="60">
        <v>44470</v>
      </c>
      <c r="H87" s="42" t="s">
        <v>68</v>
      </c>
      <c r="I87" s="61">
        <v>100000</v>
      </c>
      <c r="J87" s="61">
        <f>I87*0.0287</f>
        <v>2870</v>
      </c>
      <c r="K87" s="69">
        <v>12105.37</v>
      </c>
      <c r="L87" s="62">
        <f t="shared" si="25"/>
        <v>3040</v>
      </c>
      <c r="M87" s="61">
        <v>175</v>
      </c>
      <c r="N87" s="62">
        <f t="shared" si="22"/>
        <v>18190.370000000003</v>
      </c>
      <c r="O87" s="62">
        <f>I87-N87</f>
        <v>81809.63</v>
      </c>
    </row>
    <row r="88" spans="1:16" s="10" customFormat="1" x14ac:dyDescent="0.25">
      <c r="A88" s="2">
        <v>80</v>
      </c>
      <c r="B88" s="26" t="s">
        <v>125</v>
      </c>
      <c r="C88" s="26" t="s">
        <v>101</v>
      </c>
      <c r="D88" s="26" t="s">
        <v>149</v>
      </c>
      <c r="E88" s="55" t="s">
        <v>47</v>
      </c>
      <c r="F88" s="49" t="s">
        <v>118</v>
      </c>
      <c r="G88" s="60">
        <v>44593</v>
      </c>
      <c r="H88" s="42" t="s">
        <v>68</v>
      </c>
      <c r="I88" s="61">
        <v>47000</v>
      </c>
      <c r="J88" s="61">
        <f t="shared" si="24"/>
        <v>1348.9</v>
      </c>
      <c r="K88" s="62">
        <v>1430.6</v>
      </c>
      <c r="L88" s="62">
        <f t="shared" si="25"/>
        <v>1428.8</v>
      </c>
      <c r="M88" s="61">
        <v>706.5</v>
      </c>
      <c r="N88" s="62">
        <f t="shared" si="22"/>
        <v>4914.8</v>
      </c>
      <c r="O88" s="62">
        <f t="shared" si="21"/>
        <v>42085.2</v>
      </c>
      <c r="P88" s="73"/>
    </row>
    <row r="89" spans="1:16" s="10" customFormat="1" x14ac:dyDescent="0.25">
      <c r="A89" s="2">
        <v>81</v>
      </c>
      <c r="B89" s="26" t="s">
        <v>88</v>
      </c>
      <c r="C89" s="26" t="s">
        <v>101</v>
      </c>
      <c r="D89" s="26" t="s">
        <v>224</v>
      </c>
      <c r="E89" s="52" t="s">
        <v>48</v>
      </c>
      <c r="F89" s="49" t="s">
        <v>118</v>
      </c>
      <c r="G89" s="60">
        <v>44593</v>
      </c>
      <c r="H89" s="42" t="s">
        <v>68</v>
      </c>
      <c r="I89" s="62">
        <v>55000</v>
      </c>
      <c r="J89" s="61">
        <f t="shared" si="24"/>
        <v>1578.5</v>
      </c>
      <c r="K89" s="62">
        <v>2559.6799999999998</v>
      </c>
      <c r="L89" s="62">
        <f t="shared" si="25"/>
        <v>1672</v>
      </c>
      <c r="M89" s="62">
        <v>175</v>
      </c>
      <c r="N89" s="62">
        <f t="shared" si="22"/>
        <v>5985.18</v>
      </c>
      <c r="O89" s="62">
        <f t="shared" si="21"/>
        <v>49014.82</v>
      </c>
    </row>
    <row r="90" spans="1:16" s="10" customFormat="1" x14ac:dyDescent="0.25">
      <c r="A90" s="2">
        <v>82</v>
      </c>
      <c r="B90" s="26" t="s">
        <v>89</v>
      </c>
      <c r="C90" s="26" t="s">
        <v>101</v>
      </c>
      <c r="D90" s="26" t="s">
        <v>149</v>
      </c>
      <c r="E90" s="55" t="s">
        <v>47</v>
      </c>
      <c r="F90" s="49" t="s">
        <v>118</v>
      </c>
      <c r="G90" s="60">
        <v>44593</v>
      </c>
      <c r="H90" s="42" t="s">
        <v>68</v>
      </c>
      <c r="I90" s="62">
        <v>55000</v>
      </c>
      <c r="J90" s="61">
        <f t="shared" si="24"/>
        <v>1578.5</v>
      </c>
      <c r="K90" s="62">
        <v>2559.6799999999998</v>
      </c>
      <c r="L90" s="62">
        <f t="shared" si="25"/>
        <v>1672</v>
      </c>
      <c r="M90" s="62">
        <v>175</v>
      </c>
      <c r="N90" s="62">
        <f t="shared" si="22"/>
        <v>5985.18</v>
      </c>
      <c r="O90" s="62">
        <f t="shared" si="21"/>
        <v>49014.82</v>
      </c>
    </row>
    <row r="91" spans="1:16" s="10" customFormat="1" x14ac:dyDescent="0.25">
      <c r="A91" s="2">
        <v>83</v>
      </c>
      <c r="B91" s="26" t="s">
        <v>103</v>
      </c>
      <c r="C91" s="26" t="s">
        <v>119</v>
      </c>
      <c r="D91" s="26" t="s">
        <v>148</v>
      </c>
      <c r="E91" s="55" t="s">
        <v>47</v>
      </c>
      <c r="F91" s="49" t="s">
        <v>118</v>
      </c>
      <c r="G91" s="59">
        <v>44470</v>
      </c>
      <c r="H91" s="43" t="s">
        <v>68</v>
      </c>
      <c r="I91" s="61">
        <v>60000</v>
      </c>
      <c r="J91" s="61">
        <f t="shared" si="24"/>
        <v>1722</v>
      </c>
      <c r="K91" s="62">
        <v>3486.68</v>
      </c>
      <c r="L91" s="62">
        <f>I91*0.0304</f>
        <v>1824</v>
      </c>
      <c r="M91" s="62">
        <v>25</v>
      </c>
      <c r="N91" s="62">
        <f t="shared" si="22"/>
        <v>7057.68</v>
      </c>
      <c r="O91" s="62">
        <f t="shared" ref="O91" si="27">I91-N91</f>
        <v>52942.32</v>
      </c>
    </row>
    <row r="92" spans="1:16" s="10" customFormat="1" x14ac:dyDescent="0.25">
      <c r="A92" s="2">
        <v>84</v>
      </c>
      <c r="B92" s="26" t="s">
        <v>162</v>
      </c>
      <c r="C92" s="26" t="s">
        <v>119</v>
      </c>
      <c r="D92" s="26" t="s">
        <v>176</v>
      </c>
      <c r="E92" s="55" t="s">
        <v>47</v>
      </c>
      <c r="F92" s="49" t="s">
        <v>118</v>
      </c>
      <c r="G92" s="59">
        <v>44719</v>
      </c>
      <c r="H92" s="43" t="s">
        <v>68</v>
      </c>
      <c r="I92" s="61">
        <v>100000</v>
      </c>
      <c r="J92" s="61">
        <f t="shared" si="24"/>
        <v>2870</v>
      </c>
      <c r="K92" s="62">
        <v>12105.37</v>
      </c>
      <c r="L92" s="62">
        <f t="shared" si="25"/>
        <v>3040</v>
      </c>
      <c r="M92" s="61">
        <v>175</v>
      </c>
      <c r="N92" s="62">
        <f t="shared" si="22"/>
        <v>18190.370000000003</v>
      </c>
      <c r="O92" s="62">
        <f t="shared" ref="O92:O95" si="28">I92-N92</f>
        <v>81809.63</v>
      </c>
    </row>
    <row r="93" spans="1:16" s="8" customFormat="1" x14ac:dyDescent="0.25">
      <c r="A93" s="2">
        <v>85</v>
      </c>
      <c r="B93" s="26" t="s">
        <v>27</v>
      </c>
      <c r="C93" s="26" t="s">
        <v>112</v>
      </c>
      <c r="D93" s="26" t="s">
        <v>177</v>
      </c>
      <c r="E93" s="53" t="s">
        <v>48</v>
      </c>
      <c r="F93" s="49" t="s">
        <v>118</v>
      </c>
      <c r="G93" s="56">
        <v>44276</v>
      </c>
      <c r="H93" s="42" t="s">
        <v>68</v>
      </c>
      <c r="I93" s="65">
        <v>100000</v>
      </c>
      <c r="J93" s="66">
        <f t="shared" si="24"/>
        <v>2870</v>
      </c>
      <c r="K93" s="62">
        <v>12105.37</v>
      </c>
      <c r="L93" s="65">
        <f t="shared" si="25"/>
        <v>3040</v>
      </c>
      <c r="M93" s="65">
        <v>565</v>
      </c>
      <c r="N93" s="62">
        <f t="shared" si="22"/>
        <v>18580.370000000003</v>
      </c>
      <c r="O93" s="65">
        <f>I93-N93</f>
        <v>81419.63</v>
      </c>
    </row>
    <row r="94" spans="1:16" s="9" customFormat="1" x14ac:dyDescent="0.25">
      <c r="A94" s="2">
        <v>86</v>
      </c>
      <c r="B94" s="26" t="s">
        <v>127</v>
      </c>
      <c r="C94" s="26" t="s">
        <v>112</v>
      </c>
      <c r="D94" s="26" t="s">
        <v>225</v>
      </c>
      <c r="E94" s="53" t="s">
        <v>48</v>
      </c>
      <c r="F94" s="49" t="s">
        <v>118</v>
      </c>
      <c r="G94" s="56">
        <v>44593</v>
      </c>
      <c r="H94" s="2" t="s">
        <v>68</v>
      </c>
      <c r="I94" s="62">
        <v>47000</v>
      </c>
      <c r="J94" s="61">
        <f t="shared" si="24"/>
        <v>1348.9</v>
      </c>
      <c r="K94" s="62">
        <v>1430.6</v>
      </c>
      <c r="L94" s="62">
        <f>I94*0.0304</f>
        <v>1428.8</v>
      </c>
      <c r="M94" s="62">
        <v>25</v>
      </c>
      <c r="N94" s="62">
        <f t="shared" si="22"/>
        <v>4233.3</v>
      </c>
      <c r="O94" s="62">
        <f t="shared" si="28"/>
        <v>42766.7</v>
      </c>
    </row>
    <row r="95" spans="1:16" s="9" customFormat="1" x14ac:dyDescent="0.25">
      <c r="A95" s="2">
        <v>87</v>
      </c>
      <c r="B95" s="26" t="s">
        <v>18</v>
      </c>
      <c r="C95" s="26" t="s">
        <v>38</v>
      </c>
      <c r="D95" s="26" t="s">
        <v>217</v>
      </c>
      <c r="E95" s="53" t="s">
        <v>48</v>
      </c>
      <c r="F95" s="49" t="s">
        <v>118</v>
      </c>
      <c r="G95" s="56">
        <v>44279</v>
      </c>
      <c r="H95" s="42" t="s">
        <v>68</v>
      </c>
      <c r="I95" s="62">
        <v>145000</v>
      </c>
      <c r="J95" s="61">
        <f t="shared" si="24"/>
        <v>4161.5</v>
      </c>
      <c r="K95" s="62">
        <v>22690.49</v>
      </c>
      <c r="L95" s="62">
        <f t="shared" si="25"/>
        <v>4408</v>
      </c>
      <c r="M95" s="62">
        <v>25</v>
      </c>
      <c r="N95" s="62">
        <f t="shared" si="22"/>
        <v>31284.99</v>
      </c>
      <c r="O95" s="62">
        <f t="shared" si="28"/>
        <v>113715.01</v>
      </c>
    </row>
    <row r="96" spans="1:16" s="9" customFormat="1" x14ac:dyDescent="0.25">
      <c r="A96" s="2">
        <v>88</v>
      </c>
      <c r="B96" s="26" t="s">
        <v>76</v>
      </c>
      <c r="C96" s="26" t="s">
        <v>220</v>
      </c>
      <c r="D96" s="26" t="s">
        <v>221</v>
      </c>
      <c r="E96" s="53" t="s">
        <v>48</v>
      </c>
      <c r="F96" s="49" t="s">
        <v>118</v>
      </c>
      <c r="G96" s="56">
        <v>44593</v>
      </c>
      <c r="H96" s="42" t="s">
        <v>68</v>
      </c>
      <c r="I96" s="61">
        <v>101000</v>
      </c>
      <c r="J96" s="61">
        <f t="shared" si="24"/>
        <v>2898.7</v>
      </c>
      <c r="K96" s="61">
        <v>12340.59</v>
      </c>
      <c r="L96" s="62">
        <f t="shared" si="25"/>
        <v>3070.4</v>
      </c>
      <c r="M96" s="62">
        <v>175</v>
      </c>
      <c r="N96" s="62">
        <f t="shared" si="22"/>
        <v>18484.690000000002</v>
      </c>
      <c r="O96" s="62">
        <f>I96-N96</f>
        <v>82515.31</v>
      </c>
    </row>
    <row r="97" spans="1:16" s="17" customFormat="1" x14ac:dyDescent="0.25">
      <c r="A97" s="2">
        <v>89</v>
      </c>
      <c r="B97" s="26" t="s">
        <v>140</v>
      </c>
      <c r="C97" s="26" t="s">
        <v>220</v>
      </c>
      <c r="D97" s="26" t="s">
        <v>192</v>
      </c>
      <c r="E97" s="53" t="s">
        <v>48</v>
      </c>
      <c r="F97" s="49" t="s">
        <v>118</v>
      </c>
      <c r="G97" s="56">
        <v>44594</v>
      </c>
      <c r="H97" s="42" t="s">
        <v>68</v>
      </c>
      <c r="I97" s="62">
        <v>65000</v>
      </c>
      <c r="J97" s="61">
        <f t="shared" si="24"/>
        <v>1865.5</v>
      </c>
      <c r="K97" s="62">
        <v>4427.58</v>
      </c>
      <c r="L97" s="62">
        <f t="shared" si="25"/>
        <v>1976</v>
      </c>
      <c r="M97" s="62">
        <v>25</v>
      </c>
      <c r="N97" s="62">
        <f t="shared" si="22"/>
        <v>8294.08</v>
      </c>
      <c r="O97" s="62">
        <f>I97-N97</f>
        <v>56705.919999999998</v>
      </c>
    </row>
    <row r="98" spans="1:16" ht="15.75" x14ac:dyDescent="0.25">
      <c r="A98" s="72"/>
      <c r="B98" s="15" t="s">
        <v>239</v>
      </c>
      <c r="C98" s="15"/>
      <c r="D98" s="16"/>
      <c r="E98" s="4"/>
      <c r="F98" s="35"/>
      <c r="G98" s="4"/>
      <c r="H98" s="45"/>
      <c r="I98" s="68">
        <f t="shared" ref="I98:M98" si="29">SUM(I9:I97)</f>
        <v>7054000</v>
      </c>
      <c r="J98" s="68">
        <f t="shared" si="29"/>
        <v>202449.80000000002</v>
      </c>
      <c r="K98" s="68">
        <f t="shared" si="29"/>
        <v>694591.64999999991</v>
      </c>
      <c r="L98" s="20">
        <f t="shared" si="29"/>
        <v>214441.59999999998</v>
      </c>
      <c r="M98" s="20">
        <f t="shared" si="29"/>
        <v>162083.14000000001</v>
      </c>
      <c r="N98" s="20">
        <f>SUM(N9:N97)</f>
        <v>1273566.1900000002</v>
      </c>
      <c r="O98" s="20">
        <f>SUM(O9:O97)</f>
        <v>5780433.8100000005</v>
      </c>
    </row>
    <row r="99" spans="1:16" x14ac:dyDescent="0.25">
      <c r="A99" s="3"/>
      <c r="B99" s="28"/>
      <c r="C99" s="2"/>
      <c r="H99" s="46"/>
      <c r="I99" s="69"/>
      <c r="J99" s="69"/>
      <c r="K99" s="69"/>
      <c r="L99" s="69"/>
      <c r="M99" s="69"/>
      <c r="N99" s="69"/>
      <c r="O99" s="69"/>
    </row>
    <row r="100" spans="1:16" ht="15.75" x14ac:dyDescent="0.25">
      <c r="A100" s="3"/>
      <c r="D100" s="3"/>
      <c r="E100" s="3"/>
      <c r="F100" s="36"/>
      <c r="G100" s="8"/>
      <c r="H100" s="3"/>
      <c r="I100" s="29"/>
      <c r="J100" s="30"/>
      <c r="K100" s="29"/>
      <c r="L100" s="32"/>
      <c r="M100" s="27"/>
      <c r="N100" s="27"/>
      <c r="O100" s="27"/>
    </row>
    <row r="101" spans="1:16" s="8" customFormat="1" ht="15.75" x14ac:dyDescent="0.25">
      <c r="A101" s="3"/>
      <c r="B101" s="28"/>
      <c r="C101" s="28"/>
      <c r="D101" s="2"/>
      <c r="E101" s="2"/>
      <c r="F101" s="26"/>
      <c r="G101"/>
      <c r="H101" s="2"/>
      <c r="I101" s="18"/>
      <c r="J101" s="21"/>
      <c r="K101" s="18"/>
      <c r="L101" s="32"/>
      <c r="M101" s="27"/>
      <c r="N101" s="27"/>
      <c r="O101" s="27"/>
      <c r="P101" s="71"/>
    </row>
    <row r="102" spans="1:16" ht="15.75" x14ac:dyDescent="0.25">
      <c r="A102" s="3"/>
      <c r="D102" s="28"/>
      <c r="E102" s="28"/>
      <c r="F102" s="28"/>
      <c r="G102" s="28"/>
      <c r="H102" s="47"/>
      <c r="I102" s="29"/>
      <c r="J102" s="30"/>
      <c r="K102" s="29"/>
      <c r="L102" s="32"/>
      <c r="M102" s="27"/>
      <c r="N102" s="27"/>
      <c r="O102" s="27"/>
    </row>
    <row r="103" spans="1:16" s="8" customFormat="1" ht="15.75" x14ac:dyDescent="0.25">
      <c r="A103" s="3"/>
      <c r="D103" s="2"/>
      <c r="E103" s="2"/>
      <c r="F103" s="26"/>
      <c r="G103" s="31"/>
      <c r="H103" s="42"/>
      <c r="I103" s="18"/>
      <c r="J103" s="21"/>
      <c r="K103" s="18"/>
      <c r="L103" s="32"/>
      <c r="M103" s="27"/>
      <c r="N103" s="27"/>
      <c r="O103" s="27"/>
    </row>
    <row r="104" spans="1:16" s="2" customFormat="1" ht="15.75" x14ac:dyDescent="0.25">
      <c r="A104" s="3"/>
      <c r="B104"/>
      <c r="C104"/>
      <c r="D104" s="3"/>
      <c r="E104" s="3"/>
      <c r="F104" s="36"/>
      <c r="G104" s="8"/>
      <c r="H104" s="3"/>
      <c r="I104" s="29"/>
      <c r="J104" s="30"/>
      <c r="K104" s="29"/>
      <c r="L104" s="32"/>
      <c r="M104" s="27"/>
      <c r="N104" s="27"/>
      <c r="O104" s="27"/>
    </row>
    <row r="105" spans="1:16" ht="15.75" x14ac:dyDescent="0.25">
      <c r="A105" s="5"/>
      <c r="B105" s="28"/>
      <c r="C105" s="28"/>
      <c r="I105" s="18"/>
      <c r="J105" s="21"/>
      <c r="K105" s="18"/>
      <c r="L105" s="32"/>
      <c r="M105" s="27"/>
      <c r="N105" s="27"/>
      <c r="O105" s="27"/>
    </row>
    <row r="106" spans="1:16" s="2" customFormat="1" ht="15.75" x14ac:dyDescent="0.25">
      <c r="A106"/>
      <c r="B106"/>
      <c r="C106"/>
      <c r="D106" s="28"/>
      <c r="E106" s="28"/>
      <c r="F106" s="28"/>
      <c r="G106" s="28"/>
      <c r="H106" s="47"/>
      <c r="I106" s="29"/>
      <c r="J106" s="30"/>
      <c r="K106" s="29"/>
      <c r="L106" s="32"/>
      <c r="M106" s="27"/>
      <c r="N106" s="27"/>
      <c r="O106" s="27"/>
    </row>
    <row r="107" spans="1:16" s="2" customFormat="1" ht="15.75" x14ac:dyDescent="0.25">
      <c r="A107"/>
      <c r="B107" s="8"/>
      <c r="C107" s="8"/>
      <c r="F107" s="26"/>
      <c r="G107" s="31"/>
      <c r="H107" s="42"/>
      <c r="I107" s="18"/>
      <c r="J107" s="21"/>
      <c r="K107" s="18"/>
      <c r="L107" s="32"/>
      <c r="M107" s="27"/>
      <c r="N107" s="27"/>
      <c r="O107" s="27"/>
    </row>
    <row r="108" spans="1:16" s="2" customFormat="1" ht="15.75" x14ac:dyDescent="0.25">
      <c r="A108" s="28"/>
      <c r="B108"/>
      <c r="C108"/>
      <c r="D108" s="3"/>
      <c r="E108" s="3"/>
      <c r="F108" s="36"/>
      <c r="G108" s="8"/>
      <c r="H108" s="3"/>
      <c r="I108" s="29"/>
      <c r="J108" s="30"/>
      <c r="K108" s="29"/>
      <c r="L108" s="32"/>
      <c r="M108" s="27"/>
      <c r="N108" s="27"/>
      <c r="O108" s="27"/>
    </row>
    <row r="109" spans="1:16" s="2" customFormat="1" ht="15.75" x14ac:dyDescent="0.25">
      <c r="A109"/>
      <c r="B109" s="28"/>
      <c r="C109" s="28"/>
      <c r="F109" s="26"/>
      <c r="G109"/>
      <c r="I109" s="18"/>
      <c r="J109" s="21"/>
      <c r="K109" s="18"/>
      <c r="L109" s="32"/>
      <c r="M109" s="27"/>
      <c r="N109" s="27"/>
      <c r="O109" s="27"/>
    </row>
    <row r="110" spans="1:16" s="2" customFormat="1" ht="15.75" x14ac:dyDescent="0.25">
      <c r="A110" s="8"/>
      <c r="B110"/>
      <c r="C110"/>
      <c r="D110" s="28"/>
      <c r="E110" s="28"/>
      <c r="F110" s="28"/>
      <c r="G110" s="28"/>
      <c r="H110" s="47"/>
      <c r="I110" s="29"/>
      <c r="J110" s="30"/>
      <c r="K110" s="29"/>
      <c r="L110" s="32"/>
      <c r="M110" s="27"/>
      <c r="N110" s="27"/>
      <c r="O110" s="27"/>
    </row>
    <row r="111" spans="1:16" s="2" customFormat="1" ht="15.75" x14ac:dyDescent="0.25">
      <c r="A111" s="3"/>
      <c r="B111" s="8"/>
      <c r="C111" s="8"/>
      <c r="F111" s="26"/>
      <c r="G111" s="31"/>
      <c r="H111" s="42"/>
      <c r="I111" s="18"/>
      <c r="J111" s="21"/>
      <c r="K111" s="18"/>
      <c r="L111" s="32"/>
      <c r="M111" s="27"/>
      <c r="N111" s="27"/>
      <c r="O111" s="27"/>
    </row>
    <row r="112" spans="1:16" s="2" customFormat="1" x14ac:dyDescent="0.25">
      <c r="A112" s="3"/>
      <c r="B112"/>
      <c r="C112"/>
      <c r="D112" s="3"/>
      <c r="E112" s="3"/>
      <c r="F112" s="36"/>
      <c r="G112" s="8"/>
      <c r="H112" s="3"/>
      <c r="I112" s="29"/>
      <c r="J112" s="30"/>
      <c r="K112" s="29"/>
      <c r="L112" s="29"/>
      <c r="M112" s="29"/>
      <c r="N112" s="29"/>
      <c r="O112" s="30"/>
    </row>
    <row r="113" spans="1:15" s="2" customFormat="1" x14ac:dyDescent="0.25">
      <c r="A113" s="3"/>
      <c r="B113"/>
      <c r="C113"/>
      <c r="F113" s="26"/>
      <c r="G113"/>
      <c r="I113" s="18"/>
      <c r="J113" s="21"/>
      <c r="K113" s="18"/>
      <c r="L113" s="18"/>
      <c r="M113" s="18"/>
      <c r="N113" s="18"/>
      <c r="O113" s="21"/>
    </row>
    <row r="114" spans="1:15" s="2" customFormat="1" x14ac:dyDescent="0.25">
      <c r="A114" s="3"/>
      <c r="B114"/>
      <c r="C114"/>
      <c r="F114" s="26"/>
      <c r="G114"/>
      <c r="I114" s="18"/>
      <c r="J114" s="21"/>
      <c r="K114" s="18"/>
      <c r="L114" s="18"/>
      <c r="M114" s="18"/>
      <c r="N114" s="18"/>
      <c r="O114" s="21"/>
    </row>
    <row r="115" spans="1:15" s="2" customFormat="1" x14ac:dyDescent="0.25">
      <c r="A115" s="3"/>
      <c r="B115"/>
      <c r="C115"/>
      <c r="F115" s="26"/>
      <c r="G115"/>
      <c r="I115" s="18"/>
      <c r="J115" s="21"/>
      <c r="K115" s="18"/>
      <c r="L115" s="18"/>
      <c r="M115" s="18"/>
      <c r="N115" s="18"/>
      <c r="O115" s="21"/>
    </row>
    <row r="116" spans="1:15" s="2" customFormat="1" x14ac:dyDescent="0.25">
      <c r="A116" s="3"/>
      <c r="B116"/>
      <c r="C116"/>
      <c r="F116" s="26"/>
      <c r="G116"/>
      <c r="I116" s="18"/>
      <c r="J116" s="21"/>
      <c r="K116" s="18"/>
      <c r="L116" s="18"/>
      <c r="M116" s="18"/>
      <c r="N116" s="18"/>
      <c r="O116" s="21"/>
    </row>
    <row r="117" spans="1:15" s="2" customFormat="1" x14ac:dyDescent="0.25">
      <c r="A117" s="3"/>
      <c r="B117"/>
      <c r="C117"/>
      <c r="F117" s="26"/>
      <c r="G117"/>
      <c r="I117" s="18"/>
      <c r="J117" s="21"/>
      <c r="K117" s="18"/>
      <c r="L117" s="18"/>
      <c r="M117" s="18"/>
      <c r="N117" s="18"/>
      <c r="O117" s="21"/>
    </row>
  </sheetData>
  <sortState xmlns:xlrd2="http://schemas.microsoft.com/office/spreadsheetml/2017/richdata2" ref="A7:O8">
    <sortCondition ref="O7:O8"/>
  </sortState>
  <customSheetViews>
    <customSheetView guid="{204BDDCD-F0EA-4D68-8827-ED13C8623E2D}" scale="80" showPageBreaks="1" showGridLines="0" printArea="1" hiddenColumns="1" topLeftCell="C1">
      <selection activeCell="M15" sqref="M15"/>
      <pageMargins left="0.7" right="0.7" top="0.75" bottom="0.75" header="0.3" footer="0.3"/>
      <pageSetup paperSize="5" scale="28" fitToWidth="7" orientation="portrait" r:id="rId1"/>
    </customSheetView>
  </customSheetViews>
  <mergeCells count="20">
    <mergeCell ref="L7:L8"/>
    <mergeCell ref="M7:M8"/>
    <mergeCell ref="C7:C8"/>
    <mergeCell ref="N7:N8"/>
    <mergeCell ref="O7:O8"/>
    <mergeCell ref="A7:A8"/>
    <mergeCell ref="G7:G8"/>
    <mergeCell ref="H7:H8"/>
    <mergeCell ref="B2:O2"/>
    <mergeCell ref="B3:O3"/>
    <mergeCell ref="B4:O4"/>
    <mergeCell ref="A5:N5"/>
    <mergeCell ref="F7:F8"/>
    <mergeCell ref="E7:E8"/>
    <mergeCell ref="A6:N6"/>
    <mergeCell ref="B7:B8"/>
    <mergeCell ref="D7:D8"/>
    <mergeCell ref="I7:I8"/>
    <mergeCell ref="J7:J8"/>
    <mergeCell ref="K7:K8"/>
  </mergeCells>
  <printOptions horizontalCentered="1"/>
  <pageMargins left="0.11811023622047245" right="3.937007874015748E-2" top="0.3" bottom="7.874015748031496E-2" header="0.11811023622047245" footer="3.937007874015748E-2"/>
  <pageSetup scale="3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Temporales</vt:lpstr>
      <vt:lpstr>Temporales!Área_de_impresión</vt:lpstr>
      <vt:lpstr>Temporales!Títulos_a_imprimir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2024-09-27T16:55:42Z</cp:lastPrinted>
  <dcterms:created xsi:type="dcterms:W3CDTF">2017-01-31T14:28:02Z</dcterms:created>
  <dcterms:modified xsi:type="dcterms:W3CDTF">2024-12-18T17:01:02Z</dcterms:modified>
</cp:coreProperties>
</file>