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rch-Piso-9\Proyectos y Documentos\00-Proyectos y Documentos\PLANIFICACIÓN 2025\SIGEF\SIGEF\"/>
    </mc:Choice>
  </mc:AlternateContent>
  <xr:revisionPtr revIDLastSave="0" documentId="13_ncr:1_{5E27447E-647D-45D6-90D1-91C441B1E7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T" sheetId="1" r:id="rId1"/>
    <sheet name="Hoja1" sheetId="2" state="hidden" r:id="rId2"/>
  </sheets>
  <externalReferences>
    <externalReference r:id="rId3"/>
  </externalReferences>
  <definedNames>
    <definedName name="_xlnm.Print_Area" localSheetId="0">'2T'!$A$1:$J$55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" i="2" l="1"/>
  <c r="G4" i="2"/>
  <c r="I29" i="1"/>
  <c r="I31" i="1"/>
  <c r="J31" i="1"/>
  <c r="J29" i="1" l="1"/>
  <c r="J30" i="1"/>
  <c r="I25" i="1" l="1"/>
  <c r="C16" i="1"/>
  <c r="C15" i="1"/>
  <c r="C14" i="1"/>
</calcChain>
</file>

<file path=xl/sharedStrings.xml><?xml version="1.0" encoding="utf-8"?>
<sst xmlns="http://schemas.openxmlformats.org/spreadsheetml/2006/main" count="92" uniqueCount="81">
  <si>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</si>
  <si>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</si>
  <si>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</si>
  <si>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</si>
  <si>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</si>
  <si>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</si>
  <si>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</si>
  <si>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</si>
  <si>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</si>
  <si>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</si>
  <si>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</si>
  <si>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</si>
  <si>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</si>
  <si>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</si>
  <si>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</si>
  <si>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</si>
  <si>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</si>
  <si>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</si>
  <si>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</si>
  <si>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</si>
  <si>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</si>
  <si>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</si>
  <si>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</si>
  <si>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</si>
  <si>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</si>
  <si>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</si>
  <si>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</si>
  <si>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</si>
  <si>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</si>
  <si>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</si>
  <si>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</si>
  <si>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</si>
  <si>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</si>
  <si>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</si>
  <si>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</si>
  <si>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</si>
  <si>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</si>
  <si>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</si>
  <si>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</si>
  <si>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</si>
  <si>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</si>
  <si>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</si>
  <si>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</si>
  <si>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</si>
  <si>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</si>
  <si>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</si>
  <si>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</si>
  <si>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</si>
  <si>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</si>
  <si>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</si>
  <si>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</si>
  <si>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</si>
  <si>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</si>
  <si>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</si>
  <si>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</si>
  <si>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</si>
  <si>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</si>
  <si>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</si>
  <si>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</si>
  <si>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</si>
  <si>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</si>
  <si>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>7971-Actividades formativas para desarrollar competencias estadísticas</t>
  </si>
  <si>
    <t xml:space="preserve">Cantidad de actividades formativas para desarrollar competencias estadísticas </t>
  </si>
  <si>
    <t xml:space="preserve">Este producto busca desarrollar competencias estadísticas, demográficas y geoestadísticas, a través de programas en formatos presencial, virtual sincrónico, virtual asincrónico e híbrido, en 4 niveles: cultura estadística, inicial, intermedio y especializado, para la toma de decisiones basadas en evidencias. </t>
  </si>
  <si>
    <t xml:space="preserve">Satisfacer la demanda de estadísticas oficiales, mediante su producción, divulgación y fortalecimiento del Sistema Estadístico Nacional, para la toma de decisiones públicas y privadas en contribución a la mejora de la calidad de vida de la población y el desarrollo nacional. </t>
  </si>
  <si>
    <t>Ser el ente coordinador del Sistema Estadístico Nacional, modelo en la producción y divulgación de las estadísticas oficiales oportunas, confiables, accesibles y de calidad para el desarrollo sostenible.</t>
  </si>
  <si>
    <t>Aumentar de 2,171 en el 2023 a 2,613 para el 2025 la cantidad de bases de datos, series e indicadores estadísticos, con sus desagregaciones, producidos y disponibles para la toma de decisiones en materia de las políticas públicas actuales, que impulsen el desarrollo económico y social del país.</t>
  </si>
  <si>
    <t xml:space="preserve">En el trimestre abril-junio, se lograron los 814 indicadores que se programaron, todas las evidencias se encuentran archivadas y fueron entregadas al área correspondiente en la DIGEPRES, además, se subio a la plataforma de SIGEF. Este logro, corresponde al 100% de la ejecución con respecto a lo programado para el año.                
</t>
  </si>
  <si>
    <t xml:space="preserve">En el trimestre abril-junio, no tuvo programación física en este trimestre. </t>
  </si>
  <si>
    <t>Informe de Evaluación trimestral de las Metas Físicas-Financieras abril-junio 2025</t>
  </si>
  <si>
    <t>El desvio en el producto 02 se debió a que se programó ejecutar en viaticos y pasajes en la encuensta ENHOGAR MICS  RD$18,260,550.00 y realmente se ejecuto RD$ 8,640,970.00 para una diferencia de RD$ 9,619,580.00</t>
  </si>
  <si>
    <t>La sobre ejecucion del producto 03 se debió a que no se programó ejecutar un servicio de catering y la contratacion de un servicio de data.</t>
  </si>
  <si>
    <t>La sobre ejecucion del producto 04 se debió al pago de vacaciones a ex empleado no programado.</t>
  </si>
  <si>
    <t xml:space="preserve">En el producto 02 se programó ejecutar en viaticos y pasajes en la encuensta ENHOGAR MICS  RD$18,260,550.00 y se ejecuto RD$ 8,640,970.00 para una diferencia de RD$ 9,619,580.00, debido al cambio de fecha de la capaictación del personal eventual a contratar. </t>
  </si>
  <si>
    <t>No tuvo programación física en este trimestre.La sobreejecución del 0.62 % en la ejecución financiera se debió principalmente a que no se programó la contratación de un servicio de catering ni de un servicio de data.</t>
  </si>
  <si>
    <t xml:space="preserve">Fortalecer la coordinación interinstitucional y los cronogramas internos. </t>
  </si>
  <si>
    <t>VI. Oportunidades de Mejora</t>
  </si>
  <si>
    <t xml:space="preserve">Beneficiarios: </t>
  </si>
  <si>
    <r>
      <rPr>
        <i/>
        <sz val="12"/>
        <color rgb="FFFF0000"/>
        <rFont val="Roboto"/>
      </rPr>
      <t xml:space="preserve"> </t>
    </r>
    <r>
      <rPr>
        <i/>
        <sz val="12"/>
        <color theme="1"/>
        <rFont val="Roboto"/>
      </rPr>
      <t>No hubo desviación en la ejecución de las metas fisicas con respecto a lo programado. Sin embargo, se evidenció una desviación del 9.18 % en la ejecución financiera. En este producto, se había programado un gasto de RD$ 18,260,550.00 en viáticos y pasajes para la realización de la encuesta ENHOGAR-MICS 2025, pero se ejecutaron RD$ 8,640,970.00, lo que representa una diferencia de RD$ 9,619,580.00. Esta variación se debió al cambio de fecha en la capacitación del personal eventual a contratar, lo cual impactó el calendario de ejecución financiera.</t>
    </r>
  </si>
  <si>
    <t>Durante el trimestre abril-junio, se certificaron 161 participantes, superando la meta establecida de 160 participantes. Esto representa un cumplimiento del 100.63 % con respecto a lo programado. La lista de participantes certificados se encuentra archivada y también ha sido cargada en la plataforma SIGEF.</t>
  </si>
  <si>
    <t>Se registró una sobreejecución de las metas físicas con respecto a lo programado del 0.63%, como resultado de la realización de tres capacitaciones no planificadas durante el trimestre planificadas: 
•	Taller Análisis y Visualización de los Datos Geoespaciales
•	Taller Comunicación con perspectiva de género y IA para agilizar la creación de contenido
•	Taller Gestión de datos estadísticos
En cuanto a la meta financiera, se registró una desviación del 3.73 % en la ejecución, debido a al pago de vacaciones a ex-empleado no programado.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</si>
</sst>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(&quot;$&quot;* #,##0.00_);_(&quot;$&quot;* \(#,##0.00\);_(&quot;$&quot;* &quot;-&quot;??_);_(@_)"/>
    <numFmt numFmtId="164" formatCode="dd/mm/yyyy;@"/>
    <numFmt numFmtId="165" formatCode="&quot;$&quot;#,##0.00"/>
    <numFmt numFmtId="166" formatCode="[$-10409]0%"/>
    <numFmt numFmtId="167" formatCode="[$-10409]0.00%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242424"/>
      <name val="Inherit"/>
    </font>
    <font>
      <i/>
      <sz val="12"/>
      <color theme="1"/>
      <name val="Roboto"/>
    </font>
    <font>
      <b/>
      <i/>
      <sz val="12"/>
      <color theme="1"/>
      <name val="Roboto"/>
    </font>
    <font>
      <b/>
      <i/>
      <sz val="12"/>
      <color rgb="FF000000"/>
      <name val="Roboto"/>
    </font>
    <font>
      <i/>
      <sz val="12"/>
      <color rgb="FF000000"/>
      <name val="Roboto"/>
    </font>
    <font>
      <i/>
      <sz val="12"/>
      <name val="Roboto"/>
    </font>
    <font>
      <i/>
      <sz val="12"/>
      <color theme="0"/>
      <name val="Roboto"/>
    </font>
    <font>
      <i/>
      <sz val="12"/>
      <color rgb="FFFF0000"/>
      <name val="Roboto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/>
      <bottom/>
      <diagonal/>
    </border>
    <border>
      <left/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 style="thin">
        <color indexed="64"/>
      </left>
      <right/>
      <top/>
      <bottom style="thin">
        <color theme="2" tint="-9.9978637043366805E-2"/>
      </bottom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/>
      <diagonal/>
    </border>
    <border>
      <left style="thin">
        <color indexed="64"/>
      </left>
      <right/>
      <top style="thin">
        <color theme="2" tint="-9.9978637043366805E-2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center"/>
      <protection locked="0"/>
    </xf>
    <xf numFmtId="0" fontId="7" fillId="0" borderId="0" xfId="0" applyFont="1" applyAlignment="1">
      <alignment vertical="center" wrapText="1"/>
    </xf>
    <xf numFmtId="0" fontId="2" fillId="0" borderId="0" xfId="0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4" fillId="0" borderId="0" xfId="0" applyFont="1" applyAlignment="1">
      <alignment horizontal="left" vertical="center" wrapText="1"/>
    </xf>
    <xf numFmtId="49" fontId="8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8" fillId="0" borderId="20" xfId="0" applyFont="1" applyBorder="1" applyAlignment="1" applyProtection="1">
      <alignment horizontal="justify" vertical="center" wrapText="1"/>
      <protection locked="0"/>
    </xf>
    <xf numFmtId="0" fontId="8" fillId="0" borderId="20" xfId="0" applyFont="1" applyBorder="1" applyAlignment="1" applyProtection="1">
      <alignment horizontal="left" vertical="center" wrapText="1"/>
      <protection locked="0"/>
    </xf>
    <xf numFmtId="0" fontId="8" fillId="0" borderId="49" xfId="0" applyFont="1" applyBorder="1" applyAlignment="1" applyProtection="1">
      <alignment horizontal="left" vertical="center" wrapText="1"/>
      <protection locked="0"/>
    </xf>
    <xf numFmtId="0" fontId="8" fillId="0" borderId="47" xfId="0" applyFont="1" applyBorder="1" applyAlignment="1" applyProtection="1">
      <alignment horizontal="left" vertical="center" wrapText="1"/>
      <protection locked="0"/>
    </xf>
    <xf numFmtId="0" fontId="8" fillId="0" borderId="46" xfId="0" applyFont="1" applyBorder="1" applyAlignment="1" applyProtection="1">
      <alignment horizontal="left" vertical="center" wrapText="1"/>
      <protection locked="0"/>
    </xf>
    <xf numFmtId="0" fontId="8" fillId="0" borderId="57" xfId="0" applyFont="1" applyBorder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horizontal="left" vertical="center" wrapText="1"/>
      <protection locked="0"/>
    </xf>
    <xf numFmtId="0" fontId="8" fillId="0" borderId="18" xfId="0" applyFont="1" applyBorder="1" applyAlignment="1" applyProtection="1">
      <alignment horizontal="left" vertical="center" wrapText="1"/>
      <protection locked="0"/>
    </xf>
    <xf numFmtId="0" fontId="8" fillId="0" borderId="52" xfId="0" applyFont="1" applyBorder="1" applyAlignment="1" applyProtection="1">
      <alignment horizontal="left" vertical="center" wrapText="1"/>
      <protection locked="0"/>
    </xf>
    <xf numFmtId="0" fontId="8" fillId="0" borderId="53" xfId="0" applyFont="1" applyBorder="1" applyAlignment="1" applyProtection="1">
      <alignment horizontal="left" vertical="center" wrapText="1"/>
      <protection locked="0"/>
    </xf>
    <xf numFmtId="0" fontId="8" fillId="0" borderId="54" xfId="0" applyFont="1" applyBorder="1" applyAlignment="1" applyProtection="1">
      <alignment horizontal="left" vertical="center" wrapText="1"/>
      <protection locked="0"/>
    </xf>
    <xf numFmtId="0" fontId="8" fillId="0" borderId="42" xfId="0" applyFont="1" applyBorder="1" applyAlignment="1" applyProtection="1">
      <alignment horizontal="left" vertical="top" wrapText="1"/>
      <protection locked="0"/>
    </xf>
    <xf numFmtId="0" fontId="8" fillId="0" borderId="43" xfId="0" applyFont="1" applyBorder="1" applyAlignment="1" applyProtection="1">
      <alignment horizontal="left" vertical="top" wrapText="1"/>
      <protection locked="0"/>
    </xf>
    <xf numFmtId="0" fontId="9" fillId="10" borderId="0" xfId="0" applyFont="1" applyFill="1" applyAlignment="1" applyProtection="1">
      <alignment horizontal="left" vertical="top" wrapText="1"/>
      <protection locked="0"/>
    </xf>
    <xf numFmtId="0" fontId="9" fillId="10" borderId="18" xfId="0" applyFont="1" applyFill="1" applyBorder="1" applyAlignment="1" applyProtection="1">
      <alignment horizontal="left" vertical="top" wrapText="1"/>
      <protection locked="0"/>
    </xf>
    <xf numFmtId="0" fontId="8" fillId="0" borderId="49" xfId="0" applyFont="1" applyBorder="1" applyAlignment="1" applyProtection="1">
      <alignment horizontal="justify" vertical="top" wrapText="1"/>
      <protection locked="0"/>
    </xf>
    <xf numFmtId="0" fontId="8" fillId="0" borderId="47" xfId="0" applyFont="1" applyBorder="1" applyAlignment="1" applyProtection="1">
      <alignment horizontal="justify" vertical="top" wrapText="1"/>
      <protection locked="0"/>
    </xf>
    <xf numFmtId="0" fontId="8" fillId="0" borderId="46" xfId="0" applyFont="1" applyBorder="1" applyAlignment="1" applyProtection="1">
      <alignment horizontal="justify" vertical="top" wrapText="1"/>
      <protection locked="0"/>
    </xf>
    <xf numFmtId="0" fontId="8" fillId="0" borderId="52" xfId="0" applyFont="1" applyBorder="1" applyAlignment="1" applyProtection="1">
      <alignment horizontal="justify" vertical="top" wrapText="1"/>
      <protection locked="0"/>
    </xf>
    <xf numFmtId="0" fontId="8" fillId="0" borderId="53" xfId="0" applyFont="1" applyBorder="1" applyAlignment="1" applyProtection="1">
      <alignment horizontal="justify" vertical="top" wrapText="1"/>
      <protection locked="0"/>
    </xf>
    <xf numFmtId="0" fontId="8" fillId="0" borderId="54" xfId="0" applyFont="1" applyBorder="1" applyAlignment="1" applyProtection="1">
      <alignment horizontal="justify" vertical="top" wrapText="1"/>
      <protection locked="0"/>
    </xf>
    <xf numFmtId="0" fontId="8" fillId="0" borderId="49" xfId="0" applyFont="1" applyBorder="1" applyAlignment="1" applyProtection="1">
      <alignment horizontal="justify" vertical="center" wrapText="1"/>
      <protection locked="0"/>
    </xf>
    <xf numFmtId="0" fontId="8" fillId="0" borderId="47" xfId="0" applyFont="1" applyBorder="1" applyAlignment="1" applyProtection="1">
      <alignment horizontal="justify" vertical="center" wrapText="1"/>
      <protection locked="0"/>
    </xf>
    <xf numFmtId="0" fontId="8" fillId="0" borderId="46" xfId="0" applyFont="1" applyBorder="1" applyAlignment="1" applyProtection="1">
      <alignment horizontal="justify" vertical="center" wrapText="1"/>
      <protection locked="0"/>
    </xf>
    <xf numFmtId="0" fontId="8" fillId="0" borderId="31" xfId="0" applyFont="1" applyBorder="1" applyAlignment="1" applyProtection="1">
      <alignment horizontal="left" vertical="center" wrapText="1"/>
      <protection locked="0"/>
    </xf>
    <xf numFmtId="0" fontId="8" fillId="0" borderId="32" xfId="0" applyFont="1" applyBorder="1" applyAlignment="1" applyProtection="1">
      <alignment horizontal="left" vertical="center" wrapText="1"/>
      <protection locked="0"/>
    </xf>
    <xf numFmtId="0" fontId="8" fillId="0" borderId="33" xfId="0" applyFont="1" applyBorder="1" applyAlignment="1" applyProtection="1">
      <alignment horizontal="left" vertical="center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164" fontId="11" fillId="0" borderId="12" xfId="0" applyNumberFormat="1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16" xfId="0" applyFont="1" applyBorder="1" applyAlignment="1">
      <alignment horizontal="center"/>
    </xf>
    <xf numFmtId="0" fontId="8" fillId="3" borderId="17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0" fontId="8" fillId="3" borderId="18" xfId="0" applyFont="1" applyFill="1" applyBorder="1" applyAlignment="1">
      <alignment horizontal="center"/>
    </xf>
    <xf numFmtId="0" fontId="8" fillId="6" borderId="19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left" vertical="center" wrapText="1"/>
    </xf>
    <xf numFmtId="0" fontId="8" fillId="6" borderId="19" xfId="0" applyFont="1" applyFill="1" applyBorder="1" applyAlignment="1">
      <alignment horizontal="center" vertical="center"/>
    </xf>
    <xf numFmtId="44" fontId="12" fillId="0" borderId="25" xfId="2" applyFont="1" applyFill="1" applyBorder="1" applyAlignment="1" applyProtection="1">
      <alignment horizontal="center" vertical="center" wrapText="1" readingOrder="1"/>
      <protection locked="0"/>
    </xf>
    <xf numFmtId="44" fontId="12" fillId="0" borderId="26" xfId="2" applyFont="1" applyFill="1" applyBorder="1" applyAlignment="1" applyProtection="1">
      <alignment horizontal="center" vertical="center" wrapText="1" readingOrder="1"/>
      <protection locked="0"/>
    </xf>
    <xf numFmtId="44" fontId="12" fillId="0" borderId="23" xfId="2" applyFont="1" applyFill="1" applyBorder="1" applyAlignment="1" applyProtection="1">
      <alignment horizontal="center" vertical="center" wrapText="1" readingOrder="1"/>
      <protection locked="0"/>
    </xf>
    <xf numFmtId="44" fontId="12" fillId="0" borderId="34" xfId="2" applyFont="1" applyFill="1" applyBorder="1" applyAlignment="1" applyProtection="1">
      <alignment horizontal="center" vertical="center" wrapText="1" readingOrder="1"/>
      <protection locked="0"/>
    </xf>
    <xf numFmtId="44" fontId="12" fillId="0" borderId="22" xfId="2" applyFont="1" applyFill="1" applyBorder="1" applyAlignment="1" applyProtection="1">
      <alignment horizontal="center" vertical="center" wrapText="1" readingOrder="1"/>
      <protection locked="0"/>
    </xf>
    <xf numFmtId="10" fontId="12" fillId="7" borderId="26" xfId="1" applyNumberFormat="1" applyFont="1" applyFill="1" applyBorder="1" applyAlignment="1" applyProtection="1">
      <alignment horizontal="center" vertical="center" wrapText="1" readingOrder="1"/>
    </xf>
    <xf numFmtId="10" fontId="12" fillId="7" borderId="27" xfId="1" applyNumberFormat="1" applyFont="1" applyFill="1" applyBorder="1" applyAlignment="1" applyProtection="1">
      <alignment horizontal="center" vertical="center" wrapText="1" readingOrder="1"/>
    </xf>
    <xf numFmtId="0" fontId="8" fillId="0" borderId="17" xfId="0" applyFont="1" applyBorder="1"/>
    <xf numFmtId="0" fontId="8" fillId="0" borderId="0" xfId="0" applyFont="1"/>
    <xf numFmtId="0" fontId="12" fillId="6" borderId="26" xfId="0" applyFont="1" applyFill="1" applyBorder="1" applyAlignment="1">
      <alignment vertical="top" wrapText="1"/>
    </xf>
    <xf numFmtId="0" fontId="12" fillId="6" borderId="27" xfId="0" applyFont="1" applyFill="1" applyBorder="1" applyAlignment="1">
      <alignment vertical="top" wrapText="1"/>
    </xf>
    <xf numFmtId="166" fontId="12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7" fontId="12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7" fontId="12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10" fillId="10" borderId="50" xfId="0" applyFont="1" applyFill="1" applyBorder="1" applyAlignment="1" applyProtection="1">
      <alignment vertical="center" wrapText="1"/>
      <protection locked="0"/>
    </xf>
    <xf numFmtId="0" fontId="10" fillId="10" borderId="17" xfId="0" applyFont="1" applyFill="1" applyBorder="1" applyAlignment="1" applyProtection="1">
      <alignment vertical="center" wrapText="1"/>
      <protection locked="0"/>
    </xf>
    <xf numFmtId="0" fontId="8" fillId="0" borderId="57" xfId="0" applyFont="1" applyBorder="1" applyAlignment="1" applyProtection="1">
      <alignment horizontal="justify" vertical="top" wrapText="1"/>
      <protection locked="0"/>
    </xf>
    <xf numFmtId="0" fontId="8" fillId="0" borderId="0" xfId="0" applyFont="1" applyAlignment="1" applyProtection="1">
      <alignment horizontal="justify" vertical="top" wrapText="1"/>
      <protection locked="0"/>
    </xf>
    <xf numFmtId="0" fontId="8" fillId="0" borderId="18" xfId="0" applyFont="1" applyBorder="1" applyAlignment="1" applyProtection="1">
      <alignment horizontal="justify" vertical="top" wrapText="1"/>
      <protection locked="0"/>
    </xf>
    <xf numFmtId="0" fontId="11" fillId="9" borderId="1" xfId="0" applyFont="1" applyFill="1" applyBorder="1" applyAlignment="1">
      <alignment vertical="top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9" borderId="5" xfId="0" applyFont="1" applyFill="1" applyBorder="1" applyAlignment="1">
      <alignment vertical="top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9" borderId="9" xfId="0" applyFont="1" applyFill="1" applyBorder="1" applyAlignment="1">
      <alignment vertical="top" wrapText="1"/>
    </xf>
    <xf numFmtId="0" fontId="13" fillId="4" borderId="17" xfId="0" applyFont="1" applyFill="1" applyBorder="1" applyAlignment="1">
      <alignment horizontal="left" vertical="center"/>
    </xf>
    <xf numFmtId="0" fontId="13" fillId="4" borderId="0" xfId="0" applyFont="1" applyFill="1" applyAlignment="1">
      <alignment horizontal="left" vertical="center"/>
    </xf>
    <xf numFmtId="0" fontId="13" fillId="4" borderId="18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11" fillId="0" borderId="17" xfId="0" applyFont="1" applyBorder="1" applyAlignment="1">
      <alignment vertical="center"/>
    </xf>
    <xf numFmtId="0" fontId="11" fillId="0" borderId="51" xfId="0" applyFont="1" applyBorder="1" applyAlignment="1">
      <alignment vertical="center" wrapText="1"/>
    </xf>
    <xf numFmtId="0" fontId="11" fillId="0" borderId="55" xfId="0" applyFont="1" applyBorder="1" applyAlignment="1">
      <alignment vertical="center" wrapText="1"/>
    </xf>
    <xf numFmtId="0" fontId="11" fillId="0" borderId="50" xfId="0" applyFont="1" applyBorder="1" applyAlignment="1">
      <alignment vertical="center" wrapText="1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34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1" fillId="8" borderId="26" xfId="0" applyFont="1" applyFill="1" applyBorder="1" applyAlignment="1">
      <alignment horizontal="center" vertical="center" wrapText="1" readingOrder="1"/>
    </xf>
    <xf numFmtId="0" fontId="11" fillId="8" borderId="28" xfId="0" applyFont="1" applyFill="1" applyBorder="1" applyAlignment="1">
      <alignment horizontal="center" vertical="center" wrapText="1" readingOrder="1"/>
    </xf>
    <xf numFmtId="0" fontId="11" fillId="8" borderId="29" xfId="0" applyFont="1" applyFill="1" applyBorder="1" applyAlignment="1">
      <alignment horizontal="center" vertical="center" wrapText="1" readingOrder="1"/>
    </xf>
    <xf numFmtId="0" fontId="11" fillId="8" borderId="30" xfId="0" applyFont="1" applyFill="1" applyBorder="1" applyAlignment="1">
      <alignment horizontal="center" vertical="center" wrapText="1" readingOrder="1"/>
    </xf>
    <xf numFmtId="0" fontId="8" fillId="0" borderId="45" xfId="0" applyFont="1" applyBorder="1" applyAlignment="1" applyProtection="1">
      <alignment horizontal="left" vertical="top" wrapText="1"/>
      <protection locked="0"/>
    </xf>
    <xf numFmtId="0" fontId="8" fillId="9" borderId="40" xfId="0" applyFont="1" applyFill="1" applyBorder="1" applyAlignment="1" applyProtection="1">
      <alignment horizontal="center" vertical="center" wrapText="1"/>
      <protection locked="0"/>
    </xf>
    <xf numFmtId="165" fontId="8" fillId="9" borderId="40" xfId="0" applyNumberFormat="1" applyFont="1" applyFill="1" applyBorder="1" applyAlignment="1" applyProtection="1">
      <alignment horizontal="right" vertical="center" wrapText="1"/>
      <protection locked="0"/>
    </xf>
    <xf numFmtId="0" fontId="8" fillId="9" borderId="42" xfId="0" applyFont="1" applyFill="1" applyBorder="1" applyAlignment="1" applyProtection="1">
      <alignment horizontal="center" vertical="center" wrapText="1"/>
      <protection locked="0"/>
    </xf>
    <xf numFmtId="165" fontId="8" fillId="9" borderId="37" xfId="0" applyNumberFormat="1" applyFont="1" applyFill="1" applyBorder="1" applyAlignment="1" applyProtection="1">
      <alignment horizontal="right" vertical="center" wrapText="1"/>
      <protection locked="0"/>
    </xf>
    <xf numFmtId="0" fontId="8" fillId="9" borderId="36" xfId="0" applyFont="1" applyFill="1" applyBorder="1" applyAlignment="1" applyProtection="1">
      <alignment horizontal="center" vertical="center" wrapText="1"/>
      <protection locked="0"/>
    </xf>
    <xf numFmtId="0" fontId="8" fillId="0" borderId="44" xfId="0" applyFont="1" applyBorder="1" applyAlignment="1" applyProtection="1">
      <alignment horizontal="left" vertical="top" wrapText="1"/>
      <protection locked="0"/>
    </xf>
    <xf numFmtId="0" fontId="8" fillId="9" borderId="39" xfId="0" applyFont="1" applyFill="1" applyBorder="1" applyAlignment="1" applyProtection="1">
      <alignment horizontal="center" vertical="center" wrapText="1"/>
      <protection locked="0"/>
    </xf>
    <xf numFmtId="0" fontId="8" fillId="9" borderId="38" xfId="0" applyFont="1" applyFill="1" applyBorder="1" applyAlignment="1" applyProtection="1">
      <alignment horizontal="center" vertical="center" wrapText="1"/>
      <protection locked="0"/>
    </xf>
    <xf numFmtId="165" fontId="8" fillId="9" borderId="38" xfId="0" applyNumberFormat="1" applyFont="1" applyFill="1" applyBorder="1" applyAlignment="1" applyProtection="1">
      <alignment horizontal="right" vertical="center" wrapText="1"/>
      <protection locked="0"/>
    </xf>
    <xf numFmtId="0" fontId="12" fillId="0" borderId="59" xfId="0" applyFont="1" applyBorder="1" applyAlignment="1" applyProtection="1">
      <alignment horizontal="left" vertical="top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2" fontId="12" fillId="7" borderId="18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48" xfId="0" applyFont="1" applyBorder="1" applyAlignment="1" applyProtection="1">
      <alignment vertical="center" wrapText="1"/>
      <protection locked="0"/>
    </xf>
    <xf numFmtId="0" fontId="11" fillId="0" borderId="55" xfId="0" applyFont="1" applyBorder="1" applyAlignment="1" applyProtection="1">
      <alignment vertical="center" wrapText="1"/>
      <protection locked="0"/>
    </xf>
    <xf numFmtId="0" fontId="11" fillId="0" borderId="38" xfId="0" applyFont="1" applyBorder="1" applyAlignment="1" applyProtection="1">
      <alignment vertical="center" wrapText="1"/>
      <protection locked="0"/>
    </xf>
    <xf numFmtId="0" fontId="11" fillId="0" borderId="17" xfId="0" applyFont="1" applyBorder="1" applyAlignment="1" applyProtection="1">
      <alignment vertical="center" wrapText="1"/>
      <protection locked="0"/>
    </xf>
    <xf numFmtId="0" fontId="13" fillId="4" borderId="58" xfId="0" applyFont="1" applyFill="1" applyBorder="1" applyAlignment="1">
      <alignment horizontal="left" vertical="center"/>
    </xf>
    <xf numFmtId="0" fontId="13" fillId="4" borderId="41" xfId="0" applyFont="1" applyFill="1" applyBorder="1" applyAlignment="1">
      <alignment horizontal="left" vertical="center"/>
    </xf>
    <xf numFmtId="0" fontId="13" fillId="4" borderId="56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169" formatCode="[$-10409]#,##0;\-#,##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168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2" tint="-9.9978637043366805E-2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bottom style="thin">
          <color theme="0" tint="-0.34998626667073579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auto="1"/>
        <name val="Roboto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2"/>
        <color rgb="FF000000"/>
        <name val="Roboto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 outline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4</xdr:col>
      <xdr:colOff>523875</xdr:colOff>
      <xdr:row>48</xdr:row>
      <xdr:rowOff>47625</xdr:rowOff>
    </xdr:from>
    <xdr:to>
      <xdr:col>5</xdr:col>
      <xdr:colOff>915032</xdr:colOff>
      <xdr:row>52</xdr:row>
      <xdr:rowOff>98122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8AC519-0764-4101-B1FC-5E3C7D17B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34175" y="15754350"/>
          <a:ext cx="1238882" cy="1020142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476250</xdr:colOff>
      <xdr:row>48</xdr:row>
      <xdr:rowOff>152323</xdr:rowOff>
    </xdr:from>
    <xdr:to>
      <xdr:col>4</xdr:col>
      <xdr:colOff>320040</xdr:colOff>
      <xdr:row>53</xdr:row>
      <xdr:rowOff>86991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28D0D46-CCD8-4EB1-93B1-55CF2D4A9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5350" y="15859048"/>
          <a:ext cx="2019300" cy="10814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1" totalsRowShown="0" headerRowDxfId="14" dataDxfId="13" headerRowBorderDxfId="11" tableBorderDxfId="12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>
      <calculatedColumnFormula>+Tabla1[[#This Row],[Física 
(E)]]/Tabla1[[#This Row],[Física
(C)]]*100%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7"/>
  <sheetViews>
    <sheetView showGridLines="0" tabSelected="1" zoomScale="85" zoomScaleNormal="85" zoomScaleSheetLayoutView="100" workbookViewId="0">
      <selection activeCell="B34" sqref="B34:J34"/>
    </sheetView>
  </sheetViews>
  <sheetFormatPr baseColWidth="10" defaultColWidth="10.85546875" defaultRowHeight="15"/>
  <cols>
    <col min="1" max="1" width="28.85546875" style="2" customWidth="1"/>
    <col min="2" max="2" width="34.5703125" style="2" customWidth="1"/>
    <col min="3" max="3" width="12.7109375" style="2" customWidth="1"/>
    <col min="4" max="4" width="19.85546875" style="2" bestFit="1" customWidth="1"/>
    <col min="5" max="5" width="12.7109375" style="2" customWidth="1"/>
    <col min="6" max="6" width="19.85546875" style="2" bestFit="1" customWidth="1"/>
    <col min="7" max="7" width="12.7109375" style="2" customWidth="1"/>
    <col min="8" max="8" width="18.42578125" style="2" bestFit="1" customWidth="1"/>
    <col min="9" max="10" width="12.7109375" style="2" customWidth="1"/>
    <col min="11" max="11" width="11.42578125" style="2"/>
  </cols>
  <sheetData>
    <row r="1" spans="1:11" ht="16.5" thickBot="1">
      <c r="A1" s="71"/>
      <c r="B1" s="72" t="s">
        <v>69</v>
      </c>
      <c r="C1" s="73"/>
      <c r="D1" s="73"/>
      <c r="E1" s="73"/>
      <c r="F1" s="73"/>
      <c r="G1" s="73"/>
      <c r="H1" s="73"/>
      <c r="I1" s="73"/>
      <c r="J1" s="74"/>
      <c r="K1" s="1"/>
    </row>
    <row r="2" spans="1:11" ht="32.25" thickBot="1">
      <c r="A2" s="75"/>
      <c r="B2" s="76" t="s">
        <v>0</v>
      </c>
      <c r="C2" s="77"/>
      <c r="D2" s="76" t="s">
        <v>1</v>
      </c>
      <c r="E2" s="77"/>
      <c r="F2" s="77"/>
      <c r="G2" s="77"/>
      <c r="H2" s="78"/>
      <c r="I2" s="79" t="s">
        <v>2</v>
      </c>
      <c r="J2" s="80" t="s">
        <v>3</v>
      </c>
      <c r="K2" s="1"/>
    </row>
    <row r="3" spans="1:11" ht="20.25" customHeight="1" thickBot="1">
      <c r="A3" s="81"/>
      <c r="B3" s="37" t="s">
        <v>4</v>
      </c>
      <c r="C3" s="38"/>
      <c r="D3" s="37"/>
      <c r="E3" s="38"/>
      <c r="F3" s="38"/>
      <c r="G3" s="38"/>
      <c r="H3" s="39"/>
      <c r="I3" s="40"/>
      <c r="J3" s="41"/>
      <c r="K3" s="1"/>
    </row>
    <row r="4" spans="1:11" ht="9" customHeight="1">
      <c r="A4" s="42"/>
      <c r="B4" s="43"/>
      <c r="C4" s="43"/>
      <c r="D4" s="44"/>
      <c r="E4" s="44"/>
      <c r="F4" s="44"/>
      <c r="G4" s="44"/>
      <c r="H4" s="44"/>
      <c r="I4" s="43"/>
      <c r="J4" s="45"/>
      <c r="K4" s="1"/>
    </row>
    <row r="5" spans="1:11" ht="3" customHeight="1">
      <c r="A5" s="46"/>
      <c r="B5" s="47"/>
      <c r="C5" s="47"/>
      <c r="D5" s="47"/>
      <c r="E5" s="47"/>
      <c r="F5" s="47"/>
      <c r="G5" s="47"/>
      <c r="H5" s="47"/>
      <c r="I5" s="47"/>
      <c r="J5" s="48"/>
      <c r="K5" s="1"/>
    </row>
    <row r="6" spans="1:11" ht="15.75">
      <c r="A6" s="82" t="s">
        <v>5</v>
      </c>
      <c r="B6" s="83"/>
      <c r="C6" s="83"/>
      <c r="D6" s="83"/>
      <c r="E6" s="83"/>
      <c r="F6" s="83"/>
      <c r="G6" s="83"/>
      <c r="H6" s="83"/>
      <c r="I6" s="83"/>
      <c r="J6" s="84"/>
      <c r="K6" s="1"/>
    </row>
    <row r="7" spans="1:11" ht="15.75">
      <c r="A7" s="85" t="s">
        <v>6</v>
      </c>
      <c r="B7" s="86"/>
      <c r="C7" s="86"/>
      <c r="D7" s="86"/>
      <c r="E7" s="86"/>
      <c r="F7" s="86"/>
      <c r="G7" s="86"/>
      <c r="H7" s="86"/>
      <c r="I7" s="86"/>
      <c r="J7" s="87"/>
      <c r="K7" s="1"/>
    </row>
    <row r="8" spans="1:11" ht="15.75">
      <c r="A8" s="88" t="s">
        <v>7</v>
      </c>
      <c r="B8" s="9" t="s">
        <v>49</v>
      </c>
      <c r="C8" s="9"/>
      <c r="D8" s="9"/>
      <c r="E8" s="9"/>
      <c r="F8" s="9"/>
      <c r="G8" s="9"/>
      <c r="H8" s="9"/>
      <c r="I8" s="9"/>
      <c r="J8" s="9"/>
      <c r="K8" s="1"/>
    </row>
    <row r="9" spans="1:11" ht="15" customHeight="1">
      <c r="A9" s="59" t="s">
        <v>34</v>
      </c>
      <c r="B9" s="9" t="s">
        <v>50</v>
      </c>
      <c r="C9" s="9"/>
      <c r="D9" s="9"/>
      <c r="E9" s="9"/>
      <c r="F9" s="9"/>
      <c r="G9" s="9"/>
      <c r="H9" s="9"/>
      <c r="I9" s="9"/>
      <c r="J9" s="9"/>
      <c r="K9" s="1"/>
    </row>
    <row r="10" spans="1:11" ht="15.75">
      <c r="A10" s="59" t="s">
        <v>35</v>
      </c>
      <c r="B10" s="9" t="s">
        <v>51</v>
      </c>
      <c r="C10" s="9"/>
      <c r="D10" s="9"/>
      <c r="E10" s="9"/>
      <c r="F10" s="9"/>
      <c r="G10" s="9"/>
      <c r="H10" s="9"/>
      <c r="I10" s="9"/>
      <c r="J10" s="9"/>
      <c r="K10" s="1"/>
    </row>
    <row r="11" spans="1:11" ht="36.75" customHeight="1">
      <c r="A11" s="88" t="s">
        <v>8</v>
      </c>
      <c r="B11" s="10" t="s">
        <v>64</v>
      </c>
      <c r="C11" s="10"/>
      <c r="D11" s="10"/>
      <c r="E11" s="10"/>
      <c r="F11" s="10"/>
      <c r="G11" s="10"/>
      <c r="H11" s="10"/>
      <c r="I11" s="10"/>
      <c r="J11" s="10"/>
    </row>
    <row r="12" spans="1:11" ht="27.75" customHeight="1">
      <c r="A12" s="88" t="s">
        <v>9</v>
      </c>
      <c r="B12" s="11" t="s">
        <v>65</v>
      </c>
      <c r="C12" s="11"/>
      <c r="D12" s="11"/>
      <c r="E12" s="11"/>
      <c r="F12" s="11"/>
      <c r="G12" s="11"/>
      <c r="H12" s="11"/>
      <c r="I12" s="11"/>
      <c r="J12" s="11"/>
    </row>
    <row r="13" spans="1:11" ht="15.75">
      <c r="A13" s="82" t="s">
        <v>10</v>
      </c>
      <c r="B13" s="83"/>
      <c r="C13" s="83"/>
      <c r="D13" s="83"/>
      <c r="E13" s="83"/>
      <c r="F13" s="83"/>
      <c r="G13" s="83"/>
      <c r="H13" s="83"/>
      <c r="I13" s="83"/>
      <c r="J13" s="84"/>
    </row>
    <row r="14" spans="1:11" ht="15.75">
      <c r="A14" s="88" t="s">
        <v>11</v>
      </c>
      <c r="B14" s="49">
        <v>1</v>
      </c>
      <c r="C14" s="50" t="str">
        <f>IFERROR(VLOOKUP(B14,'[1]Validacion datos'!A2:B5,2,FALSE),"")</f>
        <v>DESARROLLO INSTITUCIONAL</v>
      </c>
      <c r="D14" s="50"/>
      <c r="E14" s="50"/>
      <c r="F14" s="50"/>
      <c r="G14" s="50"/>
      <c r="H14" s="50"/>
      <c r="I14" s="50"/>
      <c r="J14" s="50"/>
    </row>
    <row r="15" spans="1:11" ht="15.75">
      <c r="A15" s="88" t="s">
        <v>12</v>
      </c>
      <c r="B15" s="51">
        <v>1.1000000000000001</v>
      </c>
      <c r="C15" s="50" t="str">
        <f>IFERROR(VLOOKUP(B15,'[1]Validacion datos'!A8:B26,2,FALSE),"")</f>
        <v>Administración pública transparente, eficiente y orientada</v>
      </c>
      <c r="D15" s="50"/>
      <c r="E15" s="50"/>
      <c r="F15" s="50"/>
      <c r="G15" s="50"/>
      <c r="H15" s="50"/>
      <c r="I15" s="50"/>
      <c r="J15" s="50"/>
    </row>
    <row r="16" spans="1:11" ht="25.5" customHeight="1">
      <c r="A16" s="88" t="s">
        <v>13</v>
      </c>
      <c r="B16" s="51" t="s">
        <v>46</v>
      </c>
      <c r="C16" s="50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50"/>
      <c r="E16" s="50"/>
      <c r="F16" s="50"/>
      <c r="G16" s="50"/>
      <c r="H16" s="50"/>
      <c r="I16" s="50"/>
      <c r="J16" s="50"/>
    </row>
    <row r="17" spans="1:11" ht="15.75">
      <c r="A17" s="82" t="s">
        <v>14</v>
      </c>
      <c r="B17" s="83"/>
      <c r="C17" s="83"/>
      <c r="D17" s="83"/>
      <c r="E17" s="83"/>
      <c r="F17" s="83"/>
      <c r="G17" s="83"/>
      <c r="H17" s="83"/>
      <c r="I17" s="83"/>
      <c r="J17" s="84"/>
    </row>
    <row r="18" spans="1:11" ht="15.75">
      <c r="A18" s="88" t="s">
        <v>15</v>
      </c>
      <c r="B18" s="12" t="s">
        <v>52</v>
      </c>
      <c r="C18" s="13"/>
      <c r="D18" s="13"/>
      <c r="E18" s="13"/>
      <c r="F18" s="13"/>
      <c r="G18" s="13"/>
      <c r="H18" s="13"/>
      <c r="I18" s="13"/>
      <c r="J18" s="14"/>
    </row>
    <row r="19" spans="1:11" ht="34.5" customHeight="1">
      <c r="A19" s="89" t="s">
        <v>16</v>
      </c>
      <c r="B19" s="15" t="s">
        <v>53</v>
      </c>
      <c r="C19" s="16"/>
      <c r="D19" s="16"/>
      <c r="E19" s="16"/>
      <c r="F19" s="16"/>
      <c r="G19" s="16"/>
      <c r="H19" s="16"/>
      <c r="I19" s="16"/>
      <c r="J19" s="17"/>
    </row>
    <row r="20" spans="1:11" ht="17.25" customHeight="1">
      <c r="A20" s="90" t="s">
        <v>77</v>
      </c>
      <c r="B20" s="18" t="s">
        <v>54</v>
      </c>
      <c r="C20" s="19"/>
      <c r="D20" s="19"/>
      <c r="E20" s="19"/>
      <c r="F20" s="19"/>
      <c r="G20" s="19"/>
      <c r="H20" s="19"/>
      <c r="I20" s="19"/>
      <c r="J20" s="20"/>
    </row>
    <row r="21" spans="1:11" ht="36.75" customHeight="1">
      <c r="A21" s="91" t="s">
        <v>36</v>
      </c>
      <c r="B21" s="16" t="s">
        <v>66</v>
      </c>
      <c r="C21" s="16"/>
      <c r="D21" s="16"/>
      <c r="E21" s="16"/>
      <c r="F21" s="16"/>
      <c r="G21" s="16"/>
      <c r="H21" s="16"/>
      <c r="I21" s="16"/>
      <c r="J21" s="17"/>
      <c r="K21" s="1"/>
    </row>
    <row r="22" spans="1:11" ht="15.75">
      <c r="A22" s="82" t="s">
        <v>17</v>
      </c>
      <c r="B22" s="83"/>
      <c r="C22" s="83"/>
      <c r="D22" s="83"/>
      <c r="E22" s="83"/>
      <c r="F22" s="83"/>
      <c r="G22" s="83"/>
      <c r="H22" s="83"/>
      <c r="I22" s="83"/>
      <c r="J22" s="84"/>
    </row>
    <row r="23" spans="1:11" ht="15.75">
      <c r="A23" s="85" t="s">
        <v>18</v>
      </c>
      <c r="B23" s="86"/>
      <c r="C23" s="86"/>
      <c r="D23" s="86"/>
      <c r="E23" s="86"/>
      <c r="F23" s="86"/>
      <c r="G23" s="86"/>
      <c r="H23" s="86"/>
      <c r="I23" s="86"/>
      <c r="J23" s="87"/>
      <c r="K23" s="1"/>
    </row>
    <row r="24" spans="1:11" ht="15" customHeight="1">
      <c r="A24" s="92" t="s">
        <v>19</v>
      </c>
      <c r="B24" s="93"/>
      <c r="C24" s="94" t="s">
        <v>20</v>
      </c>
      <c r="D24" s="95"/>
      <c r="E24" s="95"/>
      <c r="F24" s="95" t="s">
        <v>21</v>
      </c>
      <c r="G24" s="95"/>
      <c r="H24" s="93"/>
      <c r="I24" s="94" t="s">
        <v>22</v>
      </c>
      <c r="J24" s="96"/>
    </row>
    <row r="25" spans="1:11" ht="15.75">
      <c r="A25" s="52">
        <v>694496789</v>
      </c>
      <c r="B25" s="53"/>
      <c r="C25" s="54">
        <v>694496789</v>
      </c>
      <c r="D25" s="55"/>
      <c r="E25" s="56"/>
      <c r="F25" s="54">
        <v>280079441.64999998</v>
      </c>
      <c r="G25" s="55"/>
      <c r="H25" s="56"/>
      <c r="I25" s="57">
        <f>+IF(F25&gt;0,F25/C25,0)</f>
        <v>0.403283997976843</v>
      </c>
      <c r="J25" s="58"/>
    </row>
    <row r="26" spans="1:11" ht="15.75">
      <c r="A26" s="85" t="s">
        <v>23</v>
      </c>
      <c r="B26" s="86"/>
      <c r="C26" s="86"/>
      <c r="D26" s="86"/>
      <c r="E26" s="86"/>
      <c r="F26" s="86"/>
      <c r="G26" s="86"/>
      <c r="H26" s="86"/>
      <c r="I26" s="86"/>
      <c r="J26" s="87"/>
      <c r="K26" s="1"/>
    </row>
    <row r="27" spans="1:11" ht="15.75">
      <c r="A27" s="59"/>
      <c r="B27" s="60"/>
      <c r="C27" s="97" t="s">
        <v>45</v>
      </c>
      <c r="D27" s="61"/>
      <c r="E27" s="97" t="s">
        <v>47</v>
      </c>
      <c r="F27" s="61"/>
      <c r="G27" s="97" t="s">
        <v>48</v>
      </c>
      <c r="H27" s="97"/>
      <c r="I27" s="97" t="s">
        <v>24</v>
      </c>
      <c r="J27" s="62"/>
    </row>
    <row r="28" spans="1:11" ht="47.25">
      <c r="A28" s="98" t="s">
        <v>25</v>
      </c>
      <c r="B28" s="99" t="s">
        <v>26</v>
      </c>
      <c r="C28" s="99" t="s">
        <v>37</v>
      </c>
      <c r="D28" s="99" t="s">
        <v>38</v>
      </c>
      <c r="E28" s="99" t="s">
        <v>39</v>
      </c>
      <c r="F28" s="99" t="s">
        <v>40</v>
      </c>
      <c r="G28" s="99" t="s">
        <v>41</v>
      </c>
      <c r="H28" s="99" t="s">
        <v>42</v>
      </c>
      <c r="I28" s="99" t="s">
        <v>43</v>
      </c>
      <c r="J28" s="100" t="s">
        <v>44</v>
      </c>
    </row>
    <row r="29" spans="1:11" ht="94.5">
      <c r="A29" s="101" t="s">
        <v>55</v>
      </c>
      <c r="B29" s="21" t="s">
        <v>59</v>
      </c>
      <c r="C29" s="102">
        <v>2964</v>
      </c>
      <c r="D29" s="103">
        <v>351119890</v>
      </c>
      <c r="E29" s="104">
        <v>814</v>
      </c>
      <c r="F29" s="105">
        <v>105401067.47</v>
      </c>
      <c r="G29" s="106">
        <v>814</v>
      </c>
      <c r="H29" s="105">
        <v>95721843.400000006</v>
      </c>
      <c r="I29" s="63">
        <f>+Tabla1[[#This Row],[Física 
(E)]]/Tabla1[[#This Row],[Física
(C)]]*100%</f>
        <v>1</v>
      </c>
      <c r="J29" s="64">
        <f>Tabla1[[#This Row],[Financiera 
 (F)]]/Tabla1[[#This Row],[Financiera
(D)]]</f>
        <v>0.908167684613299</v>
      </c>
    </row>
    <row r="30" spans="1:11" ht="47.25" customHeight="1">
      <c r="A30" s="107" t="s">
        <v>57</v>
      </c>
      <c r="B30" s="22" t="s">
        <v>60</v>
      </c>
      <c r="C30" s="102">
        <v>5</v>
      </c>
      <c r="D30" s="105">
        <v>36929969.359999999</v>
      </c>
      <c r="E30" s="108">
        <v>0</v>
      </c>
      <c r="F30" s="105">
        <v>9550000</v>
      </c>
      <c r="G30" s="109">
        <v>0</v>
      </c>
      <c r="H30" s="110">
        <v>9609079.8399999999</v>
      </c>
      <c r="I30" s="63">
        <v>0</v>
      </c>
      <c r="J30" s="65">
        <f>Tabla1[[#This Row],[Financiera 
 (F)]]/Tabla1[[#This Row],[Financiera
(D)]]</f>
        <v>1.0061863706806282</v>
      </c>
    </row>
    <row r="31" spans="1:11" ht="48.75" customHeight="1">
      <c r="A31" s="111" t="s">
        <v>61</v>
      </c>
      <c r="B31" s="22" t="s">
        <v>62</v>
      </c>
      <c r="C31" s="112">
        <v>630</v>
      </c>
      <c r="D31" s="105">
        <v>23119062</v>
      </c>
      <c r="E31" s="104">
        <v>160</v>
      </c>
      <c r="F31" s="105">
        <v>4520000</v>
      </c>
      <c r="G31" s="104">
        <v>161</v>
      </c>
      <c r="H31" s="105">
        <v>4688635.8</v>
      </c>
      <c r="I31" s="113">
        <f>Tabla1[[#This Row],[Física 
(E)]]/Tabla1[[#This Row],[Física
(C)]]*100</f>
        <v>100.62500000000001</v>
      </c>
      <c r="J31" s="65">
        <f>Tabla1[[#This Row],[Financiera 
 (F)]]/Tabla1[[#This Row],[Financiera
(D)]]</f>
        <v>1.0373088053097346</v>
      </c>
    </row>
    <row r="32" spans="1:11" ht="15.75">
      <c r="A32" s="82" t="s">
        <v>27</v>
      </c>
      <c r="B32" s="83"/>
      <c r="C32" s="83"/>
      <c r="D32" s="83"/>
      <c r="E32" s="83"/>
      <c r="F32" s="83"/>
      <c r="G32" s="83"/>
      <c r="H32" s="83"/>
      <c r="I32" s="83"/>
      <c r="J32" s="84"/>
    </row>
    <row r="33" spans="1:11" ht="15.75">
      <c r="A33" s="85" t="s">
        <v>28</v>
      </c>
      <c r="B33" s="86"/>
      <c r="C33" s="86"/>
      <c r="D33" s="86"/>
      <c r="E33" s="86"/>
      <c r="F33" s="86"/>
      <c r="G33" s="86"/>
      <c r="H33" s="86"/>
      <c r="I33" s="86"/>
      <c r="J33" s="87"/>
      <c r="K33" s="1"/>
    </row>
    <row r="34" spans="1:11" ht="18.75" customHeight="1">
      <c r="A34" s="66" t="s">
        <v>29</v>
      </c>
      <c r="B34" s="23" t="s">
        <v>55</v>
      </c>
      <c r="C34" s="23"/>
      <c r="D34" s="23"/>
      <c r="E34" s="23"/>
      <c r="F34" s="23"/>
      <c r="G34" s="23"/>
      <c r="H34" s="23"/>
      <c r="I34" s="23"/>
      <c r="J34" s="24"/>
    </row>
    <row r="35" spans="1:11" ht="33.75" customHeight="1">
      <c r="A35" s="114" t="s">
        <v>30</v>
      </c>
      <c r="B35" s="25" t="s">
        <v>56</v>
      </c>
      <c r="C35" s="26"/>
      <c r="D35" s="26"/>
      <c r="E35" s="26"/>
      <c r="F35" s="26"/>
      <c r="G35" s="26"/>
      <c r="H35" s="26"/>
      <c r="I35" s="26"/>
      <c r="J35" s="27"/>
    </row>
    <row r="36" spans="1:11" ht="51.75" customHeight="1">
      <c r="A36" s="115" t="s">
        <v>31</v>
      </c>
      <c r="B36" s="28" t="s">
        <v>67</v>
      </c>
      <c r="C36" s="29"/>
      <c r="D36" s="29"/>
      <c r="E36" s="29"/>
      <c r="F36" s="29"/>
      <c r="G36" s="29"/>
      <c r="H36" s="29"/>
      <c r="I36" s="29"/>
      <c r="J36" s="30"/>
    </row>
    <row r="37" spans="1:11" ht="69.75" customHeight="1">
      <c r="A37" s="115" t="s">
        <v>32</v>
      </c>
      <c r="B37" s="28" t="s">
        <v>78</v>
      </c>
      <c r="C37" s="29"/>
      <c r="D37" s="29"/>
      <c r="E37" s="29"/>
      <c r="F37" s="29"/>
      <c r="G37" s="29"/>
      <c r="H37" s="29"/>
      <c r="I37" s="29"/>
      <c r="J37" s="30"/>
    </row>
    <row r="38" spans="1:11" ht="15.75">
      <c r="A38" s="67" t="s">
        <v>29</v>
      </c>
      <c r="B38" s="23" t="s">
        <v>57</v>
      </c>
      <c r="C38" s="23"/>
      <c r="D38" s="23"/>
      <c r="E38" s="23"/>
      <c r="F38" s="23"/>
      <c r="G38" s="23"/>
      <c r="H38" s="23"/>
      <c r="I38" s="23"/>
      <c r="J38" s="24"/>
    </row>
    <row r="39" spans="1:11" ht="50.25" customHeight="1">
      <c r="A39" s="116" t="s">
        <v>30</v>
      </c>
      <c r="B39" s="28" t="s">
        <v>58</v>
      </c>
      <c r="C39" s="29"/>
      <c r="D39" s="29"/>
      <c r="E39" s="29"/>
      <c r="F39" s="29"/>
      <c r="G39" s="29"/>
      <c r="H39" s="29"/>
      <c r="I39" s="29"/>
      <c r="J39" s="30"/>
    </row>
    <row r="40" spans="1:11" ht="15.75">
      <c r="A40" s="115" t="s">
        <v>31</v>
      </c>
      <c r="B40" s="28" t="s">
        <v>68</v>
      </c>
      <c r="C40" s="29"/>
      <c r="D40" s="29"/>
      <c r="E40" s="29"/>
      <c r="F40" s="29"/>
      <c r="G40" s="29"/>
      <c r="H40" s="29"/>
      <c r="I40" s="29"/>
      <c r="J40" s="30"/>
    </row>
    <row r="41" spans="1:11" ht="37.5" customHeight="1">
      <c r="A41" s="117" t="s">
        <v>32</v>
      </c>
      <c r="B41" s="68" t="s">
        <v>74</v>
      </c>
      <c r="C41" s="69"/>
      <c r="D41" s="69"/>
      <c r="E41" s="69"/>
      <c r="F41" s="69"/>
      <c r="G41" s="69"/>
      <c r="H41" s="69"/>
      <c r="I41" s="69"/>
      <c r="J41" s="70"/>
    </row>
    <row r="42" spans="1:11" ht="15.75">
      <c r="A42" s="66" t="s">
        <v>29</v>
      </c>
      <c r="B42" s="23" t="s">
        <v>61</v>
      </c>
      <c r="C42" s="23"/>
      <c r="D42" s="23"/>
      <c r="E42" s="23"/>
      <c r="F42" s="23"/>
      <c r="G42" s="23"/>
      <c r="H42" s="23"/>
      <c r="I42" s="23"/>
      <c r="J42" s="24"/>
    </row>
    <row r="43" spans="1:11" ht="46.5" customHeight="1">
      <c r="A43" s="114" t="s">
        <v>30</v>
      </c>
      <c r="B43" s="31" t="s">
        <v>63</v>
      </c>
      <c r="C43" s="32"/>
      <c r="D43" s="32"/>
      <c r="E43" s="32"/>
      <c r="F43" s="32"/>
      <c r="G43" s="32"/>
      <c r="H43" s="32"/>
      <c r="I43" s="32"/>
      <c r="J43" s="33"/>
    </row>
    <row r="44" spans="1:11" ht="32.25" customHeight="1">
      <c r="A44" s="115" t="s">
        <v>31</v>
      </c>
      <c r="B44" s="28" t="s">
        <v>79</v>
      </c>
      <c r="C44" s="29"/>
      <c r="D44" s="29"/>
      <c r="E44" s="29"/>
      <c r="F44" s="29"/>
      <c r="G44" s="29"/>
      <c r="H44" s="29"/>
      <c r="I44" s="29"/>
      <c r="J44" s="30"/>
    </row>
    <row r="45" spans="1:11" ht="117.75" customHeight="1">
      <c r="A45" s="115" t="s">
        <v>32</v>
      </c>
      <c r="B45" s="28" t="s">
        <v>80</v>
      </c>
      <c r="C45" s="29"/>
      <c r="D45" s="29"/>
      <c r="E45" s="29"/>
      <c r="F45" s="29"/>
      <c r="G45" s="29"/>
      <c r="H45" s="29"/>
      <c r="I45" s="29"/>
      <c r="J45" s="30"/>
    </row>
    <row r="46" spans="1:11" ht="15.75">
      <c r="A46" s="118" t="s">
        <v>76</v>
      </c>
      <c r="B46" s="119"/>
      <c r="C46" s="119"/>
      <c r="D46" s="119"/>
      <c r="E46" s="119"/>
      <c r="F46" s="119"/>
      <c r="G46" s="119"/>
      <c r="H46" s="119"/>
      <c r="I46" s="119"/>
      <c r="J46" s="120"/>
    </row>
    <row r="47" spans="1:11" ht="15.75">
      <c r="A47" s="121" t="s">
        <v>33</v>
      </c>
      <c r="B47" s="122"/>
      <c r="C47" s="122"/>
      <c r="D47" s="122"/>
      <c r="E47" s="122"/>
      <c r="F47" s="122"/>
      <c r="G47" s="122"/>
      <c r="H47" s="122"/>
      <c r="I47" s="122"/>
      <c r="J47" s="123"/>
      <c r="K47" s="1"/>
    </row>
    <row r="48" spans="1:11" ht="15.75">
      <c r="A48" s="34" t="s">
        <v>75</v>
      </c>
      <c r="B48" s="35"/>
      <c r="C48" s="35"/>
      <c r="D48" s="35"/>
      <c r="E48" s="35"/>
      <c r="F48" s="35"/>
      <c r="G48" s="35"/>
      <c r="H48" s="35"/>
      <c r="I48" s="35"/>
      <c r="J48" s="36"/>
    </row>
    <row r="49" spans="1:10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0" ht="30.75" customHeight="1">
      <c r="A50" s="8"/>
      <c r="B50" s="8"/>
      <c r="C50" s="8"/>
      <c r="D50" s="8"/>
      <c r="E50" s="8"/>
      <c r="F50" s="8"/>
      <c r="G50" s="8"/>
      <c r="H50" s="8"/>
      <c r="I50" s="8"/>
      <c r="J50" s="8"/>
    </row>
    <row r="52" spans="1:10">
      <c r="C52" s="6"/>
      <c r="D52" s="6"/>
      <c r="E52" s="6"/>
    </row>
    <row r="53" spans="1:10">
      <c r="C53" s="4"/>
      <c r="D53" s="4"/>
      <c r="E53" s="4"/>
    </row>
    <row r="54" spans="1:10">
      <c r="C54" s="4"/>
      <c r="D54" s="4"/>
      <c r="E54" s="4"/>
    </row>
    <row r="55" spans="1:10">
      <c r="C55" s="4"/>
      <c r="D55" s="4"/>
      <c r="E55" s="4"/>
    </row>
    <row r="56" spans="1:10">
      <c r="C56" s="7"/>
      <c r="D56" s="7"/>
      <c r="E56" s="7"/>
    </row>
    <row r="57" spans="1:10">
      <c r="C57" s="7"/>
      <c r="D57" s="7"/>
      <c r="E57" s="7"/>
    </row>
  </sheetData>
  <mergeCells count="59">
    <mergeCell ref="A4:J4"/>
    <mergeCell ref="B42:J42"/>
    <mergeCell ref="B43:J43"/>
    <mergeCell ref="B44:J44"/>
    <mergeCell ref="B45:J45"/>
    <mergeCell ref="B8:J8"/>
    <mergeCell ref="B11:J11"/>
    <mergeCell ref="B12:J12"/>
    <mergeCell ref="A13:J13"/>
    <mergeCell ref="C14:J14"/>
    <mergeCell ref="B9:J9"/>
    <mergeCell ref="B10:J10"/>
    <mergeCell ref="B34:J34"/>
    <mergeCell ref="B35:J35"/>
    <mergeCell ref="B36:J36"/>
    <mergeCell ref="B37:J37"/>
    <mergeCell ref="B1:J1"/>
    <mergeCell ref="B2:C2"/>
    <mergeCell ref="D2:H2"/>
    <mergeCell ref="B3:C3"/>
    <mergeCell ref="D3:H3"/>
    <mergeCell ref="A5:J5"/>
    <mergeCell ref="A6:J6"/>
    <mergeCell ref="A7:J7"/>
    <mergeCell ref="A25:B25"/>
    <mergeCell ref="B20:J20"/>
    <mergeCell ref="B21:J21"/>
    <mergeCell ref="A32:J32"/>
    <mergeCell ref="A33:J33"/>
    <mergeCell ref="A22:J22"/>
    <mergeCell ref="A23:J23"/>
    <mergeCell ref="A24:B24"/>
    <mergeCell ref="I24:J24"/>
    <mergeCell ref="C24:E24"/>
    <mergeCell ref="F24:H24"/>
    <mergeCell ref="I25:J25"/>
    <mergeCell ref="A26:J26"/>
    <mergeCell ref="C27:D27"/>
    <mergeCell ref="G27:H27"/>
    <mergeCell ref="I27:J27"/>
    <mergeCell ref="C25:E25"/>
    <mergeCell ref="F25:H25"/>
    <mergeCell ref="E27:F27"/>
    <mergeCell ref="C52:E52"/>
    <mergeCell ref="C15:J15"/>
    <mergeCell ref="C56:E56"/>
    <mergeCell ref="C57:E57"/>
    <mergeCell ref="A46:J46"/>
    <mergeCell ref="A47:J47"/>
    <mergeCell ref="A48:J48"/>
    <mergeCell ref="A50:J50"/>
    <mergeCell ref="B38:J38"/>
    <mergeCell ref="B39:J39"/>
    <mergeCell ref="B40:J40"/>
    <mergeCell ref="B41:J41"/>
    <mergeCell ref="C16:J16"/>
    <mergeCell ref="A17:J17"/>
    <mergeCell ref="B18:J18"/>
    <mergeCell ref="B19:J19"/>
  </mergeCells>
  <phoneticPr fontId="6" type="noConversion"/>
  <dataValidations xWindow="782" yWindow="747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8:J49" xr:uid="{00000000-0002-0000-0000-000008000000}"/>
    <dataValidation allowBlank="1" showInputMessage="1" showErrorMessage="1" prompt="De existir desvío, explicar razones." sqref="B37 C37:J38 I29:I31 F29 B30:E31 G30:H31" xr:uid="{00000000-0002-0000-0000-000009000000}"/>
    <dataValidation allowBlank="1" showInputMessage="1" showErrorMessage="1" prompt="1. Describir lo plasmado en el presupuesto_x000a_2. Describir lo alcanzado en términos financieros y de producción " sqref="B36:J36 B40:J40" xr:uid="{00000000-0002-0000-0000-00000A000000}"/>
    <dataValidation allowBlank="1" showInputMessage="1" showErrorMessage="1" prompt="¿En qué consiste el producto? su objetivo" sqref="B35:J35" xr:uid="{00000000-0002-0000-0000-00000B000000}"/>
    <dataValidation allowBlank="1" showInputMessage="1" showErrorMessage="1" prompt="Nombre del producto" sqref="B34:J34 A29:E29 G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52" fitToWidth="0" fitToHeight="0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9D014-40B1-4AC0-87C4-0C8168F1AD53}">
  <dimension ref="D4:H19"/>
  <sheetViews>
    <sheetView workbookViewId="0">
      <selection activeCell="D14" sqref="D14"/>
    </sheetView>
  </sheetViews>
  <sheetFormatPr baseColWidth="10" defaultRowHeight="15"/>
  <cols>
    <col min="4" max="4" width="95.5703125" customWidth="1"/>
  </cols>
  <sheetData>
    <row r="4" spans="4:8">
      <c r="E4">
        <v>160</v>
      </c>
      <c r="F4">
        <v>161</v>
      </c>
      <c r="G4">
        <f>F4/E4*100</f>
        <v>100.62500000000001</v>
      </c>
      <c r="H4">
        <f>G4-100</f>
        <v>0.62500000000001421</v>
      </c>
    </row>
    <row r="12" spans="4:8" ht="42.75">
      <c r="D12" s="5" t="s">
        <v>70</v>
      </c>
    </row>
    <row r="13" spans="4:8" ht="28.5">
      <c r="D13" s="5" t="s">
        <v>71</v>
      </c>
    </row>
    <row r="14" spans="4:8">
      <c r="D14" s="5" t="s">
        <v>72</v>
      </c>
    </row>
    <row r="19" spans="4:4" ht="42.75">
      <c r="D19" s="5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2T</vt:lpstr>
      <vt:lpstr>Hoja1</vt:lpstr>
      <vt:lpstr>'2T'!Área_de_impresión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2022-08-18T15:55:20Z</cp:lastPrinted>
  <dcterms:created xsi:type="dcterms:W3CDTF">2021-03-22T15:50:10Z</dcterms:created>
  <dcterms:modified xsi:type="dcterms:W3CDTF">2025-07-16T13:42:22Z</dcterms:modified>
</cp:coreProperties>
</file>