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Estadisticas Sectoriales\1. Sectores económicos\9. Turismo\3. Insumos\4. Fichas de carga\página web 2021\"/>
    </mc:Choice>
  </mc:AlternateContent>
  <xr:revisionPtr revIDLastSave="0" documentId="13_ncr:1_{688BC48F-F0CF-4903-B66F-8842C2B59D7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cuadro 6.3" sheetId="1" r:id="rId1"/>
  </sheets>
  <definedNames>
    <definedName name="_xlnm.Print_Area" localSheetId="0">'cuadro 6.3'!$A$1:$CR$10</definedName>
  </definedNames>
  <calcPr calcId="191029"/>
</workbook>
</file>

<file path=xl/calcChain.xml><?xml version="1.0" encoding="utf-8"?>
<calcChain xmlns="http://schemas.openxmlformats.org/spreadsheetml/2006/main">
  <c r="BV15" i="1" l="1"/>
  <c r="AU15" i="1"/>
  <c r="AU7" i="1" s="1"/>
  <c r="AM15" i="1"/>
  <c r="AB15" i="1"/>
  <c r="I15" i="1"/>
  <c r="E15" i="1"/>
  <c r="B15" i="1"/>
  <c r="BV14" i="1"/>
  <c r="AU14" i="1"/>
  <c r="AM14" i="1"/>
  <c r="AB14" i="1"/>
  <c r="I14" i="1"/>
  <c r="E14" i="1"/>
  <c r="B14" i="1"/>
  <c r="BV13" i="1"/>
  <c r="AM13" i="1"/>
  <c r="AM7" i="1" s="1"/>
  <c r="AB13" i="1"/>
  <c r="I13" i="1"/>
  <c r="I7" i="1" s="1"/>
  <c r="E13" i="1"/>
  <c r="B13" i="1"/>
  <c r="AM12" i="1"/>
  <c r="AB12" i="1"/>
  <c r="I12" i="1"/>
  <c r="E12" i="1"/>
  <c r="B12" i="1"/>
  <c r="AB11" i="1"/>
  <c r="I11" i="1"/>
  <c r="E11" i="1"/>
  <c r="B11" i="1"/>
  <c r="AB10" i="1"/>
  <c r="I10" i="1"/>
  <c r="E10" i="1"/>
  <c r="B10" i="1"/>
  <c r="AB9" i="1"/>
  <c r="I9" i="1"/>
  <c r="E9" i="1"/>
  <c r="B9" i="1"/>
  <c r="AB8" i="1"/>
  <c r="I8" i="1"/>
  <c r="E8" i="1"/>
  <c r="E7" i="1" s="1"/>
  <c r="B8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T7" i="1"/>
  <c r="AS7" i="1"/>
  <c r="AR7" i="1"/>
  <c r="AQ7" i="1"/>
  <c r="AP7" i="1"/>
  <c r="AO7" i="1"/>
  <c r="AN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H7" i="1"/>
  <c r="G7" i="1"/>
  <c r="F7" i="1"/>
  <c r="D7" i="1"/>
  <c r="C7" i="1"/>
  <c r="B7" i="1"/>
</calcChain>
</file>

<file path=xl/sharedStrings.xml><?xml version="1.0" encoding="utf-8"?>
<sst xmlns="http://schemas.openxmlformats.org/spreadsheetml/2006/main" count="88" uniqueCount="85">
  <si>
    <t xml:space="preserve">    Mes</t>
  </si>
  <si>
    <t xml:space="preserve">   Extranjeros</t>
  </si>
  <si>
    <t xml:space="preserve">   Dominicanos</t>
  </si>
  <si>
    <t>América del Norte</t>
  </si>
  <si>
    <t>Canadá</t>
  </si>
  <si>
    <t>Estados Unidos</t>
  </si>
  <si>
    <t>México</t>
  </si>
  <si>
    <t>América Central y el Caribe</t>
  </si>
  <si>
    <t>Aruba</t>
  </si>
  <si>
    <t xml:space="preserve">   Caicos y Turcas, Islas</t>
  </si>
  <si>
    <t>Costa Rica</t>
  </si>
  <si>
    <t>Cuba</t>
  </si>
  <si>
    <t>Curazao</t>
  </si>
  <si>
    <t>El Salvador</t>
  </si>
  <si>
    <t>Guadalupe</t>
  </si>
  <si>
    <t xml:space="preserve">   Guatemala</t>
  </si>
  <si>
    <t>Haití</t>
  </si>
  <si>
    <t>Honduras</t>
  </si>
  <si>
    <t>Jamaica</t>
  </si>
  <si>
    <t>Martinica</t>
  </si>
  <si>
    <t>Panamá</t>
  </si>
  <si>
    <t xml:space="preserve">   Puerto  Rico</t>
  </si>
  <si>
    <t>San Martín</t>
  </si>
  <si>
    <t>Trinidad y Tobago</t>
  </si>
  <si>
    <t>Otros</t>
  </si>
  <si>
    <t>América del Sur</t>
  </si>
  <si>
    <t>Argentina</t>
  </si>
  <si>
    <t>Bolivia</t>
  </si>
  <si>
    <t>Brasil</t>
  </si>
  <si>
    <t>Chile</t>
  </si>
  <si>
    <t>Colombia</t>
  </si>
  <si>
    <t>Ecuador</t>
  </si>
  <si>
    <t>Perú</t>
  </si>
  <si>
    <t xml:space="preserve">   Uruguay</t>
  </si>
  <si>
    <t xml:space="preserve">   Venezuela</t>
  </si>
  <si>
    <t xml:space="preserve">   Otros</t>
  </si>
  <si>
    <t>Asia</t>
  </si>
  <si>
    <t xml:space="preserve">   China</t>
  </si>
  <si>
    <t>Corea del Sur</t>
  </si>
  <si>
    <t>India</t>
  </si>
  <si>
    <t>Israel</t>
  </si>
  <si>
    <t>Japón</t>
  </si>
  <si>
    <t>Taiwán</t>
  </si>
  <si>
    <t>Europa</t>
  </si>
  <si>
    <t xml:space="preserve">Alemania </t>
  </si>
  <si>
    <t>Austria</t>
  </si>
  <si>
    <t>Bélgica</t>
  </si>
  <si>
    <t>Bulgaria</t>
  </si>
  <si>
    <t>Dinamarca</t>
  </si>
  <si>
    <t>Escocia</t>
  </si>
  <si>
    <t>España</t>
  </si>
  <si>
    <t>Finlandia</t>
  </si>
  <si>
    <t xml:space="preserve">   Francia</t>
  </si>
  <si>
    <t xml:space="preserve">   Grecia</t>
  </si>
  <si>
    <t xml:space="preserve">Holanda </t>
  </si>
  <si>
    <t>Hungría</t>
  </si>
  <si>
    <t>Inglaterra</t>
  </si>
  <si>
    <t>Irlanda</t>
  </si>
  <si>
    <t>Italia</t>
  </si>
  <si>
    <t>Luxemburgo</t>
  </si>
  <si>
    <t>Noruega</t>
  </si>
  <si>
    <t>Polonia</t>
  </si>
  <si>
    <t xml:space="preserve">   Portugal</t>
  </si>
  <si>
    <t>República Checa</t>
  </si>
  <si>
    <t>Rumanía</t>
  </si>
  <si>
    <t>Rusia</t>
  </si>
  <si>
    <t>Suecia</t>
  </si>
  <si>
    <t>Suiza</t>
  </si>
  <si>
    <t>Ucrania</t>
  </si>
  <si>
    <t>Resto del mundo</t>
  </si>
  <si>
    <t>Australia</t>
  </si>
  <si>
    <t>Total</t>
  </si>
  <si>
    <t>Enero</t>
  </si>
  <si>
    <t>Fuente:  Departamento de Cuentas Nacionales, Banco Central de la República Dominicana (BCRD)</t>
  </si>
  <si>
    <t>Total no residentes, extranjeros+dominicanos</t>
  </si>
  <si>
    <t>Vírgenes americanas, Islas</t>
  </si>
  <si>
    <t>Febrero</t>
  </si>
  <si>
    <t>Marzo</t>
  </si>
  <si>
    <t>Abril</t>
  </si>
  <si>
    <t>Mayo</t>
  </si>
  <si>
    <t>Junio</t>
  </si>
  <si>
    <t>Julio</t>
  </si>
  <si>
    <r>
      <rPr>
        <b/>
        <sz val="11"/>
        <rFont val="Roboto regular"/>
      </rPr>
      <t xml:space="preserve">Cuadro 6.3. </t>
    </r>
    <r>
      <rPr>
        <sz val="11"/>
        <rFont val="Roboto regular"/>
      </rPr>
      <t>REPÚBLICA DOMINICANA: Llegada de pasajeros vía aérea por nacionalidad, según mes, enero-agosto del 2021*</t>
    </r>
  </si>
  <si>
    <t>Agosto</t>
  </si>
  <si>
    <t xml:space="preserve">          *: Cifras sujetas a rectificación para los meses de enero-agosto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</si>
</sst>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_(* #,##0_);_(* \(#,##0\);_(* \-??_);_(@_)"/>
    <numFmt numFmtId="166" formatCode="0_)"/>
    <numFmt numFmtId="167" formatCode="_(* #,##0_);_(* \(#,##0\);_(* &quot;-&quot;??_);_(@_)"/>
    <numFmt numFmtId="168" formatCode="&quot;   &quot;@"/>
    <numFmt numFmtId="169" formatCode="General_)"/>
    <numFmt numFmtId="170" formatCode="_([$€-2]* #,##0.00_);_([$€-2]* \(#,##0.00\);_([$€-2]* &quot;-&quot;??_)"/>
    <numFmt numFmtId="171" formatCode="#,##0;[Red]#,##0"/>
  </numFmts>
  <fonts count="33">
    <font>
      <sz val="10"/>
      <name val="Arial"/>
    </font>
    <font>
      <sz val="12"/>
      <name val="Times New Roman"/>
      <family val="1"/>
    </font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1"/>
      <name val="Roboto"/>
    </font>
    <font>
      <b/>
      <sz val="11"/>
      <name val="Roboto"/>
    </font>
    <font>
      <sz val="9"/>
      <name val="Roboto regular"/>
    </font>
    <font>
      <sz val="11"/>
      <name val="Roboto regular"/>
    </font>
    <font>
      <sz val="9"/>
      <name val="Roboto Black"/>
    </font>
    <font>
      <sz val="9"/>
      <color theme="1"/>
      <name val="Roboto Black"/>
    </font>
    <font>
      <sz val="8"/>
      <name val="Franklin Gothic Book"/>
      <family val="2"/>
    </font>
    <font>
      <sz val="7"/>
      <name val="Roboto regular"/>
    </font>
    <font>
      <b/>
      <sz val="10"/>
      <name val="tahoma"/>
      <family val="2"/>
    </font>
    <font>
      <b/>
      <sz val="11"/>
      <name val="Roboto regular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5" fontId="2" fillId="0" borderId="0" applyFill="0" applyBorder="0" applyAlignment="0" applyProtection="0"/>
    <xf numFmtId="0" fontId="2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18" borderId="3" applyNumberFormat="0" applyAlignment="0" applyProtection="0"/>
    <xf numFmtId="0" fontId="7" fillId="18" borderId="3" applyNumberFormat="0" applyAlignment="0" applyProtection="0"/>
    <xf numFmtId="0" fontId="7" fillId="18" borderId="3" applyNumberFormat="0" applyAlignment="0" applyProtection="0"/>
    <xf numFmtId="0" fontId="8" fillId="19" borderId="4" applyNumberFormat="0" applyAlignment="0" applyProtection="0"/>
    <xf numFmtId="0" fontId="8" fillId="19" borderId="4" applyNumberFormat="0" applyAlignment="0" applyProtection="0"/>
    <xf numFmtId="0" fontId="8" fillId="19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165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11" fillId="9" borderId="3" applyNumberFormat="0" applyAlignment="0" applyProtection="0"/>
    <xf numFmtId="0" fontId="11" fillId="9" borderId="3" applyNumberFormat="0" applyAlignment="0" applyProtection="0"/>
    <xf numFmtId="0" fontId="11" fillId="9" borderId="3" applyNumberFormat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2" fillId="0" borderId="0"/>
    <xf numFmtId="0" fontId="2" fillId="25" borderId="6" applyNumberFormat="0" applyFont="0" applyAlignment="0" applyProtection="0"/>
    <xf numFmtId="0" fontId="2" fillId="25" borderId="6" applyNumberFormat="0" applyFont="0" applyAlignment="0" applyProtection="0"/>
    <xf numFmtId="0" fontId="2" fillId="25" borderId="6" applyNumberFormat="0" applyFont="0" applyAlignment="0" applyProtection="0"/>
    <xf numFmtId="0" fontId="14" fillId="18" borderId="7" applyNumberFormat="0" applyAlignment="0" applyProtection="0"/>
    <xf numFmtId="0" fontId="14" fillId="18" borderId="7" applyNumberFormat="0" applyAlignment="0" applyProtection="0"/>
    <xf numFmtId="0" fontId="14" fillId="18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3" fillId="0" borderId="0"/>
    <xf numFmtId="0" fontId="21" fillId="0" borderId="0"/>
    <xf numFmtId="0" fontId="22" fillId="0" borderId="0"/>
    <xf numFmtId="0" fontId="2" fillId="0" borderId="0"/>
    <xf numFmtId="0" fontId="2" fillId="0" borderId="0"/>
    <xf numFmtId="164" fontId="29" fillId="0" borderId="0" applyFont="0" applyFill="0" applyBorder="0" applyAlignment="0" applyProtection="0"/>
  </cellStyleXfs>
  <cellXfs count="34">
    <xf numFmtId="0" fontId="0" fillId="0" borderId="0" xfId="0"/>
    <xf numFmtId="0" fontId="23" fillId="2" borderId="0" xfId="0" applyFont="1" applyFill="1"/>
    <xf numFmtId="165" fontId="23" fillId="2" borderId="0" xfId="3" applyFont="1" applyFill="1" applyBorder="1" applyAlignment="1" applyProtection="1">
      <alignment horizontal="right" vertical="justify" wrapText="1" indent="1"/>
    </xf>
    <xf numFmtId="3" fontId="23" fillId="3" borderId="0" xfId="140" applyNumberFormat="1" applyFont="1" applyFill="1" applyAlignment="1">
      <alignment horizontal="right" wrapText="1" indent="1"/>
    </xf>
    <xf numFmtId="167" fontId="23" fillId="3" borderId="0" xfId="1" applyNumberFormat="1" applyFont="1" applyFill="1" applyBorder="1" applyAlignment="1">
      <alignment horizontal="right" vertical="justify" wrapText="1" indent="1"/>
    </xf>
    <xf numFmtId="3" fontId="23" fillId="2" borderId="0" xfId="3" applyNumberFormat="1" applyFont="1" applyFill="1" applyBorder="1" applyAlignment="1" applyProtection="1">
      <alignment horizontal="right" vertical="justify" wrapText="1" indent="1"/>
    </xf>
    <xf numFmtId="166" fontId="23" fillId="2" borderId="0" xfId="3" applyNumberFormat="1" applyFont="1" applyFill="1" applyBorder="1" applyAlignment="1" applyProtection="1">
      <alignment horizontal="right" vertical="justify" wrapText="1" indent="1"/>
    </xf>
    <xf numFmtId="0" fontId="24" fillId="26" borderId="0" xfId="139" applyFont="1" applyFill="1" applyAlignment="1">
      <alignment horizontal="left"/>
    </xf>
    <xf numFmtId="167" fontId="24" fillId="26" borderId="0" xfId="1" applyNumberFormat="1" applyFont="1" applyFill="1" applyBorder="1"/>
    <xf numFmtId="0" fontId="23" fillId="27" borderId="0" xfId="0" applyFont="1" applyFill="1"/>
    <xf numFmtId="167" fontId="24" fillId="0" borderId="0" xfId="139" applyNumberFormat="1" applyFont="1" applyAlignment="1">
      <alignment horizontal="right"/>
    </xf>
    <xf numFmtId="167" fontId="23" fillId="3" borderId="0" xfId="1" applyNumberFormat="1" applyFont="1" applyFill="1" applyBorder="1"/>
    <xf numFmtId="167" fontId="23" fillId="26" borderId="0" xfId="139" applyNumberFormat="1" applyFont="1" applyFill="1" applyAlignment="1">
      <alignment horizontal="right"/>
    </xf>
    <xf numFmtId="167" fontId="23" fillId="26" borderId="0" xfId="1" applyNumberFormat="1" applyFont="1" applyFill="1"/>
    <xf numFmtId="167" fontId="23" fillId="2" borderId="0" xfId="3" applyNumberFormat="1" applyFont="1" applyFill="1" applyBorder="1" applyAlignment="1" applyProtection="1">
      <alignment horizontal="right" vertical="justify" wrapText="1" indent="1"/>
    </xf>
    <xf numFmtId="0" fontId="23" fillId="26" borderId="0" xfId="139" applyFont="1" applyFill="1" applyAlignment="1">
      <alignment horizontal="left"/>
    </xf>
    <xf numFmtId="167" fontId="23" fillId="26" borderId="0" xfId="1" quotePrefix="1" applyNumberFormat="1" applyFont="1" applyFill="1" applyBorder="1" applyAlignment="1">
      <alignment horizontal="right"/>
    </xf>
    <xf numFmtId="167" fontId="23" fillId="26" borderId="0" xfId="1" applyNumberFormat="1" applyFont="1" applyFill="1" applyBorder="1"/>
    <xf numFmtId="165" fontId="23" fillId="2" borderId="0" xfId="3" applyFont="1" applyFill="1" applyBorder="1" applyAlignment="1" applyProtection="1"/>
    <xf numFmtId="167" fontId="23" fillId="26" borderId="0" xfId="0" quotePrefix="1" applyNumberFormat="1" applyFont="1" applyFill="1" applyAlignment="1">
      <alignment horizontal="right"/>
    </xf>
    <xf numFmtId="167" fontId="23" fillId="0" borderId="0" xfId="139" applyNumberFormat="1" applyFont="1" applyAlignment="1">
      <alignment horizontal="right"/>
    </xf>
    <xf numFmtId="0" fontId="27" fillId="2" borderId="1" xfId="2" applyFont="1" applyFill="1" applyBorder="1" applyAlignment="1">
      <alignment horizontal="center" vertical="center" wrapText="1"/>
    </xf>
    <xf numFmtId="49" fontId="27" fillId="26" borderId="0" xfId="1" applyNumberFormat="1" applyFont="1" applyFill="1" applyBorder="1" applyAlignment="1">
      <alignment horizontal="left"/>
    </xf>
    <xf numFmtId="171" fontId="28" fillId="27" borderId="0" xfId="142" applyNumberFormat="1" applyFont="1" applyFill="1" applyAlignment="1">
      <alignment vertical="center" wrapText="1"/>
    </xf>
    <xf numFmtId="0" fontId="25" fillId="27" borderId="0" xfId="143" applyFont="1" applyFill="1" applyAlignment="1">
      <alignment horizontal="left"/>
    </xf>
    <xf numFmtId="3" fontId="25" fillId="26" borderId="0" xfId="144" applyNumberFormat="1" applyFont="1" applyFill="1" applyBorder="1" applyAlignment="1">
      <alignment horizontal="right" vertical="center"/>
    </xf>
    <xf numFmtId="0" fontId="25" fillId="27" borderId="2" xfId="143" applyFont="1" applyFill="1" applyBorder="1" applyAlignment="1">
      <alignment horizontal="left"/>
    </xf>
    <xf numFmtId="49" fontId="30" fillId="26" borderId="0" xfId="1" applyNumberFormat="1" applyFont="1" applyFill="1" applyAlignment="1"/>
    <xf numFmtId="167" fontId="31" fillId="26" borderId="0" xfId="1" applyNumberFormat="1" applyFont="1" applyFill="1" applyBorder="1"/>
    <xf numFmtId="165" fontId="23" fillId="27" borderId="0" xfId="3" applyFont="1" applyFill="1" applyBorder="1" applyAlignment="1" applyProtection="1">
      <alignment horizontal="right" vertical="justify" wrapText="1" indent="1"/>
    </xf>
    <xf numFmtId="3" fontId="25" fillId="26" borderId="2" xfId="144" applyNumberFormat="1" applyFont="1" applyFill="1" applyBorder="1" applyAlignment="1">
      <alignment horizontal="right" vertical="center"/>
    </xf>
    <xf numFmtId="0" fontId="23" fillId="2" borderId="0" xfId="0" applyFont="1" applyFill="1" applyAlignment="1">
      <alignment horizontal="left"/>
    </xf>
    <xf numFmtId="0" fontId="23" fillId="2" borderId="0" xfId="0" applyFont="1" applyFill="1" applyAlignment="1">
      <alignment horizontal="left"/>
    </xf>
    <xf numFmtId="0" fontId="26" fillId="26" borderId="2" xfId="0" applyFont="1" applyFill="1" applyBorder="1" applyAlignment="1">
      <alignment horizontal="left" vertical="center"/>
    </xf>
  </cellXfs>
  <cellStyles count="145">
    <cellStyle name="20% - Énfasis1 2" xfId="5" xr:uid="{00000000-0005-0000-0000-000000000000}"/>
    <cellStyle name="20% - Énfasis1 3" xfId="6" xr:uid="{00000000-0005-0000-0000-000001000000}"/>
    <cellStyle name="20% - Énfasis1 4" xfId="7" xr:uid="{00000000-0005-0000-0000-000002000000}"/>
    <cellStyle name="20% - Énfasis2 2" xfId="8" xr:uid="{00000000-0005-0000-0000-000003000000}"/>
    <cellStyle name="20% - Énfasis2 3" xfId="9" xr:uid="{00000000-0005-0000-0000-000004000000}"/>
    <cellStyle name="20% - Énfasis2 4" xfId="10" xr:uid="{00000000-0005-0000-0000-000005000000}"/>
    <cellStyle name="20% - Énfasis3 2" xfId="11" xr:uid="{00000000-0005-0000-0000-000006000000}"/>
    <cellStyle name="20% - Énfasis3 3" xfId="12" xr:uid="{00000000-0005-0000-0000-000007000000}"/>
    <cellStyle name="20% - Énfasis3 4" xfId="13" xr:uid="{00000000-0005-0000-0000-000008000000}"/>
    <cellStyle name="20% - Énfasis4 2" xfId="14" xr:uid="{00000000-0005-0000-0000-000009000000}"/>
    <cellStyle name="20% - Énfasis4 3" xfId="15" xr:uid="{00000000-0005-0000-0000-00000A000000}"/>
    <cellStyle name="20% - Énfasis4 4" xfId="16" xr:uid="{00000000-0005-0000-0000-00000B000000}"/>
    <cellStyle name="20% - Énfasis5 2" xfId="17" xr:uid="{00000000-0005-0000-0000-00000C000000}"/>
    <cellStyle name="20% - Énfasis5 3" xfId="18" xr:uid="{00000000-0005-0000-0000-00000D000000}"/>
    <cellStyle name="20% - Énfasis5 4" xfId="19" xr:uid="{00000000-0005-0000-0000-00000E000000}"/>
    <cellStyle name="20% - Énfasis6 2" xfId="20" xr:uid="{00000000-0005-0000-0000-00000F000000}"/>
    <cellStyle name="20% - Énfasis6 3" xfId="21" xr:uid="{00000000-0005-0000-0000-000010000000}"/>
    <cellStyle name="20% - Énfasis6 4" xfId="22" xr:uid="{00000000-0005-0000-0000-000011000000}"/>
    <cellStyle name="40% - Énfasis1 2" xfId="23" xr:uid="{00000000-0005-0000-0000-000012000000}"/>
    <cellStyle name="40% - Énfasis1 3" xfId="24" xr:uid="{00000000-0005-0000-0000-000013000000}"/>
    <cellStyle name="40% - Énfasis1 4" xfId="25" xr:uid="{00000000-0005-0000-0000-000014000000}"/>
    <cellStyle name="40% - Énfasis2 2" xfId="26" xr:uid="{00000000-0005-0000-0000-000015000000}"/>
    <cellStyle name="40% - Énfasis2 3" xfId="27" xr:uid="{00000000-0005-0000-0000-000016000000}"/>
    <cellStyle name="40% - Énfasis2 4" xfId="28" xr:uid="{00000000-0005-0000-0000-000017000000}"/>
    <cellStyle name="40% - Énfasis3 2" xfId="29" xr:uid="{00000000-0005-0000-0000-000018000000}"/>
    <cellStyle name="40% - Énfasis3 3" xfId="30" xr:uid="{00000000-0005-0000-0000-000019000000}"/>
    <cellStyle name="40% - Énfasis3 4" xfId="31" xr:uid="{00000000-0005-0000-0000-00001A000000}"/>
    <cellStyle name="40% - Énfasis4 2" xfId="32" xr:uid="{00000000-0005-0000-0000-00001B000000}"/>
    <cellStyle name="40% - Énfasis4 3" xfId="33" xr:uid="{00000000-0005-0000-0000-00001C000000}"/>
    <cellStyle name="40% - Énfasis4 4" xfId="34" xr:uid="{00000000-0005-0000-0000-00001D000000}"/>
    <cellStyle name="40% - Énfasis5 2" xfId="35" xr:uid="{00000000-0005-0000-0000-00001E000000}"/>
    <cellStyle name="40% - Énfasis5 3" xfId="36" xr:uid="{00000000-0005-0000-0000-00001F000000}"/>
    <cellStyle name="40% - Énfasis5 4" xfId="37" xr:uid="{00000000-0005-0000-0000-000020000000}"/>
    <cellStyle name="40% - Énfasis6 2" xfId="38" xr:uid="{00000000-0005-0000-0000-000021000000}"/>
    <cellStyle name="40% - Énfasis6 3" xfId="39" xr:uid="{00000000-0005-0000-0000-000022000000}"/>
    <cellStyle name="40% - Énfasis6 4" xfId="40" xr:uid="{00000000-0005-0000-0000-000023000000}"/>
    <cellStyle name="60% - Énfasis1 2" xfId="41" xr:uid="{00000000-0005-0000-0000-000024000000}"/>
    <cellStyle name="60% - Énfasis1 3" xfId="42" xr:uid="{00000000-0005-0000-0000-000025000000}"/>
    <cellStyle name="60% - Énfasis1 4" xfId="43" xr:uid="{00000000-0005-0000-0000-000026000000}"/>
    <cellStyle name="60% - Énfasis2 2" xfId="44" xr:uid="{00000000-0005-0000-0000-000027000000}"/>
    <cellStyle name="60% - Énfasis2 3" xfId="45" xr:uid="{00000000-0005-0000-0000-000028000000}"/>
    <cellStyle name="60% - Énfasis2 4" xfId="46" xr:uid="{00000000-0005-0000-0000-000029000000}"/>
    <cellStyle name="60% - Énfasis3 2" xfId="47" xr:uid="{00000000-0005-0000-0000-00002A000000}"/>
    <cellStyle name="60% - Énfasis3 3" xfId="48" xr:uid="{00000000-0005-0000-0000-00002B000000}"/>
    <cellStyle name="60% - Énfasis3 4" xfId="49" xr:uid="{00000000-0005-0000-0000-00002C000000}"/>
    <cellStyle name="60% - Énfasis4 2" xfId="50" xr:uid="{00000000-0005-0000-0000-00002D000000}"/>
    <cellStyle name="60% - Énfasis4 3" xfId="51" xr:uid="{00000000-0005-0000-0000-00002E000000}"/>
    <cellStyle name="60% - Énfasis4 4" xfId="52" xr:uid="{00000000-0005-0000-0000-00002F000000}"/>
    <cellStyle name="60% - Énfasis5 2" xfId="53" xr:uid="{00000000-0005-0000-0000-000030000000}"/>
    <cellStyle name="60% - Énfasis5 3" xfId="54" xr:uid="{00000000-0005-0000-0000-000031000000}"/>
    <cellStyle name="60% - Énfasis5 4" xfId="55" xr:uid="{00000000-0005-0000-0000-000032000000}"/>
    <cellStyle name="60% - Énfasis6 2" xfId="56" xr:uid="{00000000-0005-0000-0000-000033000000}"/>
    <cellStyle name="60% - Énfasis6 3" xfId="57" xr:uid="{00000000-0005-0000-0000-000034000000}"/>
    <cellStyle name="60% - Énfasis6 4" xfId="58" xr:uid="{00000000-0005-0000-0000-000035000000}"/>
    <cellStyle name="Buena 2" xfId="59" xr:uid="{00000000-0005-0000-0000-000036000000}"/>
    <cellStyle name="Buena 3" xfId="60" xr:uid="{00000000-0005-0000-0000-000037000000}"/>
    <cellStyle name="Buena 4" xfId="61" xr:uid="{00000000-0005-0000-0000-000038000000}"/>
    <cellStyle name="Cálculo 2" xfId="62" xr:uid="{00000000-0005-0000-0000-000039000000}"/>
    <cellStyle name="Cálculo 3" xfId="63" xr:uid="{00000000-0005-0000-0000-00003A000000}"/>
    <cellStyle name="Cálculo 4" xfId="64" xr:uid="{00000000-0005-0000-0000-00003B000000}"/>
    <cellStyle name="Celda de comprobación 2" xfId="65" xr:uid="{00000000-0005-0000-0000-00003C000000}"/>
    <cellStyle name="Celda de comprobación 3" xfId="66" xr:uid="{00000000-0005-0000-0000-00003D000000}"/>
    <cellStyle name="Celda de comprobación 4" xfId="67" xr:uid="{00000000-0005-0000-0000-00003E000000}"/>
    <cellStyle name="Celda vinculada 2" xfId="68" xr:uid="{00000000-0005-0000-0000-00003F000000}"/>
    <cellStyle name="Celda vinculada 3" xfId="69" xr:uid="{00000000-0005-0000-0000-000040000000}"/>
    <cellStyle name="Celda vinculada 4" xfId="70" xr:uid="{00000000-0005-0000-0000-000041000000}"/>
    <cellStyle name="Comma 10" xfId="71" xr:uid="{00000000-0005-0000-0000-000042000000}"/>
    <cellStyle name="Comma 10 2" xfId="3" xr:uid="{00000000-0005-0000-0000-000043000000}"/>
    <cellStyle name="Comma 15" xfId="72" xr:uid="{00000000-0005-0000-0000-000044000000}"/>
    <cellStyle name="Comma_TURISMO 2005" xfId="73" xr:uid="{00000000-0005-0000-0000-000045000000}"/>
    <cellStyle name="Encabezado 4 2" xfId="74" xr:uid="{00000000-0005-0000-0000-000046000000}"/>
    <cellStyle name="Encabezado 4 3" xfId="75" xr:uid="{00000000-0005-0000-0000-000047000000}"/>
    <cellStyle name="Encabezado 4 4" xfId="76" xr:uid="{00000000-0005-0000-0000-000048000000}"/>
    <cellStyle name="Énfasis1 2" xfId="77" xr:uid="{00000000-0005-0000-0000-000049000000}"/>
    <cellStyle name="Énfasis1 3" xfId="78" xr:uid="{00000000-0005-0000-0000-00004A000000}"/>
    <cellStyle name="Énfasis1 4" xfId="79" xr:uid="{00000000-0005-0000-0000-00004B000000}"/>
    <cellStyle name="Énfasis2 2" xfId="80" xr:uid="{00000000-0005-0000-0000-00004C000000}"/>
    <cellStyle name="Énfasis2 3" xfId="81" xr:uid="{00000000-0005-0000-0000-00004D000000}"/>
    <cellStyle name="Énfasis2 4" xfId="82" xr:uid="{00000000-0005-0000-0000-00004E000000}"/>
    <cellStyle name="Énfasis3 2" xfId="83" xr:uid="{00000000-0005-0000-0000-00004F000000}"/>
    <cellStyle name="Énfasis3 3" xfId="84" xr:uid="{00000000-0005-0000-0000-000050000000}"/>
    <cellStyle name="Énfasis3 4" xfId="85" xr:uid="{00000000-0005-0000-0000-000051000000}"/>
    <cellStyle name="Énfasis4 2" xfId="86" xr:uid="{00000000-0005-0000-0000-000052000000}"/>
    <cellStyle name="Énfasis4 3" xfId="87" xr:uid="{00000000-0005-0000-0000-000053000000}"/>
    <cellStyle name="Énfasis4 4" xfId="88" xr:uid="{00000000-0005-0000-0000-000054000000}"/>
    <cellStyle name="Énfasis5 2" xfId="89" xr:uid="{00000000-0005-0000-0000-000055000000}"/>
    <cellStyle name="Énfasis5 3" xfId="90" xr:uid="{00000000-0005-0000-0000-000056000000}"/>
    <cellStyle name="Énfasis5 4" xfId="91" xr:uid="{00000000-0005-0000-0000-000057000000}"/>
    <cellStyle name="Énfasis6 2" xfId="92" xr:uid="{00000000-0005-0000-0000-000058000000}"/>
    <cellStyle name="Énfasis6 3" xfId="93" xr:uid="{00000000-0005-0000-0000-000059000000}"/>
    <cellStyle name="Énfasis6 4" xfId="94" xr:uid="{00000000-0005-0000-0000-00005A000000}"/>
    <cellStyle name="Entrada 2" xfId="95" xr:uid="{00000000-0005-0000-0000-00005B000000}"/>
    <cellStyle name="Entrada 3" xfId="96" xr:uid="{00000000-0005-0000-0000-00005C000000}"/>
    <cellStyle name="Entrada 4" xfId="97" xr:uid="{00000000-0005-0000-0000-00005D000000}"/>
    <cellStyle name="Euro" xfId="98" xr:uid="{00000000-0005-0000-0000-00005E000000}"/>
    <cellStyle name="Euro 2" xfId="99" xr:uid="{00000000-0005-0000-0000-00005F000000}"/>
    <cellStyle name="Incorrecto 2" xfId="100" xr:uid="{00000000-0005-0000-0000-000060000000}"/>
    <cellStyle name="Incorrecto 3" xfId="101" xr:uid="{00000000-0005-0000-0000-000061000000}"/>
    <cellStyle name="Incorrecto 4" xfId="102" xr:uid="{00000000-0005-0000-0000-000062000000}"/>
    <cellStyle name="Millares" xfId="1" builtinId="3"/>
    <cellStyle name="Millares 2" xfId="103" xr:uid="{00000000-0005-0000-0000-000064000000}"/>
    <cellStyle name="Millares 2 2" xfId="104" xr:uid="{00000000-0005-0000-0000-000065000000}"/>
    <cellStyle name="Millares 2 3" xfId="105" xr:uid="{00000000-0005-0000-0000-000066000000}"/>
    <cellStyle name="Millares 2 4" xfId="106" xr:uid="{00000000-0005-0000-0000-000067000000}"/>
    <cellStyle name="Millares 5" xfId="107" xr:uid="{00000000-0005-0000-0000-000068000000}"/>
    <cellStyle name="Millares_3.10-070 Número de vuelos charter internacionales por aeropuerto, según mes, 2007-2008" xfId="144" xr:uid="{C42CCF86-6B66-4063-9EDA-CA9CC979F95C}"/>
    <cellStyle name="Neutral 2" xfId="108" xr:uid="{00000000-0005-0000-0000-000069000000}"/>
    <cellStyle name="Neutral 3" xfId="109" xr:uid="{00000000-0005-0000-0000-00006A000000}"/>
    <cellStyle name="Neutral 4" xfId="110" xr:uid="{00000000-0005-0000-0000-00006B000000}"/>
    <cellStyle name="Normal" xfId="0" builtinId="0"/>
    <cellStyle name="Normal 124 2" xfId="142" xr:uid="{E1BC837F-C797-4CDB-88F5-973B0916FCEC}"/>
    <cellStyle name="Normal 2 2" xfId="4" xr:uid="{00000000-0005-0000-0000-00006D000000}"/>
    <cellStyle name="Normal 3" xfId="111" xr:uid="{00000000-0005-0000-0000-00006E000000}"/>
    <cellStyle name="Normal 4" xfId="140" xr:uid="{00000000-0005-0000-0000-00006F000000}"/>
    <cellStyle name="Normal 4 2 2" xfId="143" xr:uid="{1AB44A4D-8A9E-4F7D-BF18-6D13153522FE}"/>
    <cellStyle name="Normal_335-06" xfId="2" xr:uid="{00000000-0005-0000-0000-000070000000}"/>
    <cellStyle name="Normal_V_INF_02A" xfId="139" xr:uid="{00000000-0005-0000-0000-000071000000}"/>
    <cellStyle name="Notas 2" xfId="112" xr:uid="{00000000-0005-0000-0000-000072000000}"/>
    <cellStyle name="Notas 3" xfId="113" xr:uid="{00000000-0005-0000-0000-000073000000}"/>
    <cellStyle name="Notas 4" xfId="114" xr:uid="{00000000-0005-0000-0000-000074000000}"/>
    <cellStyle name="Porcentual_97-98_4.1" xfId="141" xr:uid="{00000000-0005-0000-0000-000075000000}"/>
    <cellStyle name="Salida 2" xfId="115" xr:uid="{00000000-0005-0000-0000-000076000000}"/>
    <cellStyle name="Salida 3" xfId="116" xr:uid="{00000000-0005-0000-0000-000077000000}"/>
    <cellStyle name="Salida 4" xfId="117" xr:uid="{00000000-0005-0000-0000-000078000000}"/>
    <cellStyle name="Texto de advertencia 2" xfId="118" xr:uid="{00000000-0005-0000-0000-000079000000}"/>
    <cellStyle name="Texto de advertencia 3" xfId="119" xr:uid="{00000000-0005-0000-0000-00007A000000}"/>
    <cellStyle name="Texto de advertencia 4" xfId="120" xr:uid="{00000000-0005-0000-0000-00007B000000}"/>
    <cellStyle name="Texto explicativo 2" xfId="121" xr:uid="{00000000-0005-0000-0000-00007C000000}"/>
    <cellStyle name="Texto explicativo 3" xfId="122" xr:uid="{00000000-0005-0000-0000-00007D000000}"/>
    <cellStyle name="Texto explicativo 4" xfId="123" xr:uid="{00000000-0005-0000-0000-00007E000000}"/>
    <cellStyle name="Título 1 2" xfId="124" xr:uid="{00000000-0005-0000-0000-00007F000000}"/>
    <cellStyle name="Título 1 3" xfId="125" xr:uid="{00000000-0005-0000-0000-000080000000}"/>
    <cellStyle name="Título 1 4" xfId="126" xr:uid="{00000000-0005-0000-0000-000081000000}"/>
    <cellStyle name="Título 2 2" xfId="127" xr:uid="{00000000-0005-0000-0000-000082000000}"/>
    <cellStyle name="Título 2 3" xfId="128" xr:uid="{00000000-0005-0000-0000-000083000000}"/>
    <cellStyle name="Título 2 4" xfId="129" xr:uid="{00000000-0005-0000-0000-000084000000}"/>
    <cellStyle name="Título 3 2" xfId="130" xr:uid="{00000000-0005-0000-0000-000085000000}"/>
    <cellStyle name="Título 3 3" xfId="131" xr:uid="{00000000-0005-0000-0000-000086000000}"/>
    <cellStyle name="Título 3 4" xfId="132" xr:uid="{00000000-0005-0000-0000-000087000000}"/>
    <cellStyle name="Título 4" xfId="133" xr:uid="{00000000-0005-0000-0000-000088000000}"/>
    <cellStyle name="Título 5" xfId="134" xr:uid="{00000000-0005-0000-0000-000089000000}"/>
    <cellStyle name="Título 6" xfId="135" xr:uid="{00000000-0005-0000-0000-00008A000000}"/>
    <cellStyle name="Total 2" xfId="136" xr:uid="{00000000-0005-0000-0000-00008B000000}"/>
    <cellStyle name="Total 3" xfId="137" xr:uid="{00000000-0005-0000-0000-00008C000000}"/>
    <cellStyle name="Total 4" xfId="138" xr:uid="{00000000-0005-0000-0000-00008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74</xdr:col>
      <xdr:colOff>609599</xdr:colOff>
      <xdr:row>2</xdr:row>
      <xdr:rowOff>66674</xdr:rowOff>
    </xdr:from>
    <xdr:to>
      <xdr:col>75</xdr:col>
      <xdr:colOff>603599</xdr:colOff>
      <xdr:row>3</xdr:row>
      <xdr:rowOff>231110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549924" y="447674"/>
          <a:ext cx="756000" cy="35493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4:BZ36"/>
  <sheetViews>
    <sheetView tabSelected="1" workbookViewId="0">
      <selection activeCell="C28" sqref="C27:C28"/>
    </sheetView>
  </sheetViews>
  <sheetFormatPr baseColWidth="10" defaultRowHeight="15"/>
  <cols>
    <col min="1" max="1" width="11.7109375" style="1" customWidth="1"/>
    <col min="2" max="2" width="21" style="1" customWidth="1"/>
    <col min="3" max="3" width="13.42578125" style="1" customWidth="1"/>
    <col min="4" max="4" width="15.7109375" style="1" customWidth="1"/>
    <col min="5" max="5" width="13.140625" style="1" customWidth="1"/>
    <col min="6" max="6" width="10.5703125" style="1" bestFit="1" customWidth="1"/>
    <col min="7" max="7" width="11.28515625" style="1" customWidth="1"/>
    <col min="8" max="8" width="10.28515625" style="1" customWidth="1"/>
    <col min="9" max="9" width="14" style="1" customWidth="1"/>
    <col min="10" max="25" width="10.28515625" style="1" customWidth="1"/>
    <col min="26" max="26" width="13.7109375" style="1" customWidth="1"/>
    <col min="27" max="38" width="10.28515625" style="1" customWidth="1"/>
    <col min="39" max="39" width="13.5703125" style="1" customWidth="1"/>
    <col min="40" max="40" width="14" style="1" customWidth="1"/>
    <col min="41" max="16384" width="11.42578125" style="1"/>
  </cols>
  <sheetData>
    <row r="4" spans="1:78" ht="21.75" customHeight="1">
      <c r="A4" s="31"/>
      <c r="B4" s="31"/>
      <c r="C4" s="31"/>
      <c r="D4" s="31"/>
    </row>
    <row r="5" spans="1:78" ht="24" customHeight="1">
      <c r="A5" s="33" t="s">
        <v>82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</row>
    <row r="6" spans="1:78" ht="33.75" customHeight="1">
      <c r="A6" s="21" t="s">
        <v>0</v>
      </c>
      <c r="B6" s="21" t="s">
        <v>74</v>
      </c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  <c r="J6" s="21" t="s">
        <v>8</v>
      </c>
      <c r="K6" s="21" t="s">
        <v>9</v>
      </c>
      <c r="L6" s="21" t="s">
        <v>10</v>
      </c>
      <c r="M6" s="21" t="s">
        <v>11</v>
      </c>
      <c r="N6" s="21" t="s">
        <v>12</v>
      </c>
      <c r="O6" s="21" t="s">
        <v>13</v>
      </c>
      <c r="P6" s="21" t="s">
        <v>14</v>
      </c>
      <c r="Q6" s="21" t="s">
        <v>15</v>
      </c>
      <c r="R6" s="21" t="s">
        <v>16</v>
      </c>
      <c r="S6" s="21" t="s">
        <v>17</v>
      </c>
      <c r="T6" s="21" t="s">
        <v>18</v>
      </c>
      <c r="U6" s="21" t="s">
        <v>19</v>
      </c>
      <c r="V6" s="21" t="s">
        <v>20</v>
      </c>
      <c r="W6" s="21" t="s">
        <v>21</v>
      </c>
      <c r="X6" s="21" t="s">
        <v>22</v>
      </c>
      <c r="Y6" s="21" t="s">
        <v>23</v>
      </c>
      <c r="Z6" s="21" t="s">
        <v>75</v>
      </c>
      <c r="AA6" s="21" t="s">
        <v>24</v>
      </c>
      <c r="AB6" s="21" t="s">
        <v>25</v>
      </c>
      <c r="AC6" s="21" t="s">
        <v>26</v>
      </c>
      <c r="AD6" s="21" t="s">
        <v>27</v>
      </c>
      <c r="AE6" s="21" t="s">
        <v>28</v>
      </c>
      <c r="AF6" s="21" t="s">
        <v>29</v>
      </c>
      <c r="AG6" s="21" t="s">
        <v>30</v>
      </c>
      <c r="AH6" s="21" t="s">
        <v>31</v>
      </c>
      <c r="AI6" s="21" t="s">
        <v>32</v>
      </c>
      <c r="AJ6" s="21" t="s">
        <v>33</v>
      </c>
      <c r="AK6" s="21" t="s">
        <v>34</v>
      </c>
      <c r="AL6" s="21" t="s">
        <v>35</v>
      </c>
      <c r="AM6" s="21" t="s">
        <v>36</v>
      </c>
      <c r="AN6" s="21" t="s">
        <v>37</v>
      </c>
      <c r="AO6" s="21" t="s">
        <v>38</v>
      </c>
      <c r="AP6" s="21" t="s">
        <v>39</v>
      </c>
      <c r="AQ6" s="21" t="s">
        <v>40</v>
      </c>
      <c r="AR6" s="21" t="s">
        <v>41</v>
      </c>
      <c r="AS6" s="21" t="s">
        <v>42</v>
      </c>
      <c r="AT6" s="21" t="s">
        <v>24</v>
      </c>
      <c r="AU6" s="21" t="s">
        <v>43</v>
      </c>
      <c r="AV6" s="21" t="s">
        <v>44</v>
      </c>
      <c r="AW6" s="21" t="s">
        <v>45</v>
      </c>
      <c r="AX6" s="21" t="s">
        <v>46</v>
      </c>
      <c r="AY6" s="21" t="s">
        <v>47</v>
      </c>
      <c r="AZ6" s="21" t="s">
        <v>48</v>
      </c>
      <c r="BA6" s="21" t="s">
        <v>49</v>
      </c>
      <c r="BB6" s="21" t="s">
        <v>50</v>
      </c>
      <c r="BC6" s="21" t="s">
        <v>51</v>
      </c>
      <c r="BD6" s="21" t="s">
        <v>52</v>
      </c>
      <c r="BE6" s="21" t="s">
        <v>53</v>
      </c>
      <c r="BF6" s="21" t="s">
        <v>54</v>
      </c>
      <c r="BG6" s="21" t="s">
        <v>55</v>
      </c>
      <c r="BH6" s="21" t="s">
        <v>56</v>
      </c>
      <c r="BI6" s="21" t="s">
        <v>57</v>
      </c>
      <c r="BJ6" s="21" t="s">
        <v>58</v>
      </c>
      <c r="BK6" s="21" t="s">
        <v>59</v>
      </c>
      <c r="BL6" s="21" t="s">
        <v>60</v>
      </c>
      <c r="BM6" s="21" t="s">
        <v>61</v>
      </c>
      <c r="BN6" s="21" t="s">
        <v>62</v>
      </c>
      <c r="BO6" s="21" t="s">
        <v>63</v>
      </c>
      <c r="BP6" s="21" t="s">
        <v>64</v>
      </c>
      <c r="BQ6" s="21" t="s">
        <v>65</v>
      </c>
      <c r="BR6" s="21" t="s">
        <v>66</v>
      </c>
      <c r="BS6" s="21" t="s">
        <v>67</v>
      </c>
      <c r="BT6" s="21" t="s">
        <v>68</v>
      </c>
      <c r="BU6" s="21" t="s">
        <v>24</v>
      </c>
      <c r="BV6" s="21" t="s">
        <v>69</v>
      </c>
      <c r="BW6" s="21" t="s">
        <v>70</v>
      </c>
      <c r="BX6" s="21" t="s">
        <v>24</v>
      </c>
    </row>
    <row r="7" spans="1:78" ht="12.75" customHeight="1">
      <c r="A7" s="22" t="s">
        <v>71</v>
      </c>
      <c r="B7" s="23">
        <f t="shared" ref="B7:B15" si="0">+C7+D7</f>
        <v>2938205</v>
      </c>
      <c r="C7" s="23">
        <f>+C8+C9++C10+C11+C12+C13+C14+C15</f>
        <v>2067896</v>
      </c>
      <c r="D7" s="23">
        <f t="shared" ref="D7:AA7" si="1">+D8+D9++D10+D11+D12+D13+D14+D15</f>
        <v>870309</v>
      </c>
      <c r="E7" s="23">
        <f t="shared" si="1"/>
        <v>1223382</v>
      </c>
      <c r="F7" s="23">
        <f t="shared" si="1"/>
        <v>22410</v>
      </c>
      <c r="G7" s="23">
        <f t="shared" si="1"/>
        <v>1174616</v>
      </c>
      <c r="H7" s="23">
        <f t="shared" si="1"/>
        <v>26356</v>
      </c>
      <c r="I7" s="23">
        <f t="shared" si="1"/>
        <v>212411</v>
      </c>
      <c r="J7" s="23">
        <f t="shared" si="1"/>
        <v>299</v>
      </c>
      <c r="K7" s="23">
        <f t="shared" si="1"/>
        <v>704</v>
      </c>
      <c r="L7" s="23">
        <f t="shared" si="1"/>
        <v>4711</v>
      </c>
      <c r="M7" s="23">
        <f t="shared" si="1"/>
        <v>60446</v>
      </c>
      <c r="N7" s="23">
        <f t="shared" si="1"/>
        <v>795</v>
      </c>
      <c r="O7" s="23">
        <f t="shared" si="1"/>
        <v>5318</v>
      </c>
      <c r="P7" s="23">
        <f t="shared" si="1"/>
        <v>292</v>
      </c>
      <c r="Q7" s="23">
        <f t="shared" si="1"/>
        <v>5722</v>
      </c>
      <c r="R7" s="23">
        <f t="shared" si="1"/>
        <v>38317</v>
      </c>
      <c r="S7" s="23">
        <f t="shared" si="1"/>
        <v>4366</v>
      </c>
      <c r="T7" s="23">
        <f t="shared" si="1"/>
        <v>6266</v>
      </c>
      <c r="U7" s="23">
        <f t="shared" si="1"/>
        <v>289</v>
      </c>
      <c r="V7" s="23">
        <f t="shared" si="1"/>
        <v>7119</v>
      </c>
      <c r="W7" s="23">
        <f t="shared" si="1"/>
        <v>65791</v>
      </c>
      <c r="X7" s="23">
        <f t="shared" si="1"/>
        <v>389</v>
      </c>
      <c r="Y7" s="23">
        <f t="shared" si="1"/>
        <v>1896</v>
      </c>
      <c r="Z7" s="23">
        <f t="shared" si="1"/>
        <v>282</v>
      </c>
      <c r="AA7" s="23">
        <f t="shared" si="1"/>
        <v>9409</v>
      </c>
      <c r="AB7" s="23">
        <f>+AB8+AB9+AB10+AB11+AB12+AB13+AB14+AB15</f>
        <v>249528</v>
      </c>
      <c r="AC7" s="23">
        <f>+AC8+AC9+AC10+AC11+AC12+AC13+AC14+AC15</f>
        <v>17485</v>
      </c>
      <c r="AD7" s="23">
        <f t="shared" ref="AD7:AL7" si="2">+AD8+AD9+AD10+AD11+AD12+AD13+AD14+AD15</f>
        <v>6023</v>
      </c>
      <c r="AE7" s="23">
        <f t="shared" si="2"/>
        <v>24399</v>
      </c>
      <c r="AF7" s="23">
        <f t="shared" si="2"/>
        <v>12475</v>
      </c>
      <c r="AG7" s="23">
        <f t="shared" si="2"/>
        <v>78224</v>
      </c>
      <c r="AH7" s="23">
        <f t="shared" si="2"/>
        <v>13477</v>
      </c>
      <c r="AI7" s="23">
        <f t="shared" si="2"/>
        <v>19545</v>
      </c>
      <c r="AJ7" s="23">
        <f t="shared" si="2"/>
        <v>4802</v>
      </c>
      <c r="AK7" s="23">
        <f t="shared" si="2"/>
        <v>67408</v>
      </c>
      <c r="AL7" s="23">
        <f t="shared" si="2"/>
        <v>5690</v>
      </c>
      <c r="AM7" s="23">
        <f>+AM8+AM9+AM10+AM11+AM12+AM13+AM14+AM15</f>
        <v>28485</v>
      </c>
      <c r="AN7" s="23">
        <f t="shared" ref="AN7:AT7" si="3">+AN8+AN9+AN10+AN11+AN12+AN13+AN14+AN15</f>
        <v>2214</v>
      </c>
      <c r="AO7" s="23">
        <f t="shared" si="3"/>
        <v>1758</v>
      </c>
      <c r="AP7" s="23">
        <f t="shared" si="3"/>
        <v>7093</v>
      </c>
      <c r="AQ7" s="23">
        <f t="shared" si="3"/>
        <v>3088</v>
      </c>
      <c r="AR7" s="23">
        <f t="shared" si="3"/>
        <v>648</v>
      </c>
      <c r="AS7" s="23">
        <f t="shared" si="3"/>
        <v>220</v>
      </c>
      <c r="AT7" s="23">
        <f t="shared" si="3"/>
        <v>13464</v>
      </c>
      <c r="AU7" s="23">
        <f>+AU8+AU9+AU10+AU11+AU12+AU13+AU14+AU15</f>
        <v>346775</v>
      </c>
      <c r="AV7" s="23">
        <f t="shared" ref="AV7:BX7" si="4">+AV8+AV9+AV10+AV11+AV12+AV13+AV14+AV15</f>
        <v>33731</v>
      </c>
      <c r="AW7" s="23">
        <f t="shared" si="4"/>
        <v>2442</v>
      </c>
      <c r="AX7" s="23">
        <f t="shared" si="4"/>
        <v>4561</v>
      </c>
      <c r="AY7" s="23">
        <f t="shared" si="4"/>
        <v>2078</v>
      </c>
      <c r="AZ7" s="23">
        <f t="shared" si="4"/>
        <v>634</v>
      </c>
      <c r="BA7" s="23">
        <f t="shared" si="4"/>
        <v>37</v>
      </c>
      <c r="BB7" s="23">
        <f t="shared" si="4"/>
        <v>69823</v>
      </c>
      <c r="BC7" s="23">
        <f t="shared" si="4"/>
        <v>256</v>
      </c>
      <c r="BD7" s="23">
        <f t="shared" si="4"/>
        <v>47476</v>
      </c>
      <c r="BE7" s="23">
        <f t="shared" si="4"/>
        <v>680</v>
      </c>
      <c r="BF7" s="23">
        <f t="shared" si="4"/>
        <v>7200</v>
      </c>
      <c r="BG7" s="23">
        <f t="shared" si="4"/>
        <v>2383</v>
      </c>
      <c r="BH7" s="23">
        <f t="shared" si="4"/>
        <v>5102</v>
      </c>
      <c r="BI7" s="23">
        <f t="shared" si="4"/>
        <v>606</v>
      </c>
      <c r="BJ7" s="23">
        <f t="shared" si="4"/>
        <v>16560</v>
      </c>
      <c r="BK7" s="23">
        <f t="shared" si="4"/>
        <v>501</v>
      </c>
      <c r="BL7" s="23">
        <f t="shared" si="4"/>
        <v>310</v>
      </c>
      <c r="BM7" s="23">
        <f t="shared" si="4"/>
        <v>37326</v>
      </c>
      <c r="BN7" s="23">
        <f t="shared" si="4"/>
        <v>11981</v>
      </c>
      <c r="BO7" s="23">
        <f t="shared" si="4"/>
        <v>3522</v>
      </c>
      <c r="BP7" s="23">
        <f t="shared" si="4"/>
        <v>6891</v>
      </c>
      <c r="BQ7" s="23">
        <f t="shared" si="4"/>
        <v>17305</v>
      </c>
      <c r="BR7" s="23">
        <f t="shared" si="4"/>
        <v>637</v>
      </c>
      <c r="BS7" s="23">
        <f t="shared" si="4"/>
        <v>16041</v>
      </c>
      <c r="BT7" s="23">
        <f t="shared" si="4"/>
        <v>50998</v>
      </c>
      <c r="BU7" s="23">
        <f t="shared" si="4"/>
        <v>7694</v>
      </c>
      <c r="BV7" s="23">
        <f t="shared" si="4"/>
        <v>7315</v>
      </c>
      <c r="BW7" s="23">
        <f t="shared" si="4"/>
        <v>561</v>
      </c>
      <c r="BX7" s="23">
        <f t="shared" si="4"/>
        <v>6754</v>
      </c>
    </row>
    <row r="8" spans="1:78" ht="12.75" customHeight="1">
      <c r="A8" s="24" t="s">
        <v>72</v>
      </c>
      <c r="B8" s="25">
        <f t="shared" si="0"/>
        <v>205311</v>
      </c>
      <c r="C8" s="25">
        <v>130093</v>
      </c>
      <c r="D8" s="25">
        <v>75218</v>
      </c>
      <c r="E8" s="25">
        <f>+F8+G8+H8</f>
        <v>65680</v>
      </c>
      <c r="F8" s="25">
        <v>5206</v>
      </c>
      <c r="G8" s="25">
        <v>59156</v>
      </c>
      <c r="H8" s="25">
        <v>1318</v>
      </c>
      <c r="I8" s="25">
        <f>+J8+K8+L8+M8+N8+O8+P8+Q8+R8+S8+T8+U8+V8+W8+X8+Y8+Z8+AA8</f>
        <v>9588</v>
      </c>
      <c r="J8" s="25">
        <v>8</v>
      </c>
      <c r="K8" s="25">
        <v>28</v>
      </c>
      <c r="L8" s="25">
        <v>357</v>
      </c>
      <c r="M8" s="25">
        <v>885</v>
      </c>
      <c r="N8" s="25">
        <v>8</v>
      </c>
      <c r="O8" s="25">
        <v>261</v>
      </c>
      <c r="P8" s="25">
        <v>0</v>
      </c>
      <c r="Q8" s="25">
        <v>334</v>
      </c>
      <c r="R8" s="25">
        <v>2455</v>
      </c>
      <c r="S8" s="25">
        <v>237</v>
      </c>
      <c r="T8" s="25">
        <v>291</v>
      </c>
      <c r="U8" s="25">
        <v>0</v>
      </c>
      <c r="V8" s="25">
        <v>527</v>
      </c>
      <c r="W8" s="25">
        <v>3857</v>
      </c>
      <c r="X8" s="25">
        <v>9</v>
      </c>
      <c r="Y8" s="25">
        <v>94</v>
      </c>
      <c r="Z8" s="25">
        <v>4</v>
      </c>
      <c r="AA8" s="25">
        <v>233</v>
      </c>
      <c r="AB8" s="25">
        <f>+AC8+AD8+AE8+AF8+AG8+AH8+AI8+AJ8+AK8+AL8</f>
        <v>18462</v>
      </c>
      <c r="AC8" s="25">
        <v>4091</v>
      </c>
      <c r="AD8" s="25">
        <v>438</v>
      </c>
      <c r="AE8" s="25">
        <v>2459</v>
      </c>
      <c r="AF8" s="25">
        <v>2339</v>
      </c>
      <c r="AG8" s="25">
        <v>5810</v>
      </c>
      <c r="AH8" s="25">
        <v>507</v>
      </c>
      <c r="AI8" s="25">
        <v>1322</v>
      </c>
      <c r="AJ8" s="25">
        <v>217</v>
      </c>
      <c r="AK8" s="25">
        <v>998</v>
      </c>
      <c r="AL8" s="25">
        <v>281</v>
      </c>
      <c r="AM8" s="25">
        <v>1223</v>
      </c>
      <c r="AN8" s="25">
        <v>92</v>
      </c>
      <c r="AO8" s="25">
        <v>92</v>
      </c>
      <c r="AP8" s="25">
        <v>163</v>
      </c>
      <c r="AQ8" s="25">
        <v>134</v>
      </c>
      <c r="AR8" s="25">
        <v>18</v>
      </c>
      <c r="AS8" s="25">
        <v>6</v>
      </c>
      <c r="AT8" s="25">
        <v>718</v>
      </c>
      <c r="AU8" s="25">
        <v>34945</v>
      </c>
      <c r="AV8" s="25">
        <v>2455</v>
      </c>
      <c r="AW8" s="25">
        <v>205</v>
      </c>
      <c r="AX8" s="25">
        <v>402</v>
      </c>
      <c r="AY8" s="25">
        <v>143</v>
      </c>
      <c r="AZ8" s="25">
        <v>37</v>
      </c>
      <c r="BA8" s="25">
        <v>12</v>
      </c>
      <c r="BB8" s="25">
        <v>3773</v>
      </c>
      <c r="BC8" s="25">
        <v>20</v>
      </c>
      <c r="BD8" s="25">
        <v>9594</v>
      </c>
      <c r="BE8" s="25">
        <v>46</v>
      </c>
      <c r="BF8" s="25">
        <v>322</v>
      </c>
      <c r="BG8" s="25">
        <v>224</v>
      </c>
      <c r="BH8" s="25">
        <v>239</v>
      </c>
      <c r="BI8" s="25">
        <v>39</v>
      </c>
      <c r="BJ8" s="25">
        <v>1095</v>
      </c>
      <c r="BK8" s="25">
        <v>16</v>
      </c>
      <c r="BL8" s="25">
        <v>13</v>
      </c>
      <c r="BM8" s="25">
        <v>3376</v>
      </c>
      <c r="BN8" s="25">
        <v>583</v>
      </c>
      <c r="BO8" s="25">
        <v>511</v>
      </c>
      <c r="BP8" s="25">
        <v>535</v>
      </c>
      <c r="BQ8" s="25">
        <v>1395</v>
      </c>
      <c r="BR8" s="25">
        <v>42</v>
      </c>
      <c r="BS8" s="25">
        <v>1709</v>
      </c>
      <c r="BT8" s="25">
        <v>7981</v>
      </c>
      <c r="BU8" s="25">
        <v>178</v>
      </c>
      <c r="BV8" s="25">
        <v>195</v>
      </c>
      <c r="BW8" s="25">
        <v>31</v>
      </c>
      <c r="BX8" s="25">
        <v>164</v>
      </c>
      <c r="BY8" s="2"/>
      <c r="BZ8" s="2"/>
    </row>
    <row r="9" spans="1:78" ht="12.75" customHeight="1">
      <c r="A9" s="24" t="s">
        <v>76</v>
      </c>
      <c r="B9" s="25">
        <f t="shared" si="0"/>
        <v>198485</v>
      </c>
      <c r="C9" s="25">
        <v>126689</v>
      </c>
      <c r="D9" s="25">
        <v>71796</v>
      </c>
      <c r="E9" s="25">
        <f t="shared" ref="E9:E15" si="5">+F9+G9+H9</f>
        <v>75357</v>
      </c>
      <c r="F9" s="25">
        <v>360</v>
      </c>
      <c r="G9" s="25">
        <v>73560</v>
      </c>
      <c r="H9" s="25">
        <v>1437</v>
      </c>
      <c r="I9" s="25">
        <f t="shared" ref="I9:I15" si="6">+J9+K9+L9+M9+N9+O9+P9+Q9+R9+S9+T9+U9+V9+W9+X9+Y9+Z9+AA9</f>
        <v>11506</v>
      </c>
      <c r="J9" s="25">
        <v>41</v>
      </c>
      <c r="K9" s="25">
        <v>33</v>
      </c>
      <c r="L9" s="25">
        <v>227</v>
      </c>
      <c r="M9" s="25">
        <v>1258</v>
      </c>
      <c r="N9" s="25">
        <v>60</v>
      </c>
      <c r="O9" s="25">
        <v>324</v>
      </c>
      <c r="P9" s="25">
        <v>0</v>
      </c>
      <c r="Q9" s="25">
        <v>258</v>
      </c>
      <c r="R9" s="25">
        <v>2671</v>
      </c>
      <c r="S9" s="25">
        <v>236</v>
      </c>
      <c r="T9" s="25">
        <v>359</v>
      </c>
      <c r="U9" s="25">
        <v>0</v>
      </c>
      <c r="V9" s="25">
        <v>631</v>
      </c>
      <c r="W9" s="25">
        <v>5096</v>
      </c>
      <c r="X9" s="25">
        <v>30</v>
      </c>
      <c r="Y9" s="25">
        <v>87</v>
      </c>
      <c r="Z9" s="25">
        <v>0</v>
      </c>
      <c r="AA9" s="25">
        <v>195</v>
      </c>
      <c r="AB9" s="25">
        <f t="shared" ref="AB9:AB15" si="7">+AC9+AD9+AE9+AF9+AG9+AH9+AI9+AJ9+AK9+AL9</f>
        <v>18528</v>
      </c>
      <c r="AC9" s="25">
        <v>2494</v>
      </c>
      <c r="AD9" s="25">
        <v>537</v>
      </c>
      <c r="AE9" s="25">
        <v>1361</v>
      </c>
      <c r="AF9" s="25">
        <v>2773</v>
      </c>
      <c r="AG9" s="25">
        <v>3981</v>
      </c>
      <c r="AH9" s="25">
        <v>939</v>
      </c>
      <c r="AI9" s="25">
        <v>843</v>
      </c>
      <c r="AJ9" s="25">
        <v>140</v>
      </c>
      <c r="AK9" s="25">
        <v>4951</v>
      </c>
      <c r="AL9" s="25">
        <v>509</v>
      </c>
      <c r="AM9" s="25">
        <v>1081</v>
      </c>
      <c r="AN9" s="25">
        <v>101</v>
      </c>
      <c r="AO9" s="25">
        <v>57</v>
      </c>
      <c r="AP9" s="25">
        <v>185</v>
      </c>
      <c r="AQ9" s="25">
        <v>131</v>
      </c>
      <c r="AR9" s="25">
        <v>40</v>
      </c>
      <c r="AS9" s="25">
        <v>1</v>
      </c>
      <c r="AT9" s="25">
        <v>566</v>
      </c>
      <c r="AU9" s="25">
        <v>20098</v>
      </c>
      <c r="AV9" s="25">
        <v>1363</v>
      </c>
      <c r="AW9" s="25">
        <v>116</v>
      </c>
      <c r="AX9" s="25">
        <v>57</v>
      </c>
      <c r="AY9" s="25">
        <v>204</v>
      </c>
      <c r="AZ9" s="25">
        <v>25</v>
      </c>
      <c r="BA9" s="25">
        <v>0</v>
      </c>
      <c r="BB9" s="25">
        <v>2485</v>
      </c>
      <c r="BC9" s="25">
        <v>0</v>
      </c>
      <c r="BD9" s="25">
        <v>1173</v>
      </c>
      <c r="BE9" s="25">
        <v>18</v>
      </c>
      <c r="BF9" s="25">
        <v>218</v>
      </c>
      <c r="BG9" s="25">
        <v>141</v>
      </c>
      <c r="BH9" s="25">
        <v>261</v>
      </c>
      <c r="BI9" s="25">
        <v>31</v>
      </c>
      <c r="BJ9" s="25">
        <v>740</v>
      </c>
      <c r="BK9" s="25">
        <v>6</v>
      </c>
      <c r="BL9" s="25">
        <v>13</v>
      </c>
      <c r="BM9" s="25">
        <v>2698</v>
      </c>
      <c r="BN9" s="25">
        <v>237</v>
      </c>
      <c r="BO9" s="25">
        <v>215</v>
      </c>
      <c r="BP9" s="25">
        <v>283</v>
      </c>
      <c r="BQ9" s="25">
        <v>916</v>
      </c>
      <c r="BR9" s="25">
        <v>25</v>
      </c>
      <c r="BS9" s="25">
        <v>687</v>
      </c>
      <c r="BT9" s="25">
        <v>7866</v>
      </c>
      <c r="BU9" s="25">
        <v>320</v>
      </c>
      <c r="BV9" s="25">
        <v>119</v>
      </c>
      <c r="BW9" s="25">
        <v>17</v>
      </c>
      <c r="BX9" s="25">
        <v>102</v>
      </c>
    </row>
    <row r="10" spans="1:78" ht="12.75" customHeight="1">
      <c r="A10" s="24" t="s">
        <v>77</v>
      </c>
      <c r="B10" s="25">
        <f t="shared" si="0"/>
        <v>313289</v>
      </c>
      <c r="C10" s="25">
        <v>208629</v>
      </c>
      <c r="D10" s="25">
        <v>104660</v>
      </c>
      <c r="E10" s="25">
        <f t="shared" si="5"/>
        <v>122558</v>
      </c>
      <c r="F10" s="25">
        <v>704</v>
      </c>
      <c r="G10" s="25">
        <v>119321</v>
      </c>
      <c r="H10" s="25">
        <v>2533</v>
      </c>
      <c r="I10" s="25">
        <f t="shared" si="6"/>
        <v>17874</v>
      </c>
      <c r="J10" s="25">
        <v>28</v>
      </c>
      <c r="K10" s="25">
        <v>80</v>
      </c>
      <c r="L10" s="25">
        <v>458</v>
      </c>
      <c r="M10" s="25">
        <v>3100</v>
      </c>
      <c r="N10" s="25">
        <v>56</v>
      </c>
      <c r="O10" s="25">
        <v>459</v>
      </c>
      <c r="P10" s="25">
        <v>2</v>
      </c>
      <c r="Q10" s="25">
        <v>697</v>
      </c>
      <c r="R10" s="25">
        <v>4081</v>
      </c>
      <c r="S10" s="25">
        <v>468</v>
      </c>
      <c r="T10" s="25">
        <v>526</v>
      </c>
      <c r="U10" s="25">
        <v>6</v>
      </c>
      <c r="V10" s="25">
        <v>856</v>
      </c>
      <c r="W10" s="25">
        <v>6187</v>
      </c>
      <c r="X10" s="25">
        <v>44</v>
      </c>
      <c r="Y10" s="25">
        <v>222</v>
      </c>
      <c r="Z10" s="25">
        <v>17</v>
      </c>
      <c r="AA10" s="25">
        <v>587</v>
      </c>
      <c r="AB10" s="25">
        <f t="shared" si="7"/>
        <v>28686</v>
      </c>
      <c r="AC10" s="25">
        <v>3522</v>
      </c>
      <c r="AD10" s="25">
        <v>457</v>
      </c>
      <c r="AE10" s="25">
        <v>1825</v>
      </c>
      <c r="AF10" s="25">
        <v>1822</v>
      </c>
      <c r="AG10" s="25">
        <v>8707</v>
      </c>
      <c r="AH10" s="25">
        <v>1195</v>
      </c>
      <c r="AI10" s="25">
        <v>1457</v>
      </c>
      <c r="AJ10" s="25">
        <v>234</v>
      </c>
      <c r="AK10" s="25">
        <v>8797</v>
      </c>
      <c r="AL10" s="25">
        <v>670</v>
      </c>
      <c r="AM10" s="25">
        <v>2925</v>
      </c>
      <c r="AN10" s="25">
        <v>180</v>
      </c>
      <c r="AO10" s="25">
        <v>103</v>
      </c>
      <c r="AP10" s="25">
        <v>599</v>
      </c>
      <c r="AQ10" s="25">
        <v>288</v>
      </c>
      <c r="AR10" s="25">
        <v>67</v>
      </c>
      <c r="AS10" s="25">
        <v>23</v>
      </c>
      <c r="AT10" s="25">
        <v>1665</v>
      </c>
      <c r="AU10" s="25">
        <v>36060</v>
      </c>
      <c r="AV10" s="25">
        <v>2306</v>
      </c>
      <c r="AW10" s="25">
        <v>230</v>
      </c>
      <c r="AX10" s="25">
        <v>191</v>
      </c>
      <c r="AY10" s="25">
        <v>558</v>
      </c>
      <c r="AZ10" s="25">
        <v>46</v>
      </c>
      <c r="BA10" s="25">
        <v>2</v>
      </c>
      <c r="BB10" s="25">
        <v>6911</v>
      </c>
      <c r="BC10" s="25">
        <v>31</v>
      </c>
      <c r="BD10" s="25">
        <v>1566</v>
      </c>
      <c r="BE10" s="25">
        <v>66</v>
      </c>
      <c r="BF10" s="25">
        <v>303</v>
      </c>
      <c r="BG10" s="25">
        <v>506</v>
      </c>
      <c r="BH10" s="25">
        <v>670</v>
      </c>
      <c r="BI10" s="25">
        <v>71</v>
      </c>
      <c r="BJ10" s="25">
        <v>1544</v>
      </c>
      <c r="BK10" s="25">
        <v>41</v>
      </c>
      <c r="BL10" s="25">
        <v>48</v>
      </c>
      <c r="BM10" s="25">
        <v>5018</v>
      </c>
      <c r="BN10" s="25">
        <v>357</v>
      </c>
      <c r="BO10" s="25">
        <v>332</v>
      </c>
      <c r="BP10" s="25">
        <v>1471</v>
      </c>
      <c r="BQ10" s="25">
        <v>1279</v>
      </c>
      <c r="BR10" s="25">
        <v>82</v>
      </c>
      <c r="BS10" s="25">
        <v>1644</v>
      </c>
      <c r="BT10" s="25">
        <v>9763</v>
      </c>
      <c r="BU10" s="25">
        <v>1024</v>
      </c>
      <c r="BV10" s="25">
        <v>526</v>
      </c>
      <c r="BW10" s="25">
        <v>59</v>
      </c>
      <c r="BX10" s="25">
        <v>467</v>
      </c>
    </row>
    <row r="11" spans="1:78">
      <c r="A11" s="24" t="s">
        <v>78</v>
      </c>
      <c r="B11" s="25">
        <f t="shared" si="0"/>
        <v>327074</v>
      </c>
      <c r="C11" s="25">
        <v>225815</v>
      </c>
      <c r="D11" s="25">
        <v>101259</v>
      </c>
      <c r="E11" s="25">
        <f t="shared" si="5"/>
        <v>141026</v>
      </c>
      <c r="F11" s="25">
        <v>741</v>
      </c>
      <c r="G11" s="25">
        <v>137185</v>
      </c>
      <c r="H11" s="25">
        <v>3100</v>
      </c>
      <c r="I11" s="25">
        <f t="shared" si="6"/>
        <v>18366</v>
      </c>
      <c r="J11" s="25">
        <v>18</v>
      </c>
      <c r="K11" s="25">
        <v>82</v>
      </c>
      <c r="L11" s="25">
        <v>543</v>
      </c>
      <c r="M11" s="25">
        <v>3555</v>
      </c>
      <c r="N11" s="25">
        <v>48</v>
      </c>
      <c r="O11" s="25">
        <v>472</v>
      </c>
      <c r="P11" s="25">
        <v>2</v>
      </c>
      <c r="Q11" s="25">
        <v>681</v>
      </c>
      <c r="R11" s="25">
        <v>4354</v>
      </c>
      <c r="S11" s="25">
        <v>458</v>
      </c>
      <c r="T11" s="25">
        <v>572</v>
      </c>
      <c r="U11" s="25">
        <v>0</v>
      </c>
      <c r="V11" s="25">
        <v>815</v>
      </c>
      <c r="W11" s="25">
        <v>6212</v>
      </c>
      <c r="X11" s="25">
        <v>20</v>
      </c>
      <c r="Y11" s="25">
        <v>118</v>
      </c>
      <c r="Z11" s="25">
        <v>2</v>
      </c>
      <c r="AA11" s="25">
        <v>414</v>
      </c>
      <c r="AB11" s="25">
        <f t="shared" si="7"/>
        <v>26615</v>
      </c>
      <c r="AC11" s="25">
        <v>1339</v>
      </c>
      <c r="AD11" s="25">
        <v>733</v>
      </c>
      <c r="AE11" s="25">
        <v>2767</v>
      </c>
      <c r="AF11" s="25">
        <v>436</v>
      </c>
      <c r="AG11" s="25">
        <v>7401</v>
      </c>
      <c r="AH11" s="25">
        <v>1623</v>
      </c>
      <c r="AI11" s="25">
        <v>1629</v>
      </c>
      <c r="AJ11" s="25">
        <v>331</v>
      </c>
      <c r="AK11" s="25">
        <v>9729</v>
      </c>
      <c r="AL11" s="25">
        <v>627</v>
      </c>
      <c r="AM11" s="25">
        <v>2059</v>
      </c>
      <c r="AN11" s="25">
        <v>214</v>
      </c>
      <c r="AO11" s="25">
        <v>158</v>
      </c>
      <c r="AP11" s="25">
        <v>538</v>
      </c>
      <c r="AQ11" s="25">
        <v>340</v>
      </c>
      <c r="AR11" s="25">
        <v>91</v>
      </c>
      <c r="AS11" s="25">
        <v>6</v>
      </c>
      <c r="AT11" s="25">
        <v>712</v>
      </c>
      <c r="AU11" s="25">
        <v>37359</v>
      </c>
      <c r="AV11" s="25">
        <v>2385</v>
      </c>
      <c r="AW11" s="25">
        <v>255</v>
      </c>
      <c r="AX11" s="25">
        <v>290</v>
      </c>
      <c r="AY11" s="25">
        <v>386</v>
      </c>
      <c r="AZ11" s="25">
        <v>71</v>
      </c>
      <c r="BA11" s="25">
        <v>0</v>
      </c>
      <c r="BB11" s="25">
        <v>6254</v>
      </c>
      <c r="BC11" s="25">
        <v>42</v>
      </c>
      <c r="BD11" s="25">
        <v>1886</v>
      </c>
      <c r="BE11" s="25">
        <v>79</v>
      </c>
      <c r="BF11" s="25">
        <v>719</v>
      </c>
      <c r="BG11" s="25">
        <v>350</v>
      </c>
      <c r="BH11" s="25">
        <v>570</v>
      </c>
      <c r="BI11" s="25">
        <v>75</v>
      </c>
      <c r="BJ11" s="25">
        <v>2069</v>
      </c>
      <c r="BK11" s="25">
        <v>146</v>
      </c>
      <c r="BL11" s="25">
        <v>24</v>
      </c>
      <c r="BM11" s="25">
        <v>4527</v>
      </c>
      <c r="BN11" s="25">
        <v>583</v>
      </c>
      <c r="BO11" s="25">
        <v>456</v>
      </c>
      <c r="BP11" s="25">
        <v>1695</v>
      </c>
      <c r="BQ11" s="25">
        <v>1130</v>
      </c>
      <c r="BR11" s="25">
        <v>57</v>
      </c>
      <c r="BS11" s="25">
        <v>2785</v>
      </c>
      <c r="BT11" s="25">
        <v>9564</v>
      </c>
      <c r="BU11" s="25">
        <v>961</v>
      </c>
      <c r="BV11" s="25">
        <v>390</v>
      </c>
      <c r="BW11" s="25">
        <v>71</v>
      </c>
      <c r="BX11" s="25">
        <v>319</v>
      </c>
    </row>
    <row r="12" spans="1:78">
      <c r="A12" s="24" t="s">
        <v>79</v>
      </c>
      <c r="B12" s="25">
        <f t="shared" si="0"/>
        <v>390948</v>
      </c>
      <c r="C12" s="25">
        <v>273370</v>
      </c>
      <c r="D12" s="25">
        <v>117578</v>
      </c>
      <c r="E12" s="25">
        <f t="shared" si="5"/>
        <v>158519</v>
      </c>
      <c r="F12" s="25">
        <v>1022</v>
      </c>
      <c r="G12" s="25">
        <v>153096</v>
      </c>
      <c r="H12" s="25">
        <v>4401</v>
      </c>
      <c r="I12" s="25">
        <f t="shared" si="6"/>
        <v>30015</v>
      </c>
      <c r="J12" s="25">
        <v>67</v>
      </c>
      <c r="K12" s="25">
        <v>101</v>
      </c>
      <c r="L12" s="25">
        <v>672</v>
      </c>
      <c r="M12" s="25">
        <v>7152</v>
      </c>
      <c r="N12" s="25">
        <v>156</v>
      </c>
      <c r="O12" s="25">
        <v>819</v>
      </c>
      <c r="P12" s="25">
        <v>35</v>
      </c>
      <c r="Q12" s="25">
        <v>970</v>
      </c>
      <c r="R12" s="25">
        <v>5175</v>
      </c>
      <c r="S12" s="25">
        <v>762</v>
      </c>
      <c r="T12" s="25">
        <v>876</v>
      </c>
      <c r="U12" s="25">
        <v>46</v>
      </c>
      <c r="V12" s="25">
        <v>1116</v>
      </c>
      <c r="W12" s="25">
        <v>10755</v>
      </c>
      <c r="X12" s="25">
        <v>71</v>
      </c>
      <c r="Y12" s="25">
        <v>350</v>
      </c>
      <c r="Z12" s="25">
        <v>90</v>
      </c>
      <c r="AA12" s="25">
        <v>802</v>
      </c>
      <c r="AB12" s="25">
        <f t="shared" si="7"/>
        <v>39681</v>
      </c>
      <c r="AC12" s="25">
        <v>1931</v>
      </c>
      <c r="AD12" s="25">
        <v>1127</v>
      </c>
      <c r="AE12" s="25">
        <v>4093</v>
      </c>
      <c r="AF12" s="25">
        <v>515</v>
      </c>
      <c r="AG12" s="25">
        <v>11015</v>
      </c>
      <c r="AH12" s="25">
        <v>2503</v>
      </c>
      <c r="AI12" s="25">
        <v>2821</v>
      </c>
      <c r="AJ12" s="25">
        <v>682</v>
      </c>
      <c r="AK12" s="25">
        <v>13979</v>
      </c>
      <c r="AL12" s="25">
        <v>1015</v>
      </c>
      <c r="AM12" s="25">
        <f>+AN12+AO12+AP12+AQ12+AR12+AS12+AT12</f>
        <v>5831</v>
      </c>
      <c r="AN12" s="25">
        <v>409</v>
      </c>
      <c r="AO12" s="25">
        <v>278</v>
      </c>
      <c r="AP12" s="25">
        <v>1412</v>
      </c>
      <c r="AQ12" s="25">
        <v>446</v>
      </c>
      <c r="AR12" s="25">
        <v>119</v>
      </c>
      <c r="AS12" s="25">
        <v>33</v>
      </c>
      <c r="AT12" s="25">
        <v>3134</v>
      </c>
      <c r="AU12" s="25">
        <v>38093</v>
      </c>
      <c r="AV12" s="25">
        <v>6578</v>
      </c>
      <c r="AW12" s="25">
        <v>250</v>
      </c>
      <c r="AX12" s="25">
        <v>266</v>
      </c>
      <c r="AY12" s="25">
        <v>336</v>
      </c>
      <c r="AZ12" s="25">
        <v>141</v>
      </c>
      <c r="BA12" s="25">
        <v>0</v>
      </c>
      <c r="BB12" s="25">
        <v>6058</v>
      </c>
      <c r="BC12" s="25">
        <v>13</v>
      </c>
      <c r="BD12" s="25">
        <v>2165</v>
      </c>
      <c r="BE12" s="25">
        <v>114</v>
      </c>
      <c r="BF12" s="25">
        <v>700</v>
      </c>
      <c r="BG12" s="25">
        <v>226</v>
      </c>
      <c r="BH12" s="25">
        <v>859</v>
      </c>
      <c r="BI12" s="25">
        <v>68</v>
      </c>
      <c r="BJ12" s="25">
        <v>1710</v>
      </c>
      <c r="BK12" s="25">
        <v>39</v>
      </c>
      <c r="BL12" s="25">
        <v>67</v>
      </c>
      <c r="BM12" s="25">
        <v>4849</v>
      </c>
      <c r="BN12" s="25">
        <v>1160</v>
      </c>
      <c r="BO12" s="25">
        <v>378</v>
      </c>
      <c r="BP12" s="25">
        <v>917</v>
      </c>
      <c r="BQ12" s="25">
        <v>1710</v>
      </c>
      <c r="BR12" s="25">
        <v>71</v>
      </c>
      <c r="BS12" s="25">
        <v>1853</v>
      </c>
      <c r="BT12" s="25">
        <v>5949</v>
      </c>
      <c r="BU12" s="25">
        <v>1616</v>
      </c>
      <c r="BV12" s="25">
        <v>1231</v>
      </c>
      <c r="BW12" s="25">
        <v>96</v>
      </c>
      <c r="BX12" s="25">
        <v>1135</v>
      </c>
    </row>
    <row r="13" spans="1:78" ht="12.75" customHeight="1">
      <c r="A13" s="24" t="s">
        <v>80</v>
      </c>
      <c r="B13" s="25">
        <f t="shared" si="0"/>
        <v>462536</v>
      </c>
      <c r="C13" s="25">
        <v>333048</v>
      </c>
      <c r="D13" s="25">
        <v>129488</v>
      </c>
      <c r="E13" s="25">
        <f t="shared" si="5"/>
        <v>214102</v>
      </c>
      <c r="F13" s="25">
        <v>1172</v>
      </c>
      <c r="G13" s="25">
        <v>208445</v>
      </c>
      <c r="H13" s="25">
        <v>4485</v>
      </c>
      <c r="I13" s="25">
        <f t="shared" si="6"/>
        <v>52934</v>
      </c>
      <c r="J13" s="25">
        <v>14</v>
      </c>
      <c r="K13" s="25">
        <v>125</v>
      </c>
      <c r="L13" s="25">
        <v>1327</v>
      </c>
      <c r="M13" s="25">
        <v>18045</v>
      </c>
      <c r="N13" s="25">
        <v>69</v>
      </c>
      <c r="O13" s="25">
        <v>1039</v>
      </c>
      <c r="P13" s="25">
        <v>0</v>
      </c>
      <c r="Q13" s="25">
        <v>954</v>
      </c>
      <c r="R13" s="25">
        <v>7365</v>
      </c>
      <c r="S13" s="25">
        <v>810</v>
      </c>
      <c r="T13" s="25">
        <v>1378</v>
      </c>
      <c r="U13" s="25">
        <v>0</v>
      </c>
      <c r="V13" s="25">
        <v>1191</v>
      </c>
      <c r="W13" s="25">
        <v>19596</v>
      </c>
      <c r="X13" s="25">
        <v>69</v>
      </c>
      <c r="Y13" s="25">
        <v>354</v>
      </c>
      <c r="Z13" s="25">
        <v>17</v>
      </c>
      <c r="AA13" s="25">
        <v>581</v>
      </c>
      <c r="AB13" s="25">
        <f t="shared" si="7"/>
        <v>32921</v>
      </c>
      <c r="AC13" s="25">
        <v>1598</v>
      </c>
      <c r="AD13" s="25">
        <v>1092</v>
      </c>
      <c r="AE13" s="25">
        <v>2845</v>
      </c>
      <c r="AF13" s="25">
        <v>1293</v>
      </c>
      <c r="AG13" s="25">
        <v>10562</v>
      </c>
      <c r="AH13" s="25">
        <v>3088</v>
      </c>
      <c r="AI13" s="25">
        <v>2376</v>
      </c>
      <c r="AJ13" s="25">
        <v>810</v>
      </c>
      <c r="AK13" s="25">
        <v>8733</v>
      </c>
      <c r="AL13" s="25">
        <v>524</v>
      </c>
      <c r="AM13" s="25">
        <f>+AN13+AO13+AP13+AQ13+AR13+AS13+AT13</f>
        <v>4102</v>
      </c>
      <c r="AN13" s="25">
        <v>316</v>
      </c>
      <c r="AO13" s="25">
        <v>311</v>
      </c>
      <c r="AP13" s="25">
        <v>1460</v>
      </c>
      <c r="AQ13" s="25">
        <v>603</v>
      </c>
      <c r="AR13" s="25">
        <v>90</v>
      </c>
      <c r="AS13" s="25">
        <v>21</v>
      </c>
      <c r="AT13" s="25">
        <v>1301</v>
      </c>
      <c r="AU13" s="25">
        <v>28401</v>
      </c>
      <c r="AV13" s="25">
        <v>5643</v>
      </c>
      <c r="AW13" s="25">
        <v>77</v>
      </c>
      <c r="AX13" s="25">
        <v>87</v>
      </c>
      <c r="AY13" s="25">
        <v>126</v>
      </c>
      <c r="AZ13" s="25">
        <v>77</v>
      </c>
      <c r="BA13" s="25">
        <v>7</v>
      </c>
      <c r="BB13" s="25">
        <v>6163</v>
      </c>
      <c r="BC13" s="25">
        <v>70</v>
      </c>
      <c r="BD13" s="25">
        <v>1875</v>
      </c>
      <c r="BE13" s="25">
        <v>28</v>
      </c>
      <c r="BF13" s="25">
        <v>719</v>
      </c>
      <c r="BG13" s="25">
        <v>146</v>
      </c>
      <c r="BH13" s="25">
        <v>681</v>
      </c>
      <c r="BI13" s="25">
        <v>98</v>
      </c>
      <c r="BJ13" s="25">
        <v>1552</v>
      </c>
      <c r="BK13" s="25">
        <v>21</v>
      </c>
      <c r="BL13" s="25">
        <v>28</v>
      </c>
      <c r="BM13" s="25">
        <v>3817</v>
      </c>
      <c r="BN13" s="25">
        <v>1091</v>
      </c>
      <c r="BO13" s="25">
        <v>69</v>
      </c>
      <c r="BP13" s="25">
        <v>452</v>
      </c>
      <c r="BQ13" s="25">
        <v>1911</v>
      </c>
      <c r="BR13" s="25">
        <v>34</v>
      </c>
      <c r="BS13" s="25">
        <v>550</v>
      </c>
      <c r="BT13" s="25">
        <v>2426</v>
      </c>
      <c r="BU13" s="25">
        <v>653</v>
      </c>
      <c r="BV13" s="25">
        <f>+BW13+BX13</f>
        <v>588</v>
      </c>
      <c r="BW13" s="25">
        <v>54</v>
      </c>
      <c r="BX13" s="25">
        <v>534</v>
      </c>
    </row>
    <row r="14" spans="1:78">
      <c r="A14" s="24" t="s">
        <v>81</v>
      </c>
      <c r="B14" s="25">
        <f t="shared" si="0"/>
        <v>563987</v>
      </c>
      <c r="C14" s="25">
        <v>412190</v>
      </c>
      <c r="D14" s="25">
        <v>151797</v>
      </c>
      <c r="E14" s="25">
        <f t="shared" si="5"/>
        <v>271375</v>
      </c>
      <c r="F14" s="25">
        <v>5099</v>
      </c>
      <c r="G14" s="25">
        <v>261839</v>
      </c>
      <c r="H14" s="25">
        <v>4437</v>
      </c>
      <c r="I14" s="25">
        <f t="shared" si="6"/>
        <v>29225</v>
      </c>
      <c r="J14" s="25">
        <v>9</v>
      </c>
      <c r="K14" s="25">
        <v>102</v>
      </c>
      <c r="L14" s="25">
        <v>514</v>
      </c>
      <c r="M14" s="25">
        <v>11053</v>
      </c>
      <c r="N14" s="25">
        <v>79</v>
      </c>
      <c r="O14" s="25">
        <v>794</v>
      </c>
      <c r="P14" s="25">
        <v>16</v>
      </c>
      <c r="Q14" s="25">
        <v>781</v>
      </c>
      <c r="R14" s="25">
        <v>4768</v>
      </c>
      <c r="S14" s="25">
        <v>614</v>
      </c>
      <c r="T14" s="25">
        <v>784</v>
      </c>
      <c r="U14" s="25">
        <v>6</v>
      </c>
      <c r="V14" s="25">
        <v>1009</v>
      </c>
      <c r="W14" s="25">
        <v>7656</v>
      </c>
      <c r="X14" s="25">
        <v>44</v>
      </c>
      <c r="Y14" s="25">
        <v>201</v>
      </c>
      <c r="Z14" s="25">
        <v>25</v>
      </c>
      <c r="AA14" s="25">
        <v>770</v>
      </c>
      <c r="AB14" s="25">
        <f t="shared" si="7"/>
        <v>33739</v>
      </c>
      <c r="AC14" s="25">
        <v>985</v>
      </c>
      <c r="AD14" s="25">
        <v>823</v>
      </c>
      <c r="AE14" s="25">
        <v>4135</v>
      </c>
      <c r="AF14" s="25">
        <v>921</v>
      </c>
      <c r="AG14" s="25">
        <v>13909</v>
      </c>
      <c r="AH14" s="25">
        <v>1357</v>
      </c>
      <c r="AI14" s="25">
        <v>3632</v>
      </c>
      <c r="AJ14" s="25">
        <v>892</v>
      </c>
      <c r="AK14" s="25">
        <v>6512</v>
      </c>
      <c r="AL14" s="25">
        <v>573</v>
      </c>
      <c r="AM14" s="25">
        <f>+AN14+AO14+AP14+AQ14+AR14+AS14+AT14</f>
        <v>3287</v>
      </c>
      <c r="AN14" s="25">
        <v>256</v>
      </c>
      <c r="AO14" s="25">
        <v>197</v>
      </c>
      <c r="AP14" s="25">
        <v>914</v>
      </c>
      <c r="AQ14" s="25">
        <v>472</v>
      </c>
      <c r="AR14" s="25">
        <v>90</v>
      </c>
      <c r="AS14" s="25">
        <v>54</v>
      </c>
      <c r="AT14" s="25">
        <v>1304</v>
      </c>
      <c r="AU14" s="25">
        <f>+AV14+AW14+AX14+AY14+AZ14+BA14+BB14+BC14+BD14+BE14+BF14+BG14+BH14+BI14+BJ14+BK14+BL14+BM14+BN14+BO14+BP14+BQ14+BR14+BS14+BT14+BU14</f>
        <v>73672</v>
      </c>
      <c r="AV14" s="25">
        <v>6011</v>
      </c>
      <c r="AW14" s="25">
        <v>841</v>
      </c>
      <c r="AX14" s="25">
        <v>1907</v>
      </c>
      <c r="AY14" s="25">
        <v>159</v>
      </c>
      <c r="AZ14" s="25">
        <v>155</v>
      </c>
      <c r="BA14" s="25">
        <v>14</v>
      </c>
      <c r="BB14" s="25">
        <v>19510</v>
      </c>
      <c r="BC14" s="25">
        <v>47</v>
      </c>
      <c r="BD14" s="25">
        <v>13384</v>
      </c>
      <c r="BE14" s="25">
        <v>139</v>
      </c>
      <c r="BF14" s="25">
        <v>2848</v>
      </c>
      <c r="BG14" s="25">
        <v>453</v>
      </c>
      <c r="BH14" s="25">
        <v>860</v>
      </c>
      <c r="BI14" s="25">
        <v>94</v>
      </c>
      <c r="BJ14" s="25">
        <v>4536</v>
      </c>
      <c r="BK14" s="25">
        <v>119</v>
      </c>
      <c r="BL14" s="25">
        <v>83</v>
      </c>
      <c r="BM14" s="25">
        <v>6628</v>
      </c>
      <c r="BN14" s="25">
        <v>3122</v>
      </c>
      <c r="BO14" s="25">
        <v>1019</v>
      </c>
      <c r="BP14" s="25">
        <v>739</v>
      </c>
      <c r="BQ14" s="25">
        <v>1232</v>
      </c>
      <c r="BR14" s="25">
        <v>230</v>
      </c>
      <c r="BS14" s="25">
        <v>4938</v>
      </c>
      <c r="BT14" s="25">
        <v>3317</v>
      </c>
      <c r="BU14" s="25">
        <v>1287</v>
      </c>
      <c r="BV14" s="25">
        <f>+BW14+BX14</f>
        <v>892</v>
      </c>
      <c r="BW14" s="25">
        <v>111</v>
      </c>
      <c r="BX14" s="25">
        <v>781</v>
      </c>
    </row>
    <row r="15" spans="1:78" ht="12.75" customHeight="1">
      <c r="A15" s="26" t="s">
        <v>83</v>
      </c>
      <c r="B15" s="30">
        <f t="shared" si="0"/>
        <v>476575</v>
      </c>
      <c r="C15" s="30">
        <v>358062</v>
      </c>
      <c r="D15" s="30">
        <v>118513</v>
      </c>
      <c r="E15" s="30">
        <f t="shared" si="5"/>
        <v>174765</v>
      </c>
      <c r="F15" s="30">
        <v>8106</v>
      </c>
      <c r="G15" s="30">
        <v>162014</v>
      </c>
      <c r="H15" s="30">
        <v>4645</v>
      </c>
      <c r="I15" s="30">
        <f t="shared" si="6"/>
        <v>42903</v>
      </c>
      <c r="J15" s="30">
        <v>114</v>
      </c>
      <c r="K15" s="30">
        <v>153</v>
      </c>
      <c r="L15" s="30">
        <v>613</v>
      </c>
      <c r="M15" s="30">
        <v>15398</v>
      </c>
      <c r="N15" s="30">
        <v>319</v>
      </c>
      <c r="O15" s="30">
        <v>1150</v>
      </c>
      <c r="P15" s="30">
        <v>237</v>
      </c>
      <c r="Q15" s="30">
        <v>1047</v>
      </c>
      <c r="R15" s="30">
        <v>7448</v>
      </c>
      <c r="S15" s="30">
        <v>781</v>
      </c>
      <c r="T15" s="30">
        <v>1480</v>
      </c>
      <c r="U15" s="30">
        <v>231</v>
      </c>
      <c r="V15" s="30">
        <v>974</v>
      </c>
      <c r="W15" s="30">
        <v>6432</v>
      </c>
      <c r="X15" s="30">
        <v>102</v>
      </c>
      <c r="Y15" s="30">
        <v>470</v>
      </c>
      <c r="Z15" s="30">
        <v>127</v>
      </c>
      <c r="AA15" s="30">
        <v>5827</v>
      </c>
      <c r="AB15" s="30">
        <f t="shared" si="7"/>
        <v>50896</v>
      </c>
      <c r="AC15" s="30">
        <v>1525</v>
      </c>
      <c r="AD15" s="30">
        <v>816</v>
      </c>
      <c r="AE15" s="30">
        <v>4914</v>
      </c>
      <c r="AF15" s="30">
        <v>2376</v>
      </c>
      <c r="AG15" s="30">
        <v>16839</v>
      </c>
      <c r="AH15" s="30">
        <v>2265</v>
      </c>
      <c r="AI15" s="30">
        <v>5465</v>
      </c>
      <c r="AJ15" s="30">
        <v>1496</v>
      </c>
      <c r="AK15" s="30">
        <v>13709</v>
      </c>
      <c r="AL15" s="30">
        <v>1491</v>
      </c>
      <c r="AM15" s="30">
        <f>+AN15+AO15+AP15+AQ15+AR15+AS15+AT15</f>
        <v>7977</v>
      </c>
      <c r="AN15" s="30">
        <v>646</v>
      </c>
      <c r="AO15" s="30">
        <v>562</v>
      </c>
      <c r="AP15" s="30">
        <v>1822</v>
      </c>
      <c r="AQ15" s="30">
        <v>674</v>
      </c>
      <c r="AR15" s="30">
        <v>133</v>
      </c>
      <c r="AS15" s="30">
        <v>76</v>
      </c>
      <c r="AT15" s="30">
        <v>4064</v>
      </c>
      <c r="AU15" s="30">
        <f>+AV15+AW15+AX15+AY15+AZ15+BA15+BB15+BC15+BD15+BE15+BF15+BG15+BH15+BI15+BJ15+BK15+BL15+BM15+BN15+BO15+BP15+BQ15+BR15+BS15+BT15+BU15</f>
        <v>78147</v>
      </c>
      <c r="AV15" s="30">
        <v>6990</v>
      </c>
      <c r="AW15" s="30">
        <v>468</v>
      </c>
      <c r="AX15" s="30">
        <v>1361</v>
      </c>
      <c r="AY15" s="30">
        <v>166</v>
      </c>
      <c r="AZ15" s="30">
        <v>82</v>
      </c>
      <c r="BA15" s="30">
        <v>2</v>
      </c>
      <c r="BB15" s="30">
        <v>18669</v>
      </c>
      <c r="BC15" s="30">
        <v>33</v>
      </c>
      <c r="BD15" s="30">
        <v>15833</v>
      </c>
      <c r="BE15" s="30">
        <v>190</v>
      </c>
      <c r="BF15" s="30">
        <v>1371</v>
      </c>
      <c r="BG15" s="30">
        <v>337</v>
      </c>
      <c r="BH15" s="30">
        <v>962</v>
      </c>
      <c r="BI15" s="30">
        <v>130</v>
      </c>
      <c r="BJ15" s="30">
        <v>3314</v>
      </c>
      <c r="BK15" s="30">
        <v>113</v>
      </c>
      <c r="BL15" s="30">
        <v>34</v>
      </c>
      <c r="BM15" s="30">
        <v>6413</v>
      </c>
      <c r="BN15" s="30">
        <v>4848</v>
      </c>
      <c r="BO15" s="30">
        <v>542</v>
      </c>
      <c r="BP15" s="30">
        <v>799</v>
      </c>
      <c r="BQ15" s="30">
        <v>7732</v>
      </c>
      <c r="BR15" s="30">
        <v>96</v>
      </c>
      <c r="BS15" s="30">
        <v>1875</v>
      </c>
      <c r="BT15" s="30">
        <v>4132</v>
      </c>
      <c r="BU15" s="30">
        <v>1655</v>
      </c>
      <c r="BV15" s="30">
        <f>+BW15+BX15</f>
        <v>3374</v>
      </c>
      <c r="BW15" s="30">
        <v>122</v>
      </c>
      <c r="BX15" s="30">
        <v>3252</v>
      </c>
    </row>
    <row r="16" spans="1:78">
      <c r="A16" s="27" t="s">
        <v>84</v>
      </c>
      <c r="B16" s="27"/>
      <c r="C16" s="27"/>
      <c r="D16" s="27"/>
      <c r="E16" s="27"/>
      <c r="F16" s="27"/>
      <c r="G16" s="27"/>
      <c r="H16" s="27"/>
      <c r="I16" s="2"/>
      <c r="J16" s="2"/>
      <c r="K16" s="2"/>
      <c r="L16" s="2"/>
      <c r="M16" s="2"/>
      <c r="N16" s="2"/>
      <c r="O16" s="2"/>
      <c r="P16" s="5"/>
      <c r="Q16" s="2"/>
      <c r="R16" s="2"/>
      <c r="S16" s="2"/>
      <c r="T16" s="2"/>
      <c r="U16" s="5"/>
      <c r="V16" s="2"/>
      <c r="W16" s="2"/>
      <c r="X16" s="6"/>
      <c r="Y16" s="2"/>
      <c r="Z16" s="3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4"/>
      <c r="AW16" s="4"/>
      <c r="AX16" s="4"/>
      <c r="AY16" s="4"/>
      <c r="AZ16" s="4"/>
      <c r="BA16" s="6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2"/>
      <c r="BW16" s="4"/>
      <c r="BX16" s="4"/>
    </row>
    <row r="17" spans="1:78">
      <c r="A17" s="27" t="s">
        <v>73</v>
      </c>
      <c r="B17" s="27"/>
      <c r="C17" s="27"/>
      <c r="D17" s="27"/>
      <c r="E17" s="27"/>
      <c r="F17" s="27"/>
      <c r="G17" s="27"/>
      <c r="H17" s="27"/>
      <c r="I17" s="2"/>
      <c r="J17" s="2"/>
      <c r="K17" s="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1"/>
      <c r="BX17" s="31"/>
    </row>
    <row r="18" spans="1:78">
      <c r="B18" s="7"/>
      <c r="C18" s="8"/>
      <c r="D18" s="9"/>
      <c r="E18" s="2"/>
      <c r="F18" s="2"/>
      <c r="I18" s="2"/>
      <c r="J18" s="2"/>
      <c r="K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BA18" s="4"/>
      <c r="BW18" s="4"/>
      <c r="BX18" s="4"/>
      <c r="BY18" s="31"/>
      <c r="BZ18" s="31"/>
    </row>
    <row r="19" spans="1:78">
      <c r="B19" s="9"/>
      <c r="C19" s="9"/>
      <c r="D19" s="9"/>
      <c r="E19" s="2"/>
      <c r="F19" s="2"/>
      <c r="G19" s="2"/>
      <c r="H19" s="2"/>
      <c r="I19" s="2"/>
      <c r="J19" s="2"/>
      <c r="K19" s="2"/>
      <c r="L19" s="2"/>
      <c r="Z19" s="10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W19" s="4"/>
      <c r="BX19" s="4"/>
      <c r="BY19" s="4"/>
    </row>
    <row r="20" spans="1:78">
      <c r="B20" s="7"/>
      <c r="C20" s="8"/>
      <c r="D20" s="9"/>
      <c r="E20" s="2"/>
      <c r="F20" s="2"/>
      <c r="G20" s="2"/>
      <c r="H20" s="2"/>
      <c r="I20" s="2"/>
      <c r="J20" s="2"/>
      <c r="K20" s="2"/>
      <c r="L20" s="2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2"/>
      <c r="AA20" s="11"/>
      <c r="AC20" s="11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8"/>
      <c r="AR20" s="28"/>
      <c r="AS20" s="28"/>
      <c r="AT20" s="28"/>
      <c r="AU20" s="28"/>
      <c r="AV20" s="28"/>
      <c r="AW20" s="28"/>
      <c r="BC20" s="7"/>
      <c r="BD20" s="8"/>
      <c r="BW20" s="4"/>
      <c r="BX20" s="4"/>
      <c r="BY20" s="4"/>
    </row>
    <row r="21" spans="1:78">
      <c r="B21" s="13"/>
      <c r="C21" s="7"/>
      <c r="D21" s="2"/>
      <c r="E21" s="1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C21" s="11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9"/>
      <c r="AR21" s="29"/>
      <c r="AS21" s="29"/>
      <c r="AT21" s="29"/>
      <c r="AU21" s="29"/>
      <c r="AV21" s="8"/>
      <c r="AW21" s="8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</row>
    <row r="22" spans="1:78">
      <c r="B22" s="1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5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8">
      <c r="A23" s="11"/>
      <c r="B23" s="15"/>
      <c r="C23" s="7"/>
      <c r="D23" s="8"/>
      <c r="E23" s="2"/>
      <c r="F23" s="2"/>
      <c r="G23" s="2"/>
      <c r="H23" s="2"/>
      <c r="I23" s="2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5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</row>
    <row r="24" spans="1:78">
      <c r="A24" s="11"/>
      <c r="B24" s="15"/>
      <c r="C24" s="16"/>
      <c r="D24" s="17"/>
      <c r="E24" s="17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5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18"/>
      <c r="AR24" s="18"/>
      <c r="AS24" s="18"/>
      <c r="AT24" s="18"/>
      <c r="AU24" s="18"/>
      <c r="AV24" s="18"/>
      <c r="AW24" s="18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</row>
    <row r="25" spans="1:78">
      <c r="A25" s="11"/>
      <c r="B25" s="11"/>
      <c r="C25" s="11"/>
      <c r="D25" s="2"/>
      <c r="E25" s="1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5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X25" s="4"/>
      <c r="BY25" s="4"/>
    </row>
    <row r="26" spans="1:78">
      <c r="A26" s="11"/>
      <c r="B26" s="11"/>
      <c r="C26" s="11"/>
      <c r="D26" s="14"/>
      <c r="E26" s="11"/>
      <c r="F26" s="2"/>
      <c r="G26" s="1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X26" s="4"/>
      <c r="BY26" s="4"/>
    </row>
    <row r="27" spans="1:78">
      <c r="A27" s="11"/>
      <c r="B27" s="11"/>
      <c r="C27" s="11"/>
      <c r="D27" s="2"/>
      <c r="E27" s="11"/>
      <c r="F27" s="2"/>
      <c r="G27" s="17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D27" s="2"/>
      <c r="AE27" s="2"/>
      <c r="AF27" s="2"/>
      <c r="AG27" s="2"/>
      <c r="AH27" s="2"/>
      <c r="AI27" s="2"/>
      <c r="AJ27" s="2"/>
      <c r="AK27" s="2"/>
      <c r="AL27" s="2"/>
      <c r="AM27" s="2"/>
      <c r="AO27" s="2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X27" s="4"/>
      <c r="BY27" s="4"/>
    </row>
    <row r="28" spans="1:78">
      <c r="A28" s="11"/>
      <c r="B28" s="11"/>
      <c r="C28" s="11"/>
      <c r="D28" s="2"/>
      <c r="E28" s="11"/>
      <c r="F28" s="17"/>
      <c r="G28" s="17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D28" s="2"/>
      <c r="AE28" s="2"/>
      <c r="AF28" s="2"/>
      <c r="AG28" s="2"/>
      <c r="AH28" s="2"/>
      <c r="AI28" s="2"/>
      <c r="AJ28" s="2"/>
      <c r="AK28" s="2"/>
      <c r="AL28" s="2"/>
      <c r="AM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X28" s="4"/>
      <c r="BY28" s="4"/>
    </row>
    <row r="29" spans="1:78">
      <c r="A29" s="11"/>
      <c r="B29" s="11"/>
      <c r="C29" s="11"/>
      <c r="D29" s="2"/>
      <c r="E29" s="11"/>
      <c r="F29" s="17"/>
      <c r="G29" s="17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D29" s="19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X29" s="4"/>
      <c r="BY29" s="4"/>
    </row>
    <row r="30" spans="1:78">
      <c r="A30" s="11"/>
      <c r="B30" s="11"/>
      <c r="C30" s="11"/>
      <c r="D30" s="2"/>
      <c r="E30" s="2"/>
      <c r="F30" s="17"/>
      <c r="G30" s="17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D30" s="12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V30" s="4"/>
      <c r="BW30" s="4"/>
      <c r="BX30" s="4"/>
      <c r="BY30" s="4"/>
    </row>
    <row r="31" spans="1:78">
      <c r="D31" s="2"/>
      <c r="E31" s="17"/>
      <c r="F31" s="17"/>
      <c r="G31" s="17"/>
      <c r="H31" s="17"/>
      <c r="I31" s="17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D31" s="20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V31" s="4"/>
      <c r="BW31" s="4"/>
      <c r="BY31" s="4"/>
    </row>
    <row r="32" spans="1:78">
      <c r="B32" s="22"/>
      <c r="D32" s="2"/>
      <c r="F32" s="17"/>
      <c r="G32" s="17"/>
      <c r="H32" s="17"/>
      <c r="I32" s="17"/>
      <c r="J32" s="17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V32" s="4"/>
      <c r="BW32" s="4"/>
    </row>
    <row r="33" spans="2:75">
      <c r="B33" s="22"/>
      <c r="D33" s="2"/>
      <c r="F33" s="17"/>
      <c r="G33" s="17"/>
      <c r="H33" s="17"/>
      <c r="I33" s="17"/>
      <c r="J33" s="17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V33" s="4"/>
      <c r="BW33" s="4"/>
    </row>
    <row r="34" spans="2:75">
      <c r="F34" s="17"/>
      <c r="G34" s="17"/>
      <c r="H34" s="17"/>
      <c r="I34" s="17"/>
      <c r="J34" s="17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V34" s="4"/>
      <c r="BW34" s="4"/>
    </row>
    <row r="35" spans="2:75">
      <c r="F35" s="17"/>
      <c r="G35" s="17"/>
      <c r="H35" s="17"/>
      <c r="I35" s="17"/>
      <c r="J35" s="17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</row>
    <row r="36" spans="2:75"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</sheetData>
  <mergeCells count="18">
    <mergeCell ref="BK17:BM17"/>
    <mergeCell ref="BN17:BP17"/>
    <mergeCell ref="BQ17:BS17"/>
    <mergeCell ref="BT17:BV17"/>
    <mergeCell ref="L17:N17"/>
    <mergeCell ref="O17:Q17"/>
    <mergeCell ref="R17:T17"/>
    <mergeCell ref="U17:W17"/>
    <mergeCell ref="X17:Z17"/>
    <mergeCell ref="AA17:AC17"/>
    <mergeCell ref="AP17:AR17"/>
    <mergeCell ref="AS17:AU17"/>
    <mergeCell ref="AV17:AX17"/>
    <mergeCell ref="AY17:BA17"/>
    <mergeCell ref="BB17:BD17"/>
    <mergeCell ref="BE17:BG17"/>
    <mergeCell ref="BH17:BJ17"/>
    <mergeCell ref="A5:BX5"/>
  </mergeCells>
  <pageMargins left="0.70866141732283472" right="0.70866141732283472" top="0.74803149606299213" bottom="0.74803149606299213" header="0.31496062992125984" footer="0.31496062992125984"/>
  <pageSetup scale="90" orientation="landscape" r:id="rId1"/>
  <colBreaks count="2" manualBreakCount="2">
    <brk id="65" max="38" man="1"/>
    <brk id="7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6.3</vt:lpstr>
      <vt:lpstr>'cuadro 6.3'!Área_de_impresión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elba.delancer</dc:creator>
  <cp:lastModifiedBy>elba.delancer</cp:lastModifiedBy>
  <cp:lastPrinted>2015-04-17T14:12:04Z</cp:lastPrinted>
  <dcterms:created xsi:type="dcterms:W3CDTF">2014-04-11T15:50:51Z</dcterms:created>
  <dcterms:modified xsi:type="dcterms:W3CDTF">2021-09-22T18:23:42Z</dcterms:modified>
</cp:coreProperties>
</file>