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4\SIGEF\Informes\1T\"/>
    </mc:Choice>
  </mc:AlternateContent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Hoja1!$A$1:$J$53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J29" i="1" l="1"/>
  <c r="J30" i="1"/>
  <c r="I25" i="1" l="1"/>
  <c r="C16" i="1"/>
  <c r="C15" i="1"/>
  <c r="C14" i="1"/>
</calcChain>
</file>

<file path=xl/sharedStrings.xml><?xml version="1.0" encoding="utf-8"?>
<sst xmlns="http://schemas.openxmlformats.org/spreadsheetml/2006/main" count="78" uniqueCount="74">
  <si>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</si>
  <si>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</si>
  <si>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</si>
  <si>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</si>
  <si>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</si>
  <si>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</si>
  <si>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</si>
  <si>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</si>
  <si>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</si>
  <si>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</si>
  <si>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</si>
  <si>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</si>
  <si>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</si>
  <si>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</si>
  <si>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</si>
  <si>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</si>
  <si>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</si>
  <si>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</si>
  <si>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</si>
  <si>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</si>
  <si>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</si>
  <si>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</si>
  <si>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</si>
  <si>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</si>
  <si>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</si>
  <si>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</si>
  <si>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</si>
  <si>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</si>
  <si>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</si>
  <si>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</si>
  <si>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</si>
  <si>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</si>
  <si>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</si>
  <si>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</si>
  <si>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</si>
  <si>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</si>
  <si>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</si>
  <si>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</si>
  <si>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</si>
  <si>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</si>
  <si>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</si>
  <si>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</si>
  <si>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</si>
  <si>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</si>
  <si>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</si>
  <si>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</si>
  <si>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</si>
  <si>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</si>
  <si>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</si>
  <si>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</si>
  <si>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</si>
  <si>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</si>
  <si>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</si>
  <si>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</si>
  <si>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</si>
  <si>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</si>
  <si>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</si>
  <si>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</si>
  <si>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</si>
  <si>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</si>
  <si>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</si>
  <si>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</si>
  <si>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</si>
  <si>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</si>
  <si>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</si>
  <si>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</si>
  <si>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</si>
  <si>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>Aumentar en un 1% la cantidad de bases de datos, series e indicadores estadísticos producidos y disponibles para la toma de decisiones en materia de las políticas públicas actuales, que impulsen el desarrollo económico y social del país.</t>
  </si>
  <si>
    <t xml:space="preserve">En el trimestre enero-marzo, se lograron los 520 indicadores que se programaron, todas las evidencias se encuentran archivadas y fueron entregadas al área correspondiente en la DIGEPRES, además, se subio a la plataforma de SIGEF. Este logro, corresponde al 100% de la ejecución con respecto a lo programado para el año.                
</t>
  </si>
  <si>
    <t xml:space="preserve">En el trimestre abril-junio, se publicaron y pusieron a disposición del Sistema Estadístico Nacional 2 instrumentos metodologicos: 1.Manual Metodológico para la Operación Estadística sobre Caracterización de Museos de la República Dominicana , y  2 .Metodología para desarrollo de Laboratorio de Datos . Este logro corresponde al 100% de la ejecución con respecto a lo programado para el año.                </t>
  </si>
  <si>
    <t xml:space="preserve">1.Implementar medidas para agilizar los trámites administrativos. </t>
  </si>
  <si>
    <t>No hubo desviación en la ejecución de metas con respecto a lo programado. La desviación del 9.94% en la ejecución financiera se fundamenta, principalmente, en que la aplicación de la nueva escala salarial programada para marzo, no pudo llevarse a cabo debido al retraso experimentado por el MAP a la hora de enviar las no objeciones correspondientes.</t>
  </si>
  <si>
    <t>No hubo desviación en la ejecución de metas con respecto a lo programado. Sin embargo, se registró una desviación del 3.54% en la ejecución financiera debido a varios factores. En primer lugar, recibimos los fondos de Inversión Pública en febrero, lo que nos impidió llevar a cabo algunos procesos de compra necesarios. Además, no se contrató la cantidad de personal requerida debido a la falta de disponibilidad. Por último, la aplicación de la nueva escala salarial, programada para marzo, se retrasó debido a la tardanza en recibir la no objeción del MAP.</t>
  </si>
  <si>
    <t>Informe de Evaluación trimestral de las Metas Físicas-Financieras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</si>
</sst>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/mm/yyyy;@"/>
    <numFmt numFmtId="165" formatCode="&quot;$&quot;#,##0.00"/>
    <numFmt numFmtId="166" formatCode="[$-10409]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/>
      <top style="thin">
        <color theme="2" tint="-9.9978637043366805E-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8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66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165" fontId="20" fillId="9" borderId="37" xfId="0" applyNumberFormat="1" applyFont="1" applyFill="1" applyBorder="1" applyAlignment="1" applyProtection="1">
      <alignment horizontal="right" vertical="center" wrapText="1"/>
      <protection locked="0"/>
    </xf>
    <xf numFmtId="165" fontId="20" fillId="9" borderId="38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166" fontId="15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165" fontId="20" fillId="9" borderId="4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left" vertical="top" wrapText="1"/>
      <protection locked="0"/>
    </xf>
    <xf numFmtId="0" fontId="18" fillId="0" borderId="42" xfId="0" applyFont="1" applyBorder="1" applyAlignment="1" applyProtection="1">
      <alignment horizontal="left" vertical="top" wrapText="1"/>
      <protection locked="0"/>
    </xf>
    <xf numFmtId="0" fontId="20" fillId="0" borderId="44" xfId="0" applyFont="1" applyBorder="1" applyAlignment="1" applyProtection="1">
      <alignment horizontal="left" vertical="top" wrapText="1"/>
      <protection locked="0"/>
    </xf>
    <xf numFmtId="0" fontId="20" fillId="0" borderId="45" xfId="0" applyFont="1" applyBorder="1" applyAlignment="1" applyProtection="1">
      <alignment horizontal="left" vertical="top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10" borderId="50" xfId="0" applyFont="1" applyFill="1" applyBorder="1" applyAlignment="1" applyProtection="1">
      <alignment vertical="center" wrapText="1"/>
      <protection locked="0"/>
    </xf>
    <xf numFmtId="0" fontId="9" fillId="0" borderId="55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6" borderId="20" xfId="0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0" fontId="7" fillId="4" borderId="58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20" fillId="10" borderId="0" xfId="0" applyFont="1" applyFill="1" applyAlignment="1" applyProtection="1">
      <alignment horizontal="left" vertical="top" wrapText="1"/>
      <protection locked="0"/>
    </xf>
    <xf numFmtId="0" fontId="20" fillId="10" borderId="18" xfId="0" applyFont="1" applyFill="1" applyBorder="1" applyAlignment="1" applyProtection="1">
      <alignment horizontal="left" vertical="top" wrapText="1"/>
      <protection locked="0"/>
    </xf>
    <xf numFmtId="0" fontId="18" fillId="0" borderId="52" xfId="0" applyFont="1" applyBorder="1" applyAlignment="1" applyProtection="1">
      <alignment horizontal="justify" vertical="top" wrapText="1"/>
      <protection locked="0"/>
    </xf>
    <xf numFmtId="0" fontId="18" fillId="0" borderId="53" xfId="0" applyFont="1" applyBorder="1" applyAlignment="1" applyProtection="1">
      <alignment horizontal="justify" vertical="top" wrapText="1"/>
      <protection locked="0"/>
    </xf>
    <xf numFmtId="0" fontId="18" fillId="0" borderId="54" xfId="0" applyFont="1" applyBorder="1" applyAlignment="1" applyProtection="1">
      <alignment horizontal="justify" vertical="top" wrapText="1"/>
      <protection locked="0"/>
    </xf>
    <xf numFmtId="0" fontId="18" fillId="0" borderId="57" xfId="0" applyFont="1" applyBorder="1" applyAlignment="1" applyProtection="1">
      <alignment horizontal="justify" vertical="top" wrapText="1"/>
      <protection locked="0"/>
    </xf>
    <xf numFmtId="0" fontId="18" fillId="0" borderId="0" xfId="0" applyFont="1" applyAlignment="1" applyProtection="1">
      <alignment horizontal="justify" vertical="top" wrapText="1"/>
      <protection locked="0"/>
    </xf>
    <xf numFmtId="0" fontId="18" fillId="0" borderId="18" xfId="0" applyFont="1" applyBorder="1" applyAlignment="1" applyProtection="1">
      <alignment horizontal="justify" vertical="top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8" fillId="0" borderId="49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  <protection locked="0"/>
    </xf>
    <xf numFmtId="0" fontId="18" fillId="0" borderId="53" xfId="0" applyFont="1" applyBorder="1" applyAlignment="1" applyProtection="1">
      <alignment horizontal="left" vertical="center" wrapText="1"/>
      <protection locked="0"/>
    </xf>
    <xf numFmtId="0" fontId="18" fillId="0" borderId="54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4" xfId="0" applyFont="1" applyFill="1" applyBorder="1" applyAlignment="1">
      <alignment horizontal="center" vertical="center" wrapText="1" readingOrder="1"/>
    </xf>
    <xf numFmtId="0" fontId="18" fillId="0" borderId="49" xfId="0" applyFont="1" applyBorder="1" applyAlignment="1" applyProtection="1">
      <alignment horizontal="justify" vertical="top" wrapText="1"/>
      <protection locked="0"/>
    </xf>
    <xf numFmtId="0" fontId="18" fillId="0" borderId="47" xfId="0" applyFont="1" applyBorder="1" applyAlignment="1" applyProtection="1">
      <alignment horizontal="justify" vertical="top" wrapText="1"/>
      <protection locked="0"/>
    </xf>
    <xf numFmtId="0" fontId="18" fillId="0" borderId="46" xfId="0" applyFont="1" applyBorder="1" applyAlignment="1" applyProtection="1">
      <alignment horizontal="justify" vertical="top" wrapText="1"/>
      <protection locked="0"/>
    </xf>
    <xf numFmtId="44" fontId="10" fillId="0" borderId="25" xfId="2" applyFont="1" applyFill="1" applyBorder="1" applyAlignment="1" applyProtection="1">
      <alignment horizontal="center" vertical="center" wrapText="1" readingOrder="1"/>
      <protection locked="0"/>
    </xf>
    <xf numFmtId="44" fontId="10" fillId="0" borderId="26" xfId="2" applyFont="1" applyFill="1" applyBorder="1" applyAlignment="1" applyProtection="1">
      <alignment horizontal="center" vertical="center" wrapText="1" readingOrder="1"/>
      <protection locked="0"/>
    </xf>
    <xf numFmtId="10" fontId="10" fillId="7" borderId="26" xfId="1" applyNumberFormat="1" applyFont="1" applyFill="1" applyBorder="1" applyAlignment="1" applyProtection="1">
      <alignment horizontal="center" vertical="center" wrapText="1" readingOrder="1"/>
    </xf>
    <xf numFmtId="10" fontId="10" fillId="7" borderId="27" xfId="1" applyNumberFormat="1" applyFont="1" applyFill="1" applyBorder="1" applyAlignment="1" applyProtection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44" fontId="10" fillId="0" borderId="23" xfId="2" applyFont="1" applyFill="1" applyBorder="1" applyAlignment="1" applyProtection="1">
      <alignment horizontal="center" vertical="center" wrapText="1" readingOrder="1"/>
      <protection locked="0"/>
    </xf>
    <xf numFmtId="44" fontId="10" fillId="0" borderId="34" xfId="2" applyFont="1" applyFill="1" applyBorder="1" applyAlignment="1" applyProtection="1">
      <alignment horizontal="center" vertical="center" wrapText="1" readingOrder="1"/>
      <protection locked="0"/>
    </xf>
    <xf numFmtId="44" fontId="10" fillId="0" borderId="22" xfId="2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5</xdr:col>
      <xdr:colOff>180975</xdr:colOff>
      <xdr:row>44</xdr:row>
      <xdr:rowOff>152400</xdr:rowOff>
    </xdr:from>
    <xdr:to>
      <xdr:col>6</xdr:col>
      <xdr:colOff>770838</xdr:colOff>
      <xdr:row>50</xdr:row>
      <xdr:rowOff>134317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8AC519-0764-4101-B1FC-5E3C7D17B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14030325"/>
          <a:ext cx="1609038" cy="1324942"/>
        </a:xfrm>
        <a:prstGeom prst="rect">
          <a:avLst/>
        </a:prstGeom>
      </xdr:spPr>
    </xdr:pic>
    <xdr:clientData/>
  </xdr:twoCellAnchor>
  <xdr:twoCellAnchor editAs="oneCell">
    <xdr:from>
      <xdr:col>1</xdr:col>
      <xdr:colOff>2162175</xdr:colOff>
      <xdr:row>44</xdr:row>
      <xdr:rowOff>238125</xdr:rowOff>
    </xdr:from>
    <xdr:to>
      <xdr:col>4</xdr:col>
      <xdr:colOff>609600</xdr:colOff>
      <xdr:row>51</xdr:row>
      <xdr:rowOff>168676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8D0D46-CCD8-4EB1-93B1-55CF2D4A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4116050"/>
          <a:ext cx="2733675" cy="1464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+Tabla1[[#This Row],[Física 
(E)]]/Tabla1[[#This Row],[Física
(C)]]*100%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view="pageBreakPreview" zoomScaleNormal="100" zoomScaleSheetLayoutView="100" workbookViewId="0">
      <selection activeCell="M10" sqref="M10"/>
    </sheetView>
  </sheetViews>
  <sheetFormatPr baseColWidth="10" defaultRowHeight="15" x14ac:dyDescent="0.25"/>
  <cols>
    <col min="1" max="1" width="28.85546875" style="6" customWidth="1"/>
    <col min="2" max="2" width="34.5703125" style="6" customWidth="1"/>
    <col min="3" max="3" width="12.7109375" style="6" customWidth="1"/>
    <col min="4" max="4" width="17" style="6" bestFit="1" customWidth="1"/>
    <col min="5" max="5" width="12.7109375" style="6" customWidth="1"/>
    <col min="6" max="6" width="15.28515625" style="6" bestFit="1" customWidth="1"/>
    <col min="7" max="7" width="12.7109375" style="6" customWidth="1"/>
    <col min="8" max="8" width="14.28515625" style="6" bestFit="1" customWidth="1"/>
    <col min="9" max="10" width="12.7109375" style="6" customWidth="1"/>
    <col min="11" max="11" width="11.42578125" style="6"/>
  </cols>
  <sheetData>
    <row r="1" spans="1:11" ht="21.75" thickBot="1" x14ac:dyDescent="0.3">
      <c r="A1" s="11"/>
      <c r="B1" s="101" t="s">
        <v>73</v>
      </c>
      <c r="C1" s="102"/>
      <c r="D1" s="102"/>
      <c r="E1" s="102"/>
      <c r="F1" s="102"/>
      <c r="G1" s="102"/>
      <c r="H1" s="102"/>
      <c r="I1" s="102"/>
      <c r="J1" s="103"/>
      <c r="K1" s="1"/>
    </row>
    <row r="2" spans="1:11" ht="21.75" thickBot="1" x14ac:dyDescent="0.3">
      <c r="A2" s="12"/>
      <c r="B2" s="104" t="s">
        <v>0</v>
      </c>
      <c r="C2" s="105"/>
      <c r="D2" s="104" t="s">
        <v>1</v>
      </c>
      <c r="E2" s="105"/>
      <c r="F2" s="105"/>
      <c r="G2" s="105"/>
      <c r="H2" s="106"/>
      <c r="I2" s="2" t="s">
        <v>2</v>
      </c>
      <c r="J2" s="3" t="s">
        <v>3</v>
      </c>
      <c r="K2" s="1"/>
    </row>
    <row r="3" spans="1:11" ht="20.25" customHeight="1" thickBot="1" x14ac:dyDescent="0.3">
      <c r="A3" s="13"/>
      <c r="B3" s="107" t="s">
        <v>4</v>
      </c>
      <c r="C3" s="108"/>
      <c r="D3" s="107"/>
      <c r="E3" s="108"/>
      <c r="F3" s="108"/>
      <c r="G3" s="108"/>
      <c r="H3" s="109"/>
      <c r="I3" s="16"/>
      <c r="J3" s="17"/>
      <c r="K3" s="1"/>
    </row>
    <row r="4" spans="1:11" ht="9" customHeight="1" x14ac:dyDescent="0.25">
      <c r="A4" s="110"/>
      <c r="B4" s="111"/>
      <c r="C4" s="111"/>
      <c r="D4" s="112"/>
      <c r="E4" s="112"/>
      <c r="F4" s="112"/>
      <c r="G4" s="112"/>
      <c r="H4" s="112"/>
      <c r="I4" s="111"/>
      <c r="J4" s="113"/>
      <c r="K4" s="1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 x14ac:dyDescent="0.25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7"/>
      <c r="K6" s="1"/>
    </row>
    <row r="7" spans="1:11" ht="15.75" x14ac:dyDescent="0.25">
      <c r="A7" s="77" t="s">
        <v>6</v>
      </c>
      <c r="B7" s="78"/>
      <c r="C7" s="78"/>
      <c r="D7" s="78"/>
      <c r="E7" s="78"/>
      <c r="F7" s="78"/>
      <c r="G7" s="78"/>
      <c r="H7" s="78"/>
      <c r="I7" s="78"/>
      <c r="J7" s="79"/>
      <c r="K7" s="1"/>
    </row>
    <row r="8" spans="1:11" x14ac:dyDescent="0.25">
      <c r="A8" s="4" t="s">
        <v>7</v>
      </c>
      <c r="B8" s="114" t="s">
        <v>51</v>
      </c>
      <c r="C8" s="114"/>
      <c r="D8" s="114"/>
      <c r="E8" s="114"/>
      <c r="F8" s="114"/>
      <c r="G8" s="114"/>
      <c r="H8" s="114"/>
      <c r="I8" s="114"/>
      <c r="J8" s="114"/>
      <c r="K8" s="1"/>
    </row>
    <row r="9" spans="1:11" ht="15" customHeight="1" x14ac:dyDescent="0.25">
      <c r="A9" s="14" t="s">
        <v>36</v>
      </c>
      <c r="B9" s="114" t="s">
        <v>52</v>
      </c>
      <c r="C9" s="114"/>
      <c r="D9" s="114"/>
      <c r="E9" s="114"/>
      <c r="F9" s="114"/>
      <c r="G9" s="114"/>
      <c r="H9" s="114"/>
      <c r="I9" s="114"/>
      <c r="J9" s="114"/>
      <c r="K9" s="1"/>
    </row>
    <row r="10" spans="1:11" x14ac:dyDescent="0.25">
      <c r="A10" s="14" t="s">
        <v>37</v>
      </c>
      <c r="B10" s="114" t="s">
        <v>53</v>
      </c>
      <c r="C10" s="114"/>
      <c r="D10" s="114"/>
      <c r="E10" s="114"/>
      <c r="F10" s="114"/>
      <c r="G10" s="114"/>
      <c r="H10" s="114"/>
      <c r="I10" s="114"/>
      <c r="J10" s="114"/>
      <c r="K10" s="1"/>
    </row>
    <row r="11" spans="1:11" ht="51" customHeight="1" x14ac:dyDescent="0.25">
      <c r="A11" s="4" t="s">
        <v>8</v>
      </c>
      <c r="B11" s="115" t="s">
        <v>54</v>
      </c>
      <c r="C11" s="115"/>
      <c r="D11" s="115"/>
      <c r="E11" s="115"/>
      <c r="F11" s="115"/>
      <c r="G11" s="115"/>
      <c r="H11" s="115"/>
      <c r="I11" s="115"/>
      <c r="J11" s="115"/>
    </row>
    <row r="12" spans="1:11" ht="27.75" customHeight="1" x14ac:dyDescent="0.25">
      <c r="A12" s="4" t="s">
        <v>9</v>
      </c>
      <c r="B12" s="115" t="s">
        <v>55</v>
      </c>
      <c r="C12" s="115"/>
      <c r="D12" s="115"/>
      <c r="E12" s="115"/>
      <c r="F12" s="115"/>
      <c r="G12" s="115"/>
      <c r="H12" s="115"/>
      <c r="I12" s="115"/>
      <c r="J12" s="115"/>
    </row>
    <row r="13" spans="1:11" ht="15.75" x14ac:dyDescent="0.25">
      <c r="A13" s="65" t="s">
        <v>10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1" x14ac:dyDescent="0.25">
      <c r="A14" s="4" t="s">
        <v>11</v>
      </c>
      <c r="B14" s="41">
        <v>1</v>
      </c>
      <c r="C14" s="45" t="str">
        <f>IFERROR(VLOOKUP(B14,'[1]Validacion datos'!A2:B5,2,FALSE),"")</f>
        <v>DESARROLLO INSTITUCIONAL</v>
      </c>
      <c r="D14" s="45"/>
      <c r="E14" s="45"/>
      <c r="F14" s="45"/>
      <c r="G14" s="45"/>
      <c r="H14" s="45"/>
      <c r="I14" s="45"/>
      <c r="J14" s="45"/>
    </row>
    <row r="15" spans="1:11" x14ac:dyDescent="0.25">
      <c r="A15" s="4" t="s">
        <v>12</v>
      </c>
      <c r="B15" s="42">
        <v>1.1000000000000001</v>
      </c>
      <c r="C15" s="45" t="str">
        <f>IFERROR(VLOOKUP(B15,'[1]Validacion datos'!A8:B26,2,FALSE),"")</f>
        <v>Administración pública transparente, eficiente y orientada</v>
      </c>
      <c r="D15" s="45"/>
      <c r="E15" s="45"/>
      <c r="F15" s="45"/>
      <c r="G15" s="45"/>
      <c r="H15" s="45"/>
      <c r="I15" s="45"/>
      <c r="J15" s="45"/>
    </row>
    <row r="16" spans="1:11" ht="25.5" customHeight="1" x14ac:dyDescent="0.25">
      <c r="A16" s="4" t="s">
        <v>13</v>
      </c>
      <c r="B16" s="43" t="s">
        <v>48</v>
      </c>
      <c r="C16" s="45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45"/>
      <c r="E16" s="45"/>
      <c r="F16" s="45"/>
      <c r="G16" s="45"/>
      <c r="H16" s="45"/>
      <c r="I16" s="45"/>
      <c r="J16" s="45"/>
    </row>
    <row r="17" spans="1:11" ht="15.75" x14ac:dyDescent="0.25">
      <c r="A17" s="65" t="s">
        <v>14</v>
      </c>
      <c r="B17" s="66"/>
      <c r="C17" s="66"/>
      <c r="D17" s="66"/>
      <c r="E17" s="66"/>
      <c r="F17" s="66"/>
      <c r="G17" s="66"/>
      <c r="H17" s="66"/>
      <c r="I17" s="66"/>
      <c r="J17" s="67"/>
    </row>
    <row r="18" spans="1:11" x14ac:dyDescent="0.25">
      <c r="A18" s="4" t="s">
        <v>15</v>
      </c>
      <c r="B18" s="68" t="s">
        <v>56</v>
      </c>
      <c r="C18" s="69"/>
      <c r="D18" s="69"/>
      <c r="E18" s="69"/>
      <c r="F18" s="69"/>
      <c r="G18" s="69"/>
      <c r="H18" s="69"/>
      <c r="I18" s="69"/>
      <c r="J18" s="70"/>
    </row>
    <row r="19" spans="1:11" ht="39.75" customHeight="1" x14ac:dyDescent="0.25">
      <c r="A19" s="39" t="s">
        <v>16</v>
      </c>
      <c r="B19" s="71" t="s">
        <v>57</v>
      </c>
      <c r="C19" s="72"/>
      <c r="D19" s="72"/>
      <c r="E19" s="72"/>
      <c r="F19" s="72"/>
      <c r="G19" s="72"/>
      <c r="H19" s="72"/>
      <c r="I19" s="72"/>
      <c r="J19" s="73"/>
    </row>
    <row r="20" spans="1:11" ht="21.75" customHeight="1" x14ac:dyDescent="0.25">
      <c r="A20" s="40" t="s">
        <v>17</v>
      </c>
      <c r="B20" s="74" t="s">
        <v>58</v>
      </c>
      <c r="C20" s="75"/>
      <c r="D20" s="75"/>
      <c r="E20" s="75"/>
      <c r="F20" s="75"/>
      <c r="G20" s="75"/>
      <c r="H20" s="75"/>
      <c r="I20" s="75"/>
      <c r="J20" s="76"/>
    </row>
    <row r="21" spans="1:11" ht="36.75" customHeight="1" x14ac:dyDescent="0.25">
      <c r="A21" s="38" t="s">
        <v>38</v>
      </c>
      <c r="B21" s="72" t="s">
        <v>67</v>
      </c>
      <c r="C21" s="72"/>
      <c r="D21" s="72"/>
      <c r="E21" s="72"/>
      <c r="F21" s="72"/>
      <c r="G21" s="72"/>
      <c r="H21" s="72"/>
      <c r="I21" s="72"/>
      <c r="J21" s="73"/>
      <c r="K21" s="1"/>
    </row>
    <row r="22" spans="1:11" ht="15.75" x14ac:dyDescent="0.25">
      <c r="A22" s="65" t="s">
        <v>18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1" ht="15.75" x14ac:dyDescent="0.25">
      <c r="A23" s="77" t="s">
        <v>19</v>
      </c>
      <c r="B23" s="78"/>
      <c r="C23" s="78"/>
      <c r="D23" s="78"/>
      <c r="E23" s="78"/>
      <c r="F23" s="78"/>
      <c r="G23" s="78"/>
      <c r="H23" s="78"/>
      <c r="I23" s="78"/>
      <c r="J23" s="79"/>
      <c r="K23" s="1"/>
    </row>
    <row r="24" spans="1:11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1" x14ac:dyDescent="0.25">
      <c r="A25" s="88">
        <v>570048148</v>
      </c>
      <c r="B25" s="89"/>
      <c r="C25" s="95">
        <v>625954219.20000005</v>
      </c>
      <c r="D25" s="96"/>
      <c r="E25" s="97"/>
      <c r="F25" s="95">
        <v>89924340.329999998</v>
      </c>
      <c r="G25" s="96"/>
      <c r="H25" s="97"/>
      <c r="I25" s="90">
        <f>+IF(F25&gt;0,F25/C25,0)</f>
        <v>0.14365961211177342</v>
      </c>
      <c r="J25" s="91"/>
    </row>
    <row r="26" spans="1:11" ht="15.75" x14ac:dyDescent="0.25">
      <c r="A26" s="77" t="s">
        <v>24</v>
      </c>
      <c r="B26" s="78"/>
      <c r="C26" s="78"/>
      <c r="D26" s="78"/>
      <c r="E26" s="78"/>
      <c r="F26" s="78"/>
      <c r="G26" s="78"/>
      <c r="H26" s="78"/>
      <c r="I26" s="78"/>
      <c r="J26" s="79"/>
      <c r="K26" s="1"/>
    </row>
    <row r="27" spans="1:11" x14ac:dyDescent="0.25">
      <c r="A27" s="5"/>
      <c r="B27"/>
      <c r="C27" s="92" t="s">
        <v>47</v>
      </c>
      <c r="D27" s="93"/>
      <c r="E27" s="92" t="s">
        <v>49</v>
      </c>
      <c r="F27" s="93"/>
      <c r="G27" s="92" t="s">
        <v>50</v>
      </c>
      <c r="H27" s="92"/>
      <c r="I27" s="92" t="s">
        <v>25</v>
      </c>
      <c r="J27" s="94"/>
    </row>
    <row r="28" spans="1:11" ht="38.25" x14ac:dyDescent="0.25">
      <c r="A28" s="7" t="s">
        <v>26</v>
      </c>
      <c r="B28" s="8" t="s">
        <v>27</v>
      </c>
      <c r="C28" s="8" t="s">
        <v>39</v>
      </c>
      <c r="D28" s="8" t="s">
        <v>40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9" t="s">
        <v>46</v>
      </c>
    </row>
    <row r="29" spans="1:11" ht="60" x14ac:dyDescent="0.25">
      <c r="A29" s="32" t="s">
        <v>63</v>
      </c>
      <c r="B29" s="30" t="s">
        <v>65</v>
      </c>
      <c r="C29" s="28">
        <v>2486</v>
      </c>
      <c r="D29" s="26">
        <v>259177844.72999999</v>
      </c>
      <c r="E29" s="28">
        <v>520</v>
      </c>
      <c r="F29" s="21">
        <v>34133452.549999997</v>
      </c>
      <c r="G29" s="20">
        <v>520</v>
      </c>
      <c r="H29" s="21">
        <v>32921785.059999999</v>
      </c>
      <c r="I29" s="19">
        <f>+Tabla1[[#This Row],[Física 
(E)]]/Tabla1[[#This Row],[Física
(C)]]*100%</f>
        <v>1</v>
      </c>
      <c r="J29" s="19">
        <f>Tabla1[[#This Row],[Financiera 
 (F)]]/Tabla1[[#This Row],[Financiera
(D)]]</f>
        <v>0.96450205298672609</v>
      </c>
    </row>
    <row r="30" spans="1:11" ht="61.5" customHeight="1" x14ac:dyDescent="0.25">
      <c r="A30" s="31" t="s">
        <v>64</v>
      </c>
      <c r="B30" s="29" t="s">
        <v>66</v>
      </c>
      <c r="C30" s="18">
        <v>9</v>
      </c>
      <c r="D30" s="21">
        <v>57957920.189999998</v>
      </c>
      <c r="E30" s="23">
        <v>2</v>
      </c>
      <c r="F30" s="21">
        <v>11346174.4</v>
      </c>
      <c r="G30" s="33">
        <v>2</v>
      </c>
      <c r="H30" s="22">
        <v>10217449.460000001</v>
      </c>
      <c r="I30" s="19">
        <f>+Tabla1[[#This Row],[Física 
(E)]]/Tabla1[[#This Row],[Física
(C)]]*100%</f>
        <v>1</v>
      </c>
      <c r="J30" s="24">
        <f>Tabla1[[#This Row],[Financiera 
 (F)]]/Tabla1[[#This Row],[Financiera
(D)]]</f>
        <v>0.90051933804225681</v>
      </c>
    </row>
    <row r="31" spans="1:11" ht="15.75" x14ac:dyDescent="0.25">
      <c r="A31" s="65" t="s">
        <v>28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1" ht="15.75" x14ac:dyDescent="0.25">
      <c r="A32" s="77" t="s">
        <v>29</v>
      </c>
      <c r="B32" s="78"/>
      <c r="C32" s="78"/>
      <c r="D32" s="78"/>
      <c r="E32" s="78"/>
      <c r="F32" s="78"/>
      <c r="G32" s="78"/>
      <c r="H32" s="78"/>
      <c r="I32" s="78"/>
      <c r="J32" s="79"/>
      <c r="K32" s="1"/>
    </row>
    <row r="33" spans="1:11" ht="18.75" customHeight="1" x14ac:dyDescent="0.25">
      <c r="A33" s="35" t="s">
        <v>30</v>
      </c>
      <c r="B33" s="57" t="s">
        <v>59</v>
      </c>
      <c r="C33" s="57"/>
      <c r="D33" s="57"/>
      <c r="E33" s="57"/>
      <c r="F33" s="57"/>
      <c r="G33" s="57"/>
      <c r="H33" s="57"/>
      <c r="I33" s="57"/>
      <c r="J33" s="58"/>
    </row>
    <row r="34" spans="1:11" ht="33.75" customHeight="1" x14ac:dyDescent="0.25">
      <c r="A34" s="34" t="s">
        <v>31</v>
      </c>
      <c r="B34" s="85" t="s">
        <v>60</v>
      </c>
      <c r="C34" s="86"/>
      <c r="D34" s="86"/>
      <c r="E34" s="86"/>
      <c r="F34" s="86"/>
      <c r="G34" s="86"/>
      <c r="H34" s="86"/>
      <c r="I34" s="86"/>
      <c r="J34" s="87"/>
    </row>
    <row r="35" spans="1:11" ht="48.75" customHeight="1" x14ac:dyDescent="0.25">
      <c r="A35" s="36" t="s">
        <v>32</v>
      </c>
      <c r="B35" s="59" t="s">
        <v>68</v>
      </c>
      <c r="C35" s="60"/>
      <c r="D35" s="60"/>
      <c r="E35" s="60"/>
      <c r="F35" s="60"/>
      <c r="G35" s="60"/>
      <c r="H35" s="60"/>
      <c r="I35" s="60"/>
      <c r="J35" s="61"/>
    </row>
    <row r="36" spans="1:11" ht="64.5" customHeight="1" x14ac:dyDescent="0.25">
      <c r="A36" s="36" t="s">
        <v>33</v>
      </c>
      <c r="B36" s="59" t="s">
        <v>72</v>
      </c>
      <c r="C36" s="60"/>
      <c r="D36" s="60"/>
      <c r="E36" s="60"/>
      <c r="F36" s="60"/>
      <c r="G36" s="60"/>
      <c r="H36" s="60"/>
      <c r="I36" s="60"/>
      <c r="J36" s="61"/>
    </row>
    <row r="37" spans="1:11" x14ac:dyDescent="0.25">
      <c r="A37" s="25" t="s">
        <v>30</v>
      </c>
      <c r="B37" s="57" t="s">
        <v>61</v>
      </c>
      <c r="C37" s="57"/>
      <c r="D37" s="57"/>
      <c r="E37" s="57"/>
      <c r="F37" s="57"/>
      <c r="G37" s="57"/>
      <c r="H37" s="57"/>
      <c r="I37" s="57"/>
      <c r="J37" s="58"/>
    </row>
    <row r="38" spans="1:11" ht="45" customHeight="1" x14ac:dyDescent="0.25">
      <c r="A38" s="37" t="s">
        <v>31</v>
      </c>
      <c r="B38" s="59" t="s">
        <v>62</v>
      </c>
      <c r="C38" s="60"/>
      <c r="D38" s="60"/>
      <c r="E38" s="60"/>
      <c r="F38" s="60"/>
      <c r="G38" s="60"/>
      <c r="H38" s="60"/>
      <c r="I38" s="60"/>
      <c r="J38" s="61"/>
    </row>
    <row r="39" spans="1:11" ht="44.25" customHeight="1" x14ac:dyDescent="0.25">
      <c r="A39" s="36" t="s">
        <v>32</v>
      </c>
      <c r="B39" s="59" t="s">
        <v>69</v>
      </c>
      <c r="C39" s="60"/>
      <c r="D39" s="60"/>
      <c r="E39" s="60"/>
      <c r="F39" s="60"/>
      <c r="G39" s="60"/>
      <c r="H39" s="60"/>
      <c r="I39" s="60"/>
      <c r="J39" s="61"/>
    </row>
    <row r="40" spans="1:11" ht="48.75" customHeight="1" x14ac:dyDescent="0.25">
      <c r="A40" s="10" t="s">
        <v>33</v>
      </c>
      <c r="B40" s="62" t="s">
        <v>71</v>
      </c>
      <c r="C40" s="63"/>
      <c r="D40" s="63"/>
      <c r="E40" s="63"/>
      <c r="F40" s="63"/>
      <c r="G40" s="63"/>
      <c r="H40" s="63"/>
      <c r="I40" s="63"/>
      <c r="J40" s="64"/>
    </row>
    <row r="41" spans="1:11" ht="15.75" x14ac:dyDescent="0.25">
      <c r="A41" s="47" t="s">
        <v>34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1" ht="15.75" x14ac:dyDescent="0.25">
      <c r="A42" s="50" t="s">
        <v>35</v>
      </c>
      <c r="B42" s="51"/>
      <c r="C42" s="51"/>
      <c r="D42" s="51"/>
      <c r="E42" s="51"/>
      <c r="F42" s="51"/>
      <c r="G42" s="51"/>
      <c r="H42" s="51"/>
      <c r="I42" s="51"/>
      <c r="J42" s="52"/>
      <c r="K42" s="1"/>
    </row>
    <row r="43" spans="1:11" ht="27.75" customHeight="1" x14ac:dyDescent="0.25">
      <c r="A43" s="53" t="s">
        <v>70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1" ht="30.7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7" spans="1:11" x14ac:dyDescent="0.25">
      <c r="C47" s="44"/>
      <c r="D47" s="44"/>
      <c r="E47" s="44"/>
    </row>
    <row r="48" spans="1:11" x14ac:dyDescent="0.25">
      <c r="C48" s="27"/>
      <c r="D48" s="27"/>
      <c r="E48" s="27"/>
    </row>
    <row r="49" spans="3:5" x14ac:dyDescent="0.25">
      <c r="C49" s="27"/>
      <c r="D49" s="27"/>
      <c r="E49" s="27"/>
    </row>
    <row r="50" spans="3:5" x14ac:dyDescent="0.25">
      <c r="C50" s="27"/>
      <c r="D50" s="27"/>
      <c r="E50" s="27"/>
    </row>
    <row r="51" spans="3:5" x14ac:dyDescent="0.25">
      <c r="C51" s="46"/>
      <c r="D51" s="46"/>
      <c r="E51" s="46"/>
    </row>
    <row r="52" spans="3:5" x14ac:dyDescent="0.25">
      <c r="C52" s="46"/>
      <c r="D52" s="46"/>
      <c r="E52" s="46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47:E47"/>
    <mergeCell ref="C15:J15"/>
    <mergeCell ref="C51:E51"/>
    <mergeCell ref="C52:E52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</mergeCells>
  <phoneticPr fontId="19" type="noConversion"/>
  <dataValidations xWindow="1233" yWindow="416"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3:J44"/>
    <dataValidation allowBlank="1" showInputMessage="1" showErrorMessage="1" prompt="De existir desvío, explicar razones." sqref="B36 C36:J37 I29:I30 F29 B30:E30 G30:H30"/>
    <dataValidation allowBlank="1" showInputMessage="1" showErrorMessage="1" prompt="1. Describir lo plasmado en el presupuesto_x000a_2. Describir lo alcanzado en términos financieros y de producción " sqref="B35:J35 B39:J39"/>
    <dataValidation allowBlank="1" showInputMessage="1" showErrorMessage="1" prompt="¿En qué consiste el producto? su objetivo" sqref="B34:J34"/>
    <dataValidation allowBlank="1" showInputMessage="1" showErrorMessage="1" prompt="Nombre del producto" sqref="B33:J33 A29:E29 G29:H29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Andreina Marcelys Cruz Guerrero</cp:lastModifiedBy>
  <cp:lastPrinted>2022-08-18T15:55:20Z</cp:lastPrinted>
  <dcterms:created xsi:type="dcterms:W3CDTF">2021-03-22T15:50:10Z</dcterms:created>
  <dcterms:modified xsi:type="dcterms:W3CDTF">2024-04-22T15:08:14Z</dcterms:modified>
</cp:coreProperties>
</file>