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AÑO 2024  PRESENTACION PORTAL TRANSPARENCIA\EJECUCION PRESUPUESTARIA 2024\"/>
    </mc:Choice>
  </mc:AlternateContent>
  <xr:revisionPtr revIDLastSave="0" documentId="13_ncr:1_{B60BC849-8DDB-4E21-A92D-6199C7DF3F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onMARZO 2024" sheetId="8" r:id="rId1"/>
    <sheet name="Hoja1" sheetId="9" r:id="rId2"/>
  </sheets>
  <definedNames>
    <definedName name="_xlnm.Print_Area" localSheetId="0">'Plantilla EjecucionMARZO 2024'!$B$1:$R$103</definedName>
    <definedName name="_xlnm.Print_Titles" localSheetId="0">'Plantilla EjecucionMARZO 2024'!$1:$9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8" l="1"/>
  <c r="D10" i="8"/>
  <c r="C10" i="8"/>
  <c r="O62" i="8"/>
  <c r="N62" i="8" l="1"/>
  <c r="L62" i="8" l="1"/>
  <c r="R32" i="8" l="1"/>
  <c r="R29" i="8"/>
  <c r="D70" i="8" l="1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1" i="8"/>
  <c r="R30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26" i="8"/>
  <c r="D52" i="8" l="1"/>
  <c r="D16" i="8" l="1"/>
  <c r="P62" i="8"/>
  <c r="O16" i="8" l="1"/>
  <c r="I16" i="8" l="1"/>
  <c r="C70" i="8" l="1"/>
  <c r="C67" i="8"/>
  <c r="C62" i="8"/>
  <c r="C52" i="8"/>
  <c r="E52" i="8" s="1"/>
  <c r="C44" i="8"/>
  <c r="C36" i="8"/>
  <c r="C26" i="8"/>
  <c r="C16" i="8"/>
  <c r="E16" i="8" s="1"/>
  <c r="E10" i="8"/>
  <c r="C75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L70" i="8"/>
  <c r="M70" i="8"/>
  <c r="N70" i="8"/>
  <c r="F78" i="8"/>
  <c r="G78" i="8"/>
  <c r="H78" i="8"/>
  <c r="I78" i="8"/>
  <c r="J78" i="8"/>
  <c r="L78" i="8"/>
  <c r="M78" i="8"/>
  <c r="N78" i="8"/>
  <c r="N75" i="8" l="1"/>
  <c r="N88" i="8" s="1"/>
  <c r="H75" i="8"/>
  <c r="G75" i="8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L75" i="8"/>
  <c r="D75" i="8"/>
  <c r="M75" i="8"/>
  <c r="E75" i="8" l="1"/>
  <c r="D88" i="8"/>
  <c r="E88" i="8" s="1"/>
  <c r="R75" i="8"/>
  <c r="Q88" i="8"/>
  <c r="F81" i="8"/>
  <c r="G81" i="8"/>
  <c r="H81" i="8"/>
  <c r="I81" i="8"/>
  <c r="J81" i="8"/>
  <c r="F84" i="8"/>
  <c r="G84" i="8"/>
  <c r="H84" i="8"/>
  <c r="I84" i="8"/>
  <c r="J84" i="8"/>
  <c r="H88" i="8" l="1"/>
  <c r="G88" i="8"/>
  <c r="R84" i="8"/>
  <c r="R81" i="8"/>
  <c r="F88" i="8"/>
  <c r="J86" i="8"/>
  <c r="L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<sst xmlns="http://schemas.openxmlformats.org/spreadsheetml/2006/main" count="107" uniqueCount="106">
  <si>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</si>
  <si>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</si>
  <si>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</si>
  <si>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</si>
  <si>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</si>
  <si>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</si>
  <si>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</si>
  <si>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</si>
  <si>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</si>
  <si>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</si>
  <si>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</si>
  <si>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</si>
  <si>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</si>
  <si>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</si>
  <si>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</si>
  <si>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</si>
  <si>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</si>
  <si>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</si>
  <si>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</si>
  <si>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</si>
  <si>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</si>
  <si>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</si>
  <si>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</si>
  <si>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</si>
  <si>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</si>
  <si>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</si>
  <si>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</si>
  <si>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</si>
  <si>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</si>
  <si>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</si>
  <si>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</si>
  <si>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</si>
  <si>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</si>
  <si>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</si>
  <si>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</si>
  <si>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</si>
  <si>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</si>
  <si>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</si>
  <si>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</si>
  <si>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</si>
  <si>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</si>
  <si>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</si>
  <si>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</si>
  <si>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</si>
  <si>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</si>
  <si>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</si>
  <si>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</si>
  <si>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</si>
  <si>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</si>
  <si>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</si>
  <si>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</si>
  <si>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</si>
  <si>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</si>
  <si>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</si>
  <si>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</si>
  <si>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</si>
  <si>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</si>
  <si>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</si>
  <si>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</si>
  <si>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</si>
  <si>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</si>
  <si>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</si>
  <si>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</si>
  <si>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</si>
  <si>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</si>
  <si>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</si>
  <si>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</si>
  <si>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</si>
  <si>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</si>
  <si>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</si>
  <si>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</si>
  <si>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</si>
  <si>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</si>
  <si>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</si>
  <si>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</si>
  <si>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</si>
  <si>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</si>
  <si>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</si>
  <si>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</si>
  <si>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</si>
  <si>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</si>
  <si>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</si>
  <si>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</si>
  <si>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</si>
  <si>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</si>
  <si>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</si>
  <si>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</si>
  <si>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</si>
  <si>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</si>
  <si>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</si>
  <si>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</si>
  <si>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</si>
  <si>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</si>
  <si>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</si>
  <si>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</si>
  <si>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</si>
  <si>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</si>
  <si>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</si>
  <si>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</si>
  <si>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</si>
  <si>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</si>
  <si>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</si>
  <si>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</si>
  <si>
    <r>
      <rPr>
        <b/>
        <u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Presupuesto General del Estado</t>
    </r>
  </si>
  <si>
    <r>
      <rPr>
        <b/>
        <u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
</t>
    </r>
  </si>
  <si>
    <r>
      <rPr>
        <b/>
        <u/>
        <sz val="11"/>
        <color theme="1"/>
        <rFont val="Calibri"/>
        <family val="2"/>
        <scheme val="minor"/>
      </rPr>
      <t>Total Devengado: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Son los recursos financieros que surge con la obligacion de pago por la recepción de conformidad
de obras, bienes y servicios oportunmente contratados o, en los casos de gastos sin contrapretación, por haberse
cumplido los requisitos administrativos dispuestos por el reglamento de la presente Ley.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</si>
</sst>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png"/><Relationship Id="rId7" Type="http://schemas.openxmlformats.org/officeDocument/2006/relationships/image" Target="../media/image4.emf"/><Relationship Id="rId2" Type="http://schemas.openxmlformats.org/officeDocument/2006/relationships/image" Target="../media/image5.png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869576</xdr:colOff>
      <xdr:row>1</xdr:row>
      <xdr:rowOff>9524</xdr:rowOff>
    </xdr:from>
    <xdr:to>
      <xdr:col>17</xdr:col>
      <xdr:colOff>895350</xdr:colOff>
      <xdr:row>4</xdr:row>
      <xdr:rowOff>161924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1326" y="247649"/>
          <a:ext cx="110209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6</xdr:row>
      <xdr:rowOff>4115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100</xdr:row>
      <xdr:rowOff>78442</xdr:rowOff>
    </xdr:from>
    <xdr:to>
      <xdr:col>5</xdr:col>
      <xdr:colOff>190026</xdr:colOff>
      <xdr:row>102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96</xdr:row>
      <xdr:rowOff>171450</xdr:rowOff>
    </xdr:from>
    <xdr:to>
      <xdr:col>1</xdr:col>
      <xdr:colOff>2571750</xdr:colOff>
      <xdr:row>100</xdr:row>
      <xdr:rowOff>95251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26898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390525</xdr:colOff>
      <xdr:row>96</xdr:row>
      <xdr:rowOff>19050</xdr:rowOff>
    </xdr:from>
    <xdr:to>
      <xdr:col>4</xdr:col>
      <xdr:colOff>666750</xdr:colOff>
      <xdr:row>100</xdr:row>
      <xdr:rowOff>220018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48200" y="31099125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857250</xdr:colOff>
      <xdr:row>96</xdr:row>
      <xdr:rowOff>9525</xdr:rowOff>
    </xdr:from>
    <xdr:to>
      <xdr:col>17</xdr:col>
      <xdr:colOff>39975</xdr:colOff>
      <xdr:row>101</xdr:row>
      <xdr:rowOff>76200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29725" y="31089600"/>
          <a:ext cx="3468975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5</xdr:col>
      <xdr:colOff>381000</xdr:colOff>
      <xdr:row>13</xdr:row>
      <xdr:rowOff>39722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524000"/>
          <a:ext cx="2667000" cy="992222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8</xdr:row>
      <xdr:rowOff>19050</xdr:rowOff>
    </xdr:from>
    <xdr:to>
      <xdr:col>17</xdr:col>
      <xdr:colOff>285750</xdr:colOff>
      <xdr:row>13</xdr:row>
      <xdr:rowOff>105718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4125" y="154305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420975</xdr:colOff>
      <xdr:row>8</xdr:row>
      <xdr:rowOff>69394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0" y="190500"/>
          <a:ext cx="3468975" cy="1402894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17</xdr:row>
      <xdr:rowOff>171450</xdr:rowOff>
    </xdr:from>
    <xdr:to>
      <xdr:col>10</xdr:col>
      <xdr:colOff>447675</xdr:colOff>
      <xdr:row>24</xdr:row>
      <xdr:rowOff>63462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9775" y="340995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12</xdr:col>
      <xdr:colOff>676275</xdr:colOff>
      <xdr:row>17</xdr:row>
      <xdr:rowOff>76200</xdr:rowOff>
    </xdr:from>
    <xdr:to>
      <xdr:col>15</xdr:col>
      <xdr:colOff>228600</xdr:colOff>
      <xdr:row>24</xdr:row>
      <xdr:rowOff>173772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820275" y="33147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57150</xdr:rowOff>
    </xdr:from>
    <xdr:to>
      <xdr:col>4</xdr:col>
      <xdr:colOff>552451</xdr:colOff>
      <xdr:row>22</xdr:row>
      <xdr:rowOff>85725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0" y="310515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5</xdr:col>
      <xdr:colOff>552451</xdr:colOff>
      <xdr:row>33</xdr:row>
      <xdr:rowOff>28575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86000" y="514350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723900</xdr:colOff>
      <xdr:row>35</xdr:row>
      <xdr:rowOff>82512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55245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15</xdr:col>
      <xdr:colOff>314325</xdr:colOff>
      <xdr:row>36</xdr:row>
      <xdr:rowOff>97572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906000" y="5524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9525</xdr:colOff>
      <xdr:row>5</xdr:row>
      <xdr:rowOff>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19</xdr:col>
      <xdr:colOff>581025</xdr:colOff>
      <xdr:row>23</xdr:row>
      <xdr:rowOff>76200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2954000" y="34290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619125</xdr:colOff>
      <xdr:row>2</xdr:row>
      <xdr:rowOff>0</xdr:rowOff>
    </xdr:from>
    <xdr:to>
      <xdr:col>20</xdr:col>
      <xdr:colOff>628650</xdr:colOff>
      <xdr:row>6</xdr:row>
      <xdr:rowOff>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3810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8"/>
  <sheetViews>
    <sheetView showGridLines="0" tabSelected="1" showWhiteSpace="0" view="pageBreakPreview" topLeftCell="A76" zoomScaleNormal="100" zoomScaleSheetLayoutView="100" workbookViewId="0">
      <selection activeCell="B14" sqref="B14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7109375" customWidth="1"/>
    <col min="5" max="5" width="19.42578125" customWidth="1"/>
    <col min="6" max="6" width="16.140625" style="5" customWidth="1"/>
    <col min="7" max="7" width="16.28515625" style="5" customWidth="1"/>
    <col min="8" max="8" width="16.5703125" style="5" customWidth="1"/>
    <col min="9" max="9" width="15.28515625" style="5" customWidth="1"/>
    <col min="10" max="10" width="7.7109375" style="5" hidden="1" customWidth="1"/>
    <col min="11" max="11" width="7.140625" style="5" hidden="1" customWidth="1"/>
    <col min="12" max="12" width="6.42578125" style="5" hidden="1" customWidth="1"/>
    <col min="13" max="13" width="9.28515625" style="5" hidden="1" customWidth="1"/>
    <col min="14" max="14" width="14.5703125" style="5" hidden="1" customWidth="1"/>
    <col min="15" max="15" width="11.140625" style="5" hidden="1" customWidth="1"/>
    <col min="16" max="16" width="14" style="5" hidden="1" customWidth="1"/>
    <col min="17" max="17" width="3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5" width="14.140625" bestFit="1" customWidth="1"/>
    <col min="26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65" t="s">
        <v>47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58"/>
    </row>
    <row r="2" spans="1:29" ht="18.75" customHeight="1" x14ac:dyDescent="0.25"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58"/>
    </row>
    <row r="3" spans="1:29" ht="18.75" customHeight="1" x14ac:dyDescent="0.25">
      <c r="B3" s="65">
        <v>2024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9" ht="18.75" x14ac:dyDescent="0.25">
      <c r="B4" s="65" t="s">
        <v>46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58"/>
    </row>
    <row r="5" spans="1:29" ht="15.75" customHeight="1" x14ac:dyDescent="0.3">
      <c r="B5" s="66" t="s">
        <v>30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8"/>
    </row>
    <row r="6" spans="1:29" ht="5.25" customHeight="1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59"/>
    </row>
    <row r="7" spans="1:29" ht="16.5" thickBot="1" x14ac:dyDescent="0.3">
      <c r="A7" s="6"/>
      <c r="B7" s="69" t="s">
        <v>0</v>
      </c>
      <c r="C7" s="71" t="s">
        <v>96</v>
      </c>
      <c r="D7" s="67" t="s">
        <v>97</v>
      </c>
      <c r="E7" s="67" t="s">
        <v>100</v>
      </c>
      <c r="F7" s="73" t="s">
        <v>98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50"/>
      <c r="R7" s="63" t="s">
        <v>101</v>
      </c>
    </row>
    <row r="8" spans="1:29" ht="24.75" customHeight="1" thickBot="1" x14ac:dyDescent="0.3">
      <c r="A8" s="6"/>
      <c r="B8" s="70"/>
      <c r="C8" s="72"/>
      <c r="D8" s="68"/>
      <c r="E8" s="68"/>
      <c r="F8" s="56" t="s">
        <v>34</v>
      </c>
      <c r="G8" s="56" t="s">
        <v>35</v>
      </c>
      <c r="H8" s="56" t="s">
        <v>36</v>
      </c>
      <c r="I8" s="56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7" t="s">
        <v>45</v>
      </c>
      <c r="R8" s="64"/>
    </row>
    <row r="9" spans="1:29" ht="24.75" customHeight="1" x14ac:dyDescent="0.25">
      <c r="A9" s="6"/>
      <c r="B9" s="17" t="s">
        <v>1</v>
      </c>
      <c r="C9" s="43"/>
      <c r="D9" s="43"/>
      <c r="E9" s="60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435985388</v>
      </c>
      <c r="D10" s="47">
        <f>SUM(D11:D15)</f>
        <v>35679949.200000003</v>
      </c>
      <c r="E10" s="47">
        <f>+C10+D10</f>
        <v>471665337.19999999</v>
      </c>
      <c r="F10" s="26">
        <f>SUM(F11:F15)</f>
        <v>24700495.970000003</v>
      </c>
      <c r="G10" s="26">
        <f t="shared" ref="G10:P10" si="0">SUM(G11:G15)</f>
        <v>28944676.790000003</v>
      </c>
      <c r="H10" s="26">
        <f t="shared" si="0"/>
        <v>27483785.399999999</v>
      </c>
      <c r="I10" s="26">
        <f t="shared" si="0"/>
        <v>28807926.549999997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R10" s="26">
        <f>SUM(F10:Q10)</f>
        <v>109936884.70999999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342592741</v>
      </c>
      <c r="D11" s="21">
        <v>24289261.719999999</v>
      </c>
      <c r="E11" s="21">
        <f>+C11+D11</f>
        <v>366882002.72000003</v>
      </c>
      <c r="F11" s="21">
        <v>21315234.280000001</v>
      </c>
      <c r="G11" s="21">
        <v>24897976.100000001</v>
      </c>
      <c r="H11" s="21">
        <v>23626325.66</v>
      </c>
      <c r="I11" s="21">
        <v>24773600.829999998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f t="shared" ref="R11:R74" si="2">SUM(F11:Q11)</f>
        <v>94613136.870000005</v>
      </c>
      <c r="T11" s="3"/>
    </row>
    <row r="12" spans="1:29" ht="15.75" x14ac:dyDescent="0.25">
      <c r="A12" s="6"/>
      <c r="B12" s="10" t="s">
        <v>4</v>
      </c>
      <c r="C12" s="21">
        <v>49844310</v>
      </c>
      <c r="D12" s="21">
        <v>3801976.5</v>
      </c>
      <c r="E12" s="21">
        <f t="shared" ref="E12:E15" si="3">+C12+D12</f>
        <v>53646286.5</v>
      </c>
      <c r="F12" s="21">
        <v>284500</v>
      </c>
      <c r="G12" s="21">
        <v>290000</v>
      </c>
      <c r="H12" s="21">
        <v>290000</v>
      </c>
      <c r="I12" s="21">
        <v>290000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 t="shared" si="2"/>
        <v>1154500</v>
      </c>
    </row>
    <row r="13" spans="1:29" ht="15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17.25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24" customHeight="1" x14ac:dyDescent="0.25">
      <c r="A15" s="6"/>
      <c r="B15" s="10" t="s">
        <v>5</v>
      </c>
      <c r="C15" s="21">
        <v>43548337</v>
      </c>
      <c r="D15" s="21">
        <v>7588710.9800000004</v>
      </c>
      <c r="E15" s="21">
        <f t="shared" si="3"/>
        <v>51137047.980000004</v>
      </c>
      <c r="F15" s="21">
        <v>3100761.69</v>
      </c>
      <c r="G15" s="21">
        <v>3756700.69</v>
      </c>
      <c r="H15" s="21">
        <v>3567459.74</v>
      </c>
      <c r="I15" s="21">
        <v>3744325.72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2"/>
        <v>14169247.840000002</v>
      </c>
    </row>
    <row r="16" spans="1:29" ht="15.75" x14ac:dyDescent="0.25">
      <c r="A16" s="6"/>
      <c r="B16" s="19" t="s">
        <v>6</v>
      </c>
      <c r="C16" s="47">
        <f>+SUM(C17:C25)</f>
        <v>97561312</v>
      </c>
      <c r="D16" s="47">
        <f>SUM(D17:D25)</f>
        <v>15610333</v>
      </c>
      <c r="E16" s="47">
        <f>+C16+D16</f>
        <v>113171645</v>
      </c>
      <c r="F16" s="26">
        <f t="shared" ref="F16:H16" si="4">SUM(F17:F25)</f>
        <v>970006.8</v>
      </c>
      <c r="G16" s="26">
        <f t="shared" si="4"/>
        <v>2663994.4700000002</v>
      </c>
      <c r="H16" s="26">
        <f t="shared" si="4"/>
        <v>2354058.9000000004</v>
      </c>
      <c r="I16" s="26">
        <f>SUM(I17:I25)</f>
        <v>2884381.31</v>
      </c>
      <c r="J16" s="26">
        <f t="shared" ref="J16:P16" si="5">SUM(J17:J25)</f>
        <v>0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26">
        <f t="shared" si="5"/>
        <v>0</v>
      </c>
      <c r="Q16" s="26">
        <f t="shared" ref="Q16" si="6">SUM(Q17:Q25)</f>
        <v>0</v>
      </c>
      <c r="R16" s="26">
        <f t="shared" si="2"/>
        <v>8872441.4800000004</v>
      </c>
    </row>
    <row r="17" spans="1:25" ht="23.25" customHeight="1" x14ac:dyDescent="0.25">
      <c r="A17" s="6"/>
      <c r="B17" s="10" t="s">
        <v>7</v>
      </c>
      <c r="C17" s="21">
        <v>20815000</v>
      </c>
      <c r="D17" s="21">
        <v>-956500</v>
      </c>
      <c r="E17" s="21">
        <f>+C17+D17</f>
        <v>19858500</v>
      </c>
      <c r="F17" s="21">
        <v>322620.59000000003</v>
      </c>
      <c r="G17" s="21">
        <v>1495393.35</v>
      </c>
      <c r="H17" s="21">
        <v>1461398.55</v>
      </c>
      <c r="I17" s="21">
        <v>1334347.45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f t="shared" si="2"/>
        <v>4613759.9400000004</v>
      </c>
    </row>
    <row r="18" spans="1:25" ht="25.5" customHeight="1" x14ac:dyDescent="0.25">
      <c r="A18" s="6"/>
      <c r="B18" s="10" t="s">
        <v>8</v>
      </c>
      <c r="C18" s="21">
        <v>154000</v>
      </c>
      <c r="D18" s="21">
        <v>8281000</v>
      </c>
      <c r="E18" s="21">
        <f t="shared" ref="E18:E25" si="7">+C18+D18</f>
        <v>8435000</v>
      </c>
      <c r="F18" s="21">
        <v>0</v>
      </c>
      <c r="G18" s="21">
        <v>0</v>
      </c>
      <c r="H18" s="21">
        <v>38471.54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2"/>
        <v>38471.54</v>
      </c>
    </row>
    <row r="19" spans="1:25" ht="23.25" customHeight="1" x14ac:dyDescent="0.25">
      <c r="A19" s="6"/>
      <c r="B19" s="10" t="s">
        <v>9</v>
      </c>
      <c r="C19" s="21">
        <v>23602957</v>
      </c>
      <c r="D19" s="44">
        <v>2078917.8</v>
      </c>
      <c r="E19" s="21">
        <f t="shared" si="7"/>
        <v>25681874.800000001</v>
      </c>
      <c r="F19" s="21">
        <v>82000</v>
      </c>
      <c r="G19" s="21">
        <v>177038.8</v>
      </c>
      <c r="H19" s="21">
        <v>178750</v>
      </c>
      <c r="I19" s="21">
        <v>88550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si="2"/>
        <v>526338.80000000005</v>
      </c>
    </row>
    <row r="20" spans="1:25" ht="19.5" customHeight="1" x14ac:dyDescent="0.25">
      <c r="A20" s="6"/>
      <c r="B20" s="10" t="s">
        <v>10</v>
      </c>
      <c r="C20" s="21">
        <v>15322353</v>
      </c>
      <c r="D20" s="21">
        <v>858377.2</v>
      </c>
      <c r="E20" s="21">
        <f t="shared" si="7"/>
        <v>16180730.199999999</v>
      </c>
      <c r="F20" s="21">
        <v>4800</v>
      </c>
      <c r="G20" s="21">
        <v>174400</v>
      </c>
      <c r="H20" s="21">
        <v>83200</v>
      </c>
      <c r="I20" s="21">
        <v>73400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2"/>
        <v>335800</v>
      </c>
    </row>
    <row r="21" spans="1:25" ht="24" customHeight="1" x14ac:dyDescent="0.25">
      <c r="A21" s="6"/>
      <c r="B21" s="10" t="s">
        <v>11</v>
      </c>
      <c r="C21" s="21">
        <v>11069750</v>
      </c>
      <c r="D21" s="21">
        <v>5444677</v>
      </c>
      <c r="E21" s="21">
        <f t="shared" si="7"/>
        <v>16514427</v>
      </c>
      <c r="F21" s="21">
        <v>150800</v>
      </c>
      <c r="G21" s="21">
        <v>150800</v>
      </c>
      <c r="H21" s="21">
        <v>273874.13</v>
      </c>
      <c r="I21" s="21">
        <v>504648.26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2"/>
        <v>1080122.3900000001</v>
      </c>
    </row>
    <row r="22" spans="1:25" ht="24" customHeight="1" x14ac:dyDescent="0.25">
      <c r="A22" s="6"/>
      <c r="B22" s="10" t="s">
        <v>12</v>
      </c>
      <c r="C22" s="44">
        <v>12490940</v>
      </c>
      <c r="D22" s="21">
        <v>-158670</v>
      </c>
      <c r="E22" s="21">
        <f t="shared" si="7"/>
        <v>12332270</v>
      </c>
      <c r="F22" s="21">
        <v>212771.71</v>
      </c>
      <c r="G22" s="21">
        <v>349697.82</v>
      </c>
      <c r="H22" s="21">
        <v>212194.68</v>
      </c>
      <c r="I22" s="21">
        <v>277290.40000000002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2"/>
        <v>1051954.6099999999</v>
      </c>
    </row>
    <row r="23" spans="1:25" ht="26.25" customHeight="1" x14ac:dyDescent="0.25">
      <c r="A23" s="6"/>
      <c r="B23" s="10" t="s">
        <v>13</v>
      </c>
      <c r="C23" s="44">
        <v>2510000</v>
      </c>
      <c r="D23" s="21">
        <v>305000</v>
      </c>
      <c r="E23" s="21">
        <f t="shared" si="7"/>
        <v>2815000</v>
      </c>
      <c r="F23" s="21">
        <v>25000</v>
      </c>
      <c r="G23" s="21">
        <v>25000</v>
      </c>
      <c r="H23" s="21">
        <v>96170</v>
      </c>
      <c r="I23" s="21">
        <v>441335.2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 t="shared" si="2"/>
        <v>587505.19999999995</v>
      </c>
    </row>
    <row r="24" spans="1:25" ht="41.25" customHeight="1" x14ac:dyDescent="0.25">
      <c r="A24" s="6"/>
      <c r="B24" s="10" t="s">
        <v>14</v>
      </c>
      <c r="C24" s="44">
        <v>7644500</v>
      </c>
      <c r="D24" s="21">
        <v>-831507</v>
      </c>
      <c r="E24" s="21">
        <f t="shared" si="7"/>
        <v>6812993</v>
      </c>
      <c r="F24" s="21">
        <v>172014.5</v>
      </c>
      <c r="G24" s="21">
        <v>212014.5</v>
      </c>
      <c r="H24" s="21">
        <v>10000</v>
      </c>
      <c r="I24" s="21">
        <v>50000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 t="shared" si="2"/>
        <v>444029</v>
      </c>
    </row>
    <row r="25" spans="1:25" ht="27" customHeight="1" x14ac:dyDescent="0.25">
      <c r="A25" s="6"/>
      <c r="B25" s="10" t="s">
        <v>93</v>
      </c>
      <c r="C25" s="44">
        <v>3951812</v>
      </c>
      <c r="D25" s="21">
        <v>589038</v>
      </c>
      <c r="E25" s="21">
        <f t="shared" si="7"/>
        <v>4540850</v>
      </c>
      <c r="F25" s="21">
        <v>0</v>
      </c>
      <c r="G25" s="21">
        <v>79650</v>
      </c>
      <c r="H25" s="21">
        <v>0</v>
      </c>
      <c r="I25" s="21">
        <v>114810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2"/>
        <v>194460</v>
      </c>
    </row>
    <row r="26" spans="1:25" ht="15.75" x14ac:dyDescent="0.25">
      <c r="A26" s="6"/>
      <c r="B26" s="19" t="s">
        <v>15</v>
      </c>
      <c r="C26" s="47">
        <f>+SUM(C27:C35)</f>
        <v>10937038</v>
      </c>
      <c r="D26" s="47">
        <f>SUM(D27:D35)</f>
        <v>3005125</v>
      </c>
      <c r="E26" s="47">
        <f>+C26+D26</f>
        <v>13942163</v>
      </c>
      <c r="F26" s="26">
        <f t="shared" ref="F26:I26" si="8">SUM(F27:F35)</f>
        <v>0</v>
      </c>
      <c r="G26" s="26">
        <f t="shared" si="8"/>
        <v>156900</v>
      </c>
      <c r="H26" s="26">
        <f t="shared" si="8"/>
        <v>2640916.0499999998</v>
      </c>
      <c r="I26" s="26">
        <f t="shared" si="8"/>
        <v>2110056.62</v>
      </c>
      <c r="J26" s="26">
        <f t="shared" ref="J26:P26" si="9">SUM(J27:J35)</f>
        <v>0</v>
      </c>
      <c r="K26" s="26">
        <f t="shared" si="9"/>
        <v>0</v>
      </c>
      <c r="L26" s="26">
        <f t="shared" si="9"/>
        <v>0</v>
      </c>
      <c r="M26" s="26">
        <f t="shared" si="9"/>
        <v>0</v>
      </c>
      <c r="N26" s="26">
        <f t="shared" si="9"/>
        <v>0</v>
      </c>
      <c r="O26" s="26">
        <f t="shared" si="9"/>
        <v>0</v>
      </c>
      <c r="P26" s="26">
        <f t="shared" si="9"/>
        <v>0</v>
      </c>
      <c r="Q26" s="26">
        <f t="shared" ref="Q26" si="10">SUM(Q27:Q35)</f>
        <v>0</v>
      </c>
      <c r="R26" s="26">
        <f t="shared" si="2"/>
        <v>4907872.67</v>
      </c>
    </row>
    <row r="27" spans="1:25" ht="15.75" x14ac:dyDescent="0.25">
      <c r="A27" s="6"/>
      <c r="B27" s="10" t="s">
        <v>16</v>
      </c>
      <c r="C27" s="44">
        <v>521550</v>
      </c>
      <c r="D27" s="21">
        <v>36900</v>
      </c>
      <c r="E27" s="21">
        <f>+C27+D27</f>
        <v>558450</v>
      </c>
      <c r="F27" s="21">
        <v>0</v>
      </c>
      <c r="G27" s="21">
        <v>0</v>
      </c>
      <c r="H27" s="21">
        <v>263459.96000000002</v>
      </c>
      <c r="I27" s="21">
        <v>76329.960000000006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2"/>
        <v>339789.92000000004</v>
      </c>
    </row>
    <row r="28" spans="1:25" ht="15.75" x14ac:dyDescent="0.25">
      <c r="A28" s="6"/>
      <c r="B28" s="10" t="s">
        <v>17</v>
      </c>
      <c r="C28" s="44">
        <v>147000</v>
      </c>
      <c r="D28" s="21">
        <v>24000</v>
      </c>
      <c r="E28" s="21">
        <f t="shared" ref="E28:E35" si="11">+C28+D28</f>
        <v>171000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 t="shared" si="2"/>
        <v>0</v>
      </c>
    </row>
    <row r="29" spans="1:25" ht="27.75" customHeight="1" x14ac:dyDescent="0.25">
      <c r="A29" s="6"/>
      <c r="B29" s="10" t="s">
        <v>18</v>
      </c>
      <c r="C29" s="44">
        <v>1011691</v>
      </c>
      <c r="D29" s="21">
        <v>-84525</v>
      </c>
      <c r="E29" s="21">
        <f t="shared" si="11"/>
        <v>927166</v>
      </c>
      <c r="F29" s="21">
        <v>0</v>
      </c>
      <c r="G29" s="21">
        <v>6900</v>
      </c>
      <c r="H29" s="21">
        <v>107861.63</v>
      </c>
      <c r="I29" s="21">
        <v>179284.43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>SUM(F29:Q29)</f>
        <v>294046.06</v>
      </c>
      <c r="Y29" s="2"/>
    </row>
    <row r="30" spans="1:25" ht="20.25" customHeight="1" x14ac:dyDescent="0.25">
      <c r="A30" s="6"/>
      <c r="B30" s="10" t="s">
        <v>19</v>
      </c>
      <c r="C30" s="44">
        <v>4250</v>
      </c>
      <c r="D30" s="21">
        <v>0</v>
      </c>
      <c r="E30" s="21">
        <f t="shared" si="11"/>
        <v>4250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f t="shared" si="2"/>
        <v>0</v>
      </c>
    </row>
    <row r="31" spans="1:25" ht="25.5" customHeight="1" x14ac:dyDescent="0.25">
      <c r="A31" s="6"/>
      <c r="B31" s="10" t="s">
        <v>20</v>
      </c>
      <c r="C31" s="44">
        <v>375000</v>
      </c>
      <c r="D31" s="21">
        <v>35000</v>
      </c>
      <c r="E31" s="21">
        <f t="shared" si="11"/>
        <v>410000</v>
      </c>
      <c r="F31" s="21">
        <v>0</v>
      </c>
      <c r="G31" s="21">
        <v>0</v>
      </c>
      <c r="H31" s="21">
        <v>0</v>
      </c>
      <c r="I31" s="21">
        <v>73374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2"/>
        <v>73374</v>
      </c>
    </row>
    <row r="32" spans="1:25" ht="31.5" x14ac:dyDescent="0.25">
      <c r="A32" s="6"/>
      <c r="B32" s="10" t="s">
        <v>71</v>
      </c>
      <c r="C32" s="44">
        <v>2800</v>
      </c>
      <c r="D32" s="21">
        <v>115000</v>
      </c>
      <c r="E32" s="21">
        <f t="shared" si="11"/>
        <v>117800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f t="shared" si="2"/>
        <v>0</v>
      </c>
    </row>
    <row r="33" spans="1:18" ht="46.5" customHeight="1" x14ac:dyDescent="0.25">
      <c r="A33" s="6"/>
      <c r="B33" s="10" t="s">
        <v>21</v>
      </c>
      <c r="C33" s="44">
        <v>5775500</v>
      </c>
      <c r="D33" s="21">
        <v>122000</v>
      </c>
      <c r="E33" s="21">
        <f t="shared" si="11"/>
        <v>5897500</v>
      </c>
      <c r="F33" s="21">
        <v>0</v>
      </c>
      <c r="G33" s="21">
        <v>150000</v>
      </c>
      <c r="H33" s="21">
        <v>1871500</v>
      </c>
      <c r="I33" s="21">
        <v>618306.56999999995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2"/>
        <v>2639806.5699999998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f t="shared" si="2"/>
        <v>0</v>
      </c>
    </row>
    <row r="35" spans="1:18" ht="33.75" customHeight="1" x14ac:dyDescent="0.25">
      <c r="A35" s="6"/>
      <c r="B35" s="10" t="s">
        <v>22</v>
      </c>
      <c r="C35" s="44">
        <v>3099247</v>
      </c>
      <c r="D35" s="21">
        <v>2756750</v>
      </c>
      <c r="E35" s="21">
        <f t="shared" si="11"/>
        <v>5855997</v>
      </c>
      <c r="F35" s="21">
        <v>0</v>
      </c>
      <c r="G35" s="21">
        <v>0</v>
      </c>
      <c r="H35" s="21">
        <v>398094.46</v>
      </c>
      <c r="I35" s="21">
        <v>1162761.6599999999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2"/>
        <v>1560856.1199999999</v>
      </c>
    </row>
    <row r="36" spans="1:18" ht="15.75" x14ac:dyDescent="0.25">
      <c r="A36" s="6"/>
      <c r="B36" s="19" t="s">
        <v>73</v>
      </c>
      <c r="C36" s="47">
        <f>+SUM(C37:C43)</f>
        <v>985000</v>
      </c>
      <c r="D36" s="47">
        <f>SUM(D37:D43)</f>
        <v>700000</v>
      </c>
      <c r="E36" s="47">
        <f>+C36+D36</f>
        <v>1685000</v>
      </c>
      <c r="F36" s="26">
        <f>SUM(F37:F43)</f>
        <v>0</v>
      </c>
      <c r="G36" s="26">
        <f t="shared" ref="G36:P36" si="12">SUM(G37:G43)</f>
        <v>0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0</v>
      </c>
      <c r="L36" s="26">
        <f t="shared" si="12"/>
        <v>0</v>
      </c>
      <c r="M36" s="26">
        <f t="shared" si="12"/>
        <v>0</v>
      </c>
      <c r="N36" s="26">
        <f t="shared" si="12"/>
        <v>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0</v>
      </c>
    </row>
    <row r="37" spans="1:18" ht="31.5" x14ac:dyDescent="0.25">
      <c r="A37" s="6"/>
      <c r="B37" s="10" t="s">
        <v>74</v>
      </c>
      <c r="C37" s="21">
        <v>985000</v>
      </c>
      <c r="D37" s="21">
        <v>700000</v>
      </c>
      <c r="E37" s="21">
        <f>+C37+D37</f>
        <v>1685000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/>
      <c r="P37" s="21">
        <v>0</v>
      </c>
      <c r="Q37" s="21">
        <v>0</v>
      </c>
      <c r="R37" s="21">
        <f t="shared" si="2"/>
        <v>0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2.75" customHeight="1" x14ac:dyDescent="0.25">
      <c r="A42" s="6"/>
      <c r="B42" s="10" t="s">
        <v>79</v>
      </c>
      <c r="C42" s="21">
        <v>0</v>
      </c>
      <c r="D42" s="21">
        <v>0</v>
      </c>
      <c r="E42" s="21">
        <f t="shared" si="14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/>
      <c r="Q42" s="21">
        <v>0</v>
      </c>
      <c r="R42" s="21">
        <f t="shared" si="2"/>
        <v>0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58500</v>
      </c>
      <c r="D52" s="55">
        <f>SUM(D53:D61)</f>
        <v>891922</v>
      </c>
      <c r="E52" s="55">
        <f>+C52+D52</f>
        <v>950422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0</v>
      </c>
      <c r="K52" s="26">
        <f t="shared" si="17"/>
        <v>0</v>
      </c>
      <c r="L52" s="26">
        <f t="shared" si="17"/>
        <v>0</v>
      </c>
      <c r="M52" s="26">
        <f t="shared" si="17"/>
        <v>0</v>
      </c>
      <c r="N52" s="26">
        <f t="shared" si="17"/>
        <v>0</v>
      </c>
      <c r="O52" s="26">
        <f t="shared" si="17"/>
        <v>0</v>
      </c>
      <c r="P52" s="26">
        <f t="shared" si="17"/>
        <v>0</v>
      </c>
      <c r="Q52" s="26">
        <f t="shared" ref="Q52" si="18">SUM(Q53:Q61)</f>
        <v>0</v>
      </c>
      <c r="R52" s="26">
        <f t="shared" si="2"/>
        <v>0</v>
      </c>
    </row>
    <row r="53" spans="1:18" ht="15.75" x14ac:dyDescent="0.25">
      <c r="A53" s="6"/>
      <c r="B53" s="10" t="s">
        <v>24</v>
      </c>
      <c r="C53" s="21">
        <v>52500</v>
      </c>
      <c r="D53" s="21">
        <v>41922</v>
      </c>
      <c r="E53" s="21">
        <f>+C53+D53</f>
        <v>94422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0</v>
      </c>
    </row>
    <row r="54" spans="1:18" ht="33" customHeight="1" x14ac:dyDescent="0.25">
      <c r="A54" s="6"/>
      <c r="B54" s="10" t="s">
        <v>25</v>
      </c>
      <c r="C54" s="21">
        <v>0</v>
      </c>
      <c r="D54" s="21">
        <v>0</v>
      </c>
      <c r="E54" s="21">
        <f t="shared" ref="E54:E61" si="19">+C54+D54</f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0</v>
      </c>
    </row>
    <row r="55" spans="1:18" ht="31.5" x14ac:dyDescent="0.25">
      <c r="A55" s="6"/>
      <c r="B55" s="10" t="s">
        <v>89</v>
      </c>
      <c r="C55" s="21">
        <v>0</v>
      </c>
      <c r="D55" s="21">
        <v>0</v>
      </c>
      <c r="E55" s="21">
        <f t="shared" si="19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0</v>
      </c>
      <c r="D56" s="21">
        <v>0</v>
      </c>
      <c r="E56" s="21">
        <f t="shared" si="19"/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f t="shared" si="2"/>
        <v>0</v>
      </c>
    </row>
    <row r="57" spans="1:18" ht="31.5" x14ac:dyDescent="0.25">
      <c r="A57" s="6"/>
      <c r="B57" s="10" t="s">
        <v>27</v>
      </c>
      <c r="C57" s="21">
        <v>6000</v>
      </c>
      <c r="D57" s="21">
        <v>850000</v>
      </c>
      <c r="E57" s="21">
        <f t="shared" si="19"/>
        <v>856000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2"/>
        <v>0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0</v>
      </c>
      <c r="E58" s="21">
        <f t="shared" si="19"/>
        <v>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f t="shared" si="2"/>
        <v>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0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0</v>
      </c>
      <c r="L62" s="26">
        <f>SUM(L63:L66)</f>
        <v>0</v>
      </c>
      <c r="M62" s="26"/>
      <c r="N62" s="26">
        <f>SUM(N63:N66)</f>
        <v>0</v>
      </c>
      <c r="O62" s="26">
        <f>SUM(O63:O66)</f>
        <v>0</v>
      </c>
      <c r="P62" s="26">
        <f t="shared" ref="P62" si="21">SUM(P63:P71)</f>
        <v>0</v>
      </c>
      <c r="Q62" s="26">
        <v>0</v>
      </c>
      <c r="R62" s="26">
        <f t="shared" si="2"/>
        <v>0</v>
      </c>
    </row>
    <row r="63" spans="1:18" ht="15.75" x14ac:dyDescent="0.25">
      <c r="A63" s="6"/>
      <c r="B63" s="10" t="s">
        <v>33</v>
      </c>
      <c r="C63" s="21">
        <v>0</v>
      </c>
      <c r="D63" s="21">
        <v>0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15">
        <f t="shared" si="2"/>
        <v>0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18742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271.32</v>
      </c>
      <c r="I70" s="26">
        <f t="shared" si="23"/>
        <v>9234.6299999999992</v>
      </c>
      <c r="J70" s="26">
        <f>+SUM(J71:J74)</f>
        <v>0</v>
      </c>
      <c r="K70" s="26">
        <v>0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>
        <v>0</v>
      </c>
      <c r="R70" s="26">
        <f t="shared" si="2"/>
        <v>9505.9499999999989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18742</v>
      </c>
      <c r="E74" s="21"/>
      <c r="F74" s="21">
        <v>0</v>
      </c>
      <c r="G74" s="21">
        <v>0</v>
      </c>
      <c r="H74" s="21">
        <v>271.32</v>
      </c>
      <c r="I74" s="21">
        <v>9234.6299999999992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/>
      <c r="P74" s="21"/>
      <c r="Q74" s="21">
        <v>0</v>
      </c>
      <c r="R74" s="21">
        <f t="shared" si="2"/>
        <v>9505.9499999999989</v>
      </c>
      <c r="S74" s="21"/>
    </row>
    <row r="75" spans="1:24" ht="15.75" x14ac:dyDescent="0.25">
      <c r="A75" s="6"/>
      <c r="B75" s="75" t="s">
        <v>29</v>
      </c>
      <c r="C75" s="62">
        <f>+C70+C67+C62+C52+C44+C36+C26+C16+C10</f>
        <v>545527238</v>
      </c>
      <c r="D75" s="62">
        <f>+D70+D67+D62+D52+D44+D36+D26+D16+D10</f>
        <v>55906071.200000003</v>
      </c>
      <c r="E75" s="62">
        <f>+C75+D75</f>
        <v>601433309.20000005</v>
      </c>
      <c r="F75" s="62">
        <f t="shared" ref="F75:Q75" si="25">+F70+F67+F62+F52+F44+F36+F26+F16+F10</f>
        <v>25670502.770000003</v>
      </c>
      <c r="G75" s="62">
        <f>+G70+G67+G62+G52+G44+G36+G26+G16+G10</f>
        <v>31765571.260000002</v>
      </c>
      <c r="H75" s="62">
        <f>+H70+H67+H62+H52+H44+H36+H26+H16+H10</f>
        <v>32479031.669999998</v>
      </c>
      <c r="I75" s="62">
        <f t="shared" si="25"/>
        <v>33811599.109999999</v>
      </c>
      <c r="J75" s="62">
        <f t="shared" si="25"/>
        <v>0</v>
      </c>
      <c r="K75" s="62">
        <f t="shared" si="25"/>
        <v>0</v>
      </c>
      <c r="L75" s="62">
        <f t="shared" si="25"/>
        <v>0</v>
      </c>
      <c r="M75" s="62">
        <f t="shared" si="25"/>
        <v>0</v>
      </c>
      <c r="N75" s="62">
        <f>+N70+N67+N62+N52+N44+N36+N26+N16+N10</f>
        <v>0</v>
      </c>
      <c r="O75" s="62">
        <f t="shared" si="25"/>
        <v>0</v>
      </c>
      <c r="P75" s="62">
        <f t="shared" si="25"/>
        <v>0</v>
      </c>
      <c r="Q75" s="62">
        <f t="shared" si="25"/>
        <v>0</v>
      </c>
      <c r="R75" s="62">
        <f>SUM(F75:Q75)</f>
        <v>123726704.81</v>
      </c>
    </row>
    <row r="76" spans="1:24" ht="15.75" x14ac:dyDescent="0.25">
      <c r="A76" s="6"/>
      <c r="B76" s="75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0</v>
      </c>
      <c r="K81" s="26"/>
      <c r="L81" s="26"/>
      <c r="M81" s="26"/>
      <c r="N81" s="26"/>
      <c r="O81" s="26"/>
      <c r="P81" s="26"/>
      <c r="Q81" s="26"/>
      <c r="R81" s="26">
        <f t="shared" si="26"/>
        <v>0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0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0</v>
      </c>
      <c r="K86" s="29"/>
      <c r="L86" s="29"/>
      <c r="M86" s="29"/>
      <c r="N86" s="29"/>
      <c r="O86" s="29"/>
      <c r="P86" s="29"/>
      <c r="Q86" s="29"/>
      <c r="R86" s="29">
        <f t="shared" si="26"/>
        <v>0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545527238</v>
      </c>
      <c r="D88" s="30">
        <f>+D75</f>
        <v>55906071.200000003</v>
      </c>
      <c r="E88" s="49">
        <f>+C88+D88</f>
        <v>601433309.20000005</v>
      </c>
      <c r="F88" s="31">
        <f t="shared" ref="F88:M88" si="31">F10+F16+F26+F36+F44+F52+F62+F67+F70+F78+F81+F84</f>
        <v>25670502.770000003</v>
      </c>
      <c r="G88" s="31">
        <f t="shared" si="31"/>
        <v>31765571.260000002</v>
      </c>
      <c r="H88" s="31">
        <f>H10+H16+H26+H36+H44+H52+H62+H67+H70+H78+H81+H84</f>
        <v>32479031.669999998</v>
      </c>
      <c r="I88" s="31">
        <f t="shared" si="31"/>
        <v>33811599.109999999</v>
      </c>
      <c r="J88" s="31">
        <f t="shared" si="31"/>
        <v>0</v>
      </c>
      <c r="K88" s="31">
        <f t="shared" si="31"/>
        <v>0</v>
      </c>
      <c r="L88" s="31">
        <f t="shared" si="31"/>
        <v>0</v>
      </c>
      <c r="M88" s="31">
        <f t="shared" si="31"/>
        <v>0</v>
      </c>
      <c r="N88" s="31">
        <f>SUM(N75:N87)</f>
        <v>0</v>
      </c>
      <c r="O88" s="31">
        <f>SUM(O75:O87)</f>
        <v>0</v>
      </c>
      <c r="P88" s="31">
        <f>+P84+P81+P78+P75</f>
        <v>0</v>
      </c>
      <c r="Q88" s="31">
        <f>+Q84+Q81+Q78+Q75</f>
        <v>0</v>
      </c>
      <c r="R88" s="31">
        <f t="shared" si="26"/>
        <v>123726704.81</v>
      </c>
    </row>
    <row r="89" spans="1:24" ht="15.75" x14ac:dyDescent="0.25">
      <c r="A89" s="34"/>
      <c r="B89" s="76" t="s">
        <v>99</v>
      </c>
      <c r="C89" s="76"/>
      <c r="D89" s="61"/>
      <c r="E89" s="61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61"/>
      <c r="B90" s="81" t="s">
        <v>103</v>
      </c>
      <c r="C90" s="82"/>
      <c r="D90" s="82"/>
      <c r="E90" s="82"/>
      <c r="F90" s="61"/>
      <c r="G90" s="61"/>
      <c r="H90" s="61"/>
      <c r="I90" s="61"/>
      <c r="J90" s="6"/>
      <c r="K90" s="13"/>
      <c r="L90" s="13"/>
      <c r="M90" s="13"/>
      <c r="N90" s="13"/>
      <c r="O90" s="7"/>
      <c r="P90" s="7"/>
      <c r="Q90" s="7"/>
    </row>
    <row r="91" spans="1:24" ht="15.75" customHeight="1" x14ac:dyDescent="0.25">
      <c r="A91" s="61"/>
      <c r="B91" s="83" t="s">
        <v>104</v>
      </c>
      <c r="C91" s="84"/>
      <c r="D91" s="84"/>
      <c r="E91" s="84"/>
      <c r="F91" s="61"/>
      <c r="G91" s="61"/>
      <c r="H91" s="61"/>
      <c r="I91" s="61"/>
      <c r="J91" s="6"/>
      <c r="K91" s="13"/>
      <c r="L91" s="13"/>
      <c r="M91" s="13"/>
      <c r="N91" s="13"/>
      <c r="O91" s="7"/>
      <c r="P91" s="7"/>
      <c r="Q91" s="7"/>
    </row>
    <row r="92" spans="1:24" ht="15.75" customHeight="1" x14ac:dyDescent="0.25">
      <c r="A92" s="61"/>
      <c r="B92" s="83" t="s">
        <v>105</v>
      </c>
      <c r="C92" s="83"/>
      <c r="D92" s="83"/>
      <c r="E92" s="83"/>
      <c r="F92" s="61"/>
      <c r="G92" s="61"/>
      <c r="H92" s="61"/>
      <c r="I92" s="61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61"/>
      <c r="B93" s="83"/>
      <c r="C93" s="83"/>
      <c r="D93" s="83"/>
      <c r="E93" s="83"/>
      <c r="F93" s="61"/>
      <c r="G93" s="61"/>
      <c r="H93" s="61"/>
      <c r="I93" s="61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83"/>
      <c r="C94" s="83"/>
      <c r="D94" s="83"/>
      <c r="E94" s="83"/>
      <c r="F94" s="54"/>
      <c r="G94" s="54"/>
      <c r="H94" s="54"/>
      <c r="I94" s="54"/>
      <c r="J94" s="54"/>
      <c r="K94" s="54"/>
      <c r="L94" s="54"/>
      <c r="M94" s="13"/>
      <c r="N94" s="13"/>
      <c r="O94" s="7"/>
      <c r="P94" s="7"/>
      <c r="Q94" s="7"/>
    </row>
    <row r="95" spans="1:24" ht="15.75" x14ac:dyDescent="0.25">
      <c r="A95" s="34"/>
      <c r="B95" s="51"/>
      <c r="C95" s="51"/>
      <c r="D95" s="34"/>
      <c r="E95" s="34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53"/>
      <c r="D96" s="52"/>
      <c r="E96" s="52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52"/>
      <c r="E97" s="52"/>
      <c r="F97" s="34"/>
      <c r="G97" s="34">
        <v>0</v>
      </c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6"/>
      <c r="K98" s="13"/>
      <c r="L98" s="13"/>
      <c r="M98" s="13"/>
      <c r="N98" s="13"/>
      <c r="O98" s="7"/>
      <c r="P98" s="7"/>
      <c r="Q98" s="7"/>
    </row>
    <row r="99" spans="1:29" ht="15.75" x14ac:dyDescent="0.25">
      <c r="A99" s="34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"/>
      <c r="O99" s="7"/>
      <c r="P99" s="33"/>
      <c r="Q99" s="7"/>
      <c r="R99" s="7"/>
    </row>
    <row r="100" spans="1:29" ht="18.75" x14ac:dyDescent="0.3">
      <c r="A100" s="41"/>
      <c r="B100" s="80"/>
      <c r="C100" s="80"/>
      <c r="D100" s="80"/>
      <c r="E100" s="80"/>
      <c r="F100" s="80"/>
      <c r="G100" s="6"/>
      <c r="H100" s="6"/>
      <c r="I100" s="6"/>
      <c r="J100" s="6"/>
      <c r="K100" s="6"/>
      <c r="L100" s="6"/>
      <c r="M100" s="13"/>
      <c r="N100" s="5" t="s">
        <v>94</v>
      </c>
      <c r="O100" s="41"/>
      <c r="P100" s="41"/>
      <c r="Q100" s="33"/>
      <c r="R100" s="7"/>
    </row>
    <row r="101" spans="1:29" ht="18.75" x14ac:dyDescent="0.3">
      <c r="A101" s="6"/>
      <c r="F101" s="16"/>
      <c r="G101" s="16"/>
      <c r="H101" s="16"/>
      <c r="I101" s="16"/>
      <c r="J101" s="37"/>
      <c r="K101" s="16"/>
      <c r="L101" s="16"/>
      <c r="M101" s="16"/>
      <c r="O101" s="32"/>
      <c r="P101" s="12"/>
      <c r="Q101" s="7"/>
      <c r="R101" s="7"/>
    </row>
    <row r="102" spans="1:29" ht="18.75" x14ac:dyDescent="0.3">
      <c r="A102" s="6"/>
      <c r="F102" s="35"/>
      <c r="G102" s="35"/>
      <c r="H102" s="16"/>
      <c r="I102" s="16"/>
      <c r="J102" s="39"/>
      <c r="K102" s="36"/>
      <c r="L102" s="36"/>
      <c r="M102" s="36"/>
    </row>
    <row r="103" spans="1:29" s="5" customFormat="1" ht="15.75" customHeight="1" x14ac:dyDescent="0.3">
      <c r="A103"/>
      <c r="B103"/>
      <c r="C103"/>
      <c r="D103"/>
      <c r="E103"/>
      <c r="F103" s="16"/>
      <c r="G103" s="16"/>
      <c r="H103" s="16"/>
      <c r="I103" s="16"/>
      <c r="J103" s="38"/>
      <c r="K103" s="16"/>
      <c r="L103" s="16"/>
      <c r="M103" s="16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25"/>
      <c r="H104" s="25"/>
      <c r="I104" s="25"/>
      <c r="J104" s="25"/>
      <c r="K104" s="25"/>
      <c r="L104" s="25"/>
      <c r="M104" s="25"/>
      <c r="P104" s="1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25"/>
      <c r="C105" s="25"/>
      <c r="D105" s="25"/>
      <c r="E105" s="25"/>
      <c r="F105" s="16"/>
      <c r="G105" s="25"/>
      <c r="H105" s="25"/>
      <c r="I105" s="25"/>
      <c r="K105" s="25"/>
      <c r="L105" s="25"/>
      <c r="M105" s="2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36"/>
      <c r="C106" s="36"/>
      <c r="D106" s="36"/>
      <c r="E106" s="36"/>
      <c r="F106" s="41"/>
      <c r="G106" s="7"/>
      <c r="H106" s="7"/>
      <c r="I106" s="7"/>
      <c r="J106" s="34" t="s">
        <v>95</v>
      </c>
      <c r="K106" s="34"/>
      <c r="L106" s="3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 s="16"/>
      <c r="C107" s="16"/>
      <c r="D107" s="16"/>
      <c r="E107" s="16"/>
      <c r="F107" s="7"/>
      <c r="G107" s="7"/>
      <c r="H107" s="7"/>
      <c r="I107" s="7"/>
      <c r="J107" s="41"/>
      <c r="K107" s="41"/>
      <c r="L107" s="41"/>
      <c r="P107" s="14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H108" s="40"/>
      <c r="J108" s="42"/>
      <c r="K108" s="42"/>
      <c r="L108" s="42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8.75" x14ac:dyDescent="0.3">
      <c r="A109"/>
      <c r="B109"/>
      <c r="C109"/>
      <c r="D109"/>
      <c r="E109"/>
      <c r="I109" s="41"/>
      <c r="J109" s="41"/>
      <c r="K109" s="41"/>
      <c r="L109" s="16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ht="15.75" x14ac:dyDescent="0.25">
      <c r="A111"/>
      <c r="B111"/>
      <c r="C111"/>
      <c r="D111"/>
      <c r="E111"/>
      <c r="I111" s="7"/>
      <c r="J111" s="7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s="5" customFormat="1" x14ac:dyDescent="0.25">
      <c r="A112"/>
      <c r="B112"/>
      <c r="C112"/>
      <c r="D112"/>
      <c r="E112"/>
      <c r="R112"/>
      <c r="S112"/>
      <c r="T112"/>
      <c r="U112"/>
      <c r="V112"/>
      <c r="W112"/>
      <c r="X112"/>
      <c r="Y112"/>
      <c r="Z112"/>
      <c r="AA112"/>
      <c r="AB112"/>
      <c r="AC112"/>
    </row>
    <row r="115" spans="1:29" ht="18.75" x14ac:dyDescent="0.3">
      <c r="G115" s="78"/>
      <c r="H115" s="78"/>
      <c r="I115" s="78"/>
    </row>
    <row r="116" spans="1:29" s="5" customFormat="1" ht="18.75" x14ac:dyDescent="0.3">
      <c r="A116"/>
      <c r="B116"/>
      <c r="C116"/>
      <c r="D116"/>
      <c r="E116"/>
      <c r="G116" s="79"/>
      <c r="H116" s="79"/>
      <c r="I116" s="79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ht="18.75" x14ac:dyDescent="0.3">
      <c r="A117"/>
      <c r="B117"/>
      <c r="C117"/>
      <c r="D117"/>
      <c r="E117"/>
      <c r="G117" s="78"/>
      <c r="H117" s="78"/>
      <c r="I117" s="78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s="5" customFormat="1" x14ac:dyDescent="0.25">
      <c r="A118"/>
      <c r="B118"/>
      <c r="C118"/>
      <c r="D118"/>
      <c r="E118"/>
      <c r="R118"/>
      <c r="S118"/>
      <c r="T118"/>
      <c r="U118"/>
      <c r="V118"/>
      <c r="W118"/>
      <c r="X118"/>
      <c r="Y118"/>
      <c r="Z118"/>
      <c r="AA118"/>
      <c r="AB118"/>
      <c r="AC118"/>
    </row>
  </sheetData>
  <mergeCells count="37">
    <mergeCell ref="B89:C89"/>
    <mergeCell ref="B99:M99"/>
    <mergeCell ref="G115:I115"/>
    <mergeCell ref="G116:I116"/>
    <mergeCell ref="G117:I117"/>
    <mergeCell ref="B100:F100"/>
    <mergeCell ref="B90:E90"/>
    <mergeCell ref="B91:E91"/>
    <mergeCell ref="B92:E94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E75:E76"/>
    <mergeCell ref="F75:F76"/>
    <mergeCell ref="D75:D76"/>
    <mergeCell ref="G75:G76"/>
    <mergeCell ref="H75:H76"/>
    <mergeCell ref="N75:N76"/>
    <mergeCell ref="O75:O76"/>
    <mergeCell ref="I75:I76"/>
    <mergeCell ref="J75:J76"/>
    <mergeCell ref="K75:K76"/>
    <mergeCell ref="L75:L76"/>
    <mergeCell ref="M75:M76"/>
  </mergeCells>
  <printOptions horizontalCentered="1"/>
  <pageMargins left="0.51" right="0.34" top="0.56999999999999995" bottom="0.51" header="0.31496062992125984" footer="0.31496062992125984"/>
  <pageSetup scale="50" fitToHeight="0" orientation="portrait" horizontalDpi="300" verticalDpi="300" r:id="rId1"/>
  <headerFooter>
    <oddFooter>&amp;RPág. &amp;P / &amp;N</oddFooter>
  </headerFooter>
  <rowBreaks count="2" manualBreakCount="2">
    <brk id="51" min="1" max="17" man="1"/>
    <brk id="103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EjecucionMARZO 2024</vt:lpstr>
      <vt:lpstr>Hoja1</vt:lpstr>
      <vt:lpstr>'Plantilla EjecucionMARZO 2024'!Área_de_impresión</vt:lpstr>
      <vt:lpstr>'Plantilla EjecucionMARZO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2024-05-03T13:33:59Z</cp:lastPrinted>
  <dcterms:created xsi:type="dcterms:W3CDTF">2018-04-17T18:57:16Z</dcterms:created>
  <dcterms:modified xsi:type="dcterms:W3CDTF">2024-05-07T14:32:21Z</dcterms:modified>
</cp:coreProperties>
</file>