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Historicos\"/>
    </mc:Choice>
  </mc:AlternateContent>
  <bookViews>
    <workbookView xWindow="0" yWindow="0" windowWidth="20490" windowHeight="8910"/>
  </bookViews>
  <sheets>
    <sheet name="3.9-0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'[4]333.09'!$F$10</definedName>
    <definedName name="alan">'[12]1'!#REF!</definedName>
    <definedName name="ALL">#REF!</definedName>
    <definedName name="Año">[13]BD!$D$7:$AZ$7</definedName>
    <definedName name="AñoA">#REF!</definedName>
    <definedName name="AñoVE">#REF!</definedName>
    <definedName name="ap">'[4]331-04'!#REF!</definedName>
    <definedName name="ap_10">'[10]331-04'!#REF!</definedName>
    <definedName name="ap_11">'[10]331-04'!#REF!</definedName>
    <definedName name="Area1">'[14]Form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>#REF!</definedName>
    <definedName name="ccentral.">'[16]3.23-10'!#REF!</definedName>
    <definedName name="ccentral1">'[16]3.23-10'!#REF!</definedName>
    <definedName name="ccentral2">#REF!</definedName>
    <definedName name="ccentral3">'[16]3.23-10'!#REF!</definedName>
    <definedName name="ccuu">#REF!</definedName>
    <definedName name="ccuu_10">#REF!</definedName>
    <definedName name="ccuu_11">#REF!</definedName>
    <definedName name="cerw">'[15]6'!$I$13</definedName>
    <definedName name="cibao">#REF!</definedName>
    <definedName name="cibao1.">'[16]3.23-10'!#REF!</definedName>
    <definedName name="cibao2">#REF!</definedName>
    <definedName name="cibao33">'[16]3.23-10'!#REF!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#REF!</definedName>
    <definedName name="d_10">'[10]333.09'!#REF!</definedName>
    <definedName name="d_11">'[10]333.09'!#REF!</definedName>
    <definedName name="dd">#REF!</definedName>
    <definedName name="ddd">#REF!</definedName>
    <definedName name="dddd">#REF!</definedName>
    <definedName name="ddddd">#REF!</definedName>
    <definedName name="dfg">'[1]333.02'!#REF!</definedName>
    <definedName name="dfhd">'[15]2'!$B$13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'[16]3.23-10'!#REF!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'[15]10'!$F$12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>#REF!</definedName>
    <definedName name="gdgfds">'[2]4.03'!$B$10</definedName>
    <definedName name="gdsert">'[2]1.03'!$B$11</definedName>
    <definedName name="geb">'[15]8'!$P$13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'[17]14.3'!$F$9</definedName>
    <definedName name="ggggg">'[17]14.3'!$H$9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'[17]14.2'!$H$8</definedName>
    <definedName name="hhhhhhhhhhh">'[2]6.03'!$G$8</definedName>
    <definedName name="hhyt">'[15]1'!#REF!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'[18]8.03'!$I$8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'[15]3'!$B$14</definedName>
    <definedName name="iki">#REF!</definedName>
    <definedName name="ikm">#REF!</definedName>
    <definedName name="io">'[4]333.08'!$B$7</definedName>
    <definedName name="iop">#REF!</definedName>
    <definedName name="iou">'[15]1'!$B$14</definedName>
    <definedName name="iuy">#REF!</definedName>
    <definedName name="j">#REF!</definedName>
    <definedName name="jhy">#REF!</definedName>
    <definedName name="jj">#REF!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'[19]3.20-02'!$J$9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'[18]8.03'!$H$8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>#REF!</definedName>
    <definedName name="okm">#REF!</definedName>
    <definedName name="ol">'[15]3'!$H$14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'[15]1'!$C$14</definedName>
    <definedName name="opa">#REF!</definedName>
    <definedName name="oppo">'[15]1'!$G$14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'[15]3'!$J$14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q">'[17]14.4'!$B$9</definedName>
    <definedName name="pqq">'[17]14.4'!$D$9</definedName>
    <definedName name="pqqq">'[17]14.4'!$F$9</definedName>
    <definedName name="pqqqq">'[17]14.4'!$H$9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'[20]3.10.11'!$J$7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'[15]8'!$B$13</definedName>
    <definedName name="rfv">#REF!</definedName>
    <definedName name="ROS">#N/A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>#REF!</definedName>
    <definedName name="rtyh">'[15]1'!#REF!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'[15]2'!$D$13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[21]A!$A$1:$T$54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>#REF!</definedName>
    <definedName name="umj">#REF!</definedName>
    <definedName name="utyu">'[15]6'!$B$13</definedName>
    <definedName name="uu">'[4]333.04'!#REF!</definedName>
    <definedName name="uu_10">'[10]333.04'!#REF!</definedName>
    <definedName name="uu_11">'[10]333.04'!#REF!</definedName>
    <definedName name="uuuu">'[22]344.13'!#REF!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'[23]3.22-11'!$B$7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'[24]331-16'!#REF!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5" i="1" l="1"/>
  <c r="AT5" i="1"/>
  <c r="AU5" i="1"/>
  <c r="AV5" i="1"/>
  <c r="AW5" i="1"/>
  <c r="AX5" i="1"/>
  <c r="AS5" i="1"/>
  <c r="I84" i="1" l="1"/>
  <c r="B84" i="1"/>
  <c r="I83" i="1"/>
  <c r="B83" i="1"/>
  <c r="B82" i="1" s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I81" i="1"/>
  <c r="B81" i="1"/>
  <c r="I80" i="1"/>
  <c r="B80" i="1"/>
  <c r="I79" i="1"/>
  <c r="B79" i="1"/>
  <c r="I78" i="1"/>
  <c r="B78" i="1"/>
  <c r="I77" i="1"/>
  <c r="B77" i="1"/>
  <c r="B74" i="1" s="1"/>
  <c r="I76" i="1"/>
  <c r="I74" i="1" s="1"/>
  <c r="B76" i="1"/>
  <c r="I75" i="1"/>
  <c r="B75" i="1"/>
  <c r="O74" i="1"/>
  <c r="N74" i="1"/>
  <c r="M74" i="1"/>
  <c r="L74" i="1"/>
  <c r="K74" i="1"/>
  <c r="J74" i="1"/>
  <c r="H74" i="1"/>
  <c r="G74" i="1"/>
  <c r="F74" i="1"/>
  <c r="E74" i="1"/>
  <c r="D74" i="1"/>
  <c r="C74" i="1"/>
  <c r="I73" i="1"/>
  <c r="B73" i="1"/>
  <c r="I72" i="1"/>
  <c r="B72" i="1"/>
  <c r="I71" i="1"/>
  <c r="B71" i="1"/>
  <c r="I70" i="1"/>
  <c r="B70" i="1"/>
  <c r="I69" i="1"/>
  <c r="B69" i="1"/>
  <c r="I68" i="1"/>
  <c r="B68" i="1"/>
  <c r="I67" i="1"/>
  <c r="B67" i="1"/>
  <c r="I66" i="1"/>
  <c r="B66" i="1"/>
  <c r="I65" i="1"/>
  <c r="B65" i="1"/>
  <c r="I64" i="1"/>
  <c r="B64" i="1"/>
  <c r="I63" i="1"/>
  <c r="B63" i="1"/>
  <c r="I62" i="1"/>
  <c r="B62" i="1"/>
  <c r="I61" i="1"/>
  <c r="B61" i="1"/>
  <c r="I60" i="1"/>
  <c r="B60" i="1"/>
  <c r="I59" i="1"/>
  <c r="B59" i="1"/>
  <c r="I58" i="1"/>
  <c r="B58" i="1"/>
  <c r="I57" i="1"/>
  <c r="B57" i="1"/>
  <c r="I56" i="1"/>
  <c r="B56" i="1"/>
  <c r="I55" i="1"/>
  <c r="B55" i="1"/>
  <c r="I54" i="1"/>
  <c r="B54" i="1"/>
  <c r="I53" i="1"/>
  <c r="B53" i="1"/>
  <c r="I52" i="1"/>
  <c r="B52" i="1"/>
  <c r="I51" i="1"/>
  <c r="B51" i="1"/>
  <c r="I50" i="1"/>
  <c r="B50" i="1"/>
  <c r="I49" i="1"/>
  <c r="B49" i="1"/>
  <c r="I48" i="1"/>
  <c r="I47" i="1" s="1"/>
  <c r="B48" i="1"/>
  <c r="O47" i="1"/>
  <c r="N47" i="1"/>
  <c r="M47" i="1"/>
  <c r="L47" i="1"/>
  <c r="K47" i="1"/>
  <c r="J47" i="1"/>
  <c r="H47" i="1"/>
  <c r="G47" i="1"/>
  <c r="F47" i="1"/>
  <c r="E47" i="1"/>
  <c r="D47" i="1"/>
  <c r="B47" i="1" s="1"/>
  <c r="C47" i="1"/>
  <c r="I46" i="1"/>
  <c r="B46" i="1"/>
  <c r="I45" i="1"/>
  <c r="B45" i="1"/>
  <c r="I44" i="1"/>
  <c r="B44" i="1"/>
  <c r="I43" i="1"/>
  <c r="B43" i="1"/>
  <c r="I42" i="1"/>
  <c r="B42" i="1"/>
  <c r="I41" i="1"/>
  <c r="B41" i="1"/>
  <c r="I40" i="1"/>
  <c r="B40" i="1"/>
  <c r="I39" i="1"/>
  <c r="B39" i="1"/>
  <c r="I38" i="1"/>
  <c r="B38" i="1"/>
  <c r="I37" i="1"/>
  <c r="I36" i="1" s="1"/>
  <c r="B37" i="1"/>
  <c r="O36" i="1"/>
  <c r="N36" i="1"/>
  <c r="M36" i="1"/>
  <c r="L36" i="1"/>
  <c r="K36" i="1"/>
  <c r="J36" i="1"/>
  <c r="H36" i="1"/>
  <c r="B36" i="1" s="1"/>
  <c r="G36" i="1"/>
  <c r="F36" i="1"/>
  <c r="E36" i="1"/>
  <c r="D36" i="1"/>
  <c r="C36" i="1"/>
  <c r="I35" i="1"/>
  <c r="B35" i="1"/>
  <c r="I34" i="1"/>
  <c r="B34" i="1"/>
  <c r="I33" i="1"/>
  <c r="B33" i="1"/>
  <c r="I32" i="1"/>
  <c r="B32" i="1"/>
  <c r="I31" i="1"/>
  <c r="B31" i="1"/>
  <c r="I30" i="1"/>
  <c r="B30" i="1"/>
  <c r="I29" i="1"/>
  <c r="B29" i="1"/>
  <c r="I28" i="1"/>
  <c r="B28" i="1"/>
  <c r="I27" i="1"/>
  <c r="B27" i="1"/>
  <c r="I26" i="1"/>
  <c r="B26" i="1"/>
  <c r="I25" i="1"/>
  <c r="B25" i="1"/>
  <c r="I24" i="1"/>
  <c r="B24" i="1"/>
  <c r="I23" i="1"/>
  <c r="B23" i="1"/>
  <c r="I22" i="1"/>
  <c r="B22" i="1"/>
  <c r="I21" i="1"/>
  <c r="B21" i="1"/>
  <c r="I20" i="1"/>
  <c r="B20" i="1"/>
  <c r="I19" i="1"/>
  <c r="I17" i="1" s="1"/>
  <c r="B19" i="1"/>
  <c r="I18" i="1"/>
  <c r="B18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AK16" i="1"/>
  <c r="I16" i="1"/>
  <c r="B16" i="1"/>
  <c r="AK15" i="1"/>
  <c r="I15" i="1"/>
  <c r="B15" i="1"/>
  <c r="AK14" i="1"/>
  <c r="I14" i="1"/>
  <c r="I13" i="1" s="1"/>
  <c r="B14" i="1"/>
  <c r="AQ13" i="1"/>
  <c r="AP13" i="1"/>
  <c r="AO13" i="1"/>
  <c r="AN13" i="1"/>
  <c r="AM13" i="1"/>
  <c r="AL13" i="1"/>
  <c r="AK13" i="1"/>
  <c r="O13" i="1"/>
  <c r="N13" i="1"/>
  <c r="M13" i="1"/>
  <c r="L13" i="1"/>
  <c r="K13" i="1"/>
  <c r="J13" i="1"/>
  <c r="H13" i="1"/>
  <c r="G13" i="1"/>
  <c r="B13" i="1" s="1"/>
  <c r="F13" i="1"/>
  <c r="E13" i="1"/>
  <c r="D13" i="1"/>
  <c r="C13" i="1"/>
  <c r="AK11" i="1"/>
  <c r="I11" i="1"/>
  <c r="B11" i="1"/>
  <c r="AK10" i="1"/>
  <c r="I10" i="1"/>
  <c r="B10" i="1"/>
  <c r="AQ9" i="1"/>
  <c r="AP9" i="1"/>
  <c r="AO9" i="1"/>
  <c r="AN9" i="1"/>
  <c r="AM9" i="1"/>
  <c r="AK9" i="1" s="1"/>
  <c r="AL9" i="1"/>
  <c r="AC9" i="1"/>
  <c r="AB9" i="1"/>
  <c r="AA9" i="1"/>
  <c r="Z9" i="1"/>
  <c r="Y9" i="1"/>
  <c r="X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K8" i="1"/>
  <c r="I8" i="1"/>
  <c r="B8" i="1"/>
  <c r="AK7" i="1"/>
  <c r="I7" i="1"/>
  <c r="B7" i="1"/>
  <c r="B6" i="1" s="1"/>
  <c r="B5" i="1" s="1"/>
  <c r="AK6" i="1"/>
  <c r="O6" i="1"/>
  <c r="O5" i="1" s="1"/>
  <c r="N6" i="1"/>
  <c r="N5" i="1" s="1"/>
  <c r="M6" i="1"/>
  <c r="I6" i="1" s="1"/>
  <c r="I5" i="1" s="1"/>
  <c r="L6" i="1"/>
  <c r="K6" i="1"/>
  <c r="K5" i="1" s="1"/>
  <c r="J6" i="1"/>
  <c r="J5" i="1" s="1"/>
  <c r="H6" i="1"/>
  <c r="H5" i="1" s="1"/>
  <c r="G6" i="1"/>
  <c r="G5" i="1" s="1"/>
  <c r="F6" i="1"/>
  <c r="F5" i="1" s="1"/>
  <c r="E6" i="1"/>
  <c r="D6" i="1"/>
  <c r="C6" i="1"/>
  <c r="C5" i="1" s="1"/>
  <c r="AK5" i="1"/>
  <c r="M5" i="1"/>
  <c r="L5" i="1"/>
  <c r="E5" i="1"/>
  <c r="D5" i="1"/>
</calcChain>
</file>

<file path=xl/sharedStrings.xml><?xml version="1.0" encoding="utf-8"?>
<sst xmlns="http://schemas.openxmlformats.org/spreadsheetml/2006/main" count="137" uniqueCount="91">
  <si>
    <t>Domicilio y país de procedencia</t>
  </si>
  <si>
    <t>Total</t>
  </si>
  <si>
    <t>Recreación</t>
  </si>
  <si>
    <t>Negocio</t>
  </si>
  <si>
    <t>Conferencia/convención</t>
  </si>
  <si>
    <t>Estudio</t>
  </si>
  <si>
    <t>Amigo/pariente</t>
  </si>
  <si>
    <t>Otros</t>
  </si>
  <si>
    <t>Residentes</t>
  </si>
  <si>
    <t>Dominicanos residentes</t>
  </si>
  <si>
    <t>Extranjeros residentes</t>
  </si>
  <si>
    <t>No residentes</t>
  </si>
  <si>
    <t>Dominicanos no residentes</t>
  </si>
  <si>
    <t>Extranjeros</t>
  </si>
  <si>
    <t>Extranjeros no residentes segun país</t>
  </si>
  <si>
    <t>América del Norte</t>
  </si>
  <si>
    <t>Canadá</t>
  </si>
  <si>
    <t>Estados Unidos de América</t>
  </si>
  <si>
    <t>México</t>
  </si>
  <si>
    <t>América Central y Caribe</t>
  </si>
  <si>
    <t>Aruba</t>
  </si>
  <si>
    <t>Caicos y Turcas, Islas</t>
  </si>
  <si>
    <t>Costa Rica</t>
  </si>
  <si>
    <t>Cuba</t>
  </si>
  <si>
    <t>Curazao</t>
  </si>
  <si>
    <t>El Salvador</t>
  </si>
  <si>
    <t>Guadalupe</t>
  </si>
  <si>
    <t>Guatemala</t>
  </si>
  <si>
    <t>Haití</t>
  </si>
  <si>
    <t>Honduras</t>
  </si>
  <si>
    <t>Jamaica</t>
  </si>
  <si>
    <t>Martinica</t>
  </si>
  <si>
    <t>Panamá</t>
  </si>
  <si>
    <t>Puerto Rico</t>
  </si>
  <si>
    <t>San Martín</t>
  </si>
  <si>
    <t>Trinidad y Tobago</t>
  </si>
  <si>
    <t>Vírgenes Americanas, Islas</t>
  </si>
  <si>
    <t>Otros del Caribe</t>
  </si>
  <si>
    <t>América del Sur</t>
  </si>
  <si>
    <t>Argentina</t>
  </si>
  <si>
    <t>Bolivia</t>
  </si>
  <si>
    <t>Brasil</t>
  </si>
  <si>
    <t>Chile</t>
  </si>
  <si>
    <t>Colombia</t>
  </si>
  <si>
    <t>Ecuador</t>
  </si>
  <si>
    <t>Perú</t>
  </si>
  <si>
    <t>Uruguay</t>
  </si>
  <si>
    <t>Venezuela</t>
  </si>
  <si>
    <t>Otros de Suramérica</t>
  </si>
  <si>
    <t>Europa</t>
  </si>
  <si>
    <t>Alemania</t>
  </si>
  <si>
    <t>Austria</t>
  </si>
  <si>
    <t>Bélgica</t>
  </si>
  <si>
    <t>Bulgaria</t>
  </si>
  <si>
    <t>Dinamarca</t>
  </si>
  <si>
    <t>Escocia</t>
  </si>
  <si>
    <t>España</t>
  </si>
  <si>
    <t>Finlandia</t>
  </si>
  <si>
    <t>Francia</t>
  </si>
  <si>
    <t>Grecia</t>
  </si>
  <si>
    <t>Holanda</t>
  </si>
  <si>
    <t>Hungría</t>
  </si>
  <si>
    <t>Inglaterra</t>
  </si>
  <si>
    <t>Irlanda</t>
  </si>
  <si>
    <t>Italia</t>
  </si>
  <si>
    <t>Luxemburgo</t>
  </si>
  <si>
    <t>Noruega</t>
  </si>
  <si>
    <t>Polonia</t>
  </si>
  <si>
    <t>Portugal</t>
  </si>
  <si>
    <t>República Checa</t>
  </si>
  <si>
    <t>Rumanía</t>
  </si>
  <si>
    <t>Rusia</t>
  </si>
  <si>
    <t>Suecia</t>
  </si>
  <si>
    <t>Suiza</t>
  </si>
  <si>
    <t>Ucrania</t>
  </si>
  <si>
    <t>Otros de Europa</t>
  </si>
  <si>
    <t>Asia</t>
  </si>
  <si>
    <t>China</t>
  </si>
  <si>
    <t>Corea del Sur</t>
  </si>
  <si>
    <t>India</t>
  </si>
  <si>
    <t>Israel</t>
  </si>
  <si>
    <t>Japón</t>
  </si>
  <si>
    <t>Taiwán</t>
  </si>
  <si>
    <t>Otros de Asia</t>
  </si>
  <si>
    <t>Resto del mundo</t>
  </si>
  <si>
    <t>Australia</t>
  </si>
  <si>
    <t>Otros resto del mundo</t>
  </si>
  <si>
    <t xml:space="preserve">*Cifras sujetas a rectificación. </t>
  </si>
  <si>
    <t>Fuentes: Registros administrativos, Sector Turismo, Departamento de Cuentas Nacionales, Banco Central de la República Dominicana, (BCRD).</t>
  </si>
  <si>
    <t>*Cifras sujetas a rectificación</t>
  </si>
  <si>
    <r>
      <t xml:space="preserve">Cuadro 3.9-08 </t>
    </r>
    <r>
      <rPr>
        <sz val="9"/>
        <rFont val="Roboto"/>
      </rPr>
      <t>REPÚBLICA DOMINICANA: Llegada de pasajeros vía aérea por año y motivo de viaje, según domicilio y país de residencia, 2017-2023*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</si>
</sst>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General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12"/>
      <name val="Times New Roman"/>
      <family val="1"/>
    </font>
    <font>
      <sz val="12"/>
      <name val="Franklin Gothic Book"/>
      <family val="2"/>
    </font>
    <font>
      <b/>
      <sz val="10"/>
      <name val="tahoma"/>
      <family val="2"/>
    </font>
    <font>
      <b/>
      <sz val="9"/>
      <color indexed="8"/>
      <name val="Roboto"/>
    </font>
    <font>
      <sz val="10"/>
      <name val="Franklin Gothic Demi"/>
      <family val="2"/>
    </font>
    <font>
      <sz val="12"/>
      <name val="Arial MT"/>
    </font>
    <font>
      <sz val="8"/>
      <name val="Franklin Gothic Demi"/>
      <family val="2"/>
    </font>
    <font>
      <sz val="9"/>
      <color indexed="8"/>
      <name val="Roboto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Book"/>
      <family val="2"/>
    </font>
    <font>
      <sz val="7"/>
      <name val="Roboto"/>
    </font>
    <font>
      <sz val="12"/>
      <name val="Roboto"/>
    </font>
    <font>
      <sz val="10"/>
      <name val="Roboto"/>
    </font>
    <font>
      <sz val="10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165" fontId="9" fillId="0" borderId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1" fillId="2" borderId="0" xfId="1" applyFill="1"/>
    <xf numFmtId="0" fontId="1" fillId="0" borderId="0" xfId="1"/>
    <xf numFmtId="0" fontId="5" fillId="2" borderId="0" xfId="2" applyFont="1" applyFill="1" applyAlignment="1">
      <alignment horizontal="left" vertical="center" indent="1"/>
    </xf>
    <xf numFmtId="164" fontId="6" fillId="2" borderId="0" xfId="3" applyNumberFormat="1" applyFont="1" applyFill="1" applyBorder="1"/>
    <xf numFmtId="0" fontId="8" fillId="2" borderId="0" xfId="1" applyFont="1" applyFill="1"/>
    <xf numFmtId="0" fontId="8" fillId="0" borderId="0" xfId="1" applyFont="1"/>
    <xf numFmtId="0" fontId="7" fillId="2" borderId="2" xfId="4" applyFont="1" applyFill="1" applyBorder="1" applyAlignment="1">
      <alignment horizontal="center" vertical="center" wrapText="1"/>
    </xf>
    <xf numFmtId="0" fontId="2" fillId="2" borderId="3" xfId="5" applyNumberFormat="1" applyFont="1" applyFill="1" applyBorder="1" applyAlignment="1">
      <alignment horizontal="center" vertical="center"/>
    </xf>
    <xf numFmtId="164" fontId="2" fillId="2" borderId="0" xfId="3" applyNumberFormat="1" applyFont="1" applyFill="1" applyBorder="1" applyAlignment="1">
      <alignment horizontal="left" vertical="center"/>
    </xf>
    <xf numFmtId="3" fontId="2" fillId="2" borderId="0" xfId="3" applyNumberFormat="1" applyFont="1" applyFill="1" applyBorder="1" applyAlignment="1">
      <alignment horizontal="right" vertical="center"/>
    </xf>
    <xf numFmtId="0" fontId="10" fillId="2" borderId="0" xfId="1" applyFont="1" applyFill="1"/>
    <xf numFmtId="0" fontId="10" fillId="0" borderId="0" xfId="1" applyFont="1"/>
    <xf numFmtId="164" fontId="3" fillId="2" borderId="0" xfId="3" applyNumberFormat="1" applyFont="1" applyFill="1" applyBorder="1" applyAlignment="1">
      <alignment horizontal="left" vertical="center" indent="1"/>
    </xf>
    <xf numFmtId="3" fontId="11" fillId="2" borderId="0" xfId="1" applyNumberFormat="1" applyFont="1" applyFill="1" applyAlignment="1">
      <alignment horizontal="right"/>
    </xf>
    <xf numFmtId="3" fontId="12" fillId="2" borderId="0" xfId="3" applyNumberFormat="1" applyFont="1" applyFill="1" applyBorder="1" applyAlignment="1">
      <alignment horizontal="right" vertical="center"/>
    </xf>
    <xf numFmtId="164" fontId="3" fillId="3" borderId="0" xfId="3" applyNumberFormat="1" applyFont="1" applyFill="1" applyBorder="1" applyAlignment="1">
      <alignment horizontal="left" vertical="center" indent="1"/>
    </xf>
    <xf numFmtId="3" fontId="2" fillId="3" borderId="0" xfId="3" applyNumberFormat="1" applyFont="1" applyFill="1" applyBorder="1" applyAlignment="1">
      <alignment horizontal="right" vertical="center"/>
    </xf>
    <xf numFmtId="3" fontId="11" fillId="3" borderId="0" xfId="1" applyNumberFormat="1" applyFont="1" applyFill="1" applyAlignment="1">
      <alignment horizontal="right"/>
    </xf>
    <xf numFmtId="3" fontId="12" fillId="3" borderId="0" xfId="3" applyNumberFormat="1" applyFont="1" applyFill="1" applyBorder="1" applyAlignment="1">
      <alignment horizontal="right" vertical="center"/>
    </xf>
    <xf numFmtId="164" fontId="2" fillId="3" borderId="0" xfId="3" applyNumberFormat="1" applyFont="1" applyFill="1" applyBorder="1" applyAlignment="1">
      <alignment horizontal="left" vertical="center"/>
    </xf>
    <xf numFmtId="164" fontId="13" fillId="3" borderId="0" xfId="3" applyNumberFormat="1" applyFont="1" applyFill="1" applyBorder="1" applyAlignment="1">
      <alignment horizontal="left" vertical="center" indent="1"/>
    </xf>
    <xf numFmtId="3" fontId="14" fillId="3" borderId="0" xfId="1" applyNumberFormat="1" applyFont="1" applyFill="1" applyAlignment="1">
      <alignment horizontal="right"/>
    </xf>
    <xf numFmtId="3" fontId="11" fillId="3" borderId="0" xfId="1" applyNumberFormat="1" applyFont="1" applyFill="1" applyBorder="1" applyAlignment="1">
      <alignment horizontal="right"/>
    </xf>
    <xf numFmtId="164" fontId="3" fillId="3" borderId="3" xfId="3" applyNumberFormat="1" applyFont="1" applyFill="1" applyBorder="1" applyAlignment="1">
      <alignment horizontal="left" vertical="center" indent="1"/>
    </xf>
    <xf numFmtId="3" fontId="2" fillId="3" borderId="3" xfId="3" applyNumberFormat="1" applyFont="1" applyFill="1" applyBorder="1" applyAlignment="1">
      <alignment horizontal="right" vertical="center"/>
    </xf>
    <xf numFmtId="3" fontId="11" fillId="3" borderId="3" xfId="1" applyNumberFormat="1" applyFont="1" applyFill="1" applyBorder="1" applyAlignment="1">
      <alignment horizontal="right"/>
    </xf>
    <xf numFmtId="3" fontId="12" fillId="3" borderId="3" xfId="3" applyNumberFormat="1" applyFont="1" applyFill="1" applyBorder="1" applyAlignment="1">
      <alignment horizontal="right" vertical="center"/>
    </xf>
    <xf numFmtId="3" fontId="14" fillId="3" borderId="3" xfId="1" applyNumberFormat="1" applyFont="1" applyFill="1" applyBorder="1" applyAlignment="1">
      <alignment horizontal="right"/>
    </xf>
    <xf numFmtId="166" fontId="15" fillId="3" borderId="0" xfId="1" applyNumberFormat="1" applyFont="1" applyFill="1" applyAlignment="1">
      <alignment horizontal="left" indent="1"/>
    </xf>
    <xf numFmtId="0" fontId="16" fillId="2" borderId="0" xfId="2" applyFont="1" applyFill="1"/>
    <xf numFmtId="0" fontId="17" fillId="2" borderId="0" xfId="1" applyFont="1" applyFill="1"/>
    <xf numFmtId="0" fontId="5" fillId="2" borderId="0" xfId="2" applyFont="1" applyFill="1"/>
    <xf numFmtId="0" fontId="5" fillId="3" borderId="0" xfId="2" applyFont="1" applyFill="1"/>
    <xf numFmtId="0" fontId="5" fillId="3" borderId="0" xfId="2" applyFont="1" applyFill="1" applyAlignment="1">
      <alignment horizontal="left" vertical="center" indent="1"/>
    </xf>
    <xf numFmtId="164" fontId="18" fillId="2" borderId="0" xfId="6" applyNumberFormat="1" applyFont="1" applyFill="1" applyBorder="1"/>
    <xf numFmtId="164" fontId="18" fillId="0" borderId="0" xfId="6" applyNumberFormat="1" applyFont="1" applyBorder="1"/>
    <xf numFmtId="164" fontId="6" fillId="0" borderId="0" xfId="6" applyNumberFormat="1" applyFont="1" applyBorder="1"/>
    <xf numFmtId="0" fontId="19" fillId="0" borderId="0" xfId="7" applyFont="1" applyAlignment="1">
      <alignment horizontal="left"/>
    </xf>
    <xf numFmtId="0" fontId="7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</cellXfs>
  <cellStyles count="8">
    <cellStyle name="Comma 2" xfId="6"/>
    <cellStyle name="Millares 2" xfId="3"/>
    <cellStyle name="Normal" xfId="0" builtinId="0"/>
    <cellStyle name="Normal 4" xfId="1"/>
    <cellStyle name="Normal_1999" xfId="2"/>
    <cellStyle name="Normal_335-06_RD_en_Cifras_2009_Turismo_Laura2" xfId="4"/>
    <cellStyle name="Normal_Sheet1 2" xfId="5"/>
    <cellStyle name="Normal_Sheet1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G123"/>
  <sheetViews>
    <sheetView showGridLines="0" showRowColHeaders="0" tabSelected="1" zoomScale="160" zoomScaleNormal="160" workbookViewId="0">
      <selection activeCell="A21" sqref="A21"/>
    </sheetView>
  </sheetViews>
  <sheetFormatPr baseColWidth="10" defaultColWidth="11.42578125" defaultRowHeight="16.5"/>
  <cols>
    <col min="1" max="1" width="25.7109375" style="34" customWidth="1"/>
    <col min="2" max="4" width="11.42578125" style="2"/>
    <col min="5" max="5" width="11.85546875" style="2" customWidth="1"/>
    <col min="6" max="6" width="11.42578125" style="2"/>
    <col min="7" max="7" width="14.140625" style="2" customWidth="1"/>
    <col min="8" max="11" width="11.42578125" style="2"/>
    <col min="12" max="12" width="11.7109375" style="2" customWidth="1"/>
    <col min="13" max="13" width="11.42578125" style="2"/>
    <col min="14" max="14" width="15" style="2" customWidth="1"/>
    <col min="15" max="15" width="11.42578125" style="2"/>
    <col min="16" max="16" width="14.85546875" style="2" customWidth="1"/>
    <col min="17" max="17" width="13.5703125" style="2" customWidth="1"/>
    <col min="18" max="18" width="10.28515625" style="2" customWidth="1"/>
    <col min="19" max="19" width="11" style="2" customWidth="1"/>
    <col min="20" max="20" width="11.42578125" style="2"/>
    <col min="21" max="21" width="14.140625" style="2" customWidth="1"/>
    <col min="22" max="22" width="11.42578125" style="2"/>
    <col min="23" max="23" width="14.85546875" style="2" customWidth="1"/>
    <col min="24" max="24" width="13.5703125" style="2" customWidth="1"/>
    <col min="25" max="25" width="10.28515625" style="2" customWidth="1"/>
    <col min="26" max="26" width="11.42578125" style="2" customWidth="1"/>
    <col min="27" max="27" width="11.42578125" style="2"/>
    <col min="28" max="28" width="14" style="2" customWidth="1"/>
    <col min="29" max="29" width="11.42578125" style="2"/>
    <col min="30" max="30" width="14.85546875" style="2" customWidth="1"/>
    <col min="31" max="31" width="13.5703125" style="2" customWidth="1"/>
    <col min="32" max="32" width="10.28515625" style="2" customWidth="1"/>
    <col min="33" max="33" width="11.42578125" style="2" customWidth="1"/>
    <col min="34" max="34" width="11.42578125" style="2"/>
    <col min="35" max="35" width="13.85546875" style="2" customWidth="1"/>
    <col min="36" max="36" width="11.42578125" style="2"/>
    <col min="37" max="37" width="14.85546875" style="2" customWidth="1"/>
    <col min="38" max="38" width="13.5703125" style="2" customWidth="1"/>
    <col min="39" max="39" width="10.28515625" style="2" customWidth="1"/>
    <col min="40" max="40" width="11.42578125" style="2" customWidth="1"/>
    <col min="41" max="41" width="11.42578125" style="2"/>
    <col min="42" max="42" width="13.85546875" style="2" customWidth="1"/>
    <col min="43" max="179" width="11.42578125" style="2"/>
    <col min="180" max="180" width="23.7109375" style="2" customWidth="1"/>
    <col min="181" max="181" width="11.7109375" style="2" customWidth="1"/>
    <col min="182" max="182" width="12.140625" style="2" customWidth="1"/>
    <col min="183" max="183" width="10" style="2" customWidth="1"/>
    <col min="184" max="184" width="9.85546875" style="2" customWidth="1"/>
    <col min="185" max="185" width="9.42578125" style="2" customWidth="1"/>
    <col min="186" max="186" width="10.28515625" style="2" customWidth="1"/>
    <col min="187" max="187" width="10.42578125" style="2" customWidth="1"/>
    <col min="188" max="188" width="12.140625" style="2" customWidth="1"/>
    <col min="189" max="189" width="13.28515625" style="2" customWidth="1"/>
    <col min="190" max="190" width="10.42578125" style="2" customWidth="1"/>
    <col min="191" max="191" width="9" style="2" customWidth="1"/>
    <col min="192" max="192" width="8.85546875" style="2" customWidth="1"/>
    <col min="193" max="193" width="10.5703125" style="2" customWidth="1"/>
    <col min="194" max="194" width="8.85546875" style="2" customWidth="1"/>
    <col min="195" max="195" width="11.85546875" style="2" customWidth="1"/>
    <col min="196" max="196" width="12.85546875" style="2" customWidth="1"/>
    <col min="197" max="197" width="10.140625" style="2" customWidth="1"/>
    <col min="198" max="198" width="9.85546875" style="2" customWidth="1"/>
    <col min="199" max="199" width="8.42578125" style="2" customWidth="1"/>
    <col min="200" max="200" width="10" style="2" customWidth="1"/>
    <col min="201" max="201" width="9.140625" style="2" customWidth="1"/>
    <col min="202" max="202" width="11.7109375" style="2" customWidth="1"/>
    <col min="203" max="203" width="12.7109375" style="2" customWidth="1"/>
    <col min="204" max="204" width="10.28515625" style="2" customWidth="1"/>
    <col min="205" max="205" width="9.85546875" style="2" customWidth="1"/>
    <col min="206" max="206" width="8.85546875" style="2" customWidth="1"/>
    <col min="207" max="207" width="10.28515625" style="2" customWidth="1"/>
    <col min="208" max="208" width="9" style="2" customWidth="1"/>
    <col min="209" max="209" width="11.7109375" style="2" customWidth="1"/>
    <col min="210" max="210" width="12.7109375" style="2" customWidth="1"/>
    <col min="211" max="211" width="10.28515625" style="2" customWidth="1"/>
    <col min="212" max="212" width="9.85546875" style="2" customWidth="1"/>
    <col min="213" max="213" width="8.85546875" style="2" customWidth="1"/>
    <col min="214" max="214" width="10.28515625" style="2" customWidth="1"/>
    <col min="215" max="215" width="9" style="2" customWidth="1"/>
    <col min="216" max="435" width="11.42578125" style="2"/>
    <col min="436" max="436" width="23.7109375" style="2" customWidth="1"/>
    <col min="437" max="437" width="11.7109375" style="2" customWidth="1"/>
    <col min="438" max="438" width="12.140625" style="2" customWidth="1"/>
    <col min="439" max="439" width="10" style="2" customWidth="1"/>
    <col min="440" max="440" width="9.85546875" style="2" customWidth="1"/>
    <col min="441" max="441" width="9.42578125" style="2" customWidth="1"/>
    <col min="442" max="442" width="10.28515625" style="2" customWidth="1"/>
    <col min="443" max="443" width="10.42578125" style="2" customWidth="1"/>
    <col min="444" max="444" width="12.140625" style="2" customWidth="1"/>
    <col min="445" max="445" width="13.28515625" style="2" customWidth="1"/>
    <col min="446" max="446" width="10.42578125" style="2" customWidth="1"/>
    <col min="447" max="447" width="9" style="2" customWidth="1"/>
    <col min="448" max="448" width="8.85546875" style="2" customWidth="1"/>
    <col min="449" max="449" width="10.5703125" style="2" customWidth="1"/>
    <col min="450" max="450" width="8.85546875" style="2" customWidth="1"/>
    <col min="451" max="451" width="11.85546875" style="2" customWidth="1"/>
    <col min="452" max="452" width="12.85546875" style="2" customWidth="1"/>
    <col min="453" max="453" width="10.140625" style="2" customWidth="1"/>
    <col min="454" max="454" width="9.85546875" style="2" customWidth="1"/>
    <col min="455" max="455" width="8.42578125" style="2" customWidth="1"/>
    <col min="456" max="456" width="10" style="2" customWidth="1"/>
    <col min="457" max="457" width="9.140625" style="2" customWidth="1"/>
    <col min="458" max="458" width="11.7109375" style="2" customWidth="1"/>
    <col min="459" max="459" width="12.7109375" style="2" customWidth="1"/>
    <col min="460" max="460" width="10.28515625" style="2" customWidth="1"/>
    <col min="461" max="461" width="9.85546875" style="2" customWidth="1"/>
    <col min="462" max="462" width="8.85546875" style="2" customWidth="1"/>
    <col min="463" max="463" width="10.28515625" style="2" customWidth="1"/>
    <col min="464" max="464" width="9" style="2" customWidth="1"/>
    <col min="465" max="465" width="11.7109375" style="2" customWidth="1"/>
    <col min="466" max="466" width="12.7109375" style="2" customWidth="1"/>
    <col min="467" max="467" width="10.28515625" style="2" customWidth="1"/>
    <col min="468" max="468" width="9.85546875" style="2" customWidth="1"/>
    <col min="469" max="469" width="8.85546875" style="2" customWidth="1"/>
    <col min="470" max="470" width="10.28515625" style="2" customWidth="1"/>
    <col min="471" max="471" width="9" style="2" customWidth="1"/>
    <col min="472" max="691" width="11.42578125" style="2"/>
    <col min="692" max="692" width="23.7109375" style="2" customWidth="1"/>
    <col min="693" max="693" width="11.7109375" style="2" customWidth="1"/>
    <col min="694" max="694" width="12.140625" style="2" customWidth="1"/>
    <col min="695" max="695" width="10" style="2" customWidth="1"/>
    <col min="696" max="696" width="9.85546875" style="2" customWidth="1"/>
    <col min="697" max="697" width="9.42578125" style="2" customWidth="1"/>
    <col min="698" max="698" width="10.28515625" style="2" customWidth="1"/>
    <col min="699" max="699" width="10.42578125" style="2" customWidth="1"/>
    <col min="700" max="700" width="12.140625" style="2" customWidth="1"/>
    <col min="701" max="701" width="13.28515625" style="2" customWidth="1"/>
    <col min="702" max="702" width="10.42578125" style="2" customWidth="1"/>
    <col min="703" max="703" width="9" style="2" customWidth="1"/>
    <col min="704" max="704" width="8.85546875" style="2" customWidth="1"/>
    <col min="705" max="705" width="10.5703125" style="2" customWidth="1"/>
    <col min="706" max="706" width="8.85546875" style="2" customWidth="1"/>
    <col min="707" max="707" width="11.85546875" style="2" customWidth="1"/>
    <col min="708" max="708" width="12.85546875" style="2" customWidth="1"/>
    <col min="709" max="709" width="10.140625" style="2" customWidth="1"/>
    <col min="710" max="710" width="9.85546875" style="2" customWidth="1"/>
    <col min="711" max="711" width="8.42578125" style="2" customWidth="1"/>
    <col min="712" max="712" width="10" style="2" customWidth="1"/>
    <col min="713" max="713" width="9.140625" style="2" customWidth="1"/>
    <col min="714" max="714" width="11.7109375" style="2" customWidth="1"/>
    <col min="715" max="715" width="12.7109375" style="2" customWidth="1"/>
    <col min="716" max="716" width="10.28515625" style="2" customWidth="1"/>
    <col min="717" max="717" width="9.85546875" style="2" customWidth="1"/>
    <col min="718" max="718" width="8.85546875" style="2" customWidth="1"/>
    <col min="719" max="719" width="10.28515625" style="2" customWidth="1"/>
    <col min="720" max="720" width="9" style="2" customWidth="1"/>
    <col min="721" max="721" width="11.7109375" style="2" customWidth="1"/>
    <col min="722" max="722" width="12.7109375" style="2" customWidth="1"/>
    <col min="723" max="723" width="10.28515625" style="2" customWidth="1"/>
    <col min="724" max="724" width="9.85546875" style="2" customWidth="1"/>
    <col min="725" max="725" width="8.85546875" style="2" customWidth="1"/>
    <col min="726" max="726" width="10.28515625" style="2" customWidth="1"/>
    <col min="727" max="727" width="9" style="2" customWidth="1"/>
    <col min="728" max="947" width="11.42578125" style="2"/>
    <col min="948" max="948" width="23.7109375" style="2" customWidth="1"/>
    <col min="949" max="949" width="11.7109375" style="2" customWidth="1"/>
    <col min="950" max="950" width="12.140625" style="2" customWidth="1"/>
    <col min="951" max="951" width="10" style="2" customWidth="1"/>
    <col min="952" max="952" width="9.85546875" style="2" customWidth="1"/>
    <col min="953" max="953" width="9.42578125" style="2" customWidth="1"/>
    <col min="954" max="954" width="10.28515625" style="2" customWidth="1"/>
    <col min="955" max="955" width="10.42578125" style="2" customWidth="1"/>
    <col min="956" max="956" width="12.140625" style="2" customWidth="1"/>
    <col min="957" max="957" width="13.28515625" style="2" customWidth="1"/>
    <col min="958" max="958" width="10.42578125" style="2" customWidth="1"/>
    <col min="959" max="959" width="9" style="2" customWidth="1"/>
    <col min="960" max="960" width="8.85546875" style="2" customWidth="1"/>
    <col min="961" max="961" width="10.5703125" style="2" customWidth="1"/>
    <col min="962" max="962" width="8.85546875" style="2" customWidth="1"/>
    <col min="963" max="963" width="11.85546875" style="2" customWidth="1"/>
    <col min="964" max="964" width="12.85546875" style="2" customWidth="1"/>
    <col min="965" max="965" width="10.140625" style="2" customWidth="1"/>
    <col min="966" max="966" width="9.85546875" style="2" customWidth="1"/>
    <col min="967" max="967" width="8.42578125" style="2" customWidth="1"/>
    <col min="968" max="968" width="10" style="2" customWidth="1"/>
    <col min="969" max="969" width="9.140625" style="2" customWidth="1"/>
    <col min="970" max="970" width="11.7109375" style="2" customWidth="1"/>
    <col min="971" max="971" width="12.7109375" style="2" customWidth="1"/>
    <col min="972" max="972" width="10.28515625" style="2" customWidth="1"/>
    <col min="973" max="973" width="9.85546875" style="2" customWidth="1"/>
    <col min="974" max="974" width="8.85546875" style="2" customWidth="1"/>
    <col min="975" max="975" width="10.28515625" style="2" customWidth="1"/>
    <col min="976" max="976" width="9" style="2" customWidth="1"/>
    <col min="977" max="977" width="11.7109375" style="2" customWidth="1"/>
    <col min="978" max="978" width="12.7109375" style="2" customWidth="1"/>
    <col min="979" max="979" width="10.28515625" style="2" customWidth="1"/>
    <col min="980" max="980" width="9.85546875" style="2" customWidth="1"/>
    <col min="981" max="981" width="8.85546875" style="2" customWidth="1"/>
    <col min="982" max="982" width="10.28515625" style="2" customWidth="1"/>
    <col min="983" max="983" width="9" style="2" customWidth="1"/>
    <col min="984" max="1203" width="11.42578125" style="2"/>
    <col min="1204" max="1204" width="23.7109375" style="2" customWidth="1"/>
    <col min="1205" max="1205" width="11.7109375" style="2" customWidth="1"/>
    <col min="1206" max="1206" width="12.140625" style="2" customWidth="1"/>
    <col min="1207" max="1207" width="10" style="2" customWidth="1"/>
    <col min="1208" max="1208" width="9.85546875" style="2" customWidth="1"/>
    <col min="1209" max="1209" width="9.42578125" style="2" customWidth="1"/>
    <col min="1210" max="1210" width="10.28515625" style="2" customWidth="1"/>
    <col min="1211" max="1211" width="10.42578125" style="2" customWidth="1"/>
    <col min="1212" max="1212" width="12.140625" style="2" customWidth="1"/>
    <col min="1213" max="1213" width="13.28515625" style="2" customWidth="1"/>
    <col min="1214" max="1214" width="10.42578125" style="2" customWidth="1"/>
    <col min="1215" max="1215" width="9" style="2" customWidth="1"/>
    <col min="1216" max="1216" width="8.85546875" style="2" customWidth="1"/>
    <col min="1217" max="1217" width="10.5703125" style="2" customWidth="1"/>
    <col min="1218" max="1218" width="8.85546875" style="2" customWidth="1"/>
    <col min="1219" max="1219" width="11.85546875" style="2" customWidth="1"/>
    <col min="1220" max="1220" width="12.85546875" style="2" customWidth="1"/>
    <col min="1221" max="1221" width="10.140625" style="2" customWidth="1"/>
    <col min="1222" max="1222" width="9.85546875" style="2" customWidth="1"/>
    <col min="1223" max="1223" width="8.42578125" style="2" customWidth="1"/>
    <col min="1224" max="1224" width="10" style="2" customWidth="1"/>
    <col min="1225" max="1225" width="9.140625" style="2" customWidth="1"/>
    <col min="1226" max="1226" width="11.7109375" style="2" customWidth="1"/>
    <col min="1227" max="1227" width="12.7109375" style="2" customWidth="1"/>
    <col min="1228" max="1228" width="10.28515625" style="2" customWidth="1"/>
    <col min="1229" max="1229" width="9.85546875" style="2" customWidth="1"/>
    <col min="1230" max="1230" width="8.85546875" style="2" customWidth="1"/>
    <col min="1231" max="1231" width="10.28515625" style="2" customWidth="1"/>
    <col min="1232" max="1232" width="9" style="2" customWidth="1"/>
    <col min="1233" max="1233" width="11.7109375" style="2" customWidth="1"/>
    <col min="1234" max="1234" width="12.7109375" style="2" customWidth="1"/>
    <col min="1235" max="1235" width="10.28515625" style="2" customWidth="1"/>
    <col min="1236" max="1236" width="9.85546875" style="2" customWidth="1"/>
    <col min="1237" max="1237" width="8.85546875" style="2" customWidth="1"/>
    <col min="1238" max="1238" width="10.28515625" style="2" customWidth="1"/>
    <col min="1239" max="1239" width="9" style="2" customWidth="1"/>
    <col min="1240" max="1459" width="11.42578125" style="2"/>
    <col min="1460" max="1460" width="23.7109375" style="2" customWidth="1"/>
    <col min="1461" max="1461" width="11.7109375" style="2" customWidth="1"/>
    <col min="1462" max="1462" width="12.140625" style="2" customWidth="1"/>
    <col min="1463" max="1463" width="10" style="2" customWidth="1"/>
    <col min="1464" max="1464" width="9.85546875" style="2" customWidth="1"/>
    <col min="1465" max="1465" width="9.42578125" style="2" customWidth="1"/>
    <col min="1466" max="1466" width="10.28515625" style="2" customWidth="1"/>
    <col min="1467" max="1467" width="10.42578125" style="2" customWidth="1"/>
    <col min="1468" max="1468" width="12.140625" style="2" customWidth="1"/>
    <col min="1469" max="1469" width="13.28515625" style="2" customWidth="1"/>
    <col min="1470" max="1470" width="10.42578125" style="2" customWidth="1"/>
    <col min="1471" max="1471" width="9" style="2" customWidth="1"/>
    <col min="1472" max="1472" width="8.85546875" style="2" customWidth="1"/>
    <col min="1473" max="1473" width="10.5703125" style="2" customWidth="1"/>
    <col min="1474" max="1474" width="8.85546875" style="2" customWidth="1"/>
    <col min="1475" max="1475" width="11.85546875" style="2" customWidth="1"/>
    <col min="1476" max="1476" width="12.85546875" style="2" customWidth="1"/>
    <col min="1477" max="1477" width="10.140625" style="2" customWidth="1"/>
    <col min="1478" max="1478" width="9.85546875" style="2" customWidth="1"/>
    <col min="1479" max="1479" width="8.42578125" style="2" customWidth="1"/>
    <col min="1480" max="1480" width="10" style="2" customWidth="1"/>
    <col min="1481" max="1481" width="9.140625" style="2" customWidth="1"/>
    <col min="1482" max="1482" width="11.7109375" style="2" customWidth="1"/>
    <col min="1483" max="1483" width="12.7109375" style="2" customWidth="1"/>
    <col min="1484" max="1484" width="10.28515625" style="2" customWidth="1"/>
    <col min="1485" max="1485" width="9.85546875" style="2" customWidth="1"/>
    <col min="1486" max="1486" width="8.85546875" style="2" customWidth="1"/>
    <col min="1487" max="1487" width="10.28515625" style="2" customWidth="1"/>
    <col min="1488" max="1488" width="9" style="2" customWidth="1"/>
    <col min="1489" max="1489" width="11.7109375" style="2" customWidth="1"/>
    <col min="1490" max="1490" width="12.7109375" style="2" customWidth="1"/>
    <col min="1491" max="1491" width="10.28515625" style="2" customWidth="1"/>
    <col min="1492" max="1492" width="9.85546875" style="2" customWidth="1"/>
    <col min="1493" max="1493" width="8.85546875" style="2" customWidth="1"/>
    <col min="1494" max="1494" width="10.28515625" style="2" customWidth="1"/>
    <col min="1495" max="1495" width="9" style="2" customWidth="1"/>
    <col min="1496" max="1715" width="11.42578125" style="2"/>
    <col min="1716" max="1716" width="23.7109375" style="2" customWidth="1"/>
    <col min="1717" max="1717" width="11.7109375" style="2" customWidth="1"/>
    <col min="1718" max="1718" width="12.140625" style="2" customWidth="1"/>
    <col min="1719" max="1719" width="10" style="2" customWidth="1"/>
    <col min="1720" max="1720" width="9.85546875" style="2" customWidth="1"/>
    <col min="1721" max="1721" width="9.42578125" style="2" customWidth="1"/>
    <col min="1722" max="1722" width="10.28515625" style="2" customWidth="1"/>
    <col min="1723" max="1723" width="10.42578125" style="2" customWidth="1"/>
    <col min="1724" max="1724" width="12.140625" style="2" customWidth="1"/>
    <col min="1725" max="1725" width="13.28515625" style="2" customWidth="1"/>
    <col min="1726" max="1726" width="10.42578125" style="2" customWidth="1"/>
    <col min="1727" max="1727" width="9" style="2" customWidth="1"/>
    <col min="1728" max="1728" width="8.85546875" style="2" customWidth="1"/>
    <col min="1729" max="1729" width="10.5703125" style="2" customWidth="1"/>
    <col min="1730" max="1730" width="8.85546875" style="2" customWidth="1"/>
    <col min="1731" max="1731" width="11.85546875" style="2" customWidth="1"/>
    <col min="1732" max="1732" width="12.85546875" style="2" customWidth="1"/>
    <col min="1733" max="1733" width="10.140625" style="2" customWidth="1"/>
    <col min="1734" max="1734" width="9.85546875" style="2" customWidth="1"/>
    <col min="1735" max="1735" width="8.42578125" style="2" customWidth="1"/>
    <col min="1736" max="1736" width="10" style="2" customWidth="1"/>
    <col min="1737" max="1737" width="9.140625" style="2" customWidth="1"/>
    <col min="1738" max="1738" width="11.7109375" style="2" customWidth="1"/>
    <col min="1739" max="1739" width="12.7109375" style="2" customWidth="1"/>
    <col min="1740" max="1740" width="10.28515625" style="2" customWidth="1"/>
    <col min="1741" max="1741" width="9.85546875" style="2" customWidth="1"/>
    <col min="1742" max="1742" width="8.85546875" style="2" customWidth="1"/>
    <col min="1743" max="1743" width="10.28515625" style="2" customWidth="1"/>
    <col min="1744" max="1744" width="9" style="2" customWidth="1"/>
    <col min="1745" max="1745" width="11.7109375" style="2" customWidth="1"/>
    <col min="1746" max="1746" width="12.7109375" style="2" customWidth="1"/>
    <col min="1747" max="1747" width="10.28515625" style="2" customWidth="1"/>
    <col min="1748" max="1748" width="9.85546875" style="2" customWidth="1"/>
    <col min="1749" max="1749" width="8.85546875" style="2" customWidth="1"/>
    <col min="1750" max="1750" width="10.28515625" style="2" customWidth="1"/>
    <col min="1751" max="1751" width="9" style="2" customWidth="1"/>
    <col min="1752" max="1971" width="11.42578125" style="2"/>
    <col min="1972" max="1972" width="23.7109375" style="2" customWidth="1"/>
    <col min="1973" max="1973" width="11.7109375" style="2" customWidth="1"/>
    <col min="1974" max="1974" width="12.140625" style="2" customWidth="1"/>
    <col min="1975" max="1975" width="10" style="2" customWidth="1"/>
    <col min="1976" max="1976" width="9.85546875" style="2" customWidth="1"/>
    <col min="1977" max="1977" width="9.42578125" style="2" customWidth="1"/>
    <col min="1978" max="1978" width="10.28515625" style="2" customWidth="1"/>
    <col min="1979" max="1979" width="10.42578125" style="2" customWidth="1"/>
    <col min="1980" max="1980" width="12.140625" style="2" customWidth="1"/>
    <col min="1981" max="1981" width="13.28515625" style="2" customWidth="1"/>
    <col min="1982" max="1982" width="10.42578125" style="2" customWidth="1"/>
    <col min="1983" max="1983" width="9" style="2" customWidth="1"/>
    <col min="1984" max="1984" width="8.85546875" style="2" customWidth="1"/>
    <col min="1985" max="1985" width="10.5703125" style="2" customWidth="1"/>
    <col min="1986" max="1986" width="8.85546875" style="2" customWidth="1"/>
    <col min="1987" max="1987" width="11.85546875" style="2" customWidth="1"/>
    <col min="1988" max="1988" width="12.85546875" style="2" customWidth="1"/>
    <col min="1989" max="1989" width="10.140625" style="2" customWidth="1"/>
    <col min="1990" max="1990" width="9.85546875" style="2" customWidth="1"/>
    <col min="1991" max="1991" width="8.42578125" style="2" customWidth="1"/>
    <col min="1992" max="1992" width="10" style="2" customWidth="1"/>
    <col min="1993" max="1993" width="9.140625" style="2" customWidth="1"/>
    <col min="1994" max="1994" width="11.7109375" style="2" customWidth="1"/>
    <col min="1995" max="1995" width="12.7109375" style="2" customWidth="1"/>
    <col min="1996" max="1996" width="10.28515625" style="2" customWidth="1"/>
    <col min="1997" max="1997" width="9.85546875" style="2" customWidth="1"/>
    <col min="1998" max="1998" width="8.85546875" style="2" customWidth="1"/>
    <col min="1999" max="1999" width="10.28515625" style="2" customWidth="1"/>
    <col min="2000" max="2000" width="9" style="2" customWidth="1"/>
    <col min="2001" max="2001" width="11.7109375" style="2" customWidth="1"/>
    <col min="2002" max="2002" width="12.7109375" style="2" customWidth="1"/>
    <col min="2003" max="2003" width="10.28515625" style="2" customWidth="1"/>
    <col min="2004" max="2004" width="9.85546875" style="2" customWidth="1"/>
    <col min="2005" max="2005" width="8.85546875" style="2" customWidth="1"/>
    <col min="2006" max="2006" width="10.28515625" style="2" customWidth="1"/>
    <col min="2007" max="2007" width="9" style="2" customWidth="1"/>
    <col min="2008" max="2227" width="11.42578125" style="2"/>
    <col min="2228" max="2228" width="23.7109375" style="2" customWidth="1"/>
    <col min="2229" max="2229" width="11.7109375" style="2" customWidth="1"/>
    <col min="2230" max="2230" width="12.140625" style="2" customWidth="1"/>
    <col min="2231" max="2231" width="10" style="2" customWidth="1"/>
    <col min="2232" max="2232" width="9.85546875" style="2" customWidth="1"/>
    <col min="2233" max="2233" width="9.42578125" style="2" customWidth="1"/>
    <col min="2234" max="2234" width="10.28515625" style="2" customWidth="1"/>
    <col min="2235" max="2235" width="10.42578125" style="2" customWidth="1"/>
    <col min="2236" max="2236" width="12.140625" style="2" customWidth="1"/>
    <col min="2237" max="2237" width="13.28515625" style="2" customWidth="1"/>
    <col min="2238" max="2238" width="10.42578125" style="2" customWidth="1"/>
    <col min="2239" max="2239" width="9" style="2" customWidth="1"/>
    <col min="2240" max="2240" width="8.85546875" style="2" customWidth="1"/>
    <col min="2241" max="2241" width="10.5703125" style="2" customWidth="1"/>
    <col min="2242" max="2242" width="8.85546875" style="2" customWidth="1"/>
    <col min="2243" max="2243" width="11.85546875" style="2" customWidth="1"/>
    <col min="2244" max="2244" width="12.85546875" style="2" customWidth="1"/>
    <col min="2245" max="2245" width="10.140625" style="2" customWidth="1"/>
    <col min="2246" max="2246" width="9.85546875" style="2" customWidth="1"/>
    <col min="2247" max="2247" width="8.42578125" style="2" customWidth="1"/>
    <col min="2248" max="2248" width="10" style="2" customWidth="1"/>
    <col min="2249" max="2249" width="9.140625" style="2" customWidth="1"/>
    <col min="2250" max="2250" width="11.7109375" style="2" customWidth="1"/>
    <col min="2251" max="2251" width="12.7109375" style="2" customWidth="1"/>
    <col min="2252" max="2252" width="10.28515625" style="2" customWidth="1"/>
    <col min="2253" max="2253" width="9.85546875" style="2" customWidth="1"/>
    <col min="2254" max="2254" width="8.85546875" style="2" customWidth="1"/>
    <col min="2255" max="2255" width="10.28515625" style="2" customWidth="1"/>
    <col min="2256" max="2256" width="9" style="2" customWidth="1"/>
    <col min="2257" max="2257" width="11.7109375" style="2" customWidth="1"/>
    <col min="2258" max="2258" width="12.7109375" style="2" customWidth="1"/>
    <col min="2259" max="2259" width="10.28515625" style="2" customWidth="1"/>
    <col min="2260" max="2260" width="9.85546875" style="2" customWidth="1"/>
    <col min="2261" max="2261" width="8.85546875" style="2" customWidth="1"/>
    <col min="2262" max="2262" width="10.28515625" style="2" customWidth="1"/>
    <col min="2263" max="2263" width="9" style="2" customWidth="1"/>
    <col min="2264" max="2483" width="11.42578125" style="2"/>
    <col min="2484" max="2484" width="23.7109375" style="2" customWidth="1"/>
    <col min="2485" max="2485" width="11.7109375" style="2" customWidth="1"/>
    <col min="2486" max="2486" width="12.140625" style="2" customWidth="1"/>
    <col min="2487" max="2487" width="10" style="2" customWidth="1"/>
    <col min="2488" max="2488" width="9.85546875" style="2" customWidth="1"/>
    <col min="2489" max="2489" width="9.42578125" style="2" customWidth="1"/>
    <col min="2490" max="2490" width="10.28515625" style="2" customWidth="1"/>
    <col min="2491" max="2491" width="10.42578125" style="2" customWidth="1"/>
    <col min="2492" max="2492" width="12.140625" style="2" customWidth="1"/>
    <col min="2493" max="2493" width="13.28515625" style="2" customWidth="1"/>
    <col min="2494" max="2494" width="10.42578125" style="2" customWidth="1"/>
    <col min="2495" max="2495" width="9" style="2" customWidth="1"/>
    <col min="2496" max="2496" width="8.85546875" style="2" customWidth="1"/>
    <col min="2497" max="2497" width="10.5703125" style="2" customWidth="1"/>
    <col min="2498" max="2498" width="8.85546875" style="2" customWidth="1"/>
    <col min="2499" max="2499" width="11.85546875" style="2" customWidth="1"/>
    <col min="2500" max="2500" width="12.85546875" style="2" customWidth="1"/>
    <col min="2501" max="2501" width="10.140625" style="2" customWidth="1"/>
    <col min="2502" max="2502" width="9.85546875" style="2" customWidth="1"/>
    <col min="2503" max="2503" width="8.42578125" style="2" customWidth="1"/>
    <col min="2504" max="2504" width="10" style="2" customWidth="1"/>
    <col min="2505" max="2505" width="9.140625" style="2" customWidth="1"/>
    <col min="2506" max="2506" width="11.7109375" style="2" customWidth="1"/>
    <col min="2507" max="2507" width="12.7109375" style="2" customWidth="1"/>
    <col min="2508" max="2508" width="10.28515625" style="2" customWidth="1"/>
    <col min="2509" max="2509" width="9.85546875" style="2" customWidth="1"/>
    <col min="2510" max="2510" width="8.85546875" style="2" customWidth="1"/>
    <col min="2511" max="2511" width="10.28515625" style="2" customWidth="1"/>
    <col min="2512" max="2512" width="9" style="2" customWidth="1"/>
    <col min="2513" max="2513" width="11.7109375" style="2" customWidth="1"/>
    <col min="2514" max="2514" width="12.7109375" style="2" customWidth="1"/>
    <col min="2515" max="2515" width="10.28515625" style="2" customWidth="1"/>
    <col min="2516" max="2516" width="9.85546875" style="2" customWidth="1"/>
    <col min="2517" max="2517" width="8.85546875" style="2" customWidth="1"/>
    <col min="2518" max="2518" width="10.28515625" style="2" customWidth="1"/>
    <col min="2519" max="2519" width="9" style="2" customWidth="1"/>
    <col min="2520" max="2739" width="11.42578125" style="2"/>
    <col min="2740" max="2740" width="23.7109375" style="2" customWidth="1"/>
    <col min="2741" max="2741" width="11.7109375" style="2" customWidth="1"/>
    <col min="2742" max="2742" width="12.140625" style="2" customWidth="1"/>
    <col min="2743" max="2743" width="10" style="2" customWidth="1"/>
    <col min="2744" max="2744" width="9.85546875" style="2" customWidth="1"/>
    <col min="2745" max="2745" width="9.42578125" style="2" customWidth="1"/>
    <col min="2746" max="2746" width="10.28515625" style="2" customWidth="1"/>
    <col min="2747" max="2747" width="10.42578125" style="2" customWidth="1"/>
    <col min="2748" max="2748" width="12.140625" style="2" customWidth="1"/>
    <col min="2749" max="2749" width="13.28515625" style="2" customWidth="1"/>
    <col min="2750" max="2750" width="10.42578125" style="2" customWidth="1"/>
    <col min="2751" max="2751" width="9" style="2" customWidth="1"/>
    <col min="2752" max="2752" width="8.85546875" style="2" customWidth="1"/>
    <col min="2753" max="2753" width="10.5703125" style="2" customWidth="1"/>
    <col min="2754" max="2754" width="8.85546875" style="2" customWidth="1"/>
    <col min="2755" max="2755" width="11.85546875" style="2" customWidth="1"/>
    <col min="2756" max="2756" width="12.85546875" style="2" customWidth="1"/>
    <col min="2757" max="2757" width="10.140625" style="2" customWidth="1"/>
    <col min="2758" max="2758" width="9.85546875" style="2" customWidth="1"/>
    <col min="2759" max="2759" width="8.42578125" style="2" customWidth="1"/>
    <col min="2760" max="2760" width="10" style="2" customWidth="1"/>
    <col min="2761" max="2761" width="9.140625" style="2" customWidth="1"/>
    <col min="2762" max="2762" width="11.7109375" style="2" customWidth="1"/>
    <col min="2763" max="2763" width="12.7109375" style="2" customWidth="1"/>
    <col min="2764" max="2764" width="10.28515625" style="2" customWidth="1"/>
    <col min="2765" max="2765" width="9.85546875" style="2" customWidth="1"/>
    <col min="2766" max="2766" width="8.85546875" style="2" customWidth="1"/>
    <col min="2767" max="2767" width="10.28515625" style="2" customWidth="1"/>
    <col min="2768" max="2768" width="9" style="2" customWidth="1"/>
    <col min="2769" max="2769" width="11.7109375" style="2" customWidth="1"/>
    <col min="2770" max="2770" width="12.7109375" style="2" customWidth="1"/>
    <col min="2771" max="2771" width="10.28515625" style="2" customWidth="1"/>
    <col min="2772" max="2772" width="9.85546875" style="2" customWidth="1"/>
    <col min="2773" max="2773" width="8.85546875" style="2" customWidth="1"/>
    <col min="2774" max="2774" width="10.28515625" style="2" customWidth="1"/>
    <col min="2775" max="2775" width="9" style="2" customWidth="1"/>
    <col min="2776" max="2995" width="11.42578125" style="2"/>
    <col min="2996" max="2996" width="23.7109375" style="2" customWidth="1"/>
    <col min="2997" max="2997" width="11.7109375" style="2" customWidth="1"/>
    <col min="2998" max="2998" width="12.140625" style="2" customWidth="1"/>
    <col min="2999" max="2999" width="10" style="2" customWidth="1"/>
    <col min="3000" max="3000" width="9.85546875" style="2" customWidth="1"/>
    <col min="3001" max="3001" width="9.42578125" style="2" customWidth="1"/>
    <col min="3002" max="3002" width="10.28515625" style="2" customWidth="1"/>
    <col min="3003" max="3003" width="10.42578125" style="2" customWidth="1"/>
    <col min="3004" max="3004" width="12.140625" style="2" customWidth="1"/>
    <col min="3005" max="3005" width="13.28515625" style="2" customWidth="1"/>
    <col min="3006" max="3006" width="10.42578125" style="2" customWidth="1"/>
    <col min="3007" max="3007" width="9" style="2" customWidth="1"/>
    <col min="3008" max="3008" width="8.85546875" style="2" customWidth="1"/>
    <col min="3009" max="3009" width="10.5703125" style="2" customWidth="1"/>
    <col min="3010" max="3010" width="8.85546875" style="2" customWidth="1"/>
    <col min="3011" max="3011" width="11.85546875" style="2" customWidth="1"/>
    <col min="3012" max="3012" width="12.85546875" style="2" customWidth="1"/>
    <col min="3013" max="3013" width="10.140625" style="2" customWidth="1"/>
    <col min="3014" max="3014" width="9.85546875" style="2" customWidth="1"/>
    <col min="3015" max="3015" width="8.42578125" style="2" customWidth="1"/>
    <col min="3016" max="3016" width="10" style="2" customWidth="1"/>
    <col min="3017" max="3017" width="9.140625" style="2" customWidth="1"/>
    <col min="3018" max="3018" width="11.7109375" style="2" customWidth="1"/>
    <col min="3019" max="3019" width="12.7109375" style="2" customWidth="1"/>
    <col min="3020" max="3020" width="10.28515625" style="2" customWidth="1"/>
    <col min="3021" max="3021" width="9.85546875" style="2" customWidth="1"/>
    <col min="3022" max="3022" width="8.85546875" style="2" customWidth="1"/>
    <col min="3023" max="3023" width="10.28515625" style="2" customWidth="1"/>
    <col min="3024" max="3024" width="9" style="2" customWidth="1"/>
    <col min="3025" max="3025" width="11.7109375" style="2" customWidth="1"/>
    <col min="3026" max="3026" width="12.7109375" style="2" customWidth="1"/>
    <col min="3027" max="3027" width="10.28515625" style="2" customWidth="1"/>
    <col min="3028" max="3028" width="9.85546875" style="2" customWidth="1"/>
    <col min="3029" max="3029" width="8.85546875" style="2" customWidth="1"/>
    <col min="3030" max="3030" width="10.28515625" style="2" customWidth="1"/>
    <col min="3031" max="3031" width="9" style="2" customWidth="1"/>
    <col min="3032" max="3251" width="11.42578125" style="2"/>
    <col min="3252" max="3252" width="23.7109375" style="2" customWidth="1"/>
    <col min="3253" max="3253" width="11.7109375" style="2" customWidth="1"/>
    <col min="3254" max="3254" width="12.140625" style="2" customWidth="1"/>
    <col min="3255" max="3255" width="10" style="2" customWidth="1"/>
    <col min="3256" max="3256" width="9.85546875" style="2" customWidth="1"/>
    <col min="3257" max="3257" width="9.42578125" style="2" customWidth="1"/>
    <col min="3258" max="3258" width="10.28515625" style="2" customWidth="1"/>
    <col min="3259" max="3259" width="10.42578125" style="2" customWidth="1"/>
    <col min="3260" max="3260" width="12.140625" style="2" customWidth="1"/>
    <col min="3261" max="3261" width="13.28515625" style="2" customWidth="1"/>
    <col min="3262" max="3262" width="10.42578125" style="2" customWidth="1"/>
    <col min="3263" max="3263" width="9" style="2" customWidth="1"/>
    <col min="3264" max="3264" width="8.85546875" style="2" customWidth="1"/>
    <col min="3265" max="3265" width="10.5703125" style="2" customWidth="1"/>
    <col min="3266" max="3266" width="8.85546875" style="2" customWidth="1"/>
    <col min="3267" max="3267" width="11.85546875" style="2" customWidth="1"/>
    <col min="3268" max="3268" width="12.85546875" style="2" customWidth="1"/>
    <col min="3269" max="3269" width="10.140625" style="2" customWidth="1"/>
    <col min="3270" max="3270" width="9.85546875" style="2" customWidth="1"/>
    <col min="3271" max="3271" width="8.42578125" style="2" customWidth="1"/>
    <col min="3272" max="3272" width="10" style="2" customWidth="1"/>
    <col min="3273" max="3273" width="9.140625" style="2" customWidth="1"/>
    <col min="3274" max="3274" width="11.7109375" style="2" customWidth="1"/>
    <col min="3275" max="3275" width="12.7109375" style="2" customWidth="1"/>
    <col min="3276" max="3276" width="10.28515625" style="2" customWidth="1"/>
    <col min="3277" max="3277" width="9.85546875" style="2" customWidth="1"/>
    <col min="3278" max="3278" width="8.85546875" style="2" customWidth="1"/>
    <col min="3279" max="3279" width="10.28515625" style="2" customWidth="1"/>
    <col min="3280" max="3280" width="9" style="2" customWidth="1"/>
    <col min="3281" max="3281" width="11.7109375" style="2" customWidth="1"/>
    <col min="3282" max="3282" width="12.7109375" style="2" customWidth="1"/>
    <col min="3283" max="3283" width="10.28515625" style="2" customWidth="1"/>
    <col min="3284" max="3284" width="9.85546875" style="2" customWidth="1"/>
    <col min="3285" max="3285" width="8.85546875" style="2" customWidth="1"/>
    <col min="3286" max="3286" width="10.28515625" style="2" customWidth="1"/>
    <col min="3287" max="3287" width="9" style="2" customWidth="1"/>
    <col min="3288" max="3507" width="11.42578125" style="2"/>
    <col min="3508" max="3508" width="23.7109375" style="2" customWidth="1"/>
    <col min="3509" max="3509" width="11.7109375" style="2" customWidth="1"/>
    <col min="3510" max="3510" width="12.140625" style="2" customWidth="1"/>
    <col min="3511" max="3511" width="10" style="2" customWidth="1"/>
    <col min="3512" max="3512" width="9.85546875" style="2" customWidth="1"/>
    <col min="3513" max="3513" width="9.42578125" style="2" customWidth="1"/>
    <col min="3514" max="3514" width="10.28515625" style="2" customWidth="1"/>
    <col min="3515" max="3515" width="10.42578125" style="2" customWidth="1"/>
    <col min="3516" max="3516" width="12.140625" style="2" customWidth="1"/>
    <col min="3517" max="3517" width="13.28515625" style="2" customWidth="1"/>
    <col min="3518" max="3518" width="10.42578125" style="2" customWidth="1"/>
    <col min="3519" max="3519" width="9" style="2" customWidth="1"/>
    <col min="3520" max="3520" width="8.85546875" style="2" customWidth="1"/>
    <col min="3521" max="3521" width="10.5703125" style="2" customWidth="1"/>
    <col min="3522" max="3522" width="8.85546875" style="2" customWidth="1"/>
    <col min="3523" max="3523" width="11.85546875" style="2" customWidth="1"/>
    <col min="3524" max="3524" width="12.85546875" style="2" customWidth="1"/>
    <col min="3525" max="3525" width="10.140625" style="2" customWidth="1"/>
    <col min="3526" max="3526" width="9.85546875" style="2" customWidth="1"/>
    <col min="3527" max="3527" width="8.42578125" style="2" customWidth="1"/>
    <col min="3528" max="3528" width="10" style="2" customWidth="1"/>
    <col min="3529" max="3529" width="9.140625" style="2" customWidth="1"/>
    <col min="3530" max="3530" width="11.7109375" style="2" customWidth="1"/>
    <col min="3531" max="3531" width="12.7109375" style="2" customWidth="1"/>
    <col min="3532" max="3532" width="10.28515625" style="2" customWidth="1"/>
    <col min="3533" max="3533" width="9.85546875" style="2" customWidth="1"/>
    <col min="3534" max="3534" width="8.85546875" style="2" customWidth="1"/>
    <col min="3535" max="3535" width="10.28515625" style="2" customWidth="1"/>
    <col min="3536" max="3536" width="9" style="2" customWidth="1"/>
    <col min="3537" max="3537" width="11.7109375" style="2" customWidth="1"/>
    <col min="3538" max="3538" width="12.7109375" style="2" customWidth="1"/>
    <col min="3539" max="3539" width="10.28515625" style="2" customWidth="1"/>
    <col min="3540" max="3540" width="9.85546875" style="2" customWidth="1"/>
    <col min="3541" max="3541" width="8.85546875" style="2" customWidth="1"/>
    <col min="3542" max="3542" width="10.28515625" style="2" customWidth="1"/>
    <col min="3543" max="3543" width="9" style="2" customWidth="1"/>
    <col min="3544" max="3763" width="11.42578125" style="2"/>
    <col min="3764" max="3764" width="23.7109375" style="2" customWidth="1"/>
    <col min="3765" max="3765" width="11.7109375" style="2" customWidth="1"/>
    <col min="3766" max="3766" width="12.140625" style="2" customWidth="1"/>
    <col min="3767" max="3767" width="10" style="2" customWidth="1"/>
    <col min="3768" max="3768" width="9.85546875" style="2" customWidth="1"/>
    <col min="3769" max="3769" width="9.42578125" style="2" customWidth="1"/>
    <col min="3770" max="3770" width="10.28515625" style="2" customWidth="1"/>
    <col min="3771" max="3771" width="10.42578125" style="2" customWidth="1"/>
    <col min="3772" max="3772" width="12.140625" style="2" customWidth="1"/>
    <col min="3773" max="3773" width="13.28515625" style="2" customWidth="1"/>
    <col min="3774" max="3774" width="10.42578125" style="2" customWidth="1"/>
    <col min="3775" max="3775" width="9" style="2" customWidth="1"/>
    <col min="3776" max="3776" width="8.85546875" style="2" customWidth="1"/>
    <col min="3777" max="3777" width="10.5703125" style="2" customWidth="1"/>
    <col min="3778" max="3778" width="8.85546875" style="2" customWidth="1"/>
    <col min="3779" max="3779" width="11.85546875" style="2" customWidth="1"/>
    <col min="3780" max="3780" width="12.85546875" style="2" customWidth="1"/>
    <col min="3781" max="3781" width="10.140625" style="2" customWidth="1"/>
    <col min="3782" max="3782" width="9.85546875" style="2" customWidth="1"/>
    <col min="3783" max="3783" width="8.42578125" style="2" customWidth="1"/>
    <col min="3784" max="3784" width="10" style="2" customWidth="1"/>
    <col min="3785" max="3785" width="9.140625" style="2" customWidth="1"/>
    <col min="3786" max="3786" width="11.7109375" style="2" customWidth="1"/>
    <col min="3787" max="3787" width="12.7109375" style="2" customWidth="1"/>
    <col min="3788" max="3788" width="10.28515625" style="2" customWidth="1"/>
    <col min="3789" max="3789" width="9.85546875" style="2" customWidth="1"/>
    <col min="3790" max="3790" width="8.85546875" style="2" customWidth="1"/>
    <col min="3791" max="3791" width="10.28515625" style="2" customWidth="1"/>
    <col min="3792" max="3792" width="9" style="2" customWidth="1"/>
    <col min="3793" max="3793" width="11.7109375" style="2" customWidth="1"/>
    <col min="3794" max="3794" width="12.7109375" style="2" customWidth="1"/>
    <col min="3795" max="3795" width="10.28515625" style="2" customWidth="1"/>
    <col min="3796" max="3796" width="9.85546875" style="2" customWidth="1"/>
    <col min="3797" max="3797" width="8.85546875" style="2" customWidth="1"/>
    <col min="3798" max="3798" width="10.28515625" style="2" customWidth="1"/>
    <col min="3799" max="3799" width="9" style="2" customWidth="1"/>
    <col min="3800" max="4019" width="11.42578125" style="2"/>
    <col min="4020" max="4020" width="23.7109375" style="2" customWidth="1"/>
    <col min="4021" max="4021" width="11.7109375" style="2" customWidth="1"/>
    <col min="4022" max="4022" width="12.140625" style="2" customWidth="1"/>
    <col min="4023" max="4023" width="10" style="2" customWidth="1"/>
    <col min="4024" max="4024" width="9.85546875" style="2" customWidth="1"/>
    <col min="4025" max="4025" width="9.42578125" style="2" customWidth="1"/>
    <col min="4026" max="4026" width="10.28515625" style="2" customWidth="1"/>
    <col min="4027" max="4027" width="10.42578125" style="2" customWidth="1"/>
    <col min="4028" max="4028" width="12.140625" style="2" customWidth="1"/>
    <col min="4029" max="4029" width="13.28515625" style="2" customWidth="1"/>
    <col min="4030" max="4030" width="10.42578125" style="2" customWidth="1"/>
    <col min="4031" max="4031" width="9" style="2" customWidth="1"/>
    <col min="4032" max="4032" width="8.85546875" style="2" customWidth="1"/>
    <col min="4033" max="4033" width="10.5703125" style="2" customWidth="1"/>
    <col min="4034" max="4034" width="8.85546875" style="2" customWidth="1"/>
    <col min="4035" max="4035" width="11.85546875" style="2" customWidth="1"/>
    <col min="4036" max="4036" width="12.85546875" style="2" customWidth="1"/>
    <col min="4037" max="4037" width="10.140625" style="2" customWidth="1"/>
    <col min="4038" max="4038" width="9.85546875" style="2" customWidth="1"/>
    <col min="4039" max="4039" width="8.42578125" style="2" customWidth="1"/>
    <col min="4040" max="4040" width="10" style="2" customWidth="1"/>
    <col min="4041" max="4041" width="9.140625" style="2" customWidth="1"/>
    <col min="4042" max="4042" width="11.7109375" style="2" customWidth="1"/>
    <col min="4043" max="4043" width="12.7109375" style="2" customWidth="1"/>
    <col min="4044" max="4044" width="10.28515625" style="2" customWidth="1"/>
    <col min="4045" max="4045" width="9.85546875" style="2" customWidth="1"/>
    <col min="4046" max="4046" width="8.85546875" style="2" customWidth="1"/>
    <col min="4047" max="4047" width="10.28515625" style="2" customWidth="1"/>
    <col min="4048" max="4048" width="9" style="2" customWidth="1"/>
    <col min="4049" max="4049" width="11.7109375" style="2" customWidth="1"/>
    <col min="4050" max="4050" width="12.7109375" style="2" customWidth="1"/>
    <col min="4051" max="4051" width="10.28515625" style="2" customWidth="1"/>
    <col min="4052" max="4052" width="9.85546875" style="2" customWidth="1"/>
    <col min="4053" max="4053" width="8.85546875" style="2" customWidth="1"/>
    <col min="4054" max="4054" width="10.28515625" style="2" customWidth="1"/>
    <col min="4055" max="4055" width="9" style="2" customWidth="1"/>
    <col min="4056" max="4275" width="11.42578125" style="2"/>
    <col min="4276" max="4276" width="23.7109375" style="2" customWidth="1"/>
    <col min="4277" max="4277" width="11.7109375" style="2" customWidth="1"/>
    <col min="4278" max="4278" width="12.140625" style="2" customWidth="1"/>
    <col min="4279" max="4279" width="10" style="2" customWidth="1"/>
    <col min="4280" max="4280" width="9.85546875" style="2" customWidth="1"/>
    <col min="4281" max="4281" width="9.42578125" style="2" customWidth="1"/>
    <col min="4282" max="4282" width="10.28515625" style="2" customWidth="1"/>
    <col min="4283" max="4283" width="10.42578125" style="2" customWidth="1"/>
    <col min="4284" max="4284" width="12.140625" style="2" customWidth="1"/>
    <col min="4285" max="4285" width="13.28515625" style="2" customWidth="1"/>
    <col min="4286" max="4286" width="10.42578125" style="2" customWidth="1"/>
    <col min="4287" max="4287" width="9" style="2" customWidth="1"/>
    <col min="4288" max="4288" width="8.85546875" style="2" customWidth="1"/>
    <col min="4289" max="4289" width="10.5703125" style="2" customWidth="1"/>
    <col min="4290" max="4290" width="8.85546875" style="2" customWidth="1"/>
    <col min="4291" max="4291" width="11.85546875" style="2" customWidth="1"/>
    <col min="4292" max="4292" width="12.85546875" style="2" customWidth="1"/>
    <col min="4293" max="4293" width="10.140625" style="2" customWidth="1"/>
    <col min="4294" max="4294" width="9.85546875" style="2" customWidth="1"/>
    <col min="4295" max="4295" width="8.42578125" style="2" customWidth="1"/>
    <col min="4296" max="4296" width="10" style="2" customWidth="1"/>
    <col min="4297" max="4297" width="9.140625" style="2" customWidth="1"/>
    <col min="4298" max="4298" width="11.7109375" style="2" customWidth="1"/>
    <col min="4299" max="4299" width="12.7109375" style="2" customWidth="1"/>
    <col min="4300" max="4300" width="10.28515625" style="2" customWidth="1"/>
    <col min="4301" max="4301" width="9.85546875" style="2" customWidth="1"/>
    <col min="4302" max="4302" width="8.85546875" style="2" customWidth="1"/>
    <col min="4303" max="4303" width="10.28515625" style="2" customWidth="1"/>
    <col min="4304" max="4304" width="9" style="2" customWidth="1"/>
    <col min="4305" max="4305" width="11.7109375" style="2" customWidth="1"/>
    <col min="4306" max="4306" width="12.7109375" style="2" customWidth="1"/>
    <col min="4307" max="4307" width="10.28515625" style="2" customWidth="1"/>
    <col min="4308" max="4308" width="9.85546875" style="2" customWidth="1"/>
    <col min="4309" max="4309" width="8.85546875" style="2" customWidth="1"/>
    <col min="4310" max="4310" width="10.28515625" style="2" customWidth="1"/>
    <col min="4311" max="4311" width="9" style="2" customWidth="1"/>
    <col min="4312" max="4531" width="11.42578125" style="2"/>
    <col min="4532" max="4532" width="23.7109375" style="2" customWidth="1"/>
    <col min="4533" max="4533" width="11.7109375" style="2" customWidth="1"/>
    <col min="4534" max="4534" width="12.140625" style="2" customWidth="1"/>
    <col min="4535" max="4535" width="10" style="2" customWidth="1"/>
    <col min="4536" max="4536" width="9.85546875" style="2" customWidth="1"/>
    <col min="4537" max="4537" width="9.42578125" style="2" customWidth="1"/>
    <col min="4538" max="4538" width="10.28515625" style="2" customWidth="1"/>
    <col min="4539" max="4539" width="10.42578125" style="2" customWidth="1"/>
    <col min="4540" max="4540" width="12.140625" style="2" customWidth="1"/>
    <col min="4541" max="4541" width="13.28515625" style="2" customWidth="1"/>
    <col min="4542" max="4542" width="10.42578125" style="2" customWidth="1"/>
    <col min="4543" max="4543" width="9" style="2" customWidth="1"/>
    <col min="4544" max="4544" width="8.85546875" style="2" customWidth="1"/>
    <col min="4545" max="4545" width="10.5703125" style="2" customWidth="1"/>
    <col min="4546" max="4546" width="8.85546875" style="2" customWidth="1"/>
    <col min="4547" max="4547" width="11.85546875" style="2" customWidth="1"/>
    <col min="4548" max="4548" width="12.85546875" style="2" customWidth="1"/>
    <col min="4549" max="4549" width="10.140625" style="2" customWidth="1"/>
    <col min="4550" max="4550" width="9.85546875" style="2" customWidth="1"/>
    <col min="4551" max="4551" width="8.42578125" style="2" customWidth="1"/>
    <col min="4552" max="4552" width="10" style="2" customWidth="1"/>
    <col min="4553" max="4553" width="9.140625" style="2" customWidth="1"/>
    <col min="4554" max="4554" width="11.7109375" style="2" customWidth="1"/>
    <col min="4555" max="4555" width="12.7109375" style="2" customWidth="1"/>
    <col min="4556" max="4556" width="10.28515625" style="2" customWidth="1"/>
    <col min="4557" max="4557" width="9.85546875" style="2" customWidth="1"/>
    <col min="4558" max="4558" width="8.85546875" style="2" customWidth="1"/>
    <col min="4559" max="4559" width="10.28515625" style="2" customWidth="1"/>
    <col min="4560" max="4560" width="9" style="2" customWidth="1"/>
    <col min="4561" max="4561" width="11.7109375" style="2" customWidth="1"/>
    <col min="4562" max="4562" width="12.7109375" style="2" customWidth="1"/>
    <col min="4563" max="4563" width="10.28515625" style="2" customWidth="1"/>
    <col min="4564" max="4564" width="9.85546875" style="2" customWidth="1"/>
    <col min="4565" max="4565" width="8.85546875" style="2" customWidth="1"/>
    <col min="4566" max="4566" width="10.28515625" style="2" customWidth="1"/>
    <col min="4567" max="4567" width="9" style="2" customWidth="1"/>
    <col min="4568" max="4787" width="11.42578125" style="2"/>
    <col min="4788" max="4788" width="23.7109375" style="2" customWidth="1"/>
    <col min="4789" max="4789" width="11.7109375" style="2" customWidth="1"/>
    <col min="4790" max="4790" width="12.140625" style="2" customWidth="1"/>
    <col min="4791" max="4791" width="10" style="2" customWidth="1"/>
    <col min="4792" max="4792" width="9.85546875" style="2" customWidth="1"/>
    <col min="4793" max="4793" width="9.42578125" style="2" customWidth="1"/>
    <col min="4794" max="4794" width="10.28515625" style="2" customWidth="1"/>
    <col min="4795" max="4795" width="10.42578125" style="2" customWidth="1"/>
    <col min="4796" max="4796" width="12.140625" style="2" customWidth="1"/>
    <col min="4797" max="4797" width="13.28515625" style="2" customWidth="1"/>
    <col min="4798" max="4798" width="10.42578125" style="2" customWidth="1"/>
    <col min="4799" max="4799" width="9" style="2" customWidth="1"/>
    <col min="4800" max="4800" width="8.85546875" style="2" customWidth="1"/>
    <col min="4801" max="4801" width="10.5703125" style="2" customWidth="1"/>
    <col min="4802" max="4802" width="8.85546875" style="2" customWidth="1"/>
    <col min="4803" max="4803" width="11.85546875" style="2" customWidth="1"/>
    <col min="4804" max="4804" width="12.85546875" style="2" customWidth="1"/>
    <col min="4805" max="4805" width="10.140625" style="2" customWidth="1"/>
    <col min="4806" max="4806" width="9.85546875" style="2" customWidth="1"/>
    <col min="4807" max="4807" width="8.42578125" style="2" customWidth="1"/>
    <col min="4808" max="4808" width="10" style="2" customWidth="1"/>
    <col min="4809" max="4809" width="9.140625" style="2" customWidth="1"/>
    <col min="4810" max="4810" width="11.7109375" style="2" customWidth="1"/>
    <col min="4811" max="4811" width="12.7109375" style="2" customWidth="1"/>
    <col min="4812" max="4812" width="10.28515625" style="2" customWidth="1"/>
    <col min="4813" max="4813" width="9.85546875" style="2" customWidth="1"/>
    <col min="4814" max="4814" width="8.85546875" style="2" customWidth="1"/>
    <col min="4815" max="4815" width="10.28515625" style="2" customWidth="1"/>
    <col min="4816" max="4816" width="9" style="2" customWidth="1"/>
    <col min="4817" max="4817" width="11.7109375" style="2" customWidth="1"/>
    <col min="4818" max="4818" width="12.7109375" style="2" customWidth="1"/>
    <col min="4819" max="4819" width="10.28515625" style="2" customWidth="1"/>
    <col min="4820" max="4820" width="9.85546875" style="2" customWidth="1"/>
    <col min="4821" max="4821" width="8.85546875" style="2" customWidth="1"/>
    <col min="4822" max="4822" width="10.28515625" style="2" customWidth="1"/>
    <col min="4823" max="4823" width="9" style="2" customWidth="1"/>
    <col min="4824" max="5043" width="11.42578125" style="2"/>
    <col min="5044" max="5044" width="23.7109375" style="2" customWidth="1"/>
    <col min="5045" max="5045" width="11.7109375" style="2" customWidth="1"/>
    <col min="5046" max="5046" width="12.140625" style="2" customWidth="1"/>
    <col min="5047" max="5047" width="10" style="2" customWidth="1"/>
    <col min="5048" max="5048" width="9.85546875" style="2" customWidth="1"/>
    <col min="5049" max="5049" width="9.42578125" style="2" customWidth="1"/>
    <col min="5050" max="5050" width="10.28515625" style="2" customWidth="1"/>
    <col min="5051" max="5051" width="10.42578125" style="2" customWidth="1"/>
    <col min="5052" max="5052" width="12.140625" style="2" customWidth="1"/>
    <col min="5053" max="5053" width="13.28515625" style="2" customWidth="1"/>
    <col min="5054" max="5054" width="10.42578125" style="2" customWidth="1"/>
    <col min="5055" max="5055" width="9" style="2" customWidth="1"/>
    <col min="5056" max="5056" width="8.85546875" style="2" customWidth="1"/>
    <col min="5057" max="5057" width="10.5703125" style="2" customWidth="1"/>
    <col min="5058" max="5058" width="8.85546875" style="2" customWidth="1"/>
    <col min="5059" max="5059" width="11.85546875" style="2" customWidth="1"/>
    <col min="5060" max="5060" width="12.85546875" style="2" customWidth="1"/>
    <col min="5061" max="5061" width="10.140625" style="2" customWidth="1"/>
    <col min="5062" max="5062" width="9.85546875" style="2" customWidth="1"/>
    <col min="5063" max="5063" width="8.42578125" style="2" customWidth="1"/>
    <col min="5064" max="5064" width="10" style="2" customWidth="1"/>
    <col min="5065" max="5065" width="9.140625" style="2" customWidth="1"/>
    <col min="5066" max="5066" width="11.7109375" style="2" customWidth="1"/>
    <col min="5067" max="5067" width="12.7109375" style="2" customWidth="1"/>
    <col min="5068" max="5068" width="10.28515625" style="2" customWidth="1"/>
    <col min="5069" max="5069" width="9.85546875" style="2" customWidth="1"/>
    <col min="5070" max="5070" width="8.85546875" style="2" customWidth="1"/>
    <col min="5071" max="5071" width="10.28515625" style="2" customWidth="1"/>
    <col min="5072" max="5072" width="9" style="2" customWidth="1"/>
    <col min="5073" max="5073" width="11.7109375" style="2" customWidth="1"/>
    <col min="5074" max="5074" width="12.7109375" style="2" customWidth="1"/>
    <col min="5075" max="5075" width="10.28515625" style="2" customWidth="1"/>
    <col min="5076" max="5076" width="9.85546875" style="2" customWidth="1"/>
    <col min="5077" max="5077" width="8.85546875" style="2" customWidth="1"/>
    <col min="5078" max="5078" width="10.28515625" style="2" customWidth="1"/>
    <col min="5079" max="5079" width="9" style="2" customWidth="1"/>
    <col min="5080" max="5299" width="11.42578125" style="2"/>
    <col min="5300" max="5300" width="23.7109375" style="2" customWidth="1"/>
    <col min="5301" max="5301" width="11.7109375" style="2" customWidth="1"/>
    <col min="5302" max="5302" width="12.140625" style="2" customWidth="1"/>
    <col min="5303" max="5303" width="10" style="2" customWidth="1"/>
    <col min="5304" max="5304" width="9.85546875" style="2" customWidth="1"/>
    <col min="5305" max="5305" width="9.42578125" style="2" customWidth="1"/>
    <col min="5306" max="5306" width="10.28515625" style="2" customWidth="1"/>
    <col min="5307" max="5307" width="10.42578125" style="2" customWidth="1"/>
    <col min="5308" max="5308" width="12.140625" style="2" customWidth="1"/>
    <col min="5309" max="5309" width="13.28515625" style="2" customWidth="1"/>
    <col min="5310" max="5310" width="10.42578125" style="2" customWidth="1"/>
    <col min="5311" max="5311" width="9" style="2" customWidth="1"/>
    <col min="5312" max="5312" width="8.85546875" style="2" customWidth="1"/>
    <col min="5313" max="5313" width="10.5703125" style="2" customWidth="1"/>
    <col min="5314" max="5314" width="8.85546875" style="2" customWidth="1"/>
    <col min="5315" max="5315" width="11.85546875" style="2" customWidth="1"/>
    <col min="5316" max="5316" width="12.85546875" style="2" customWidth="1"/>
    <col min="5317" max="5317" width="10.140625" style="2" customWidth="1"/>
    <col min="5318" max="5318" width="9.85546875" style="2" customWidth="1"/>
    <col min="5319" max="5319" width="8.42578125" style="2" customWidth="1"/>
    <col min="5320" max="5320" width="10" style="2" customWidth="1"/>
    <col min="5321" max="5321" width="9.140625" style="2" customWidth="1"/>
    <col min="5322" max="5322" width="11.7109375" style="2" customWidth="1"/>
    <col min="5323" max="5323" width="12.7109375" style="2" customWidth="1"/>
    <col min="5324" max="5324" width="10.28515625" style="2" customWidth="1"/>
    <col min="5325" max="5325" width="9.85546875" style="2" customWidth="1"/>
    <col min="5326" max="5326" width="8.85546875" style="2" customWidth="1"/>
    <col min="5327" max="5327" width="10.28515625" style="2" customWidth="1"/>
    <col min="5328" max="5328" width="9" style="2" customWidth="1"/>
    <col min="5329" max="5329" width="11.7109375" style="2" customWidth="1"/>
    <col min="5330" max="5330" width="12.7109375" style="2" customWidth="1"/>
    <col min="5331" max="5331" width="10.28515625" style="2" customWidth="1"/>
    <col min="5332" max="5332" width="9.85546875" style="2" customWidth="1"/>
    <col min="5333" max="5333" width="8.85546875" style="2" customWidth="1"/>
    <col min="5334" max="5334" width="10.28515625" style="2" customWidth="1"/>
    <col min="5335" max="5335" width="9" style="2" customWidth="1"/>
    <col min="5336" max="5555" width="11.42578125" style="2"/>
    <col min="5556" max="5556" width="23.7109375" style="2" customWidth="1"/>
    <col min="5557" max="5557" width="11.7109375" style="2" customWidth="1"/>
    <col min="5558" max="5558" width="12.140625" style="2" customWidth="1"/>
    <col min="5559" max="5559" width="10" style="2" customWidth="1"/>
    <col min="5560" max="5560" width="9.85546875" style="2" customWidth="1"/>
    <col min="5561" max="5561" width="9.42578125" style="2" customWidth="1"/>
    <col min="5562" max="5562" width="10.28515625" style="2" customWidth="1"/>
    <col min="5563" max="5563" width="10.42578125" style="2" customWidth="1"/>
    <col min="5564" max="5564" width="12.140625" style="2" customWidth="1"/>
    <col min="5565" max="5565" width="13.28515625" style="2" customWidth="1"/>
    <col min="5566" max="5566" width="10.42578125" style="2" customWidth="1"/>
    <col min="5567" max="5567" width="9" style="2" customWidth="1"/>
    <col min="5568" max="5568" width="8.85546875" style="2" customWidth="1"/>
    <col min="5569" max="5569" width="10.5703125" style="2" customWidth="1"/>
    <col min="5570" max="5570" width="8.85546875" style="2" customWidth="1"/>
    <col min="5571" max="5571" width="11.85546875" style="2" customWidth="1"/>
    <col min="5572" max="5572" width="12.85546875" style="2" customWidth="1"/>
    <col min="5573" max="5573" width="10.140625" style="2" customWidth="1"/>
    <col min="5574" max="5574" width="9.85546875" style="2" customWidth="1"/>
    <col min="5575" max="5575" width="8.42578125" style="2" customWidth="1"/>
    <col min="5576" max="5576" width="10" style="2" customWidth="1"/>
    <col min="5577" max="5577" width="9.140625" style="2" customWidth="1"/>
    <col min="5578" max="5578" width="11.7109375" style="2" customWidth="1"/>
    <col min="5579" max="5579" width="12.7109375" style="2" customWidth="1"/>
    <col min="5580" max="5580" width="10.28515625" style="2" customWidth="1"/>
    <col min="5581" max="5581" width="9.85546875" style="2" customWidth="1"/>
    <col min="5582" max="5582" width="8.85546875" style="2" customWidth="1"/>
    <col min="5583" max="5583" width="10.28515625" style="2" customWidth="1"/>
    <col min="5584" max="5584" width="9" style="2" customWidth="1"/>
    <col min="5585" max="5585" width="11.7109375" style="2" customWidth="1"/>
    <col min="5586" max="5586" width="12.7109375" style="2" customWidth="1"/>
    <col min="5587" max="5587" width="10.28515625" style="2" customWidth="1"/>
    <col min="5588" max="5588" width="9.85546875" style="2" customWidth="1"/>
    <col min="5589" max="5589" width="8.85546875" style="2" customWidth="1"/>
    <col min="5590" max="5590" width="10.28515625" style="2" customWidth="1"/>
    <col min="5591" max="5591" width="9" style="2" customWidth="1"/>
    <col min="5592" max="5811" width="11.42578125" style="2"/>
    <col min="5812" max="5812" width="23.7109375" style="2" customWidth="1"/>
    <col min="5813" max="5813" width="11.7109375" style="2" customWidth="1"/>
    <col min="5814" max="5814" width="12.140625" style="2" customWidth="1"/>
    <col min="5815" max="5815" width="10" style="2" customWidth="1"/>
    <col min="5816" max="5816" width="9.85546875" style="2" customWidth="1"/>
    <col min="5817" max="5817" width="9.42578125" style="2" customWidth="1"/>
    <col min="5818" max="5818" width="10.28515625" style="2" customWidth="1"/>
    <col min="5819" max="5819" width="10.42578125" style="2" customWidth="1"/>
    <col min="5820" max="5820" width="12.140625" style="2" customWidth="1"/>
    <col min="5821" max="5821" width="13.28515625" style="2" customWidth="1"/>
    <col min="5822" max="5822" width="10.42578125" style="2" customWidth="1"/>
    <col min="5823" max="5823" width="9" style="2" customWidth="1"/>
    <col min="5824" max="5824" width="8.85546875" style="2" customWidth="1"/>
    <col min="5825" max="5825" width="10.5703125" style="2" customWidth="1"/>
    <col min="5826" max="5826" width="8.85546875" style="2" customWidth="1"/>
    <col min="5827" max="5827" width="11.85546875" style="2" customWidth="1"/>
    <col min="5828" max="5828" width="12.85546875" style="2" customWidth="1"/>
    <col min="5829" max="5829" width="10.140625" style="2" customWidth="1"/>
    <col min="5830" max="5830" width="9.85546875" style="2" customWidth="1"/>
    <col min="5831" max="5831" width="8.42578125" style="2" customWidth="1"/>
    <col min="5832" max="5832" width="10" style="2" customWidth="1"/>
    <col min="5833" max="5833" width="9.140625" style="2" customWidth="1"/>
    <col min="5834" max="5834" width="11.7109375" style="2" customWidth="1"/>
    <col min="5835" max="5835" width="12.7109375" style="2" customWidth="1"/>
    <col min="5836" max="5836" width="10.28515625" style="2" customWidth="1"/>
    <col min="5837" max="5837" width="9.85546875" style="2" customWidth="1"/>
    <col min="5838" max="5838" width="8.85546875" style="2" customWidth="1"/>
    <col min="5839" max="5839" width="10.28515625" style="2" customWidth="1"/>
    <col min="5840" max="5840" width="9" style="2" customWidth="1"/>
    <col min="5841" max="5841" width="11.7109375" style="2" customWidth="1"/>
    <col min="5842" max="5842" width="12.7109375" style="2" customWidth="1"/>
    <col min="5843" max="5843" width="10.28515625" style="2" customWidth="1"/>
    <col min="5844" max="5844" width="9.85546875" style="2" customWidth="1"/>
    <col min="5845" max="5845" width="8.85546875" style="2" customWidth="1"/>
    <col min="5846" max="5846" width="10.28515625" style="2" customWidth="1"/>
    <col min="5847" max="5847" width="9" style="2" customWidth="1"/>
    <col min="5848" max="6067" width="11.42578125" style="2"/>
    <col min="6068" max="6068" width="23.7109375" style="2" customWidth="1"/>
    <col min="6069" max="6069" width="11.7109375" style="2" customWidth="1"/>
    <col min="6070" max="6070" width="12.140625" style="2" customWidth="1"/>
    <col min="6071" max="6071" width="10" style="2" customWidth="1"/>
    <col min="6072" max="6072" width="9.85546875" style="2" customWidth="1"/>
    <col min="6073" max="6073" width="9.42578125" style="2" customWidth="1"/>
    <col min="6074" max="6074" width="10.28515625" style="2" customWidth="1"/>
    <col min="6075" max="6075" width="10.42578125" style="2" customWidth="1"/>
    <col min="6076" max="6076" width="12.140625" style="2" customWidth="1"/>
    <col min="6077" max="6077" width="13.28515625" style="2" customWidth="1"/>
    <col min="6078" max="6078" width="10.42578125" style="2" customWidth="1"/>
    <col min="6079" max="6079" width="9" style="2" customWidth="1"/>
    <col min="6080" max="6080" width="8.85546875" style="2" customWidth="1"/>
    <col min="6081" max="6081" width="10.5703125" style="2" customWidth="1"/>
    <col min="6082" max="6082" width="8.85546875" style="2" customWidth="1"/>
    <col min="6083" max="6083" width="11.85546875" style="2" customWidth="1"/>
    <col min="6084" max="6084" width="12.85546875" style="2" customWidth="1"/>
    <col min="6085" max="6085" width="10.140625" style="2" customWidth="1"/>
    <col min="6086" max="6086" width="9.85546875" style="2" customWidth="1"/>
    <col min="6087" max="6087" width="8.42578125" style="2" customWidth="1"/>
    <col min="6088" max="6088" width="10" style="2" customWidth="1"/>
    <col min="6089" max="6089" width="9.140625" style="2" customWidth="1"/>
    <col min="6090" max="6090" width="11.7109375" style="2" customWidth="1"/>
    <col min="6091" max="6091" width="12.7109375" style="2" customWidth="1"/>
    <col min="6092" max="6092" width="10.28515625" style="2" customWidth="1"/>
    <col min="6093" max="6093" width="9.85546875" style="2" customWidth="1"/>
    <col min="6094" max="6094" width="8.85546875" style="2" customWidth="1"/>
    <col min="6095" max="6095" width="10.28515625" style="2" customWidth="1"/>
    <col min="6096" max="6096" width="9" style="2" customWidth="1"/>
    <col min="6097" max="6097" width="11.7109375" style="2" customWidth="1"/>
    <col min="6098" max="6098" width="12.7109375" style="2" customWidth="1"/>
    <col min="6099" max="6099" width="10.28515625" style="2" customWidth="1"/>
    <col min="6100" max="6100" width="9.85546875" style="2" customWidth="1"/>
    <col min="6101" max="6101" width="8.85546875" style="2" customWidth="1"/>
    <col min="6102" max="6102" width="10.28515625" style="2" customWidth="1"/>
    <col min="6103" max="6103" width="9" style="2" customWidth="1"/>
    <col min="6104" max="6323" width="11.42578125" style="2"/>
    <col min="6324" max="6324" width="23.7109375" style="2" customWidth="1"/>
    <col min="6325" max="6325" width="11.7109375" style="2" customWidth="1"/>
    <col min="6326" max="6326" width="12.140625" style="2" customWidth="1"/>
    <col min="6327" max="6327" width="10" style="2" customWidth="1"/>
    <col min="6328" max="6328" width="9.85546875" style="2" customWidth="1"/>
    <col min="6329" max="6329" width="9.42578125" style="2" customWidth="1"/>
    <col min="6330" max="6330" width="10.28515625" style="2" customWidth="1"/>
    <col min="6331" max="6331" width="10.42578125" style="2" customWidth="1"/>
    <col min="6332" max="6332" width="12.140625" style="2" customWidth="1"/>
    <col min="6333" max="6333" width="13.28515625" style="2" customWidth="1"/>
    <col min="6334" max="6334" width="10.42578125" style="2" customWidth="1"/>
    <col min="6335" max="6335" width="9" style="2" customWidth="1"/>
    <col min="6336" max="6336" width="8.85546875" style="2" customWidth="1"/>
    <col min="6337" max="6337" width="10.5703125" style="2" customWidth="1"/>
    <col min="6338" max="6338" width="8.85546875" style="2" customWidth="1"/>
    <col min="6339" max="6339" width="11.85546875" style="2" customWidth="1"/>
    <col min="6340" max="6340" width="12.85546875" style="2" customWidth="1"/>
    <col min="6341" max="6341" width="10.140625" style="2" customWidth="1"/>
    <col min="6342" max="6342" width="9.85546875" style="2" customWidth="1"/>
    <col min="6343" max="6343" width="8.42578125" style="2" customWidth="1"/>
    <col min="6344" max="6344" width="10" style="2" customWidth="1"/>
    <col min="6345" max="6345" width="9.140625" style="2" customWidth="1"/>
    <col min="6346" max="6346" width="11.7109375" style="2" customWidth="1"/>
    <col min="6347" max="6347" width="12.7109375" style="2" customWidth="1"/>
    <col min="6348" max="6348" width="10.28515625" style="2" customWidth="1"/>
    <col min="6349" max="6349" width="9.85546875" style="2" customWidth="1"/>
    <col min="6350" max="6350" width="8.85546875" style="2" customWidth="1"/>
    <col min="6351" max="6351" width="10.28515625" style="2" customWidth="1"/>
    <col min="6352" max="6352" width="9" style="2" customWidth="1"/>
    <col min="6353" max="6353" width="11.7109375" style="2" customWidth="1"/>
    <col min="6354" max="6354" width="12.7109375" style="2" customWidth="1"/>
    <col min="6355" max="6355" width="10.28515625" style="2" customWidth="1"/>
    <col min="6356" max="6356" width="9.85546875" style="2" customWidth="1"/>
    <col min="6357" max="6357" width="8.85546875" style="2" customWidth="1"/>
    <col min="6358" max="6358" width="10.28515625" style="2" customWidth="1"/>
    <col min="6359" max="6359" width="9" style="2" customWidth="1"/>
    <col min="6360" max="6579" width="11.42578125" style="2"/>
    <col min="6580" max="6580" width="23.7109375" style="2" customWidth="1"/>
    <col min="6581" max="6581" width="11.7109375" style="2" customWidth="1"/>
    <col min="6582" max="6582" width="12.140625" style="2" customWidth="1"/>
    <col min="6583" max="6583" width="10" style="2" customWidth="1"/>
    <col min="6584" max="6584" width="9.85546875" style="2" customWidth="1"/>
    <col min="6585" max="6585" width="9.42578125" style="2" customWidth="1"/>
    <col min="6586" max="6586" width="10.28515625" style="2" customWidth="1"/>
    <col min="6587" max="6587" width="10.42578125" style="2" customWidth="1"/>
    <col min="6588" max="6588" width="12.140625" style="2" customWidth="1"/>
    <col min="6589" max="6589" width="13.28515625" style="2" customWidth="1"/>
    <col min="6590" max="6590" width="10.42578125" style="2" customWidth="1"/>
    <col min="6591" max="6591" width="9" style="2" customWidth="1"/>
    <col min="6592" max="6592" width="8.85546875" style="2" customWidth="1"/>
    <col min="6593" max="6593" width="10.5703125" style="2" customWidth="1"/>
    <col min="6594" max="6594" width="8.85546875" style="2" customWidth="1"/>
    <col min="6595" max="6595" width="11.85546875" style="2" customWidth="1"/>
    <col min="6596" max="6596" width="12.85546875" style="2" customWidth="1"/>
    <col min="6597" max="6597" width="10.140625" style="2" customWidth="1"/>
    <col min="6598" max="6598" width="9.85546875" style="2" customWidth="1"/>
    <col min="6599" max="6599" width="8.42578125" style="2" customWidth="1"/>
    <col min="6600" max="6600" width="10" style="2" customWidth="1"/>
    <col min="6601" max="6601" width="9.140625" style="2" customWidth="1"/>
    <col min="6602" max="6602" width="11.7109375" style="2" customWidth="1"/>
    <col min="6603" max="6603" width="12.7109375" style="2" customWidth="1"/>
    <col min="6604" max="6604" width="10.28515625" style="2" customWidth="1"/>
    <col min="6605" max="6605" width="9.85546875" style="2" customWidth="1"/>
    <col min="6606" max="6606" width="8.85546875" style="2" customWidth="1"/>
    <col min="6607" max="6607" width="10.28515625" style="2" customWidth="1"/>
    <col min="6608" max="6608" width="9" style="2" customWidth="1"/>
    <col min="6609" max="6609" width="11.7109375" style="2" customWidth="1"/>
    <col min="6610" max="6610" width="12.7109375" style="2" customWidth="1"/>
    <col min="6611" max="6611" width="10.28515625" style="2" customWidth="1"/>
    <col min="6612" max="6612" width="9.85546875" style="2" customWidth="1"/>
    <col min="6613" max="6613" width="8.85546875" style="2" customWidth="1"/>
    <col min="6614" max="6614" width="10.28515625" style="2" customWidth="1"/>
    <col min="6615" max="6615" width="9" style="2" customWidth="1"/>
    <col min="6616" max="6835" width="11.42578125" style="2"/>
    <col min="6836" max="6836" width="23.7109375" style="2" customWidth="1"/>
    <col min="6837" max="6837" width="11.7109375" style="2" customWidth="1"/>
    <col min="6838" max="6838" width="12.140625" style="2" customWidth="1"/>
    <col min="6839" max="6839" width="10" style="2" customWidth="1"/>
    <col min="6840" max="6840" width="9.85546875" style="2" customWidth="1"/>
    <col min="6841" max="6841" width="9.42578125" style="2" customWidth="1"/>
    <col min="6842" max="6842" width="10.28515625" style="2" customWidth="1"/>
    <col min="6843" max="6843" width="10.42578125" style="2" customWidth="1"/>
    <col min="6844" max="6844" width="12.140625" style="2" customWidth="1"/>
    <col min="6845" max="6845" width="13.28515625" style="2" customWidth="1"/>
    <col min="6846" max="6846" width="10.42578125" style="2" customWidth="1"/>
    <col min="6847" max="6847" width="9" style="2" customWidth="1"/>
    <col min="6848" max="6848" width="8.85546875" style="2" customWidth="1"/>
    <col min="6849" max="6849" width="10.5703125" style="2" customWidth="1"/>
    <col min="6850" max="6850" width="8.85546875" style="2" customWidth="1"/>
    <col min="6851" max="6851" width="11.85546875" style="2" customWidth="1"/>
    <col min="6852" max="6852" width="12.85546875" style="2" customWidth="1"/>
    <col min="6853" max="6853" width="10.140625" style="2" customWidth="1"/>
    <col min="6854" max="6854" width="9.85546875" style="2" customWidth="1"/>
    <col min="6855" max="6855" width="8.42578125" style="2" customWidth="1"/>
    <col min="6856" max="6856" width="10" style="2" customWidth="1"/>
    <col min="6857" max="6857" width="9.140625" style="2" customWidth="1"/>
    <col min="6858" max="6858" width="11.7109375" style="2" customWidth="1"/>
    <col min="6859" max="6859" width="12.7109375" style="2" customWidth="1"/>
    <col min="6860" max="6860" width="10.28515625" style="2" customWidth="1"/>
    <col min="6861" max="6861" width="9.85546875" style="2" customWidth="1"/>
    <col min="6862" max="6862" width="8.85546875" style="2" customWidth="1"/>
    <col min="6863" max="6863" width="10.28515625" style="2" customWidth="1"/>
    <col min="6864" max="6864" width="9" style="2" customWidth="1"/>
    <col min="6865" max="6865" width="11.7109375" style="2" customWidth="1"/>
    <col min="6866" max="6866" width="12.7109375" style="2" customWidth="1"/>
    <col min="6867" max="6867" width="10.28515625" style="2" customWidth="1"/>
    <col min="6868" max="6868" width="9.85546875" style="2" customWidth="1"/>
    <col min="6869" max="6869" width="8.85546875" style="2" customWidth="1"/>
    <col min="6870" max="6870" width="10.28515625" style="2" customWidth="1"/>
    <col min="6871" max="6871" width="9" style="2" customWidth="1"/>
    <col min="6872" max="7091" width="11.42578125" style="2"/>
    <col min="7092" max="7092" width="23.7109375" style="2" customWidth="1"/>
    <col min="7093" max="7093" width="11.7109375" style="2" customWidth="1"/>
    <col min="7094" max="7094" width="12.140625" style="2" customWidth="1"/>
    <col min="7095" max="7095" width="10" style="2" customWidth="1"/>
    <col min="7096" max="7096" width="9.85546875" style="2" customWidth="1"/>
    <col min="7097" max="7097" width="9.42578125" style="2" customWidth="1"/>
    <col min="7098" max="7098" width="10.28515625" style="2" customWidth="1"/>
    <col min="7099" max="7099" width="10.42578125" style="2" customWidth="1"/>
    <col min="7100" max="7100" width="12.140625" style="2" customWidth="1"/>
    <col min="7101" max="7101" width="13.28515625" style="2" customWidth="1"/>
    <col min="7102" max="7102" width="10.42578125" style="2" customWidth="1"/>
    <col min="7103" max="7103" width="9" style="2" customWidth="1"/>
    <col min="7104" max="7104" width="8.85546875" style="2" customWidth="1"/>
    <col min="7105" max="7105" width="10.5703125" style="2" customWidth="1"/>
    <col min="7106" max="7106" width="8.85546875" style="2" customWidth="1"/>
    <col min="7107" max="7107" width="11.85546875" style="2" customWidth="1"/>
    <col min="7108" max="7108" width="12.85546875" style="2" customWidth="1"/>
    <col min="7109" max="7109" width="10.140625" style="2" customWidth="1"/>
    <col min="7110" max="7110" width="9.85546875" style="2" customWidth="1"/>
    <col min="7111" max="7111" width="8.42578125" style="2" customWidth="1"/>
    <col min="7112" max="7112" width="10" style="2" customWidth="1"/>
    <col min="7113" max="7113" width="9.140625" style="2" customWidth="1"/>
    <col min="7114" max="7114" width="11.7109375" style="2" customWidth="1"/>
    <col min="7115" max="7115" width="12.7109375" style="2" customWidth="1"/>
    <col min="7116" max="7116" width="10.28515625" style="2" customWidth="1"/>
    <col min="7117" max="7117" width="9.85546875" style="2" customWidth="1"/>
    <col min="7118" max="7118" width="8.85546875" style="2" customWidth="1"/>
    <col min="7119" max="7119" width="10.28515625" style="2" customWidth="1"/>
    <col min="7120" max="7120" width="9" style="2" customWidth="1"/>
    <col min="7121" max="7121" width="11.7109375" style="2" customWidth="1"/>
    <col min="7122" max="7122" width="12.7109375" style="2" customWidth="1"/>
    <col min="7123" max="7123" width="10.28515625" style="2" customWidth="1"/>
    <col min="7124" max="7124" width="9.85546875" style="2" customWidth="1"/>
    <col min="7125" max="7125" width="8.85546875" style="2" customWidth="1"/>
    <col min="7126" max="7126" width="10.28515625" style="2" customWidth="1"/>
    <col min="7127" max="7127" width="9" style="2" customWidth="1"/>
    <col min="7128" max="7347" width="11.42578125" style="2"/>
    <col min="7348" max="7348" width="23.7109375" style="2" customWidth="1"/>
    <col min="7349" max="7349" width="11.7109375" style="2" customWidth="1"/>
    <col min="7350" max="7350" width="12.140625" style="2" customWidth="1"/>
    <col min="7351" max="7351" width="10" style="2" customWidth="1"/>
    <col min="7352" max="7352" width="9.85546875" style="2" customWidth="1"/>
    <col min="7353" max="7353" width="9.42578125" style="2" customWidth="1"/>
    <col min="7354" max="7354" width="10.28515625" style="2" customWidth="1"/>
    <col min="7355" max="7355" width="10.42578125" style="2" customWidth="1"/>
    <col min="7356" max="7356" width="12.140625" style="2" customWidth="1"/>
    <col min="7357" max="7357" width="13.28515625" style="2" customWidth="1"/>
    <col min="7358" max="7358" width="10.42578125" style="2" customWidth="1"/>
    <col min="7359" max="7359" width="9" style="2" customWidth="1"/>
    <col min="7360" max="7360" width="8.85546875" style="2" customWidth="1"/>
    <col min="7361" max="7361" width="10.5703125" style="2" customWidth="1"/>
    <col min="7362" max="7362" width="8.85546875" style="2" customWidth="1"/>
    <col min="7363" max="7363" width="11.85546875" style="2" customWidth="1"/>
    <col min="7364" max="7364" width="12.85546875" style="2" customWidth="1"/>
    <col min="7365" max="7365" width="10.140625" style="2" customWidth="1"/>
    <col min="7366" max="7366" width="9.85546875" style="2" customWidth="1"/>
    <col min="7367" max="7367" width="8.42578125" style="2" customWidth="1"/>
    <col min="7368" max="7368" width="10" style="2" customWidth="1"/>
    <col min="7369" max="7369" width="9.140625" style="2" customWidth="1"/>
    <col min="7370" max="7370" width="11.7109375" style="2" customWidth="1"/>
    <col min="7371" max="7371" width="12.7109375" style="2" customWidth="1"/>
    <col min="7372" max="7372" width="10.28515625" style="2" customWidth="1"/>
    <col min="7373" max="7373" width="9.85546875" style="2" customWidth="1"/>
    <col min="7374" max="7374" width="8.85546875" style="2" customWidth="1"/>
    <col min="7375" max="7375" width="10.28515625" style="2" customWidth="1"/>
    <col min="7376" max="7376" width="9" style="2" customWidth="1"/>
    <col min="7377" max="7377" width="11.7109375" style="2" customWidth="1"/>
    <col min="7378" max="7378" width="12.7109375" style="2" customWidth="1"/>
    <col min="7379" max="7379" width="10.28515625" style="2" customWidth="1"/>
    <col min="7380" max="7380" width="9.85546875" style="2" customWidth="1"/>
    <col min="7381" max="7381" width="8.85546875" style="2" customWidth="1"/>
    <col min="7382" max="7382" width="10.28515625" style="2" customWidth="1"/>
    <col min="7383" max="7383" width="9" style="2" customWidth="1"/>
    <col min="7384" max="7603" width="11.42578125" style="2"/>
    <col min="7604" max="7604" width="23.7109375" style="2" customWidth="1"/>
    <col min="7605" max="7605" width="11.7109375" style="2" customWidth="1"/>
    <col min="7606" max="7606" width="12.140625" style="2" customWidth="1"/>
    <col min="7607" max="7607" width="10" style="2" customWidth="1"/>
    <col min="7608" max="7608" width="9.85546875" style="2" customWidth="1"/>
    <col min="7609" max="7609" width="9.42578125" style="2" customWidth="1"/>
    <col min="7610" max="7610" width="10.28515625" style="2" customWidth="1"/>
    <col min="7611" max="7611" width="10.42578125" style="2" customWidth="1"/>
    <col min="7612" max="7612" width="12.140625" style="2" customWidth="1"/>
    <col min="7613" max="7613" width="13.28515625" style="2" customWidth="1"/>
    <col min="7614" max="7614" width="10.42578125" style="2" customWidth="1"/>
    <col min="7615" max="7615" width="9" style="2" customWidth="1"/>
    <col min="7616" max="7616" width="8.85546875" style="2" customWidth="1"/>
    <col min="7617" max="7617" width="10.5703125" style="2" customWidth="1"/>
    <col min="7618" max="7618" width="8.85546875" style="2" customWidth="1"/>
    <col min="7619" max="7619" width="11.85546875" style="2" customWidth="1"/>
    <col min="7620" max="7620" width="12.85546875" style="2" customWidth="1"/>
    <col min="7621" max="7621" width="10.140625" style="2" customWidth="1"/>
    <col min="7622" max="7622" width="9.85546875" style="2" customWidth="1"/>
    <col min="7623" max="7623" width="8.42578125" style="2" customWidth="1"/>
    <col min="7624" max="7624" width="10" style="2" customWidth="1"/>
    <col min="7625" max="7625" width="9.140625" style="2" customWidth="1"/>
    <col min="7626" max="7626" width="11.7109375" style="2" customWidth="1"/>
    <col min="7627" max="7627" width="12.7109375" style="2" customWidth="1"/>
    <col min="7628" max="7628" width="10.28515625" style="2" customWidth="1"/>
    <col min="7629" max="7629" width="9.85546875" style="2" customWidth="1"/>
    <col min="7630" max="7630" width="8.85546875" style="2" customWidth="1"/>
    <col min="7631" max="7631" width="10.28515625" style="2" customWidth="1"/>
    <col min="7632" max="7632" width="9" style="2" customWidth="1"/>
    <col min="7633" max="7633" width="11.7109375" style="2" customWidth="1"/>
    <col min="7634" max="7634" width="12.7109375" style="2" customWidth="1"/>
    <col min="7635" max="7635" width="10.28515625" style="2" customWidth="1"/>
    <col min="7636" max="7636" width="9.85546875" style="2" customWidth="1"/>
    <col min="7637" max="7637" width="8.85546875" style="2" customWidth="1"/>
    <col min="7638" max="7638" width="10.28515625" style="2" customWidth="1"/>
    <col min="7639" max="7639" width="9" style="2" customWidth="1"/>
    <col min="7640" max="7859" width="11.42578125" style="2"/>
    <col min="7860" max="7860" width="23.7109375" style="2" customWidth="1"/>
    <col min="7861" max="7861" width="11.7109375" style="2" customWidth="1"/>
    <col min="7862" max="7862" width="12.140625" style="2" customWidth="1"/>
    <col min="7863" max="7863" width="10" style="2" customWidth="1"/>
    <col min="7864" max="7864" width="9.85546875" style="2" customWidth="1"/>
    <col min="7865" max="7865" width="9.42578125" style="2" customWidth="1"/>
    <col min="7866" max="7866" width="10.28515625" style="2" customWidth="1"/>
    <col min="7867" max="7867" width="10.42578125" style="2" customWidth="1"/>
    <col min="7868" max="7868" width="12.140625" style="2" customWidth="1"/>
    <col min="7869" max="7869" width="13.28515625" style="2" customWidth="1"/>
    <col min="7870" max="7870" width="10.42578125" style="2" customWidth="1"/>
    <col min="7871" max="7871" width="9" style="2" customWidth="1"/>
    <col min="7872" max="7872" width="8.85546875" style="2" customWidth="1"/>
    <col min="7873" max="7873" width="10.5703125" style="2" customWidth="1"/>
    <col min="7874" max="7874" width="8.85546875" style="2" customWidth="1"/>
    <col min="7875" max="7875" width="11.85546875" style="2" customWidth="1"/>
    <col min="7876" max="7876" width="12.85546875" style="2" customWidth="1"/>
    <col min="7877" max="7877" width="10.140625" style="2" customWidth="1"/>
    <col min="7878" max="7878" width="9.85546875" style="2" customWidth="1"/>
    <col min="7879" max="7879" width="8.42578125" style="2" customWidth="1"/>
    <col min="7880" max="7880" width="10" style="2" customWidth="1"/>
    <col min="7881" max="7881" width="9.140625" style="2" customWidth="1"/>
    <col min="7882" max="7882" width="11.7109375" style="2" customWidth="1"/>
    <col min="7883" max="7883" width="12.7109375" style="2" customWidth="1"/>
    <col min="7884" max="7884" width="10.28515625" style="2" customWidth="1"/>
    <col min="7885" max="7885" width="9.85546875" style="2" customWidth="1"/>
    <col min="7886" max="7886" width="8.85546875" style="2" customWidth="1"/>
    <col min="7887" max="7887" width="10.28515625" style="2" customWidth="1"/>
    <col min="7888" max="7888" width="9" style="2" customWidth="1"/>
    <col min="7889" max="7889" width="11.7109375" style="2" customWidth="1"/>
    <col min="7890" max="7890" width="12.7109375" style="2" customWidth="1"/>
    <col min="7891" max="7891" width="10.28515625" style="2" customWidth="1"/>
    <col min="7892" max="7892" width="9.85546875" style="2" customWidth="1"/>
    <col min="7893" max="7893" width="8.85546875" style="2" customWidth="1"/>
    <col min="7894" max="7894" width="10.28515625" style="2" customWidth="1"/>
    <col min="7895" max="7895" width="9" style="2" customWidth="1"/>
    <col min="7896" max="8115" width="11.42578125" style="2"/>
    <col min="8116" max="8116" width="23.7109375" style="2" customWidth="1"/>
    <col min="8117" max="8117" width="11.7109375" style="2" customWidth="1"/>
    <col min="8118" max="8118" width="12.140625" style="2" customWidth="1"/>
    <col min="8119" max="8119" width="10" style="2" customWidth="1"/>
    <col min="8120" max="8120" width="9.85546875" style="2" customWidth="1"/>
    <col min="8121" max="8121" width="9.42578125" style="2" customWidth="1"/>
    <col min="8122" max="8122" width="10.28515625" style="2" customWidth="1"/>
    <col min="8123" max="8123" width="10.42578125" style="2" customWidth="1"/>
    <col min="8124" max="8124" width="12.140625" style="2" customWidth="1"/>
    <col min="8125" max="8125" width="13.28515625" style="2" customWidth="1"/>
    <col min="8126" max="8126" width="10.42578125" style="2" customWidth="1"/>
    <col min="8127" max="8127" width="9" style="2" customWidth="1"/>
    <col min="8128" max="8128" width="8.85546875" style="2" customWidth="1"/>
    <col min="8129" max="8129" width="10.5703125" style="2" customWidth="1"/>
    <col min="8130" max="8130" width="8.85546875" style="2" customWidth="1"/>
    <col min="8131" max="8131" width="11.85546875" style="2" customWidth="1"/>
    <col min="8132" max="8132" width="12.85546875" style="2" customWidth="1"/>
    <col min="8133" max="8133" width="10.140625" style="2" customWidth="1"/>
    <col min="8134" max="8134" width="9.85546875" style="2" customWidth="1"/>
    <col min="8135" max="8135" width="8.42578125" style="2" customWidth="1"/>
    <col min="8136" max="8136" width="10" style="2" customWidth="1"/>
    <col min="8137" max="8137" width="9.140625" style="2" customWidth="1"/>
    <col min="8138" max="8138" width="11.7109375" style="2" customWidth="1"/>
    <col min="8139" max="8139" width="12.7109375" style="2" customWidth="1"/>
    <col min="8140" max="8140" width="10.28515625" style="2" customWidth="1"/>
    <col min="8141" max="8141" width="9.85546875" style="2" customWidth="1"/>
    <col min="8142" max="8142" width="8.85546875" style="2" customWidth="1"/>
    <col min="8143" max="8143" width="10.28515625" style="2" customWidth="1"/>
    <col min="8144" max="8144" width="9" style="2" customWidth="1"/>
    <col min="8145" max="8145" width="11.7109375" style="2" customWidth="1"/>
    <col min="8146" max="8146" width="12.7109375" style="2" customWidth="1"/>
    <col min="8147" max="8147" width="10.28515625" style="2" customWidth="1"/>
    <col min="8148" max="8148" width="9.85546875" style="2" customWidth="1"/>
    <col min="8149" max="8149" width="8.85546875" style="2" customWidth="1"/>
    <col min="8150" max="8150" width="10.28515625" style="2" customWidth="1"/>
    <col min="8151" max="8151" width="9" style="2" customWidth="1"/>
    <col min="8152" max="8371" width="11.42578125" style="2"/>
    <col min="8372" max="8372" width="23.7109375" style="2" customWidth="1"/>
    <col min="8373" max="8373" width="11.7109375" style="2" customWidth="1"/>
    <col min="8374" max="8374" width="12.140625" style="2" customWidth="1"/>
    <col min="8375" max="8375" width="10" style="2" customWidth="1"/>
    <col min="8376" max="8376" width="9.85546875" style="2" customWidth="1"/>
    <col min="8377" max="8377" width="9.42578125" style="2" customWidth="1"/>
    <col min="8378" max="8378" width="10.28515625" style="2" customWidth="1"/>
    <col min="8379" max="8379" width="10.42578125" style="2" customWidth="1"/>
    <col min="8380" max="8380" width="12.140625" style="2" customWidth="1"/>
    <col min="8381" max="8381" width="13.28515625" style="2" customWidth="1"/>
    <col min="8382" max="8382" width="10.42578125" style="2" customWidth="1"/>
    <col min="8383" max="8383" width="9" style="2" customWidth="1"/>
    <col min="8384" max="8384" width="8.85546875" style="2" customWidth="1"/>
    <col min="8385" max="8385" width="10.5703125" style="2" customWidth="1"/>
    <col min="8386" max="8386" width="8.85546875" style="2" customWidth="1"/>
    <col min="8387" max="8387" width="11.85546875" style="2" customWidth="1"/>
    <col min="8388" max="8388" width="12.85546875" style="2" customWidth="1"/>
    <col min="8389" max="8389" width="10.140625" style="2" customWidth="1"/>
    <col min="8390" max="8390" width="9.85546875" style="2" customWidth="1"/>
    <col min="8391" max="8391" width="8.42578125" style="2" customWidth="1"/>
    <col min="8392" max="8392" width="10" style="2" customWidth="1"/>
    <col min="8393" max="8393" width="9.140625" style="2" customWidth="1"/>
    <col min="8394" max="8394" width="11.7109375" style="2" customWidth="1"/>
    <col min="8395" max="8395" width="12.7109375" style="2" customWidth="1"/>
    <col min="8396" max="8396" width="10.28515625" style="2" customWidth="1"/>
    <col min="8397" max="8397" width="9.85546875" style="2" customWidth="1"/>
    <col min="8398" max="8398" width="8.85546875" style="2" customWidth="1"/>
    <col min="8399" max="8399" width="10.28515625" style="2" customWidth="1"/>
    <col min="8400" max="8400" width="9" style="2" customWidth="1"/>
    <col min="8401" max="8401" width="11.7109375" style="2" customWidth="1"/>
    <col min="8402" max="8402" width="12.7109375" style="2" customWidth="1"/>
    <col min="8403" max="8403" width="10.28515625" style="2" customWidth="1"/>
    <col min="8404" max="8404" width="9.85546875" style="2" customWidth="1"/>
    <col min="8405" max="8405" width="8.85546875" style="2" customWidth="1"/>
    <col min="8406" max="8406" width="10.28515625" style="2" customWidth="1"/>
    <col min="8407" max="8407" width="9" style="2" customWidth="1"/>
    <col min="8408" max="8627" width="11.42578125" style="2"/>
    <col min="8628" max="8628" width="23.7109375" style="2" customWidth="1"/>
    <col min="8629" max="8629" width="11.7109375" style="2" customWidth="1"/>
    <col min="8630" max="8630" width="12.140625" style="2" customWidth="1"/>
    <col min="8631" max="8631" width="10" style="2" customWidth="1"/>
    <col min="8632" max="8632" width="9.85546875" style="2" customWidth="1"/>
    <col min="8633" max="8633" width="9.42578125" style="2" customWidth="1"/>
    <col min="8634" max="8634" width="10.28515625" style="2" customWidth="1"/>
    <col min="8635" max="8635" width="10.42578125" style="2" customWidth="1"/>
    <col min="8636" max="8636" width="12.140625" style="2" customWidth="1"/>
    <col min="8637" max="8637" width="13.28515625" style="2" customWidth="1"/>
    <col min="8638" max="8638" width="10.42578125" style="2" customWidth="1"/>
    <col min="8639" max="8639" width="9" style="2" customWidth="1"/>
    <col min="8640" max="8640" width="8.85546875" style="2" customWidth="1"/>
    <col min="8641" max="8641" width="10.5703125" style="2" customWidth="1"/>
    <col min="8642" max="8642" width="8.85546875" style="2" customWidth="1"/>
    <col min="8643" max="8643" width="11.85546875" style="2" customWidth="1"/>
    <col min="8644" max="8644" width="12.85546875" style="2" customWidth="1"/>
    <col min="8645" max="8645" width="10.140625" style="2" customWidth="1"/>
    <col min="8646" max="8646" width="9.85546875" style="2" customWidth="1"/>
    <col min="8647" max="8647" width="8.42578125" style="2" customWidth="1"/>
    <col min="8648" max="8648" width="10" style="2" customWidth="1"/>
    <col min="8649" max="8649" width="9.140625" style="2" customWidth="1"/>
    <col min="8650" max="8650" width="11.7109375" style="2" customWidth="1"/>
    <col min="8651" max="8651" width="12.7109375" style="2" customWidth="1"/>
    <col min="8652" max="8652" width="10.28515625" style="2" customWidth="1"/>
    <col min="8653" max="8653" width="9.85546875" style="2" customWidth="1"/>
    <col min="8654" max="8654" width="8.85546875" style="2" customWidth="1"/>
    <col min="8655" max="8655" width="10.28515625" style="2" customWidth="1"/>
    <col min="8656" max="8656" width="9" style="2" customWidth="1"/>
    <col min="8657" max="8657" width="11.7109375" style="2" customWidth="1"/>
    <col min="8658" max="8658" width="12.7109375" style="2" customWidth="1"/>
    <col min="8659" max="8659" width="10.28515625" style="2" customWidth="1"/>
    <col min="8660" max="8660" width="9.85546875" style="2" customWidth="1"/>
    <col min="8661" max="8661" width="8.85546875" style="2" customWidth="1"/>
    <col min="8662" max="8662" width="10.28515625" style="2" customWidth="1"/>
    <col min="8663" max="8663" width="9" style="2" customWidth="1"/>
    <col min="8664" max="8883" width="11.42578125" style="2"/>
    <col min="8884" max="8884" width="23.7109375" style="2" customWidth="1"/>
    <col min="8885" max="8885" width="11.7109375" style="2" customWidth="1"/>
    <col min="8886" max="8886" width="12.140625" style="2" customWidth="1"/>
    <col min="8887" max="8887" width="10" style="2" customWidth="1"/>
    <col min="8888" max="8888" width="9.85546875" style="2" customWidth="1"/>
    <col min="8889" max="8889" width="9.42578125" style="2" customWidth="1"/>
    <col min="8890" max="8890" width="10.28515625" style="2" customWidth="1"/>
    <col min="8891" max="8891" width="10.42578125" style="2" customWidth="1"/>
    <col min="8892" max="8892" width="12.140625" style="2" customWidth="1"/>
    <col min="8893" max="8893" width="13.28515625" style="2" customWidth="1"/>
    <col min="8894" max="8894" width="10.42578125" style="2" customWidth="1"/>
    <col min="8895" max="8895" width="9" style="2" customWidth="1"/>
    <col min="8896" max="8896" width="8.85546875" style="2" customWidth="1"/>
    <col min="8897" max="8897" width="10.5703125" style="2" customWidth="1"/>
    <col min="8898" max="8898" width="8.85546875" style="2" customWidth="1"/>
    <col min="8899" max="8899" width="11.85546875" style="2" customWidth="1"/>
    <col min="8900" max="8900" width="12.85546875" style="2" customWidth="1"/>
    <col min="8901" max="8901" width="10.140625" style="2" customWidth="1"/>
    <col min="8902" max="8902" width="9.85546875" style="2" customWidth="1"/>
    <col min="8903" max="8903" width="8.42578125" style="2" customWidth="1"/>
    <col min="8904" max="8904" width="10" style="2" customWidth="1"/>
    <col min="8905" max="8905" width="9.140625" style="2" customWidth="1"/>
    <col min="8906" max="8906" width="11.7109375" style="2" customWidth="1"/>
    <col min="8907" max="8907" width="12.7109375" style="2" customWidth="1"/>
    <col min="8908" max="8908" width="10.28515625" style="2" customWidth="1"/>
    <col min="8909" max="8909" width="9.85546875" style="2" customWidth="1"/>
    <col min="8910" max="8910" width="8.85546875" style="2" customWidth="1"/>
    <col min="8911" max="8911" width="10.28515625" style="2" customWidth="1"/>
    <col min="8912" max="8912" width="9" style="2" customWidth="1"/>
    <col min="8913" max="8913" width="11.7109375" style="2" customWidth="1"/>
    <col min="8914" max="8914" width="12.7109375" style="2" customWidth="1"/>
    <col min="8915" max="8915" width="10.28515625" style="2" customWidth="1"/>
    <col min="8916" max="8916" width="9.85546875" style="2" customWidth="1"/>
    <col min="8917" max="8917" width="8.85546875" style="2" customWidth="1"/>
    <col min="8918" max="8918" width="10.28515625" style="2" customWidth="1"/>
    <col min="8919" max="8919" width="9" style="2" customWidth="1"/>
    <col min="8920" max="9139" width="11.42578125" style="2"/>
    <col min="9140" max="9140" width="23.7109375" style="2" customWidth="1"/>
    <col min="9141" max="9141" width="11.7109375" style="2" customWidth="1"/>
    <col min="9142" max="9142" width="12.140625" style="2" customWidth="1"/>
    <col min="9143" max="9143" width="10" style="2" customWidth="1"/>
    <col min="9144" max="9144" width="9.85546875" style="2" customWidth="1"/>
    <col min="9145" max="9145" width="9.42578125" style="2" customWidth="1"/>
    <col min="9146" max="9146" width="10.28515625" style="2" customWidth="1"/>
    <col min="9147" max="9147" width="10.42578125" style="2" customWidth="1"/>
    <col min="9148" max="9148" width="12.140625" style="2" customWidth="1"/>
    <col min="9149" max="9149" width="13.28515625" style="2" customWidth="1"/>
    <col min="9150" max="9150" width="10.42578125" style="2" customWidth="1"/>
    <col min="9151" max="9151" width="9" style="2" customWidth="1"/>
    <col min="9152" max="9152" width="8.85546875" style="2" customWidth="1"/>
    <col min="9153" max="9153" width="10.5703125" style="2" customWidth="1"/>
    <col min="9154" max="9154" width="8.85546875" style="2" customWidth="1"/>
    <col min="9155" max="9155" width="11.85546875" style="2" customWidth="1"/>
    <col min="9156" max="9156" width="12.85546875" style="2" customWidth="1"/>
    <col min="9157" max="9157" width="10.140625" style="2" customWidth="1"/>
    <col min="9158" max="9158" width="9.85546875" style="2" customWidth="1"/>
    <col min="9159" max="9159" width="8.42578125" style="2" customWidth="1"/>
    <col min="9160" max="9160" width="10" style="2" customWidth="1"/>
    <col min="9161" max="9161" width="9.140625" style="2" customWidth="1"/>
    <col min="9162" max="9162" width="11.7109375" style="2" customWidth="1"/>
    <col min="9163" max="9163" width="12.7109375" style="2" customWidth="1"/>
    <col min="9164" max="9164" width="10.28515625" style="2" customWidth="1"/>
    <col min="9165" max="9165" width="9.85546875" style="2" customWidth="1"/>
    <col min="9166" max="9166" width="8.85546875" style="2" customWidth="1"/>
    <col min="9167" max="9167" width="10.28515625" style="2" customWidth="1"/>
    <col min="9168" max="9168" width="9" style="2" customWidth="1"/>
    <col min="9169" max="9169" width="11.7109375" style="2" customWidth="1"/>
    <col min="9170" max="9170" width="12.7109375" style="2" customWidth="1"/>
    <col min="9171" max="9171" width="10.28515625" style="2" customWidth="1"/>
    <col min="9172" max="9172" width="9.85546875" style="2" customWidth="1"/>
    <col min="9173" max="9173" width="8.85546875" style="2" customWidth="1"/>
    <col min="9174" max="9174" width="10.28515625" style="2" customWidth="1"/>
    <col min="9175" max="9175" width="9" style="2" customWidth="1"/>
    <col min="9176" max="9395" width="11.42578125" style="2"/>
    <col min="9396" max="9396" width="23.7109375" style="2" customWidth="1"/>
    <col min="9397" max="9397" width="11.7109375" style="2" customWidth="1"/>
    <col min="9398" max="9398" width="12.140625" style="2" customWidth="1"/>
    <col min="9399" max="9399" width="10" style="2" customWidth="1"/>
    <col min="9400" max="9400" width="9.85546875" style="2" customWidth="1"/>
    <col min="9401" max="9401" width="9.42578125" style="2" customWidth="1"/>
    <col min="9402" max="9402" width="10.28515625" style="2" customWidth="1"/>
    <col min="9403" max="9403" width="10.42578125" style="2" customWidth="1"/>
    <col min="9404" max="9404" width="12.140625" style="2" customWidth="1"/>
    <col min="9405" max="9405" width="13.28515625" style="2" customWidth="1"/>
    <col min="9406" max="9406" width="10.42578125" style="2" customWidth="1"/>
    <col min="9407" max="9407" width="9" style="2" customWidth="1"/>
    <col min="9408" max="9408" width="8.85546875" style="2" customWidth="1"/>
    <col min="9409" max="9409" width="10.5703125" style="2" customWidth="1"/>
    <col min="9410" max="9410" width="8.85546875" style="2" customWidth="1"/>
    <col min="9411" max="9411" width="11.85546875" style="2" customWidth="1"/>
    <col min="9412" max="9412" width="12.85546875" style="2" customWidth="1"/>
    <col min="9413" max="9413" width="10.140625" style="2" customWidth="1"/>
    <col min="9414" max="9414" width="9.85546875" style="2" customWidth="1"/>
    <col min="9415" max="9415" width="8.42578125" style="2" customWidth="1"/>
    <col min="9416" max="9416" width="10" style="2" customWidth="1"/>
    <col min="9417" max="9417" width="9.140625" style="2" customWidth="1"/>
    <col min="9418" max="9418" width="11.7109375" style="2" customWidth="1"/>
    <col min="9419" max="9419" width="12.7109375" style="2" customWidth="1"/>
    <col min="9420" max="9420" width="10.28515625" style="2" customWidth="1"/>
    <col min="9421" max="9421" width="9.85546875" style="2" customWidth="1"/>
    <col min="9422" max="9422" width="8.85546875" style="2" customWidth="1"/>
    <col min="9423" max="9423" width="10.28515625" style="2" customWidth="1"/>
    <col min="9424" max="9424" width="9" style="2" customWidth="1"/>
    <col min="9425" max="9425" width="11.7109375" style="2" customWidth="1"/>
    <col min="9426" max="9426" width="12.7109375" style="2" customWidth="1"/>
    <col min="9427" max="9427" width="10.28515625" style="2" customWidth="1"/>
    <col min="9428" max="9428" width="9.85546875" style="2" customWidth="1"/>
    <col min="9429" max="9429" width="8.85546875" style="2" customWidth="1"/>
    <col min="9430" max="9430" width="10.28515625" style="2" customWidth="1"/>
    <col min="9431" max="9431" width="9" style="2" customWidth="1"/>
    <col min="9432" max="9651" width="11.42578125" style="2"/>
    <col min="9652" max="9652" width="23.7109375" style="2" customWidth="1"/>
    <col min="9653" max="9653" width="11.7109375" style="2" customWidth="1"/>
    <col min="9654" max="9654" width="12.140625" style="2" customWidth="1"/>
    <col min="9655" max="9655" width="10" style="2" customWidth="1"/>
    <col min="9656" max="9656" width="9.85546875" style="2" customWidth="1"/>
    <col min="9657" max="9657" width="9.42578125" style="2" customWidth="1"/>
    <col min="9658" max="9658" width="10.28515625" style="2" customWidth="1"/>
    <col min="9659" max="9659" width="10.42578125" style="2" customWidth="1"/>
    <col min="9660" max="9660" width="12.140625" style="2" customWidth="1"/>
    <col min="9661" max="9661" width="13.28515625" style="2" customWidth="1"/>
    <col min="9662" max="9662" width="10.42578125" style="2" customWidth="1"/>
    <col min="9663" max="9663" width="9" style="2" customWidth="1"/>
    <col min="9664" max="9664" width="8.85546875" style="2" customWidth="1"/>
    <col min="9665" max="9665" width="10.5703125" style="2" customWidth="1"/>
    <col min="9666" max="9666" width="8.85546875" style="2" customWidth="1"/>
    <col min="9667" max="9667" width="11.85546875" style="2" customWidth="1"/>
    <col min="9668" max="9668" width="12.85546875" style="2" customWidth="1"/>
    <col min="9669" max="9669" width="10.140625" style="2" customWidth="1"/>
    <col min="9670" max="9670" width="9.85546875" style="2" customWidth="1"/>
    <col min="9671" max="9671" width="8.42578125" style="2" customWidth="1"/>
    <col min="9672" max="9672" width="10" style="2" customWidth="1"/>
    <col min="9673" max="9673" width="9.140625" style="2" customWidth="1"/>
    <col min="9674" max="9674" width="11.7109375" style="2" customWidth="1"/>
    <col min="9675" max="9675" width="12.7109375" style="2" customWidth="1"/>
    <col min="9676" max="9676" width="10.28515625" style="2" customWidth="1"/>
    <col min="9677" max="9677" width="9.85546875" style="2" customWidth="1"/>
    <col min="9678" max="9678" width="8.85546875" style="2" customWidth="1"/>
    <col min="9679" max="9679" width="10.28515625" style="2" customWidth="1"/>
    <col min="9680" max="9680" width="9" style="2" customWidth="1"/>
    <col min="9681" max="9681" width="11.7109375" style="2" customWidth="1"/>
    <col min="9682" max="9682" width="12.7109375" style="2" customWidth="1"/>
    <col min="9683" max="9683" width="10.28515625" style="2" customWidth="1"/>
    <col min="9684" max="9684" width="9.85546875" style="2" customWidth="1"/>
    <col min="9685" max="9685" width="8.85546875" style="2" customWidth="1"/>
    <col min="9686" max="9686" width="10.28515625" style="2" customWidth="1"/>
    <col min="9687" max="9687" width="9" style="2" customWidth="1"/>
    <col min="9688" max="9907" width="11.42578125" style="2"/>
    <col min="9908" max="9908" width="23.7109375" style="2" customWidth="1"/>
    <col min="9909" max="9909" width="11.7109375" style="2" customWidth="1"/>
    <col min="9910" max="9910" width="12.140625" style="2" customWidth="1"/>
    <col min="9911" max="9911" width="10" style="2" customWidth="1"/>
    <col min="9912" max="9912" width="9.85546875" style="2" customWidth="1"/>
    <col min="9913" max="9913" width="9.42578125" style="2" customWidth="1"/>
    <col min="9914" max="9914" width="10.28515625" style="2" customWidth="1"/>
    <col min="9915" max="9915" width="10.42578125" style="2" customWidth="1"/>
    <col min="9916" max="9916" width="12.140625" style="2" customWidth="1"/>
    <col min="9917" max="9917" width="13.28515625" style="2" customWidth="1"/>
    <col min="9918" max="9918" width="10.42578125" style="2" customWidth="1"/>
    <col min="9919" max="9919" width="9" style="2" customWidth="1"/>
    <col min="9920" max="9920" width="8.85546875" style="2" customWidth="1"/>
    <col min="9921" max="9921" width="10.5703125" style="2" customWidth="1"/>
    <col min="9922" max="9922" width="8.85546875" style="2" customWidth="1"/>
    <col min="9923" max="9923" width="11.85546875" style="2" customWidth="1"/>
    <col min="9924" max="9924" width="12.85546875" style="2" customWidth="1"/>
    <col min="9925" max="9925" width="10.140625" style="2" customWidth="1"/>
    <col min="9926" max="9926" width="9.85546875" style="2" customWidth="1"/>
    <col min="9927" max="9927" width="8.42578125" style="2" customWidth="1"/>
    <col min="9928" max="9928" width="10" style="2" customWidth="1"/>
    <col min="9929" max="9929" width="9.140625" style="2" customWidth="1"/>
    <col min="9930" max="9930" width="11.7109375" style="2" customWidth="1"/>
    <col min="9931" max="9931" width="12.7109375" style="2" customWidth="1"/>
    <col min="9932" max="9932" width="10.28515625" style="2" customWidth="1"/>
    <col min="9933" max="9933" width="9.85546875" style="2" customWidth="1"/>
    <col min="9934" max="9934" width="8.85546875" style="2" customWidth="1"/>
    <col min="9935" max="9935" width="10.28515625" style="2" customWidth="1"/>
    <col min="9936" max="9936" width="9" style="2" customWidth="1"/>
    <col min="9937" max="9937" width="11.7109375" style="2" customWidth="1"/>
    <col min="9938" max="9938" width="12.7109375" style="2" customWidth="1"/>
    <col min="9939" max="9939" width="10.28515625" style="2" customWidth="1"/>
    <col min="9940" max="9940" width="9.85546875" style="2" customWidth="1"/>
    <col min="9941" max="9941" width="8.85546875" style="2" customWidth="1"/>
    <col min="9942" max="9942" width="10.28515625" style="2" customWidth="1"/>
    <col min="9943" max="9943" width="9" style="2" customWidth="1"/>
    <col min="9944" max="10163" width="11.42578125" style="2"/>
    <col min="10164" max="10164" width="23.7109375" style="2" customWidth="1"/>
    <col min="10165" max="10165" width="11.7109375" style="2" customWidth="1"/>
    <col min="10166" max="10166" width="12.140625" style="2" customWidth="1"/>
    <col min="10167" max="10167" width="10" style="2" customWidth="1"/>
    <col min="10168" max="10168" width="9.85546875" style="2" customWidth="1"/>
    <col min="10169" max="10169" width="9.42578125" style="2" customWidth="1"/>
    <col min="10170" max="10170" width="10.28515625" style="2" customWidth="1"/>
    <col min="10171" max="10171" width="10.42578125" style="2" customWidth="1"/>
    <col min="10172" max="10172" width="12.140625" style="2" customWidth="1"/>
    <col min="10173" max="10173" width="13.28515625" style="2" customWidth="1"/>
    <col min="10174" max="10174" width="10.42578125" style="2" customWidth="1"/>
    <col min="10175" max="10175" width="9" style="2" customWidth="1"/>
    <col min="10176" max="10176" width="8.85546875" style="2" customWidth="1"/>
    <col min="10177" max="10177" width="10.5703125" style="2" customWidth="1"/>
    <col min="10178" max="10178" width="8.85546875" style="2" customWidth="1"/>
    <col min="10179" max="10179" width="11.85546875" style="2" customWidth="1"/>
    <col min="10180" max="10180" width="12.85546875" style="2" customWidth="1"/>
    <col min="10181" max="10181" width="10.140625" style="2" customWidth="1"/>
    <col min="10182" max="10182" width="9.85546875" style="2" customWidth="1"/>
    <col min="10183" max="10183" width="8.42578125" style="2" customWidth="1"/>
    <col min="10184" max="10184" width="10" style="2" customWidth="1"/>
    <col min="10185" max="10185" width="9.140625" style="2" customWidth="1"/>
    <col min="10186" max="10186" width="11.7109375" style="2" customWidth="1"/>
    <col min="10187" max="10187" width="12.7109375" style="2" customWidth="1"/>
    <col min="10188" max="10188" width="10.28515625" style="2" customWidth="1"/>
    <col min="10189" max="10189" width="9.85546875" style="2" customWidth="1"/>
    <col min="10190" max="10190" width="8.85546875" style="2" customWidth="1"/>
    <col min="10191" max="10191" width="10.28515625" style="2" customWidth="1"/>
    <col min="10192" max="10192" width="9" style="2" customWidth="1"/>
    <col min="10193" max="10193" width="11.7109375" style="2" customWidth="1"/>
    <col min="10194" max="10194" width="12.7109375" style="2" customWidth="1"/>
    <col min="10195" max="10195" width="10.28515625" style="2" customWidth="1"/>
    <col min="10196" max="10196" width="9.85546875" style="2" customWidth="1"/>
    <col min="10197" max="10197" width="8.85546875" style="2" customWidth="1"/>
    <col min="10198" max="10198" width="10.28515625" style="2" customWidth="1"/>
    <col min="10199" max="10199" width="9" style="2" customWidth="1"/>
    <col min="10200" max="10419" width="11.42578125" style="2"/>
    <col min="10420" max="10420" width="23.7109375" style="2" customWidth="1"/>
    <col min="10421" max="10421" width="11.7109375" style="2" customWidth="1"/>
    <col min="10422" max="10422" width="12.140625" style="2" customWidth="1"/>
    <col min="10423" max="10423" width="10" style="2" customWidth="1"/>
    <col min="10424" max="10424" width="9.85546875" style="2" customWidth="1"/>
    <col min="10425" max="10425" width="9.42578125" style="2" customWidth="1"/>
    <col min="10426" max="10426" width="10.28515625" style="2" customWidth="1"/>
    <col min="10427" max="10427" width="10.42578125" style="2" customWidth="1"/>
    <col min="10428" max="10428" width="12.140625" style="2" customWidth="1"/>
    <col min="10429" max="10429" width="13.28515625" style="2" customWidth="1"/>
    <col min="10430" max="10430" width="10.42578125" style="2" customWidth="1"/>
    <col min="10431" max="10431" width="9" style="2" customWidth="1"/>
    <col min="10432" max="10432" width="8.85546875" style="2" customWidth="1"/>
    <col min="10433" max="10433" width="10.5703125" style="2" customWidth="1"/>
    <col min="10434" max="10434" width="8.85546875" style="2" customWidth="1"/>
    <col min="10435" max="10435" width="11.85546875" style="2" customWidth="1"/>
    <col min="10436" max="10436" width="12.85546875" style="2" customWidth="1"/>
    <col min="10437" max="10437" width="10.140625" style="2" customWidth="1"/>
    <col min="10438" max="10438" width="9.85546875" style="2" customWidth="1"/>
    <col min="10439" max="10439" width="8.42578125" style="2" customWidth="1"/>
    <col min="10440" max="10440" width="10" style="2" customWidth="1"/>
    <col min="10441" max="10441" width="9.140625" style="2" customWidth="1"/>
    <col min="10442" max="10442" width="11.7109375" style="2" customWidth="1"/>
    <col min="10443" max="10443" width="12.7109375" style="2" customWidth="1"/>
    <col min="10444" max="10444" width="10.28515625" style="2" customWidth="1"/>
    <col min="10445" max="10445" width="9.85546875" style="2" customWidth="1"/>
    <col min="10446" max="10446" width="8.85546875" style="2" customWidth="1"/>
    <col min="10447" max="10447" width="10.28515625" style="2" customWidth="1"/>
    <col min="10448" max="10448" width="9" style="2" customWidth="1"/>
    <col min="10449" max="10449" width="11.7109375" style="2" customWidth="1"/>
    <col min="10450" max="10450" width="12.7109375" style="2" customWidth="1"/>
    <col min="10451" max="10451" width="10.28515625" style="2" customWidth="1"/>
    <col min="10452" max="10452" width="9.85546875" style="2" customWidth="1"/>
    <col min="10453" max="10453" width="8.85546875" style="2" customWidth="1"/>
    <col min="10454" max="10454" width="10.28515625" style="2" customWidth="1"/>
    <col min="10455" max="10455" width="9" style="2" customWidth="1"/>
    <col min="10456" max="10675" width="11.42578125" style="2"/>
    <col min="10676" max="10676" width="23.7109375" style="2" customWidth="1"/>
    <col min="10677" max="10677" width="11.7109375" style="2" customWidth="1"/>
    <col min="10678" max="10678" width="12.140625" style="2" customWidth="1"/>
    <col min="10679" max="10679" width="10" style="2" customWidth="1"/>
    <col min="10680" max="10680" width="9.85546875" style="2" customWidth="1"/>
    <col min="10681" max="10681" width="9.42578125" style="2" customWidth="1"/>
    <col min="10682" max="10682" width="10.28515625" style="2" customWidth="1"/>
    <col min="10683" max="10683" width="10.42578125" style="2" customWidth="1"/>
    <col min="10684" max="10684" width="12.140625" style="2" customWidth="1"/>
    <col min="10685" max="10685" width="13.28515625" style="2" customWidth="1"/>
    <col min="10686" max="10686" width="10.42578125" style="2" customWidth="1"/>
    <col min="10687" max="10687" width="9" style="2" customWidth="1"/>
    <col min="10688" max="10688" width="8.85546875" style="2" customWidth="1"/>
    <col min="10689" max="10689" width="10.5703125" style="2" customWidth="1"/>
    <col min="10690" max="10690" width="8.85546875" style="2" customWidth="1"/>
    <col min="10691" max="10691" width="11.85546875" style="2" customWidth="1"/>
    <col min="10692" max="10692" width="12.85546875" style="2" customWidth="1"/>
    <col min="10693" max="10693" width="10.140625" style="2" customWidth="1"/>
    <col min="10694" max="10694" width="9.85546875" style="2" customWidth="1"/>
    <col min="10695" max="10695" width="8.42578125" style="2" customWidth="1"/>
    <col min="10696" max="10696" width="10" style="2" customWidth="1"/>
    <col min="10697" max="10697" width="9.140625" style="2" customWidth="1"/>
    <col min="10698" max="10698" width="11.7109375" style="2" customWidth="1"/>
    <col min="10699" max="10699" width="12.7109375" style="2" customWidth="1"/>
    <col min="10700" max="10700" width="10.28515625" style="2" customWidth="1"/>
    <col min="10701" max="10701" width="9.85546875" style="2" customWidth="1"/>
    <col min="10702" max="10702" width="8.85546875" style="2" customWidth="1"/>
    <col min="10703" max="10703" width="10.28515625" style="2" customWidth="1"/>
    <col min="10704" max="10704" width="9" style="2" customWidth="1"/>
    <col min="10705" max="10705" width="11.7109375" style="2" customWidth="1"/>
    <col min="10706" max="10706" width="12.7109375" style="2" customWidth="1"/>
    <col min="10707" max="10707" width="10.28515625" style="2" customWidth="1"/>
    <col min="10708" max="10708" width="9.85546875" style="2" customWidth="1"/>
    <col min="10709" max="10709" width="8.85546875" style="2" customWidth="1"/>
    <col min="10710" max="10710" width="10.28515625" style="2" customWidth="1"/>
    <col min="10711" max="10711" width="9" style="2" customWidth="1"/>
    <col min="10712" max="10931" width="11.42578125" style="2"/>
    <col min="10932" max="10932" width="23.7109375" style="2" customWidth="1"/>
    <col min="10933" max="10933" width="11.7109375" style="2" customWidth="1"/>
    <col min="10934" max="10934" width="12.140625" style="2" customWidth="1"/>
    <col min="10935" max="10935" width="10" style="2" customWidth="1"/>
    <col min="10936" max="10936" width="9.85546875" style="2" customWidth="1"/>
    <col min="10937" max="10937" width="9.42578125" style="2" customWidth="1"/>
    <col min="10938" max="10938" width="10.28515625" style="2" customWidth="1"/>
    <col min="10939" max="10939" width="10.42578125" style="2" customWidth="1"/>
    <col min="10940" max="10940" width="12.140625" style="2" customWidth="1"/>
    <col min="10941" max="10941" width="13.28515625" style="2" customWidth="1"/>
    <col min="10942" max="10942" width="10.42578125" style="2" customWidth="1"/>
    <col min="10943" max="10943" width="9" style="2" customWidth="1"/>
    <col min="10944" max="10944" width="8.85546875" style="2" customWidth="1"/>
    <col min="10945" max="10945" width="10.5703125" style="2" customWidth="1"/>
    <col min="10946" max="10946" width="8.85546875" style="2" customWidth="1"/>
    <col min="10947" max="10947" width="11.85546875" style="2" customWidth="1"/>
    <col min="10948" max="10948" width="12.85546875" style="2" customWidth="1"/>
    <col min="10949" max="10949" width="10.140625" style="2" customWidth="1"/>
    <col min="10950" max="10950" width="9.85546875" style="2" customWidth="1"/>
    <col min="10951" max="10951" width="8.42578125" style="2" customWidth="1"/>
    <col min="10952" max="10952" width="10" style="2" customWidth="1"/>
    <col min="10953" max="10953" width="9.140625" style="2" customWidth="1"/>
    <col min="10954" max="10954" width="11.7109375" style="2" customWidth="1"/>
    <col min="10955" max="10955" width="12.7109375" style="2" customWidth="1"/>
    <col min="10956" max="10956" width="10.28515625" style="2" customWidth="1"/>
    <col min="10957" max="10957" width="9.85546875" style="2" customWidth="1"/>
    <col min="10958" max="10958" width="8.85546875" style="2" customWidth="1"/>
    <col min="10959" max="10959" width="10.28515625" style="2" customWidth="1"/>
    <col min="10960" max="10960" width="9" style="2" customWidth="1"/>
    <col min="10961" max="10961" width="11.7109375" style="2" customWidth="1"/>
    <col min="10962" max="10962" width="12.7109375" style="2" customWidth="1"/>
    <col min="10963" max="10963" width="10.28515625" style="2" customWidth="1"/>
    <col min="10964" max="10964" width="9.85546875" style="2" customWidth="1"/>
    <col min="10965" max="10965" width="8.85546875" style="2" customWidth="1"/>
    <col min="10966" max="10966" width="10.28515625" style="2" customWidth="1"/>
    <col min="10967" max="10967" width="9" style="2" customWidth="1"/>
    <col min="10968" max="11187" width="11.42578125" style="2"/>
    <col min="11188" max="11188" width="23.7109375" style="2" customWidth="1"/>
    <col min="11189" max="11189" width="11.7109375" style="2" customWidth="1"/>
    <col min="11190" max="11190" width="12.140625" style="2" customWidth="1"/>
    <col min="11191" max="11191" width="10" style="2" customWidth="1"/>
    <col min="11192" max="11192" width="9.85546875" style="2" customWidth="1"/>
    <col min="11193" max="11193" width="9.42578125" style="2" customWidth="1"/>
    <col min="11194" max="11194" width="10.28515625" style="2" customWidth="1"/>
    <col min="11195" max="11195" width="10.42578125" style="2" customWidth="1"/>
    <col min="11196" max="11196" width="12.140625" style="2" customWidth="1"/>
    <col min="11197" max="11197" width="13.28515625" style="2" customWidth="1"/>
    <col min="11198" max="11198" width="10.42578125" style="2" customWidth="1"/>
    <col min="11199" max="11199" width="9" style="2" customWidth="1"/>
    <col min="11200" max="11200" width="8.85546875" style="2" customWidth="1"/>
    <col min="11201" max="11201" width="10.5703125" style="2" customWidth="1"/>
    <col min="11202" max="11202" width="8.85546875" style="2" customWidth="1"/>
    <col min="11203" max="11203" width="11.85546875" style="2" customWidth="1"/>
    <col min="11204" max="11204" width="12.85546875" style="2" customWidth="1"/>
    <col min="11205" max="11205" width="10.140625" style="2" customWidth="1"/>
    <col min="11206" max="11206" width="9.85546875" style="2" customWidth="1"/>
    <col min="11207" max="11207" width="8.42578125" style="2" customWidth="1"/>
    <col min="11208" max="11208" width="10" style="2" customWidth="1"/>
    <col min="11209" max="11209" width="9.140625" style="2" customWidth="1"/>
    <col min="11210" max="11210" width="11.7109375" style="2" customWidth="1"/>
    <col min="11211" max="11211" width="12.7109375" style="2" customWidth="1"/>
    <col min="11212" max="11212" width="10.28515625" style="2" customWidth="1"/>
    <col min="11213" max="11213" width="9.85546875" style="2" customWidth="1"/>
    <col min="11214" max="11214" width="8.85546875" style="2" customWidth="1"/>
    <col min="11215" max="11215" width="10.28515625" style="2" customWidth="1"/>
    <col min="11216" max="11216" width="9" style="2" customWidth="1"/>
    <col min="11217" max="11217" width="11.7109375" style="2" customWidth="1"/>
    <col min="11218" max="11218" width="12.7109375" style="2" customWidth="1"/>
    <col min="11219" max="11219" width="10.28515625" style="2" customWidth="1"/>
    <col min="11220" max="11220" width="9.85546875" style="2" customWidth="1"/>
    <col min="11221" max="11221" width="8.85546875" style="2" customWidth="1"/>
    <col min="11222" max="11222" width="10.28515625" style="2" customWidth="1"/>
    <col min="11223" max="11223" width="9" style="2" customWidth="1"/>
    <col min="11224" max="11443" width="11.42578125" style="2"/>
    <col min="11444" max="11444" width="23.7109375" style="2" customWidth="1"/>
    <col min="11445" max="11445" width="11.7109375" style="2" customWidth="1"/>
    <col min="11446" max="11446" width="12.140625" style="2" customWidth="1"/>
    <col min="11447" max="11447" width="10" style="2" customWidth="1"/>
    <col min="11448" max="11448" width="9.85546875" style="2" customWidth="1"/>
    <col min="11449" max="11449" width="9.42578125" style="2" customWidth="1"/>
    <col min="11450" max="11450" width="10.28515625" style="2" customWidth="1"/>
    <col min="11451" max="11451" width="10.42578125" style="2" customWidth="1"/>
    <col min="11452" max="11452" width="12.140625" style="2" customWidth="1"/>
    <col min="11453" max="11453" width="13.28515625" style="2" customWidth="1"/>
    <col min="11454" max="11454" width="10.42578125" style="2" customWidth="1"/>
    <col min="11455" max="11455" width="9" style="2" customWidth="1"/>
    <col min="11456" max="11456" width="8.85546875" style="2" customWidth="1"/>
    <col min="11457" max="11457" width="10.5703125" style="2" customWidth="1"/>
    <col min="11458" max="11458" width="8.85546875" style="2" customWidth="1"/>
    <col min="11459" max="11459" width="11.85546875" style="2" customWidth="1"/>
    <col min="11460" max="11460" width="12.85546875" style="2" customWidth="1"/>
    <col min="11461" max="11461" width="10.140625" style="2" customWidth="1"/>
    <col min="11462" max="11462" width="9.85546875" style="2" customWidth="1"/>
    <col min="11463" max="11463" width="8.42578125" style="2" customWidth="1"/>
    <col min="11464" max="11464" width="10" style="2" customWidth="1"/>
    <col min="11465" max="11465" width="9.140625" style="2" customWidth="1"/>
    <col min="11466" max="11466" width="11.7109375" style="2" customWidth="1"/>
    <col min="11467" max="11467" width="12.7109375" style="2" customWidth="1"/>
    <col min="11468" max="11468" width="10.28515625" style="2" customWidth="1"/>
    <col min="11469" max="11469" width="9.85546875" style="2" customWidth="1"/>
    <col min="11470" max="11470" width="8.85546875" style="2" customWidth="1"/>
    <col min="11471" max="11471" width="10.28515625" style="2" customWidth="1"/>
    <col min="11472" max="11472" width="9" style="2" customWidth="1"/>
    <col min="11473" max="11473" width="11.7109375" style="2" customWidth="1"/>
    <col min="11474" max="11474" width="12.7109375" style="2" customWidth="1"/>
    <col min="11475" max="11475" width="10.28515625" style="2" customWidth="1"/>
    <col min="11476" max="11476" width="9.85546875" style="2" customWidth="1"/>
    <col min="11477" max="11477" width="8.85546875" style="2" customWidth="1"/>
    <col min="11478" max="11478" width="10.28515625" style="2" customWidth="1"/>
    <col min="11479" max="11479" width="9" style="2" customWidth="1"/>
    <col min="11480" max="11699" width="11.42578125" style="2"/>
    <col min="11700" max="11700" width="23.7109375" style="2" customWidth="1"/>
    <col min="11701" max="11701" width="11.7109375" style="2" customWidth="1"/>
    <col min="11702" max="11702" width="12.140625" style="2" customWidth="1"/>
    <col min="11703" max="11703" width="10" style="2" customWidth="1"/>
    <col min="11704" max="11704" width="9.85546875" style="2" customWidth="1"/>
    <col min="11705" max="11705" width="9.42578125" style="2" customWidth="1"/>
    <col min="11706" max="11706" width="10.28515625" style="2" customWidth="1"/>
    <col min="11707" max="11707" width="10.42578125" style="2" customWidth="1"/>
    <col min="11708" max="11708" width="12.140625" style="2" customWidth="1"/>
    <col min="11709" max="11709" width="13.28515625" style="2" customWidth="1"/>
    <col min="11710" max="11710" width="10.42578125" style="2" customWidth="1"/>
    <col min="11711" max="11711" width="9" style="2" customWidth="1"/>
    <col min="11712" max="11712" width="8.85546875" style="2" customWidth="1"/>
    <col min="11713" max="11713" width="10.5703125" style="2" customWidth="1"/>
    <col min="11714" max="11714" width="8.85546875" style="2" customWidth="1"/>
    <col min="11715" max="11715" width="11.85546875" style="2" customWidth="1"/>
    <col min="11716" max="11716" width="12.85546875" style="2" customWidth="1"/>
    <col min="11717" max="11717" width="10.140625" style="2" customWidth="1"/>
    <col min="11718" max="11718" width="9.85546875" style="2" customWidth="1"/>
    <col min="11719" max="11719" width="8.42578125" style="2" customWidth="1"/>
    <col min="11720" max="11720" width="10" style="2" customWidth="1"/>
    <col min="11721" max="11721" width="9.140625" style="2" customWidth="1"/>
    <col min="11722" max="11722" width="11.7109375" style="2" customWidth="1"/>
    <col min="11723" max="11723" width="12.7109375" style="2" customWidth="1"/>
    <col min="11724" max="11724" width="10.28515625" style="2" customWidth="1"/>
    <col min="11725" max="11725" width="9.85546875" style="2" customWidth="1"/>
    <col min="11726" max="11726" width="8.85546875" style="2" customWidth="1"/>
    <col min="11727" max="11727" width="10.28515625" style="2" customWidth="1"/>
    <col min="11728" max="11728" width="9" style="2" customWidth="1"/>
    <col min="11729" max="11729" width="11.7109375" style="2" customWidth="1"/>
    <col min="11730" max="11730" width="12.7109375" style="2" customWidth="1"/>
    <col min="11731" max="11731" width="10.28515625" style="2" customWidth="1"/>
    <col min="11732" max="11732" width="9.85546875" style="2" customWidth="1"/>
    <col min="11733" max="11733" width="8.85546875" style="2" customWidth="1"/>
    <col min="11734" max="11734" width="10.28515625" style="2" customWidth="1"/>
    <col min="11735" max="11735" width="9" style="2" customWidth="1"/>
    <col min="11736" max="11955" width="11.42578125" style="2"/>
    <col min="11956" max="11956" width="23.7109375" style="2" customWidth="1"/>
    <col min="11957" max="11957" width="11.7109375" style="2" customWidth="1"/>
    <col min="11958" max="11958" width="12.140625" style="2" customWidth="1"/>
    <col min="11959" max="11959" width="10" style="2" customWidth="1"/>
    <col min="11960" max="11960" width="9.85546875" style="2" customWidth="1"/>
    <col min="11961" max="11961" width="9.42578125" style="2" customWidth="1"/>
    <col min="11962" max="11962" width="10.28515625" style="2" customWidth="1"/>
    <col min="11963" max="11963" width="10.42578125" style="2" customWidth="1"/>
    <col min="11964" max="11964" width="12.140625" style="2" customWidth="1"/>
    <col min="11965" max="11965" width="13.28515625" style="2" customWidth="1"/>
    <col min="11966" max="11966" width="10.42578125" style="2" customWidth="1"/>
    <col min="11967" max="11967" width="9" style="2" customWidth="1"/>
    <col min="11968" max="11968" width="8.85546875" style="2" customWidth="1"/>
    <col min="11969" max="11969" width="10.5703125" style="2" customWidth="1"/>
    <col min="11970" max="11970" width="8.85546875" style="2" customWidth="1"/>
    <col min="11971" max="11971" width="11.85546875" style="2" customWidth="1"/>
    <col min="11972" max="11972" width="12.85546875" style="2" customWidth="1"/>
    <col min="11973" max="11973" width="10.140625" style="2" customWidth="1"/>
    <col min="11974" max="11974" width="9.85546875" style="2" customWidth="1"/>
    <col min="11975" max="11975" width="8.42578125" style="2" customWidth="1"/>
    <col min="11976" max="11976" width="10" style="2" customWidth="1"/>
    <col min="11977" max="11977" width="9.140625" style="2" customWidth="1"/>
    <col min="11978" max="11978" width="11.7109375" style="2" customWidth="1"/>
    <col min="11979" max="11979" width="12.7109375" style="2" customWidth="1"/>
    <col min="11980" max="11980" width="10.28515625" style="2" customWidth="1"/>
    <col min="11981" max="11981" width="9.85546875" style="2" customWidth="1"/>
    <col min="11982" max="11982" width="8.85546875" style="2" customWidth="1"/>
    <col min="11983" max="11983" width="10.28515625" style="2" customWidth="1"/>
    <col min="11984" max="11984" width="9" style="2" customWidth="1"/>
    <col min="11985" max="11985" width="11.7109375" style="2" customWidth="1"/>
    <col min="11986" max="11986" width="12.7109375" style="2" customWidth="1"/>
    <col min="11987" max="11987" width="10.28515625" style="2" customWidth="1"/>
    <col min="11988" max="11988" width="9.85546875" style="2" customWidth="1"/>
    <col min="11989" max="11989" width="8.85546875" style="2" customWidth="1"/>
    <col min="11990" max="11990" width="10.28515625" style="2" customWidth="1"/>
    <col min="11991" max="11991" width="9" style="2" customWidth="1"/>
    <col min="11992" max="12211" width="11.42578125" style="2"/>
    <col min="12212" max="12212" width="23.7109375" style="2" customWidth="1"/>
    <col min="12213" max="12213" width="11.7109375" style="2" customWidth="1"/>
    <col min="12214" max="12214" width="12.140625" style="2" customWidth="1"/>
    <col min="12215" max="12215" width="10" style="2" customWidth="1"/>
    <col min="12216" max="12216" width="9.85546875" style="2" customWidth="1"/>
    <col min="12217" max="12217" width="9.42578125" style="2" customWidth="1"/>
    <col min="12218" max="12218" width="10.28515625" style="2" customWidth="1"/>
    <col min="12219" max="12219" width="10.42578125" style="2" customWidth="1"/>
    <col min="12220" max="12220" width="12.140625" style="2" customWidth="1"/>
    <col min="12221" max="12221" width="13.28515625" style="2" customWidth="1"/>
    <col min="12222" max="12222" width="10.42578125" style="2" customWidth="1"/>
    <col min="12223" max="12223" width="9" style="2" customWidth="1"/>
    <col min="12224" max="12224" width="8.85546875" style="2" customWidth="1"/>
    <col min="12225" max="12225" width="10.5703125" style="2" customWidth="1"/>
    <col min="12226" max="12226" width="8.85546875" style="2" customWidth="1"/>
    <col min="12227" max="12227" width="11.85546875" style="2" customWidth="1"/>
    <col min="12228" max="12228" width="12.85546875" style="2" customWidth="1"/>
    <col min="12229" max="12229" width="10.140625" style="2" customWidth="1"/>
    <col min="12230" max="12230" width="9.85546875" style="2" customWidth="1"/>
    <col min="12231" max="12231" width="8.42578125" style="2" customWidth="1"/>
    <col min="12232" max="12232" width="10" style="2" customWidth="1"/>
    <col min="12233" max="12233" width="9.140625" style="2" customWidth="1"/>
    <col min="12234" max="12234" width="11.7109375" style="2" customWidth="1"/>
    <col min="12235" max="12235" width="12.7109375" style="2" customWidth="1"/>
    <col min="12236" max="12236" width="10.28515625" style="2" customWidth="1"/>
    <col min="12237" max="12237" width="9.85546875" style="2" customWidth="1"/>
    <col min="12238" max="12238" width="8.85546875" style="2" customWidth="1"/>
    <col min="12239" max="12239" width="10.28515625" style="2" customWidth="1"/>
    <col min="12240" max="12240" width="9" style="2" customWidth="1"/>
    <col min="12241" max="12241" width="11.7109375" style="2" customWidth="1"/>
    <col min="12242" max="12242" width="12.7109375" style="2" customWidth="1"/>
    <col min="12243" max="12243" width="10.28515625" style="2" customWidth="1"/>
    <col min="12244" max="12244" width="9.85546875" style="2" customWidth="1"/>
    <col min="12245" max="12245" width="8.85546875" style="2" customWidth="1"/>
    <col min="12246" max="12246" width="10.28515625" style="2" customWidth="1"/>
    <col min="12247" max="12247" width="9" style="2" customWidth="1"/>
    <col min="12248" max="12467" width="11.42578125" style="2"/>
    <col min="12468" max="12468" width="23.7109375" style="2" customWidth="1"/>
    <col min="12469" max="12469" width="11.7109375" style="2" customWidth="1"/>
    <col min="12470" max="12470" width="12.140625" style="2" customWidth="1"/>
    <col min="12471" max="12471" width="10" style="2" customWidth="1"/>
    <col min="12472" max="12472" width="9.85546875" style="2" customWidth="1"/>
    <col min="12473" max="12473" width="9.42578125" style="2" customWidth="1"/>
    <col min="12474" max="12474" width="10.28515625" style="2" customWidth="1"/>
    <col min="12475" max="12475" width="10.42578125" style="2" customWidth="1"/>
    <col min="12476" max="12476" width="12.140625" style="2" customWidth="1"/>
    <col min="12477" max="12477" width="13.28515625" style="2" customWidth="1"/>
    <col min="12478" max="12478" width="10.42578125" style="2" customWidth="1"/>
    <col min="12479" max="12479" width="9" style="2" customWidth="1"/>
    <col min="12480" max="12480" width="8.85546875" style="2" customWidth="1"/>
    <col min="12481" max="12481" width="10.5703125" style="2" customWidth="1"/>
    <col min="12482" max="12482" width="8.85546875" style="2" customWidth="1"/>
    <col min="12483" max="12483" width="11.85546875" style="2" customWidth="1"/>
    <col min="12484" max="12484" width="12.85546875" style="2" customWidth="1"/>
    <col min="12485" max="12485" width="10.140625" style="2" customWidth="1"/>
    <col min="12486" max="12486" width="9.85546875" style="2" customWidth="1"/>
    <col min="12487" max="12487" width="8.42578125" style="2" customWidth="1"/>
    <col min="12488" max="12488" width="10" style="2" customWidth="1"/>
    <col min="12489" max="12489" width="9.140625" style="2" customWidth="1"/>
    <col min="12490" max="12490" width="11.7109375" style="2" customWidth="1"/>
    <col min="12491" max="12491" width="12.7109375" style="2" customWidth="1"/>
    <col min="12492" max="12492" width="10.28515625" style="2" customWidth="1"/>
    <col min="12493" max="12493" width="9.85546875" style="2" customWidth="1"/>
    <col min="12494" max="12494" width="8.85546875" style="2" customWidth="1"/>
    <col min="12495" max="12495" width="10.28515625" style="2" customWidth="1"/>
    <col min="12496" max="12496" width="9" style="2" customWidth="1"/>
    <col min="12497" max="12497" width="11.7109375" style="2" customWidth="1"/>
    <col min="12498" max="12498" width="12.7109375" style="2" customWidth="1"/>
    <col min="12499" max="12499" width="10.28515625" style="2" customWidth="1"/>
    <col min="12500" max="12500" width="9.85546875" style="2" customWidth="1"/>
    <col min="12501" max="12501" width="8.85546875" style="2" customWidth="1"/>
    <col min="12502" max="12502" width="10.28515625" style="2" customWidth="1"/>
    <col min="12503" max="12503" width="9" style="2" customWidth="1"/>
    <col min="12504" max="12723" width="11.42578125" style="2"/>
    <col min="12724" max="12724" width="23.7109375" style="2" customWidth="1"/>
    <col min="12725" max="12725" width="11.7109375" style="2" customWidth="1"/>
    <col min="12726" max="12726" width="12.140625" style="2" customWidth="1"/>
    <col min="12727" max="12727" width="10" style="2" customWidth="1"/>
    <col min="12728" max="12728" width="9.85546875" style="2" customWidth="1"/>
    <col min="12729" max="12729" width="9.42578125" style="2" customWidth="1"/>
    <col min="12730" max="12730" width="10.28515625" style="2" customWidth="1"/>
    <col min="12731" max="12731" width="10.42578125" style="2" customWidth="1"/>
    <col min="12732" max="12732" width="12.140625" style="2" customWidth="1"/>
    <col min="12733" max="12733" width="13.28515625" style="2" customWidth="1"/>
    <col min="12734" max="12734" width="10.42578125" style="2" customWidth="1"/>
    <col min="12735" max="12735" width="9" style="2" customWidth="1"/>
    <col min="12736" max="12736" width="8.85546875" style="2" customWidth="1"/>
    <col min="12737" max="12737" width="10.5703125" style="2" customWidth="1"/>
    <col min="12738" max="12738" width="8.85546875" style="2" customWidth="1"/>
    <col min="12739" max="12739" width="11.85546875" style="2" customWidth="1"/>
    <col min="12740" max="12740" width="12.85546875" style="2" customWidth="1"/>
    <col min="12741" max="12741" width="10.140625" style="2" customWidth="1"/>
    <col min="12742" max="12742" width="9.85546875" style="2" customWidth="1"/>
    <col min="12743" max="12743" width="8.42578125" style="2" customWidth="1"/>
    <col min="12744" max="12744" width="10" style="2" customWidth="1"/>
    <col min="12745" max="12745" width="9.140625" style="2" customWidth="1"/>
    <col min="12746" max="12746" width="11.7109375" style="2" customWidth="1"/>
    <col min="12747" max="12747" width="12.7109375" style="2" customWidth="1"/>
    <col min="12748" max="12748" width="10.28515625" style="2" customWidth="1"/>
    <col min="12749" max="12749" width="9.85546875" style="2" customWidth="1"/>
    <col min="12750" max="12750" width="8.85546875" style="2" customWidth="1"/>
    <col min="12751" max="12751" width="10.28515625" style="2" customWidth="1"/>
    <col min="12752" max="12752" width="9" style="2" customWidth="1"/>
    <col min="12753" max="12753" width="11.7109375" style="2" customWidth="1"/>
    <col min="12754" max="12754" width="12.7109375" style="2" customWidth="1"/>
    <col min="12755" max="12755" width="10.28515625" style="2" customWidth="1"/>
    <col min="12756" max="12756" width="9.85546875" style="2" customWidth="1"/>
    <col min="12757" max="12757" width="8.85546875" style="2" customWidth="1"/>
    <col min="12758" max="12758" width="10.28515625" style="2" customWidth="1"/>
    <col min="12759" max="12759" width="9" style="2" customWidth="1"/>
    <col min="12760" max="12979" width="11.42578125" style="2"/>
    <col min="12980" max="12980" width="23.7109375" style="2" customWidth="1"/>
    <col min="12981" max="12981" width="11.7109375" style="2" customWidth="1"/>
    <col min="12982" max="12982" width="12.140625" style="2" customWidth="1"/>
    <col min="12983" max="12983" width="10" style="2" customWidth="1"/>
    <col min="12984" max="12984" width="9.85546875" style="2" customWidth="1"/>
    <col min="12985" max="12985" width="9.42578125" style="2" customWidth="1"/>
    <col min="12986" max="12986" width="10.28515625" style="2" customWidth="1"/>
    <col min="12987" max="12987" width="10.42578125" style="2" customWidth="1"/>
    <col min="12988" max="12988" width="12.140625" style="2" customWidth="1"/>
    <col min="12989" max="12989" width="13.28515625" style="2" customWidth="1"/>
    <col min="12990" max="12990" width="10.42578125" style="2" customWidth="1"/>
    <col min="12991" max="12991" width="9" style="2" customWidth="1"/>
    <col min="12992" max="12992" width="8.85546875" style="2" customWidth="1"/>
    <col min="12993" max="12993" width="10.5703125" style="2" customWidth="1"/>
    <col min="12994" max="12994" width="8.85546875" style="2" customWidth="1"/>
    <col min="12995" max="12995" width="11.85546875" style="2" customWidth="1"/>
    <col min="12996" max="12996" width="12.85546875" style="2" customWidth="1"/>
    <col min="12997" max="12997" width="10.140625" style="2" customWidth="1"/>
    <col min="12998" max="12998" width="9.85546875" style="2" customWidth="1"/>
    <col min="12999" max="12999" width="8.42578125" style="2" customWidth="1"/>
    <col min="13000" max="13000" width="10" style="2" customWidth="1"/>
    <col min="13001" max="13001" width="9.140625" style="2" customWidth="1"/>
    <col min="13002" max="13002" width="11.7109375" style="2" customWidth="1"/>
    <col min="13003" max="13003" width="12.7109375" style="2" customWidth="1"/>
    <col min="13004" max="13004" width="10.28515625" style="2" customWidth="1"/>
    <col min="13005" max="13005" width="9.85546875" style="2" customWidth="1"/>
    <col min="13006" max="13006" width="8.85546875" style="2" customWidth="1"/>
    <col min="13007" max="13007" width="10.28515625" style="2" customWidth="1"/>
    <col min="13008" max="13008" width="9" style="2" customWidth="1"/>
    <col min="13009" max="13009" width="11.7109375" style="2" customWidth="1"/>
    <col min="13010" max="13010" width="12.7109375" style="2" customWidth="1"/>
    <col min="13011" max="13011" width="10.28515625" style="2" customWidth="1"/>
    <col min="13012" max="13012" width="9.85546875" style="2" customWidth="1"/>
    <col min="13013" max="13013" width="8.85546875" style="2" customWidth="1"/>
    <col min="13014" max="13014" width="10.28515625" style="2" customWidth="1"/>
    <col min="13015" max="13015" width="9" style="2" customWidth="1"/>
    <col min="13016" max="13235" width="11.42578125" style="2"/>
    <col min="13236" max="13236" width="23.7109375" style="2" customWidth="1"/>
    <col min="13237" max="13237" width="11.7109375" style="2" customWidth="1"/>
    <col min="13238" max="13238" width="12.140625" style="2" customWidth="1"/>
    <col min="13239" max="13239" width="10" style="2" customWidth="1"/>
    <col min="13240" max="13240" width="9.85546875" style="2" customWidth="1"/>
    <col min="13241" max="13241" width="9.42578125" style="2" customWidth="1"/>
    <col min="13242" max="13242" width="10.28515625" style="2" customWidth="1"/>
    <col min="13243" max="13243" width="10.42578125" style="2" customWidth="1"/>
    <col min="13244" max="13244" width="12.140625" style="2" customWidth="1"/>
    <col min="13245" max="13245" width="13.28515625" style="2" customWidth="1"/>
    <col min="13246" max="13246" width="10.42578125" style="2" customWidth="1"/>
    <col min="13247" max="13247" width="9" style="2" customWidth="1"/>
    <col min="13248" max="13248" width="8.85546875" style="2" customWidth="1"/>
    <col min="13249" max="13249" width="10.5703125" style="2" customWidth="1"/>
    <col min="13250" max="13250" width="8.85546875" style="2" customWidth="1"/>
    <col min="13251" max="13251" width="11.85546875" style="2" customWidth="1"/>
    <col min="13252" max="13252" width="12.85546875" style="2" customWidth="1"/>
    <col min="13253" max="13253" width="10.140625" style="2" customWidth="1"/>
    <col min="13254" max="13254" width="9.85546875" style="2" customWidth="1"/>
    <col min="13255" max="13255" width="8.42578125" style="2" customWidth="1"/>
    <col min="13256" max="13256" width="10" style="2" customWidth="1"/>
    <col min="13257" max="13257" width="9.140625" style="2" customWidth="1"/>
    <col min="13258" max="13258" width="11.7109375" style="2" customWidth="1"/>
    <col min="13259" max="13259" width="12.7109375" style="2" customWidth="1"/>
    <col min="13260" max="13260" width="10.28515625" style="2" customWidth="1"/>
    <col min="13261" max="13261" width="9.85546875" style="2" customWidth="1"/>
    <col min="13262" max="13262" width="8.85546875" style="2" customWidth="1"/>
    <col min="13263" max="13263" width="10.28515625" style="2" customWidth="1"/>
    <col min="13264" max="13264" width="9" style="2" customWidth="1"/>
    <col min="13265" max="13265" width="11.7109375" style="2" customWidth="1"/>
    <col min="13266" max="13266" width="12.7109375" style="2" customWidth="1"/>
    <col min="13267" max="13267" width="10.28515625" style="2" customWidth="1"/>
    <col min="13268" max="13268" width="9.85546875" style="2" customWidth="1"/>
    <col min="13269" max="13269" width="8.85546875" style="2" customWidth="1"/>
    <col min="13270" max="13270" width="10.28515625" style="2" customWidth="1"/>
    <col min="13271" max="13271" width="9" style="2" customWidth="1"/>
    <col min="13272" max="13491" width="11.42578125" style="2"/>
    <col min="13492" max="13492" width="23.7109375" style="2" customWidth="1"/>
    <col min="13493" max="13493" width="11.7109375" style="2" customWidth="1"/>
    <col min="13494" max="13494" width="12.140625" style="2" customWidth="1"/>
    <col min="13495" max="13495" width="10" style="2" customWidth="1"/>
    <col min="13496" max="13496" width="9.85546875" style="2" customWidth="1"/>
    <col min="13497" max="13497" width="9.42578125" style="2" customWidth="1"/>
    <col min="13498" max="13498" width="10.28515625" style="2" customWidth="1"/>
    <col min="13499" max="13499" width="10.42578125" style="2" customWidth="1"/>
    <col min="13500" max="13500" width="12.140625" style="2" customWidth="1"/>
    <col min="13501" max="13501" width="13.28515625" style="2" customWidth="1"/>
    <col min="13502" max="13502" width="10.42578125" style="2" customWidth="1"/>
    <col min="13503" max="13503" width="9" style="2" customWidth="1"/>
    <col min="13504" max="13504" width="8.85546875" style="2" customWidth="1"/>
    <col min="13505" max="13505" width="10.5703125" style="2" customWidth="1"/>
    <col min="13506" max="13506" width="8.85546875" style="2" customWidth="1"/>
    <col min="13507" max="13507" width="11.85546875" style="2" customWidth="1"/>
    <col min="13508" max="13508" width="12.85546875" style="2" customWidth="1"/>
    <col min="13509" max="13509" width="10.140625" style="2" customWidth="1"/>
    <col min="13510" max="13510" width="9.85546875" style="2" customWidth="1"/>
    <col min="13511" max="13511" width="8.42578125" style="2" customWidth="1"/>
    <col min="13512" max="13512" width="10" style="2" customWidth="1"/>
    <col min="13513" max="13513" width="9.140625" style="2" customWidth="1"/>
    <col min="13514" max="13514" width="11.7109375" style="2" customWidth="1"/>
    <col min="13515" max="13515" width="12.7109375" style="2" customWidth="1"/>
    <col min="13516" max="13516" width="10.28515625" style="2" customWidth="1"/>
    <col min="13517" max="13517" width="9.85546875" style="2" customWidth="1"/>
    <col min="13518" max="13518" width="8.85546875" style="2" customWidth="1"/>
    <col min="13519" max="13519" width="10.28515625" style="2" customWidth="1"/>
    <col min="13520" max="13520" width="9" style="2" customWidth="1"/>
    <col min="13521" max="13521" width="11.7109375" style="2" customWidth="1"/>
    <col min="13522" max="13522" width="12.7109375" style="2" customWidth="1"/>
    <col min="13523" max="13523" width="10.28515625" style="2" customWidth="1"/>
    <col min="13524" max="13524" width="9.85546875" style="2" customWidth="1"/>
    <col min="13525" max="13525" width="8.85546875" style="2" customWidth="1"/>
    <col min="13526" max="13526" width="10.28515625" style="2" customWidth="1"/>
    <col min="13527" max="13527" width="9" style="2" customWidth="1"/>
    <col min="13528" max="13747" width="11.42578125" style="2"/>
    <col min="13748" max="13748" width="23.7109375" style="2" customWidth="1"/>
    <col min="13749" max="13749" width="11.7109375" style="2" customWidth="1"/>
    <col min="13750" max="13750" width="12.140625" style="2" customWidth="1"/>
    <col min="13751" max="13751" width="10" style="2" customWidth="1"/>
    <col min="13752" max="13752" width="9.85546875" style="2" customWidth="1"/>
    <col min="13753" max="13753" width="9.42578125" style="2" customWidth="1"/>
    <col min="13754" max="13754" width="10.28515625" style="2" customWidth="1"/>
    <col min="13755" max="13755" width="10.42578125" style="2" customWidth="1"/>
    <col min="13756" max="13756" width="12.140625" style="2" customWidth="1"/>
    <col min="13757" max="13757" width="13.28515625" style="2" customWidth="1"/>
    <col min="13758" max="13758" width="10.42578125" style="2" customWidth="1"/>
    <col min="13759" max="13759" width="9" style="2" customWidth="1"/>
    <col min="13760" max="13760" width="8.85546875" style="2" customWidth="1"/>
    <col min="13761" max="13761" width="10.5703125" style="2" customWidth="1"/>
    <col min="13762" max="13762" width="8.85546875" style="2" customWidth="1"/>
    <col min="13763" max="13763" width="11.85546875" style="2" customWidth="1"/>
    <col min="13764" max="13764" width="12.85546875" style="2" customWidth="1"/>
    <col min="13765" max="13765" width="10.140625" style="2" customWidth="1"/>
    <col min="13766" max="13766" width="9.85546875" style="2" customWidth="1"/>
    <col min="13767" max="13767" width="8.42578125" style="2" customWidth="1"/>
    <col min="13768" max="13768" width="10" style="2" customWidth="1"/>
    <col min="13769" max="13769" width="9.140625" style="2" customWidth="1"/>
    <col min="13770" max="13770" width="11.7109375" style="2" customWidth="1"/>
    <col min="13771" max="13771" width="12.7109375" style="2" customWidth="1"/>
    <col min="13772" max="13772" width="10.28515625" style="2" customWidth="1"/>
    <col min="13773" max="13773" width="9.85546875" style="2" customWidth="1"/>
    <col min="13774" max="13774" width="8.85546875" style="2" customWidth="1"/>
    <col min="13775" max="13775" width="10.28515625" style="2" customWidth="1"/>
    <col min="13776" max="13776" width="9" style="2" customWidth="1"/>
    <col min="13777" max="13777" width="11.7109375" style="2" customWidth="1"/>
    <col min="13778" max="13778" width="12.7109375" style="2" customWidth="1"/>
    <col min="13779" max="13779" width="10.28515625" style="2" customWidth="1"/>
    <col min="13780" max="13780" width="9.85546875" style="2" customWidth="1"/>
    <col min="13781" max="13781" width="8.85546875" style="2" customWidth="1"/>
    <col min="13782" max="13782" width="10.28515625" style="2" customWidth="1"/>
    <col min="13783" max="13783" width="9" style="2" customWidth="1"/>
    <col min="13784" max="14003" width="11.42578125" style="2"/>
    <col min="14004" max="14004" width="23.7109375" style="2" customWidth="1"/>
    <col min="14005" max="14005" width="11.7109375" style="2" customWidth="1"/>
    <col min="14006" max="14006" width="12.140625" style="2" customWidth="1"/>
    <col min="14007" max="14007" width="10" style="2" customWidth="1"/>
    <col min="14008" max="14008" width="9.85546875" style="2" customWidth="1"/>
    <col min="14009" max="14009" width="9.42578125" style="2" customWidth="1"/>
    <col min="14010" max="14010" width="10.28515625" style="2" customWidth="1"/>
    <col min="14011" max="14011" width="10.42578125" style="2" customWidth="1"/>
    <col min="14012" max="14012" width="12.140625" style="2" customWidth="1"/>
    <col min="14013" max="14013" width="13.28515625" style="2" customWidth="1"/>
    <col min="14014" max="14014" width="10.42578125" style="2" customWidth="1"/>
    <col min="14015" max="14015" width="9" style="2" customWidth="1"/>
    <col min="14016" max="14016" width="8.85546875" style="2" customWidth="1"/>
    <col min="14017" max="14017" width="10.5703125" style="2" customWidth="1"/>
    <col min="14018" max="14018" width="8.85546875" style="2" customWidth="1"/>
    <col min="14019" max="14019" width="11.85546875" style="2" customWidth="1"/>
    <col min="14020" max="14020" width="12.85546875" style="2" customWidth="1"/>
    <col min="14021" max="14021" width="10.140625" style="2" customWidth="1"/>
    <col min="14022" max="14022" width="9.85546875" style="2" customWidth="1"/>
    <col min="14023" max="14023" width="8.42578125" style="2" customWidth="1"/>
    <col min="14024" max="14024" width="10" style="2" customWidth="1"/>
    <col min="14025" max="14025" width="9.140625" style="2" customWidth="1"/>
    <col min="14026" max="14026" width="11.7109375" style="2" customWidth="1"/>
    <col min="14027" max="14027" width="12.7109375" style="2" customWidth="1"/>
    <col min="14028" max="14028" width="10.28515625" style="2" customWidth="1"/>
    <col min="14029" max="14029" width="9.85546875" style="2" customWidth="1"/>
    <col min="14030" max="14030" width="8.85546875" style="2" customWidth="1"/>
    <col min="14031" max="14031" width="10.28515625" style="2" customWidth="1"/>
    <col min="14032" max="14032" width="9" style="2" customWidth="1"/>
    <col min="14033" max="14033" width="11.7109375" style="2" customWidth="1"/>
    <col min="14034" max="14034" width="12.7109375" style="2" customWidth="1"/>
    <col min="14035" max="14035" width="10.28515625" style="2" customWidth="1"/>
    <col min="14036" max="14036" width="9.85546875" style="2" customWidth="1"/>
    <col min="14037" max="14037" width="8.85546875" style="2" customWidth="1"/>
    <col min="14038" max="14038" width="10.28515625" style="2" customWidth="1"/>
    <col min="14039" max="14039" width="9" style="2" customWidth="1"/>
    <col min="14040" max="14259" width="11.42578125" style="2"/>
    <col min="14260" max="14260" width="23.7109375" style="2" customWidth="1"/>
    <col min="14261" max="14261" width="11.7109375" style="2" customWidth="1"/>
    <col min="14262" max="14262" width="12.140625" style="2" customWidth="1"/>
    <col min="14263" max="14263" width="10" style="2" customWidth="1"/>
    <col min="14264" max="14264" width="9.85546875" style="2" customWidth="1"/>
    <col min="14265" max="14265" width="9.42578125" style="2" customWidth="1"/>
    <col min="14266" max="14266" width="10.28515625" style="2" customWidth="1"/>
    <col min="14267" max="14267" width="10.42578125" style="2" customWidth="1"/>
    <col min="14268" max="14268" width="12.140625" style="2" customWidth="1"/>
    <col min="14269" max="14269" width="13.28515625" style="2" customWidth="1"/>
    <col min="14270" max="14270" width="10.42578125" style="2" customWidth="1"/>
    <col min="14271" max="14271" width="9" style="2" customWidth="1"/>
    <col min="14272" max="14272" width="8.85546875" style="2" customWidth="1"/>
    <col min="14273" max="14273" width="10.5703125" style="2" customWidth="1"/>
    <col min="14274" max="14274" width="8.85546875" style="2" customWidth="1"/>
    <col min="14275" max="14275" width="11.85546875" style="2" customWidth="1"/>
    <col min="14276" max="14276" width="12.85546875" style="2" customWidth="1"/>
    <col min="14277" max="14277" width="10.140625" style="2" customWidth="1"/>
    <col min="14278" max="14278" width="9.85546875" style="2" customWidth="1"/>
    <col min="14279" max="14279" width="8.42578125" style="2" customWidth="1"/>
    <col min="14280" max="14280" width="10" style="2" customWidth="1"/>
    <col min="14281" max="14281" width="9.140625" style="2" customWidth="1"/>
    <col min="14282" max="14282" width="11.7109375" style="2" customWidth="1"/>
    <col min="14283" max="14283" width="12.7109375" style="2" customWidth="1"/>
    <col min="14284" max="14284" width="10.28515625" style="2" customWidth="1"/>
    <col min="14285" max="14285" width="9.85546875" style="2" customWidth="1"/>
    <col min="14286" max="14286" width="8.85546875" style="2" customWidth="1"/>
    <col min="14287" max="14287" width="10.28515625" style="2" customWidth="1"/>
    <col min="14288" max="14288" width="9" style="2" customWidth="1"/>
    <col min="14289" max="14289" width="11.7109375" style="2" customWidth="1"/>
    <col min="14290" max="14290" width="12.7109375" style="2" customWidth="1"/>
    <col min="14291" max="14291" width="10.28515625" style="2" customWidth="1"/>
    <col min="14292" max="14292" width="9.85546875" style="2" customWidth="1"/>
    <col min="14293" max="14293" width="8.85546875" style="2" customWidth="1"/>
    <col min="14294" max="14294" width="10.28515625" style="2" customWidth="1"/>
    <col min="14295" max="14295" width="9" style="2" customWidth="1"/>
    <col min="14296" max="14515" width="11.42578125" style="2"/>
    <col min="14516" max="14516" width="23.7109375" style="2" customWidth="1"/>
    <col min="14517" max="14517" width="11.7109375" style="2" customWidth="1"/>
    <col min="14518" max="14518" width="12.140625" style="2" customWidth="1"/>
    <col min="14519" max="14519" width="10" style="2" customWidth="1"/>
    <col min="14520" max="14520" width="9.85546875" style="2" customWidth="1"/>
    <col min="14521" max="14521" width="9.42578125" style="2" customWidth="1"/>
    <col min="14522" max="14522" width="10.28515625" style="2" customWidth="1"/>
    <col min="14523" max="14523" width="10.42578125" style="2" customWidth="1"/>
    <col min="14524" max="14524" width="12.140625" style="2" customWidth="1"/>
    <col min="14525" max="14525" width="13.28515625" style="2" customWidth="1"/>
    <col min="14526" max="14526" width="10.42578125" style="2" customWidth="1"/>
    <col min="14527" max="14527" width="9" style="2" customWidth="1"/>
    <col min="14528" max="14528" width="8.85546875" style="2" customWidth="1"/>
    <col min="14529" max="14529" width="10.5703125" style="2" customWidth="1"/>
    <col min="14530" max="14530" width="8.85546875" style="2" customWidth="1"/>
    <col min="14531" max="14531" width="11.85546875" style="2" customWidth="1"/>
    <col min="14532" max="14532" width="12.85546875" style="2" customWidth="1"/>
    <col min="14533" max="14533" width="10.140625" style="2" customWidth="1"/>
    <col min="14534" max="14534" width="9.85546875" style="2" customWidth="1"/>
    <col min="14535" max="14535" width="8.42578125" style="2" customWidth="1"/>
    <col min="14536" max="14536" width="10" style="2" customWidth="1"/>
    <col min="14537" max="14537" width="9.140625" style="2" customWidth="1"/>
    <col min="14538" max="14538" width="11.7109375" style="2" customWidth="1"/>
    <col min="14539" max="14539" width="12.7109375" style="2" customWidth="1"/>
    <col min="14540" max="14540" width="10.28515625" style="2" customWidth="1"/>
    <col min="14541" max="14541" width="9.85546875" style="2" customWidth="1"/>
    <col min="14542" max="14542" width="8.85546875" style="2" customWidth="1"/>
    <col min="14543" max="14543" width="10.28515625" style="2" customWidth="1"/>
    <col min="14544" max="14544" width="9" style="2" customWidth="1"/>
    <col min="14545" max="14545" width="11.7109375" style="2" customWidth="1"/>
    <col min="14546" max="14546" width="12.7109375" style="2" customWidth="1"/>
    <col min="14547" max="14547" width="10.28515625" style="2" customWidth="1"/>
    <col min="14548" max="14548" width="9.85546875" style="2" customWidth="1"/>
    <col min="14549" max="14549" width="8.85546875" style="2" customWidth="1"/>
    <col min="14550" max="14550" width="10.28515625" style="2" customWidth="1"/>
    <col min="14551" max="14551" width="9" style="2" customWidth="1"/>
    <col min="14552" max="14771" width="11.42578125" style="2"/>
    <col min="14772" max="14772" width="23.7109375" style="2" customWidth="1"/>
    <col min="14773" max="14773" width="11.7109375" style="2" customWidth="1"/>
    <col min="14774" max="14774" width="12.140625" style="2" customWidth="1"/>
    <col min="14775" max="14775" width="10" style="2" customWidth="1"/>
    <col min="14776" max="14776" width="9.85546875" style="2" customWidth="1"/>
    <col min="14777" max="14777" width="9.42578125" style="2" customWidth="1"/>
    <col min="14778" max="14778" width="10.28515625" style="2" customWidth="1"/>
    <col min="14779" max="14779" width="10.42578125" style="2" customWidth="1"/>
    <col min="14780" max="14780" width="12.140625" style="2" customWidth="1"/>
    <col min="14781" max="14781" width="13.28515625" style="2" customWidth="1"/>
    <col min="14782" max="14782" width="10.42578125" style="2" customWidth="1"/>
    <col min="14783" max="14783" width="9" style="2" customWidth="1"/>
    <col min="14784" max="14784" width="8.85546875" style="2" customWidth="1"/>
    <col min="14785" max="14785" width="10.5703125" style="2" customWidth="1"/>
    <col min="14786" max="14786" width="8.85546875" style="2" customWidth="1"/>
    <col min="14787" max="14787" width="11.85546875" style="2" customWidth="1"/>
    <col min="14788" max="14788" width="12.85546875" style="2" customWidth="1"/>
    <col min="14789" max="14789" width="10.140625" style="2" customWidth="1"/>
    <col min="14790" max="14790" width="9.85546875" style="2" customWidth="1"/>
    <col min="14791" max="14791" width="8.42578125" style="2" customWidth="1"/>
    <col min="14792" max="14792" width="10" style="2" customWidth="1"/>
    <col min="14793" max="14793" width="9.140625" style="2" customWidth="1"/>
    <col min="14794" max="14794" width="11.7109375" style="2" customWidth="1"/>
    <col min="14795" max="14795" width="12.7109375" style="2" customWidth="1"/>
    <col min="14796" max="14796" width="10.28515625" style="2" customWidth="1"/>
    <col min="14797" max="14797" width="9.85546875" style="2" customWidth="1"/>
    <col min="14798" max="14798" width="8.85546875" style="2" customWidth="1"/>
    <col min="14799" max="14799" width="10.28515625" style="2" customWidth="1"/>
    <col min="14800" max="14800" width="9" style="2" customWidth="1"/>
    <col min="14801" max="14801" width="11.7109375" style="2" customWidth="1"/>
    <col min="14802" max="14802" width="12.7109375" style="2" customWidth="1"/>
    <col min="14803" max="14803" width="10.28515625" style="2" customWidth="1"/>
    <col min="14804" max="14804" width="9.85546875" style="2" customWidth="1"/>
    <col min="14805" max="14805" width="8.85546875" style="2" customWidth="1"/>
    <col min="14806" max="14806" width="10.28515625" style="2" customWidth="1"/>
    <col min="14807" max="14807" width="9" style="2" customWidth="1"/>
    <col min="14808" max="15027" width="11.42578125" style="2"/>
    <col min="15028" max="15028" width="23.7109375" style="2" customWidth="1"/>
    <col min="15029" max="15029" width="11.7109375" style="2" customWidth="1"/>
    <col min="15030" max="15030" width="12.140625" style="2" customWidth="1"/>
    <col min="15031" max="15031" width="10" style="2" customWidth="1"/>
    <col min="15032" max="15032" width="9.85546875" style="2" customWidth="1"/>
    <col min="15033" max="15033" width="9.42578125" style="2" customWidth="1"/>
    <col min="15034" max="15034" width="10.28515625" style="2" customWidth="1"/>
    <col min="15035" max="15035" width="10.42578125" style="2" customWidth="1"/>
    <col min="15036" max="15036" width="12.140625" style="2" customWidth="1"/>
    <col min="15037" max="15037" width="13.28515625" style="2" customWidth="1"/>
    <col min="15038" max="15038" width="10.42578125" style="2" customWidth="1"/>
    <col min="15039" max="15039" width="9" style="2" customWidth="1"/>
    <col min="15040" max="15040" width="8.85546875" style="2" customWidth="1"/>
    <col min="15041" max="15041" width="10.5703125" style="2" customWidth="1"/>
    <col min="15042" max="15042" width="8.85546875" style="2" customWidth="1"/>
    <col min="15043" max="15043" width="11.85546875" style="2" customWidth="1"/>
    <col min="15044" max="15044" width="12.85546875" style="2" customWidth="1"/>
    <col min="15045" max="15045" width="10.140625" style="2" customWidth="1"/>
    <col min="15046" max="15046" width="9.85546875" style="2" customWidth="1"/>
    <col min="15047" max="15047" width="8.42578125" style="2" customWidth="1"/>
    <col min="15048" max="15048" width="10" style="2" customWidth="1"/>
    <col min="15049" max="15049" width="9.140625" style="2" customWidth="1"/>
    <col min="15050" max="15050" width="11.7109375" style="2" customWidth="1"/>
    <col min="15051" max="15051" width="12.7109375" style="2" customWidth="1"/>
    <col min="15052" max="15052" width="10.28515625" style="2" customWidth="1"/>
    <col min="15053" max="15053" width="9.85546875" style="2" customWidth="1"/>
    <col min="15054" max="15054" width="8.85546875" style="2" customWidth="1"/>
    <col min="15055" max="15055" width="10.28515625" style="2" customWidth="1"/>
    <col min="15056" max="15056" width="9" style="2" customWidth="1"/>
    <col min="15057" max="15057" width="11.7109375" style="2" customWidth="1"/>
    <col min="15058" max="15058" width="12.7109375" style="2" customWidth="1"/>
    <col min="15059" max="15059" width="10.28515625" style="2" customWidth="1"/>
    <col min="15060" max="15060" width="9.85546875" style="2" customWidth="1"/>
    <col min="15061" max="15061" width="8.85546875" style="2" customWidth="1"/>
    <col min="15062" max="15062" width="10.28515625" style="2" customWidth="1"/>
    <col min="15063" max="15063" width="9" style="2" customWidth="1"/>
    <col min="15064" max="15283" width="11.42578125" style="2"/>
    <col min="15284" max="15284" width="23.7109375" style="2" customWidth="1"/>
    <col min="15285" max="15285" width="11.7109375" style="2" customWidth="1"/>
    <col min="15286" max="15286" width="12.140625" style="2" customWidth="1"/>
    <col min="15287" max="15287" width="10" style="2" customWidth="1"/>
    <col min="15288" max="15288" width="9.85546875" style="2" customWidth="1"/>
    <col min="15289" max="15289" width="9.42578125" style="2" customWidth="1"/>
    <col min="15290" max="15290" width="10.28515625" style="2" customWidth="1"/>
    <col min="15291" max="15291" width="10.42578125" style="2" customWidth="1"/>
    <col min="15292" max="15292" width="12.140625" style="2" customWidth="1"/>
    <col min="15293" max="15293" width="13.28515625" style="2" customWidth="1"/>
    <col min="15294" max="15294" width="10.42578125" style="2" customWidth="1"/>
    <col min="15295" max="15295" width="9" style="2" customWidth="1"/>
    <col min="15296" max="15296" width="8.85546875" style="2" customWidth="1"/>
    <col min="15297" max="15297" width="10.5703125" style="2" customWidth="1"/>
    <col min="15298" max="15298" width="8.85546875" style="2" customWidth="1"/>
    <col min="15299" max="15299" width="11.85546875" style="2" customWidth="1"/>
    <col min="15300" max="15300" width="12.85546875" style="2" customWidth="1"/>
    <col min="15301" max="15301" width="10.140625" style="2" customWidth="1"/>
    <col min="15302" max="15302" width="9.85546875" style="2" customWidth="1"/>
    <col min="15303" max="15303" width="8.42578125" style="2" customWidth="1"/>
    <col min="15304" max="15304" width="10" style="2" customWidth="1"/>
    <col min="15305" max="15305" width="9.140625" style="2" customWidth="1"/>
    <col min="15306" max="15306" width="11.7109375" style="2" customWidth="1"/>
    <col min="15307" max="15307" width="12.7109375" style="2" customWidth="1"/>
    <col min="15308" max="15308" width="10.28515625" style="2" customWidth="1"/>
    <col min="15309" max="15309" width="9.85546875" style="2" customWidth="1"/>
    <col min="15310" max="15310" width="8.85546875" style="2" customWidth="1"/>
    <col min="15311" max="15311" width="10.28515625" style="2" customWidth="1"/>
    <col min="15312" max="15312" width="9" style="2" customWidth="1"/>
    <col min="15313" max="15313" width="11.7109375" style="2" customWidth="1"/>
    <col min="15314" max="15314" width="12.7109375" style="2" customWidth="1"/>
    <col min="15315" max="15315" width="10.28515625" style="2" customWidth="1"/>
    <col min="15316" max="15316" width="9.85546875" style="2" customWidth="1"/>
    <col min="15317" max="15317" width="8.85546875" style="2" customWidth="1"/>
    <col min="15318" max="15318" width="10.28515625" style="2" customWidth="1"/>
    <col min="15319" max="15319" width="9" style="2" customWidth="1"/>
    <col min="15320" max="15539" width="11.42578125" style="2"/>
    <col min="15540" max="15540" width="23.7109375" style="2" customWidth="1"/>
    <col min="15541" max="15541" width="11.7109375" style="2" customWidth="1"/>
    <col min="15542" max="15542" width="12.140625" style="2" customWidth="1"/>
    <col min="15543" max="15543" width="10" style="2" customWidth="1"/>
    <col min="15544" max="15544" width="9.85546875" style="2" customWidth="1"/>
    <col min="15545" max="15545" width="9.42578125" style="2" customWidth="1"/>
    <col min="15546" max="15546" width="10.28515625" style="2" customWidth="1"/>
    <col min="15547" max="15547" width="10.42578125" style="2" customWidth="1"/>
    <col min="15548" max="15548" width="12.140625" style="2" customWidth="1"/>
    <col min="15549" max="15549" width="13.28515625" style="2" customWidth="1"/>
    <col min="15550" max="15550" width="10.42578125" style="2" customWidth="1"/>
    <col min="15551" max="15551" width="9" style="2" customWidth="1"/>
    <col min="15552" max="15552" width="8.85546875" style="2" customWidth="1"/>
    <col min="15553" max="15553" width="10.5703125" style="2" customWidth="1"/>
    <col min="15554" max="15554" width="8.85546875" style="2" customWidth="1"/>
    <col min="15555" max="15555" width="11.85546875" style="2" customWidth="1"/>
    <col min="15556" max="15556" width="12.85546875" style="2" customWidth="1"/>
    <col min="15557" max="15557" width="10.140625" style="2" customWidth="1"/>
    <col min="15558" max="15558" width="9.85546875" style="2" customWidth="1"/>
    <col min="15559" max="15559" width="8.42578125" style="2" customWidth="1"/>
    <col min="15560" max="15560" width="10" style="2" customWidth="1"/>
    <col min="15561" max="15561" width="9.140625" style="2" customWidth="1"/>
    <col min="15562" max="15562" width="11.7109375" style="2" customWidth="1"/>
    <col min="15563" max="15563" width="12.7109375" style="2" customWidth="1"/>
    <col min="15564" max="15564" width="10.28515625" style="2" customWidth="1"/>
    <col min="15565" max="15565" width="9.85546875" style="2" customWidth="1"/>
    <col min="15566" max="15566" width="8.85546875" style="2" customWidth="1"/>
    <col min="15567" max="15567" width="10.28515625" style="2" customWidth="1"/>
    <col min="15568" max="15568" width="9" style="2" customWidth="1"/>
    <col min="15569" max="15569" width="11.7109375" style="2" customWidth="1"/>
    <col min="15570" max="15570" width="12.7109375" style="2" customWidth="1"/>
    <col min="15571" max="15571" width="10.28515625" style="2" customWidth="1"/>
    <col min="15572" max="15572" width="9.85546875" style="2" customWidth="1"/>
    <col min="15573" max="15573" width="8.85546875" style="2" customWidth="1"/>
    <col min="15574" max="15574" width="10.28515625" style="2" customWidth="1"/>
    <col min="15575" max="15575" width="9" style="2" customWidth="1"/>
    <col min="15576" max="15795" width="11.42578125" style="2"/>
    <col min="15796" max="15796" width="23.7109375" style="2" customWidth="1"/>
    <col min="15797" max="15797" width="11.7109375" style="2" customWidth="1"/>
    <col min="15798" max="15798" width="12.140625" style="2" customWidth="1"/>
    <col min="15799" max="15799" width="10" style="2" customWidth="1"/>
    <col min="15800" max="15800" width="9.85546875" style="2" customWidth="1"/>
    <col min="15801" max="15801" width="9.42578125" style="2" customWidth="1"/>
    <col min="15802" max="15802" width="10.28515625" style="2" customWidth="1"/>
    <col min="15803" max="15803" width="10.42578125" style="2" customWidth="1"/>
    <col min="15804" max="15804" width="12.140625" style="2" customWidth="1"/>
    <col min="15805" max="15805" width="13.28515625" style="2" customWidth="1"/>
    <col min="15806" max="15806" width="10.42578125" style="2" customWidth="1"/>
    <col min="15807" max="15807" width="9" style="2" customWidth="1"/>
    <col min="15808" max="15808" width="8.85546875" style="2" customWidth="1"/>
    <col min="15809" max="15809" width="10.5703125" style="2" customWidth="1"/>
    <col min="15810" max="15810" width="8.85546875" style="2" customWidth="1"/>
    <col min="15811" max="15811" width="11.85546875" style="2" customWidth="1"/>
    <col min="15812" max="15812" width="12.85546875" style="2" customWidth="1"/>
    <col min="15813" max="15813" width="10.140625" style="2" customWidth="1"/>
    <col min="15814" max="15814" width="9.85546875" style="2" customWidth="1"/>
    <col min="15815" max="15815" width="8.42578125" style="2" customWidth="1"/>
    <col min="15816" max="15816" width="10" style="2" customWidth="1"/>
    <col min="15817" max="15817" width="9.140625" style="2" customWidth="1"/>
    <col min="15818" max="15818" width="11.7109375" style="2" customWidth="1"/>
    <col min="15819" max="15819" width="12.7109375" style="2" customWidth="1"/>
    <col min="15820" max="15820" width="10.28515625" style="2" customWidth="1"/>
    <col min="15821" max="15821" width="9.85546875" style="2" customWidth="1"/>
    <col min="15822" max="15822" width="8.85546875" style="2" customWidth="1"/>
    <col min="15823" max="15823" width="10.28515625" style="2" customWidth="1"/>
    <col min="15824" max="15824" width="9" style="2" customWidth="1"/>
    <col min="15825" max="15825" width="11.7109375" style="2" customWidth="1"/>
    <col min="15826" max="15826" width="12.7109375" style="2" customWidth="1"/>
    <col min="15827" max="15827" width="10.28515625" style="2" customWidth="1"/>
    <col min="15828" max="15828" width="9.85546875" style="2" customWidth="1"/>
    <col min="15829" max="15829" width="8.85546875" style="2" customWidth="1"/>
    <col min="15830" max="15830" width="10.28515625" style="2" customWidth="1"/>
    <col min="15831" max="15831" width="9" style="2" customWidth="1"/>
    <col min="15832" max="16051" width="11.42578125" style="2"/>
    <col min="16052" max="16052" width="23.7109375" style="2" customWidth="1"/>
    <col min="16053" max="16053" width="11.7109375" style="2" customWidth="1"/>
    <col min="16054" max="16054" width="12.140625" style="2" customWidth="1"/>
    <col min="16055" max="16055" width="10" style="2" customWidth="1"/>
    <col min="16056" max="16056" width="9.85546875" style="2" customWidth="1"/>
    <col min="16057" max="16057" width="9.42578125" style="2" customWidth="1"/>
    <col min="16058" max="16058" width="10.28515625" style="2" customWidth="1"/>
    <col min="16059" max="16059" width="10.42578125" style="2" customWidth="1"/>
    <col min="16060" max="16060" width="12.140625" style="2" customWidth="1"/>
    <col min="16061" max="16061" width="13.28515625" style="2" customWidth="1"/>
    <col min="16062" max="16062" width="10.42578125" style="2" customWidth="1"/>
    <col min="16063" max="16063" width="9" style="2" customWidth="1"/>
    <col min="16064" max="16064" width="8.85546875" style="2" customWidth="1"/>
    <col min="16065" max="16065" width="10.5703125" style="2" customWidth="1"/>
    <col min="16066" max="16066" width="8.85546875" style="2" customWidth="1"/>
    <col min="16067" max="16067" width="11.85546875" style="2" customWidth="1"/>
    <col min="16068" max="16068" width="12.85546875" style="2" customWidth="1"/>
    <col min="16069" max="16069" width="10.140625" style="2" customWidth="1"/>
    <col min="16070" max="16070" width="9.85546875" style="2" customWidth="1"/>
    <col min="16071" max="16071" width="8.42578125" style="2" customWidth="1"/>
    <col min="16072" max="16072" width="10" style="2" customWidth="1"/>
    <col min="16073" max="16073" width="9.140625" style="2" customWidth="1"/>
    <col min="16074" max="16074" width="11.7109375" style="2" customWidth="1"/>
    <col min="16075" max="16075" width="12.7109375" style="2" customWidth="1"/>
    <col min="16076" max="16076" width="10.28515625" style="2" customWidth="1"/>
    <col min="16077" max="16077" width="9.85546875" style="2" customWidth="1"/>
    <col min="16078" max="16078" width="8.85546875" style="2" customWidth="1"/>
    <col min="16079" max="16079" width="10.28515625" style="2" customWidth="1"/>
    <col min="16080" max="16080" width="9" style="2" customWidth="1"/>
    <col min="16081" max="16081" width="11.7109375" style="2" customWidth="1"/>
    <col min="16082" max="16082" width="12.7109375" style="2" customWidth="1"/>
    <col min="16083" max="16083" width="10.28515625" style="2" customWidth="1"/>
    <col min="16084" max="16084" width="9.85546875" style="2" customWidth="1"/>
    <col min="16085" max="16085" width="8.85546875" style="2" customWidth="1"/>
    <col min="16086" max="16086" width="10.28515625" style="2" customWidth="1"/>
    <col min="16087" max="16087" width="9" style="2" customWidth="1"/>
    <col min="16088" max="16384" width="11.42578125" style="2"/>
  </cols>
  <sheetData>
    <row r="1" spans="1:63" ht="19.5" customHeight="1">
      <c r="A1" s="40" t="s">
        <v>90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9.1999999999999993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6" customFormat="1" ht="15.75" customHeight="1">
      <c r="A3" s="41" t="s">
        <v>0</v>
      </c>
      <c r="B3" s="39">
        <v>2017</v>
      </c>
      <c r="C3" s="39"/>
      <c r="D3" s="39"/>
      <c r="E3" s="39"/>
      <c r="F3" s="39"/>
      <c r="G3" s="39"/>
      <c r="H3" s="39"/>
      <c r="I3" s="39">
        <v>2018</v>
      </c>
      <c r="J3" s="39"/>
      <c r="K3" s="39"/>
      <c r="L3" s="39"/>
      <c r="M3" s="39"/>
      <c r="N3" s="39"/>
      <c r="O3" s="39"/>
      <c r="P3" s="39">
        <v>2019</v>
      </c>
      <c r="Q3" s="39"/>
      <c r="R3" s="39"/>
      <c r="S3" s="39"/>
      <c r="T3" s="39"/>
      <c r="U3" s="39"/>
      <c r="V3" s="39"/>
      <c r="W3" s="39">
        <v>2020</v>
      </c>
      <c r="X3" s="39"/>
      <c r="Y3" s="39"/>
      <c r="Z3" s="39"/>
      <c r="AA3" s="39"/>
      <c r="AB3" s="39"/>
      <c r="AC3" s="39"/>
      <c r="AD3" s="39">
        <v>2021</v>
      </c>
      <c r="AE3" s="39"/>
      <c r="AF3" s="39"/>
      <c r="AG3" s="39"/>
      <c r="AH3" s="39"/>
      <c r="AI3" s="39"/>
      <c r="AJ3" s="39"/>
      <c r="AK3" s="39">
        <v>2022</v>
      </c>
      <c r="AL3" s="39"/>
      <c r="AM3" s="39"/>
      <c r="AN3" s="39"/>
      <c r="AO3" s="39"/>
      <c r="AP3" s="39"/>
      <c r="AQ3" s="39"/>
      <c r="AR3" s="39">
        <v>2023</v>
      </c>
      <c r="AS3" s="39"/>
      <c r="AT3" s="39"/>
      <c r="AU3" s="39"/>
      <c r="AV3" s="39"/>
      <c r="AW3" s="39"/>
      <c r="AX3" s="39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1:63" s="6" customFormat="1" ht="24">
      <c r="A4" s="42"/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1</v>
      </c>
      <c r="J4" s="7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7" t="s">
        <v>7</v>
      </c>
      <c r="P4" s="8" t="s">
        <v>1</v>
      </c>
      <c r="Q4" s="7" t="s">
        <v>2</v>
      </c>
      <c r="R4" s="7" t="s">
        <v>3</v>
      </c>
      <c r="S4" s="7" t="s">
        <v>4</v>
      </c>
      <c r="T4" s="7" t="s">
        <v>5</v>
      </c>
      <c r="U4" s="7" t="s">
        <v>6</v>
      </c>
      <c r="V4" s="7" t="s">
        <v>7</v>
      </c>
      <c r="W4" s="8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7" t="s">
        <v>7</v>
      </c>
      <c r="AD4" s="8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7" t="s">
        <v>7</v>
      </c>
      <c r="AK4" s="8" t="s">
        <v>1</v>
      </c>
      <c r="AL4" s="7" t="s">
        <v>2</v>
      </c>
      <c r="AM4" s="7" t="s">
        <v>3</v>
      </c>
      <c r="AN4" s="7" t="s">
        <v>4</v>
      </c>
      <c r="AO4" s="7" t="s">
        <v>5</v>
      </c>
      <c r="AP4" s="7" t="s">
        <v>6</v>
      </c>
      <c r="AQ4" s="7" t="s">
        <v>7</v>
      </c>
      <c r="AR4" s="8" t="s">
        <v>1</v>
      </c>
      <c r="AS4" s="7" t="s">
        <v>2</v>
      </c>
      <c r="AT4" s="7" t="s">
        <v>3</v>
      </c>
      <c r="AU4" s="7" t="s">
        <v>4</v>
      </c>
      <c r="AV4" s="7" t="s">
        <v>5</v>
      </c>
      <c r="AW4" s="7" t="s">
        <v>6</v>
      </c>
      <c r="AX4" s="7" t="s">
        <v>7</v>
      </c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</row>
    <row r="5" spans="1:63" s="12" customFormat="1" ht="12.75" customHeight="1">
      <c r="A5" s="9" t="s">
        <v>1</v>
      </c>
      <c r="B5" s="10">
        <f t="shared" ref="B5:H5" si="0">SUM(B6+B9)</f>
        <v>6831883</v>
      </c>
      <c r="C5" s="10">
        <f t="shared" si="0"/>
        <v>6260249</v>
      </c>
      <c r="D5" s="10">
        <f t="shared" si="0"/>
        <v>93489</v>
      </c>
      <c r="E5" s="10">
        <f t="shared" si="0"/>
        <v>26573</v>
      </c>
      <c r="F5" s="10">
        <f t="shared" si="0"/>
        <v>5707</v>
      </c>
      <c r="G5" s="10">
        <f t="shared" si="0"/>
        <v>373748</v>
      </c>
      <c r="H5" s="10">
        <f t="shared" si="0"/>
        <v>72117</v>
      </c>
      <c r="I5" s="10">
        <f>+I6+I9</f>
        <v>7220334</v>
      </c>
      <c r="J5" s="10">
        <f t="shared" ref="J5:O5" si="1">+J6+J9</f>
        <v>6554112</v>
      </c>
      <c r="K5" s="10">
        <f t="shared" si="1"/>
        <v>95706</v>
      </c>
      <c r="L5" s="10">
        <f t="shared" si="1"/>
        <v>23795</v>
      </c>
      <c r="M5" s="10">
        <f t="shared" si="1"/>
        <v>47740</v>
      </c>
      <c r="N5" s="10">
        <f t="shared" si="1"/>
        <v>436790</v>
      </c>
      <c r="O5" s="10">
        <f t="shared" si="1"/>
        <v>62191</v>
      </c>
      <c r="P5" s="10">
        <v>7126857</v>
      </c>
      <c r="Q5" s="10">
        <v>6388191</v>
      </c>
      <c r="R5" s="10">
        <v>96312</v>
      </c>
      <c r="S5" s="10">
        <v>22102</v>
      </c>
      <c r="T5" s="10">
        <v>25982</v>
      </c>
      <c r="U5" s="10">
        <v>519117</v>
      </c>
      <c r="V5" s="10">
        <v>75153</v>
      </c>
      <c r="W5" s="10">
        <v>2707423</v>
      </c>
      <c r="X5" s="10">
        <v>2202847</v>
      </c>
      <c r="Y5" s="10">
        <v>65096</v>
      </c>
      <c r="Z5" s="10">
        <v>4155</v>
      </c>
      <c r="AA5" s="10">
        <v>19354</v>
      </c>
      <c r="AB5" s="10">
        <v>385036</v>
      </c>
      <c r="AC5" s="10">
        <v>30935</v>
      </c>
      <c r="AD5" s="10">
        <v>5590124</v>
      </c>
      <c r="AE5" s="10">
        <v>4244123</v>
      </c>
      <c r="AF5" s="10">
        <v>104506</v>
      </c>
      <c r="AG5" s="10">
        <v>21465</v>
      </c>
      <c r="AH5" s="10">
        <v>10876</v>
      </c>
      <c r="AI5" s="10">
        <v>946513</v>
      </c>
      <c r="AJ5" s="10">
        <v>262641</v>
      </c>
      <c r="AK5" s="10">
        <f>SUM(AL5:AQ5)</f>
        <v>7942710</v>
      </c>
      <c r="AL5" s="10">
        <v>6246045</v>
      </c>
      <c r="AM5" s="10">
        <v>209853</v>
      </c>
      <c r="AN5" s="10">
        <v>73405</v>
      </c>
      <c r="AO5" s="10">
        <v>25537</v>
      </c>
      <c r="AP5" s="10">
        <v>828518</v>
      </c>
      <c r="AQ5" s="10">
        <v>559352</v>
      </c>
      <c r="AR5" s="10">
        <f>SUM(AS5:AX5)</f>
        <v>9009094.1079244614</v>
      </c>
      <c r="AS5" s="10">
        <f>SUM(AS6+AS9)</f>
        <v>6546452.3935617385</v>
      </c>
      <c r="AT5" s="10">
        <f t="shared" ref="AT5:AX5" si="2">SUM(AT6+AT9)</f>
        <v>220739.03967000259</v>
      </c>
      <c r="AU5" s="10">
        <f t="shared" si="2"/>
        <v>83711.868927883261</v>
      </c>
      <c r="AV5" s="10">
        <f t="shared" si="2"/>
        <v>27868.339705456601</v>
      </c>
      <c r="AW5" s="10">
        <f t="shared" si="2"/>
        <v>1069215.2655020265</v>
      </c>
      <c r="AX5" s="10">
        <f t="shared" si="2"/>
        <v>1061107.2005573546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12.75" customHeight="1">
      <c r="A6" s="9" t="s">
        <v>8</v>
      </c>
      <c r="B6" s="10">
        <f t="shared" ref="B6:H6" si="3">SUM(B7:B8)</f>
        <v>644341</v>
      </c>
      <c r="C6" s="10">
        <f t="shared" si="3"/>
        <v>545114</v>
      </c>
      <c r="D6" s="10">
        <f t="shared" si="3"/>
        <v>10843</v>
      </c>
      <c r="E6" s="10">
        <f t="shared" si="3"/>
        <v>7186</v>
      </c>
      <c r="F6" s="10">
        <f t="shared" si="3"/>
        <v>754</v>
      </c>
      <c r="G6" s="10">
        <f t="shared" si="3"/>
        <v>68214</v>
      </c>
      <c r="H6" s="10">
        <f t="shared" si="3"/>
        <v>12230</v>
      </c>
      <c r="I6" s="10">
        <f>+J6+K6+L6+M6+N6+O6</f>
        <v>651446</v>
      </c>
      <c r="J6" s="10">
        <f t="shared" ref="J6:O6" si="4">+J7+J8</f>
        <v>532480</v>
      </c>
      <c r="K6" s="10">
        <f t="shared" si="4"/>
        <v>10817</v>
      </c>
      <c r="L6" s="10">
        <f t="shared" si="4"/>
        <v>6496</v>
      </c>
      <c r="M6" s="10">
        <f t="shared" si="4"/>
        <v>14579</v>
      </c>
      <c r="N6" s="10">
        <f t="shared" si="4"/>
        <v>73226</v>
      </c>
      <c r="O6" s="10">
        <f t="shared" si="4"/>
        <v>13848</v>
      </c>
      <c r="P6" s="10">
        <v>680821</v>
      </c>
      <c r="Q6" s="10">
        <v>560521</v>
      </c>
      <c r="R6" s="10">
        <v>10763</v>
      </c>
      <c r="S6" s="10">
        <v>5856</v>
      </c>
      <c r="T6" s="10">
        <v>5229</v>
      </c>
      <c r="U6" s="10">
        <v>79891</v>
      </c>
      <c r="V6" s="10">
        <v>18561</v>
      </c>
      <c r="W6" s="10">
        <v>302113</v>
      </c>
      <c r="X6" s="10">
        <v>237641</v>
      </c>
      <c r="Y6" s="10">
        <v>3170</v>
      </c>
      <c r="Z6" s="10">
        <v>947</v>
      </c>
      <c r="AA6" s="10">
        <v>4428</v>
      </c>
      <c r="AB6" s="10">
        <v>47393</v>
      </c>
      <c r="AC6" s="10">
        <v>8534</v>
      </c>
      <c r="AD6" s="10">
        <v>595815</v>
      </c>
      <c r="AE6" s="10">
        <v>391996</v>
      </c>
      <c r="AF6" s="10">
        <v>14019</v>
      </c>
      <c r="AG6" s="10">
        <v>4276</v>
      </c>
      <c r="AH6" s="10">
        <v>4938</v>
      </c>
      <c r="AI6" s="10">
        <v>99925</v>
      </c>
      <c r="AJ6" s="10">
        <v>80661</v>
      </c>
      <c r="AK6" s="10">
        <f>SUM(AL6:AQ6)</f>
        <v>779295</v>
      </c>
      <c r="AL6" s="10">
        <v>435564</v>
      </c>
      <c r="AM6" s="10">
        <v>31607</v>
      </c>
      <c r="AN6" s="10">
        <v>16129</v>
      </c>
      <c r="AO6" s="10">
        <v>11578</v>
      </c>
      <c r="AP6" s="10">
        <v>82063</v>
      </c>
      <c r="AQ6" s="10">
        <v>202354</v>
      </c>
      <c r="AR6" s="10">
        <v>950423.12916640297</v>
      </c>
      <c r="AS6" s="10">
        <v>63022.984394757848</v>
      </c>
      <c r="AT6" s="10">
        <v>247.88059164715625</v>
      </c>
      <c r="AU6" s="10">
        <v>88.300269358979534</v>
      </c>
      <c r="AV6" s="10">
        <v>86.055397330598424</v>
      </c>
      <c r="AW6" s="10">
        <v>482.79736037104072</v>
      </c>
      <c r="AX6" s="10">
        <v>886495.84198342625</v>
      </c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12.75" customHeight="1">
      <c r="A7" s="13" t="s">
        <v>9</v>
      </c>
      <c r="B7" s="10">
        <f>SUM(C7:H7)</f>
        <v>604197</v>
      </c>
      <c r="C7" s="14">
        <v>510422</v>
      </c>
      <c r="D7" s="14">
        <v>8906</v>
      </c>
      <c r="E7" s="14">
        <v>6751</v>
      </c>
      <c r="F7" s="14">
        <v>616</v>
      </c>
      <c r="G7" s="14">
        <v>66073</v>
      </c>
      <c r="H7" s="14">
        <v>11429</v>
      </c>
      <c r="I7" s="10">
        <f>+J7+K7+L7+M7+N7+O7</f>
        <v>609107</v>
      </c>
      <c r="J7" s="14">
        <v>497552</v>
      </c>
      <c r="K7" s="14">
        <v>8551</v>
      </c>
      <c r="L7" s="14">
        <v>6111</v>
      </c>
      <c r="M7" s="14">
        <v>13933</v>
      </c>
      <c r="N7" s="14">
        <v>70416</v>
      </c>
      <c r="O7" s="14">
        <v>12544</v>
      </c>
      <c r="P7" s="15">
        <v>636167</v>
      </c>
      <c r="Q7" s="14">
        <v>523795</v>
      </c>
      <c r="R7" s="14">
        <v>8249</v>
      </c>
      <c r="S7" s="14">
        <v>5424</v>
      </c>
      <c r="T7" s="14">
        <v>4980</v>
      </c>
      <c r="U7" s="14">
        <v>76605</v>
      </c>
      <c r="V7" s="14">
        <v>17114</v>
      </c>
      <c r="W7" s="15">
        <v>284915</v>
      </c>
      <c r="X7" s="14">
        <v>223671</v>
      </c>
      <c r="Y7" s="14">
        <v>2271</v>
      </c>
      <c r="Z7" s="14">
        <v>860</v>
      </c>
      <c r="AA7" s="14">
        <v>4258</v>
      </c>
      <c r="AB7" s="14">
        <v>45698</v>
      </c>
      <c r="AC7" s="14">
        <v>8157</v>
      </c>
      <c r="AD7" s="10">
        <v>529214</v>
      </c>
      <c r="AE7" s="14">
        <v>350270</v>
      </c>
      <c r="AF7" s="14">
        <v>9143</v>
      </c>
      <c r="AG7" s="14">
        <v>3900</v>
      </c>
      <c r="AH7" s="14">
        <v>4029</v>
      </c>
      <c r="AI7" s="14">
        <v>91665</v>
      </c>
      <c r="AJ7" s="14">
        <v>70207</v>
      </c>
      <c r="AK7" s="10">
        <f t="shared" ref="AK7:AK11" si="5">SUM(AL7:AQ7)</f>
        <v>647085</v>
      </c>
      <c r="AL7" s="14">
        <v>360111</v>
      </c>
      <c r="AM7" s="14">
        <v>19322</v>
      </c>
      <c r="AN7" s="14">
        <v>14633</v>
      </c>
      <c r="AO7" s="14">
        <v>9588</v>
      </c>
      <c r="AP7" s="14">
        <v>68929</v>
      </c>
      <c r="AQ7" s="14">
        <v>174502</v>
      </c>
      <c r="AR7" s="10">
        <v>797076.90040572628</v>
      </c>
      <c r="AS7" s="14">
        <v>50917.931661661882</v>
      </c>
      <c r="AT7" s="14">
        <v>131.60572654027797</v>
      </c>
      <c r="AU7" s="14">
        <v>60.340634126554356</v>
      </c>
      <c r="AV7" s="14">
        <v>36.644485144213391</v>
      </c>
      <c r="AW7" s="14">
        <v>293.43214560376157</v>
      </c>
      <c r="AX7" s="14">
        <v>745637.30074941914</v>
      </c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2.75" customHeight="1">
      <c r="A8" s="16" t="s">
        <v>10</v>
      </c>
      <c r="B8" s="17">
        <f>SUM(C8:H8)</f>
        <v>40144</v>
      </c>
      <c r="C8" s="18">
        <v>34692</v>
      </c>
      <c r="D8" s="18">
        <v>1937</v>
      </c>
      <c r="E8" s="18">
        <v>435</v>
      </c>
      <c r="F8" s="18">
        <v>138</v>
      </c>
      <c r="G8" s="18">
        <v>2141</v>
      </c>
      <c r="H8" s="18">
        <v>801</v>
      </c>
      <c r="I8" s="17">
        <f>+J8+K8+L8+M8+N8+O8</f>
        <v>42339</v>
      </c>
      <c r="J8" s="18">
        <v>34928</v>
      </c>
      <c r="K8" s="18">
        <v>2266</v>
      </c>
      <c r="L8" s="18">
        <v>385</v>
      </c>
      <c r="M8" s="18">
        <v>646</v>
      </c>
      <c r="N8" s="18">
        <v>2810</v>
      </c>
      <c r="O8" s="18">
        <v>1304</v>
      </c>
      <c r="P8" s="19">
        <v>44654</v>
      </c>
      <c r="Q8" s="18">
        <v>36726</v>
      </c>
      <c r="R8" s="18">
        <v>2514</v>
      </c>
      <c r="S8" s="18">
        <v>432</v>
      </c>
      <c r="T8" s="18">
        <v>249</v>
      </c>
      <c r="U8" s="18">
        <v>3286</v>
      </c>
      <c r="V8" s="18">
        <v>1447</v>
      </c>
      <c r="W8" s="19">
        <v>17198</v>
      </c>
      <c r="X8" s="18">
        <v>13970</v>
      </c>
      <c r="Y8" s="18">
        <v>899</v>
      </c>
      <c r="Z8" s="18">
        <v>87</v>
      </c>
      <c r="AA8" s="18">
        <v>170</v>
      </c>
      <c r="AB8" s="18">
        <v>1695</v>
      </c>
      <c r="AC8" s="18">
        <v>377</v>
      </c>
      <c r="AD8" s="17">
        <v>66601</v>
      </c>
      <c r="AE8" s="18">
        <v>41726</v>
      </c>
      <c r="AF8" s="18">
        <v>4876</v>
      </c>
      <c r="AG8" s="18">
        <v>376</v>
      </c>
      <c r="AH8" s="18">
        <v>909</v>
      </c>
      <c r="AI8" s="18">
        <v>8260</v>
      </c>
      <c r="AJ8" s="18">
        <v>10454</v>
      </c>
      <c r="AK8" s="10">
        <f t="shared" si="5"/>
        <v>132210</v>
      </c>
      <c r="AL8" s="18">
        <v>75453</v>
      </c>
      <c r="AM8" s="18">
        <v>12285</v>
      </c>
      <c r="AN8" s="18">
        <v>1496</v>
      </c>
      <c r="AO8" s="18">
        <v>1990</v>
      </c>
      <c r="AP8" s="18">
        <v>13134</v>
      </c>
      <c r="AQ8" s="18">
        <v>27852</v>
      </c>
      <c r="AR8" s="10">
        <v>153346.22876067701</v>
      </c>
      <c r="AS8" s="18">
        <v>12105.052733095983</v>
      </c>
      <c r="AT8" s="18">
        <v>116.27486510687828</v>
      </c>
      <c r="AU8" s="18">
        <v>27.959635232425189</v>
      </c>
      <c r="AV8" s="18">
        <v>49.410912186385033</v>
      </c>
      <c r="AW8" s="18">
        <v>189.36521476727913</v>
      </c>
      <c r="AX8" s="18">
        <v>140858.54123400702</v>
      </c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2.75" customHeight="1">
      <c r="A9" s="20" t="s">
        <v>11</v>
      </c>
      <c r="B9" s="17">
        <f>SUM(B10:B11)</f>
        <v>6187542</v>
      </c>
      <c r="C9" s="17">
        <f>SUM(C10:C11)</f>
        <v>5715135</v>
      </c>
      <c r="D9" s="17">
        <f t="shared" ref="D9:I9" si="6">SUM(D10:D11)</f>
        <v>82646</v>
      </c>
      <c r="E9" s="17">
        <f t="shared" si="6"/>
        <v>19387</v>
      </c>
      <c r="F9" s="17">
        <f t="shared" si="6"/>
        <v>4953</v>
      </c>
      <c r="G9" s="17">
        <f t="shared" si="6"/>
        <v>305534</v>
      </c>
      <c r="H9" s="17">
        <f t="shared" si="6"/>
        <v>59887</v>
      </c>
      <c r="I9" s="17">
        <f t="shared" si="6"/>
        <v>6568888</v>
      </c>
      <c r="J9" s="17">
        <f t="shared" ref="J9:O9" si="7">+J10+J11</f>
        <v>6021632</v>
      </c>
      <c r="K9" s="17">
        <f t="shared" si="7"/>
        <v>84889</v>
      </c>
      <c r="L9" s="17">
        <f t="shared" si="7"/>
        <v>17299</v>
      </c>
      <c r="M9" s="17">
        <f t="shared" si="7"/>
        <v>33161</v>
      </c>
      <c r="N9" s="17">
        <f t="shared" si="7"/>
        <v>363564</v>
      </c>
      <c r="O9" s="17">
        <f t="shared" si="7"/>
        <v>48343</v>
      </c>
      <c r="P9" s="17">
        <v>6446036</v>
      </c>
      <c r="Q9" s="17">
        <v>5827670</v>
      </c>
      <c r="R9" s="17">
        <v>85549</v>
      </c>
      <c r="S9" s="17">
        <v>16246</v>
      </c>
      <c r="T9" s="17">
        <v>20753</v>
      </c>
      <c r="U9" s="17">
        <v>439226</v>
      </c>
      <c r="V9" s="17">
        <v>56592</v>
      </c>
      <c r="W9" s="17">
        <v>2405310</v>
      </c>
      <c r="X9" s="17">
        <f t="shared" ref="X9:AC9" si="8">+X10+X11</f>
        <v>1965206</v>
      </c>
      <c r="Y9" s="17">
        <f t="shared" si="8"/>
        <v>61926</v>
      </c>
      <c r="Z9" s="17">
        <f t="shared" si="8"/>
        <v>3208</v>
      </c>
      <c r="AA9" s="17">
        <f t="shared" si="8"/>
        <v>14926</v>
      </c>
      <c r="AB9" s="17">
        <f t="shared" si="8"/>
        <v>337643</v>
      </c>
      <c r="AC9" s="17">
        <f t="shared" si="8"/>
        <v>22401</v>
      </c>
      <c r="AD9" s="17">
        <v>4994309</v>
      </c>
      <c r="AE9" s="17">
        <v>3852127</v>
      </c>
      <c r="AF9" s="17">
        <v>90487</v>
      </c>
      <c r="AG9" s="17">
        <v>17189</v>
      </c>
      <c r="AH9" s="17">
        <v>5938</v>
      </c>
      <c r="AI9" s="17">
        <v>846588</v>
      </c>
      <c r="AJ9" s="17">
        <v>181980</v>
      </c>
      <c r="AK9" s="10">
        <f t="shared" si="5"/>
        <v>7163415</v>
      </c>
      <c r="AL9" s="17">
        <f>SUM(AL10:AL11)</f>
        <v>5810481</v>
      </c>
      <c r="AM9" s="17">
        <f t="shared" ref="AM9:AQ9" si="9">SUM(AM10:AM11)</f>
        <v>178246</v>
      </c>
      <c r="AN9" s="17">
        <f t="shared" si="9"/>
        <v>57276</v>
      </c>
      <c r="AO9" s="17">
        <f t="shared" si="9"/>
        <v>13959</v>
      </c>
      <c r="AP9" s="17">
        <f t="shared" si="9"/>
        <v>746455</v>
      </c>
      <c r="AQ9" s="17">
        <f t="shared" si="9"/>
        <v>356998</v>
      </c>
      <c r="AR9" s="10">
        <v>8058671.3847315302</v>
      </c>
      <c r="AS9" s="17">
        <v>6483429.4091669805</v>
      </c>
      <c r="AT9" s="17">
        <v>220491.15907835544</v>
      </c>
      <c r="AU9" s="17">
        <v>83623.56865852428</v>
      </c>
      <c r="AV9" s="17">
        <v>27782.284308126003</v>
      </c>
      <c r="AW9" s="17">
        <v>1068732.4681416554</v>
      </c>
      <c r="AX9" s="17">
        <v>174611.35857392845</v>
      </c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2.75" customHeight="1">
      <c r="A10" s="21" t="s">
        <v>12</v>
      </c>
      <c r="B10" s="17">
        <f t="shared" ref="B10:B18" si="10">SUM(C10:H10)</f>
        <v>833525</v>
      </c>
      <c r="C10" s="18">
        <v>623320</v>
      </c>
      <c r="D10" s="18">
        <v>5383</v>
      </c>
      <c r="E10" s="18">
        <v>1798</v>
      </c>
      <c r="F10" s="18">
        <v>335</v>
      </c>
      <c r="G10" s="18">
        <v>176440</v>
      </c>
      <c r="H10" s="18">
        <v>26249</v>
      </c>
      <c r="I10" s="17">
        <f>+J10+K10+L10+M10+N10+O10</f>
        <v>950327</v>
      </c>
      <c r="J10" s="18">
        <v>672247</v>
      </c>
      <c r="K10" s="18">
        <v>5320</v>
      </c>
      <c r="L10" s="18">
        <v>1546</v>
      </c>
      <c r="M10" s="18">
        <v>29433</v>
      </c>
      <c r="N10" s="18">
        <v>216301</v>
      </c>
      <c r="O10" s="18">
        <v>25480</v>
      </c>
      <c r="P10" s="19">
        <v>1088417</v>
      </c>
      <c r="Q10" s="22">
        <v>758855</v>
      </c>
      <c r="R10" s="22">
        <v>6038</v>
      </c>
      <c r="S10" s="22">
        <v>1854</v>
      </c>
      <c r="T10" s="22">
        <v>17085</v>
      </c>
      <c r="U10" s="22">
        <v>274223</v>
      </c>
      <c r="V10" s="22">
        <v>30362</v>
      </c>
      <c r="W10" s="17">
        <v>706116</v>
      </c>
      <c r="X10" s="18">
        <v>447566</v>
      </c>
      <c r="Y10" s="18">
        <v>3091</v>
      </c>
      <c r="Z10" s="18">
        <v>589</v>
      </c>
      <c r="AA10" s="18">
        <v>13639</v>
      </c>
      <c r="AB10" s="18">
        <v>227360</v>
      </c>
      <c r="AC10" s="18">
        <v>13871</v>
      </c>
      <c r="AD10" s="17">
        <v>1339092</v>
      </c>
      <c r="AE10" s="18">
        <v>764640</v>
      </c>
      <c r="AF10" s="18">
        <v>9851</v>
      </c>
      <c r="AG10" s="18">
        <v>1827</v>
      </c>
      <c r="AH10" s="18">
        <v>1666</v>
      </c>
      <c r="AI10" s="18">
        <v>515699</v>
      </c>
      <c r="AJ10" s="22">
        <v>45409</v>
      </c>
      <c r="AK10" s="10">
        <f t="shared" si="5"/>
        <v>1358050</v>
      </c>
      <c r="AL10" s="18">
        <v>826153</v>
      </c>
      <c r="AM10" s="18">
        <v>17692</v>
      </c>
      <c r="AN10" s="18">
        <v>3046</v>
      </c>
      <c r="AO10" s="18">
        <v>3509</v>
      </c>
      <c r="AP10" s="18">
        <v>401938</v>
      </c>
      <c r="AQ10" s="22">
        <v>105712</v>
      </c>
      <c r="AR10" s="10">
        <v>1327869.17335866</v>
      </c>
      <c r="AS10" s="18">
        <v>748427.96603368304</v>
      </c>
      <c r="AT10" s="18">
        <v>18253.126522638449</v>
      </c>
      <c r="AU10" s="18">
        <v>3586.7529013903568</v>
      </c>
      <c r="AV10" s="18">
        <v>7057.3082940431404</v>
      </c>
      <c r="AW10" s="18">
        <v>518782.94880488288</v>
      </c>
      <c r="AX10" s="22">
        <v>31759.954831401315</v>
      </c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2.75" customHeight="1">
      <c r="A11" s="21" t="s">
        <v>13</v>
      </c>
      <c r="B11" s="17">
        <f t="shared" si="10"/>
        <v>5354017</v>
      </c>
      <c r="C11" s="18">
        <v>5091815</v>
      </c>
      <c r="D11" s="18">
        <v>77263</v>
      </c>
      <c r="E11" s="18">
        <v>17589</v>
      </c>
      <c r="F11" s="18">
        <v>4618</v>
      </c>
      <c r="G11" s="18">
        <v>129094</v>
      </c>
      <c r="H11" s="18">
        <v>33638</v>
      </c>
      <c r="I11" s="17">
        <f>+J11+K11+L11+M11+N11+O11</f>
        <v>5618561</v>
      </c>
      <c r="J11" s="18">
        <v>5349385</v>
      </c>
      <c r="K11" s="18">
        <v>79569</v>
      </c>
      <c r="L11" s="18">
        <v>15753</v>
      </c>
      <c r="M11" s="18">
        <v>3728</v>
      </c>
      <c r="N11" s="18">
        <v>147263</v>
      </c>
      <c r="O11" s="18">
        <v>22863</v>
      </c>
      <c r="P11" s="19">
        <v>5357619</v>
      </c>
      <c r="Q11" s="22">
        <v>5068815</v>
      </c>
      <c r="R11" s="22">
        <v>79511</v>
      </c>
      <c r="S11" s="22">
        <v>14392</v>
      </c>
      <c r="T11" s="22">
        <v>3668</v>
      </c>
      <c r="U11" s="22">
        <v>165003</v>
      </c>
      <c r="V11" s="22">
        <v>26230</v>
      </c>
      <c r="W11" s="17">
        <v>1699194</v>
      </c>
      <c r="X11" s="18">
        <v>1517640</v>
      </c>
      <c r="Y11" s="18">
        <v>58835</v>
      </c>
      <c r="Z11" s="18">
        <v>2619</v>
      </c>
      <c r="AA11" s="18">
        <v>1287</v>
      </c>
      <c r="AB11" s="18">
        <v>110283</v>
      </c>
      <c r="AC11" s="18">
        <v>8530</v>
      </c>
      <c r="AD11" s="17">
        <v>3655217</v>
      </c>
      <c r="AE11" s="18">
        <v>3087487</v>
      </c>
      <c r="AF11" s="18">
        <v>80636</v>
      </c>
      <c r="AG11" s="18">
        <v>15362</v>
      </c>
      <c r="AH11" s="18">
        <v>4272</v>
      </c>
      <c r="AI11" s="18">
        <v>330889</v>
      </c>
      <c r="AJ11" s="22">
        <v>136571</v>
      </c>
      <c r="AK11" s="10">
        <f t="shared" si="5"/>
        <v>5805365</v>
      </c>
      <c r="AL11" s="18">
        <v>4984328</v>
      </c>
      <c r="AM11" s="18">
        <v>160554</v>
      </c>
      <c r="AN11" s="18">
        <v>54230</v>
      </c>
      <c r="AO11" s="18">
        <v>10450</v>
      </c>
      <c r="AP11" s="18">
        <v>344517</v>
      </c>
      <c r="AQ11" s="22">
        <v>251286</v>
      </c>
      <c r="AR11" s="10">
        <v>6730802.2113728616</v>
      </c>
      <c r="AS11" s="18">
        <v>5735001.4431332964</v>
      </c>
      <c r="AT11" s="18">
        <v>202238.03255571696</v>
      </c>
      <c r="AU11" s="18">
        <v>80036.815757133911</v>
      </c>
      <c r="AV11" s="18">
        <v>20724.976014082858</v>
      </c>
      <c r="AW11" s="18">
        <v>549949.51933677262</v>
      </c>
      <c r="AX11" s="22">
        <v>142851.40374252712</v>
      </c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12.75" customHeight="1">
      <c r="A12" s="20" t="s">
        <v>14</v>
      </c>
      <c r="B12" s="17"/>
      <c r="C12" s="18"/>
      <c r="D12" s="18"/>
      <c r="E12" s="18"/>
      <c r="F12" s="18"/>
      <c r="G12" s="18"/>
      <c r="H12" s="18"/>
      <c r="I12" s="17"/>
      <c r="J12" s="18"/>
      <c r="K12" s="18"/>
      <c r="L12" s="18"/>
      <c r="M12" s="18"/>
      <c r="N12" s="18"/>
      <c r="O12" s="18"/>
      <c r="P12" s="19"/>
      <c r="Q12" s="22"/>
      <c r="R12" s="22"/>
      <c r="S12" s="22"/>
      <c r="T12" s="22"/>
      <c r="U12" s="22"/>
      <c r="V12" s="22"/>
      <c r="W12" s="17"/>
      <c r="X12" s="18"/>
      <c r="Y12" s="18"/>
      <c r="Z12" s="18"/>
      <c r="AA12" s="18"/>
      <c r="AB12" s="18"/>
      <c r="AC12" s="18"/>
      <c r="AD12" s="17"/>
      <c r="AE12" s="18"/>
      <c r="AF12" s="18"/>
      <c r="AG12" s="18"/>
      <c r="AH12" s="18"/>
      <c r="AI12" s="18"/>
      <c r="AJ12" s="22"/>
      <c r="AK12" s="17"/>
      <c r="AL12" s="18"/>
      <c r="AM12" s="18"/>
      <c r="AN12" s="18"/>
      <c r="AO12" s="18"/>
      <c r="AP12" s="18"/>
      <c r="AQ12" s="22"/>
      <c r="AR12" s="17"/>
      <c r="AS12" s="18"/>
      <c r="AT12" s="18"/>
      <c r="AU12" s="18"/>
      <c r="AV12" s="18"/>
      <c r="AW12" s="18"/>
      <c r="AX12" s="22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2.75" customHeight="1">
      <c r="A13" s="20" t="s">
        <v>15</v>
      </c>
      <c r="B13" s="17">
        <f t="shared" si="10"/>
        <v>3017262</v>
      </c>
      <c r="C13" s="17">
        <f>SUM(C14:C16)</f>
        <v>2851058</v>
      </c>
      <c r="D13" s="17">
        <f t="shared" ref="D13:I13" si="11">SUM(D14:D16)</f>
        <v>32958</v>
      </c>
      <c r="E13" s="17">
        <f t="shared" si="11"/>
        <v>5254</v>
      </c>
      <c r="F13" s="17">
        <f t="shared" si="11"/>
        <v>3047</v>
      </c>
      <c r="G13" s="17">
        <f t="shared" si="11"/>
        <v>103157</v>
      </c>
      <c r="H13" s="17">
        <f t="shared" si="11"/>
        <v>21788</v>
      </c>
      <c r="I13" s="17">
        <f t="shared" si="11"/>
        <v>3279892</v>
      </c>
      <c r="J13" s="17">
        <f t="shared" ref="J13:O13" si="12">+J14+J15+J16</f>
        <v>3103431</v>
      </c>
      <c r="K13" s="17">
        <f t="shared" si="12"/>
        <v>32665</v>
      </c>
      <c r="L13" s="17">
        <f t="shared" si="12"/>
        <v>4986</v>
      </c>
      <c r="M13" s="17">
        <f t="shared" si="12"/>
        <v>2382</v>
      </c>
      <c r="N13" s="17">
        <f t="shared" si="12"/>
        <v>122938</v>
      </c>
      <c r="O13" s="17">
        <f t="shared" si="12"/>
        <v>13490</v>
      </c>
      <c r="P13" s="17">
        <v>3128148</v>
      </c>
      <c r="Q13" s="17">
        <v>2927293</v>
      </c>
      <c r="R13" s="17">
        <v>33854</v>
      </c>
      <c r="S13" s="17">
        <v>4268</v>
      </c>
      <c r="T13" s="17">
        <v>2442</v>
      </c>
      <c r="U13" s="17">
        <v>144092</v>
      </c>
      <c r="V13" s="17">
        <v>16199</v>
      </c>
      <c r="W13" s="17">
        <v>1081410</v>
      </c>
      <c r="X13" s="17">
        <v>963261</v>
      </c>
      <c r="Y13" s="17">
        <v>10186</v>
      </c>
      <c r="Z13" s="17">
        <v>1090</v>
      </c>
      <c r="AA13" s="17">
        <v>920</v>
      </c>
      <c r="AB13" s="17">
        <v>101718</v>
      </c>
      <c r="AC13" s="17">
        <v>4235</v>
      </c>
      <c r="AD13" s="17">
        <v>2265587</v>
      </c>
      <c r="AE13" s="17">
        <v>1918573</v>
      </c>
      <c r="AF13" s="17">
        <v>35968</v>
      </c>
      <c r="AG13" s="17">
        <v>6239</v>
      </c>
      <c r="AH13" s="17">
        <v>2566</v>
      </c>
      <c r="AI13" s="17">
        <v>262286</v>
      </c>
      <c r="AJ13" s="17">
        <v>39955</v>
      </c>
      <c r="AK13" s="17">
        <f>SUM(AL13:AQ13)</f>
        <v>3367206</v>
      </c>
      <c r="AL13" s="17">
        <f>SUM(AL14:AL16)</f>
        <v>2924887</v>
      </c>
      <c r="AM13" s="17">
        <f t="shared" ref="AM13:AQ13" si="13">SUM(AM14:AM16)</f>
        <v>77567</v>
      </c>
      <c r="AN13" s="17">
        <f t="shared" si="13"/>
        <v>20601</v>
      </c>
      <c r="AO13" s="17">
        <f t="shared" si="13"/>
        <v>5786</v>
      </c>
      <c r="AP13" s="17">
        <f t="shared" si="13"/>
        <v>235363</v>
      </c>
      <c r="AQ13" s="17">
        <f t="shared" si="13"/>
        <v>103002</v>
      </c>
      <c r="AR13" s="17">
        <v>4332029.4041365357</v>
      </c>
      <c r="AS13" s="17">
        <v>3728342.9179368974</v>
      </c>
      <c r="AT13" s="17">
        <v>98676.637355777435</v>
      </c>
      <c r="AU13" s="17">
        <v>33589.639019713817</v>
      </c>
      <c r="AV13" s="17">
        <v>12740.195994201706</v>
      </c>
      <c r="AW13" s="17">
        <v>387920.97338031587</v>
      </c>
      <c r="AX13" s="17">
        <v>70759.040449630498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2.75" customHeight="1">
      <c r="A14" s="16" t="s">
        <v>16</v>
      </c>
      <c r="B14" s="17">
        <f t="shared" si="10"/>
        <v>837104</v>
      </c>
      <c r="C14" s="18">
        <v>833038</v>
      </c>
      <c r="D14" s="18">
        <v>1034</v>
      </c>
      <c r="E14" s="18">
        <v>316</v>
      </c>
      <c r="F14" s="18">
        <v>20</v>
      </c>
      <c r="G14" s="18">
        <v>570</v>
      </c>
      <c r="H14" s="18">
        <v>2126</v>
      </c>
      <c r="I14" s="17">
        <f>+J14+K14+L14+M14+N14+O14</f>
        <v>904460</v>
      </c>
      <c r="J14" s="18">
        <v>901304</v>
      </c>
      <c r="K14" s="18">
        <v>1131</v>
      </c>
      <c r="L14" s="18">
        <v>610</v>
      </c>
      <c r="M14" s="18">
        <v>51</v>
      </c>
      <c r="N14" s="18">
        <v>478</v>
      </c>
      <c r="O14" s="18">
        <v>886</v>
      </c>
      <c r="P14" s="19">
        <v>891976</v>
      </c>
      <c r="Q14" s="18">
        <v>888739</v>
      </c>
      <c r="R14" s="18">
        <v>1251</v>
      </c>
      <c r="S14" s="18">
        <v>145</v>
      </c>
      <c r="T14" s="18">
        <v>128</v>
      </c>
      <c r="U14" s="18">
        <v>603</v>
      </c>
      <c r="V14" s="18">
        <v>1110</v>
      </c>
      <c r="W14" s="17">
        <v>357952</v>
      </c>
      <c r="X14" s="18">
        <v>356051</v>
      </c>
      <c r="Y14" s="18">
        <v>956</v>
      </c>
      <c r="Z14" s="18">
        <v>75</v>
      </c>
      <c r="AA14" s="18">
        <v>67</v>
      </c>
      <c r="AB14" s="18">
        <v>503</v>
      </c>
      <c r="AC14" s="18">
        <v>300</v>
      </c>
      <c r="AD14" s="17">
        <v>162700</v>
      </c>
      <c r="AE14" s="18">
        <v>153738</v>
      </c>
      <c r="AF14" s="18">
        <v>1521</v>
      </c>
      <c r="AG14" s="18">
        <v>242</v>
      </c>
      <c r="AH14" s="18">
        <v>44</v>
      </c>
      <c r="AI14" s="18">
        <v>4761</v>
      </c>
      <c r="AJ14" s="22">
        <v>2394</v>
      </c>
      <c r="AK14" s="17">
        <f>SUM(AL14:AQ14)</f>
        <v>714292</v>
      </c>
      <c r="AL14" s="18">
        <v>688002</v>
      </c>
      <c r="AM14" s="18">
        <v>5064</v>
      </c>
      <c r="AN14" s="18">
        <v>1786</v>
      </c>
      <c r="AO14" s="18">
        <v>272</v>
      </c>
      <c r="AP14" s="18">
        <v>9817</v>
      </c>
      <c r="AQ14" s="22">
        <v>9351</v>
      </c>
      <c r="AR14" s="17">
        <v>1092247.5323487474</v>
      </c>
      <c r="AS14" s="18">
        <v>1053083.1405160092</v>
      </c>
      <c r="AT14" s="18">
        <v>7751.0606146108121</v>
      </c>
      <c r="AU14" s="18">
        <v>4225.2804013164896</v>
      </c>
      <c r="AV14" s="18">
        <v>682.48127669149312</v>
      </c>
      <c r="AW14" s="18">
        <v>16906.93491500448</v>
      </c>
      <c r="AX14" s="22">
        <v>9598.6346251145224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16" t="s">
        <v>17</v>
      </c>
      <c r="B15" s="17">
        <f t="shared" si="10"/>
        <v>2146448</v>
      </c>
      <c r="C15" s="18">
        <v>1991323</v>
      </c>
      <c r="D15" s="18">
        <v>27449</v>
      </c>
      <c r="E15" s="18">
        <v>3542</v>
      </c>
      <c r="F15" s="18">
        <v>2957</v>
      </c>
      <c r="G15" s="18">
        <v>101902</v>
      </c>
      <c r="H15" s="18">
        <v>19275</v>
      </c>
      <c r="I15" s="17">
        <f>+J15+K15+L15+M15+N15+O15</f>
        <v>2334987</v>
      </c>
      <c r="J15" s="18">
        <v>2168439</v>
      </c>
      <c r="K15" s="18">
        <v>26651</v>
      </c>
      <c r="L15" s="18">
        <v>3549</v>
      </c>
      <c r="M15" s="18">
        <v>2287</v>
      </c>
      <c r="N15" s="18">
        <v>121822</v>
      </c>
      <c r="O15" s="18">
        <v>12239</v>
      </c>
      <c r="P15" s="19">
        <v>2186722</v>
      </c>
      <c r="Q15" s="18">
        <v>1996194</v>
      </c>
      <c r="R15" s="18">
        <v>27426</v>
      </c>
      <c r="S15" s="18">
        <v>3323</v>
      </c>
      <c r="T15" s="18">
        <v>2265</v>
      </c>
      <c r="U15" s="18">
        <v>142798</v>
      </c>
      <c r="V15" s="18">
        <v>14716</v>
      </c>
      <c r="W15" s="17">
        <v>709772</v>
      </c>
      <c r="X15" s="18">
        <v>595376</v>
      </c>
      <c r="Y15" s="18">
        <v>7878</v>
      </c>
      <c r="Z15" s="18">
        <v>873</v>
      </c>
      <c r="AA15" s="18">
        <v>840</v>
      </c>
      <c r="AB15" s="18">
        <v>100951</v>
      </c>
      <c r="AC15" s="18">
        <v>3854</v>
      </c>
      <c r="AD15" s="17">
        <v>2070980</v>
      </c>
      <c r="AE15" s="18">
        <v>1741866</v>
      </c>
      <c r="AF15" s="18">
        <v>30355</v>
      </c>
      <c r="AG15" s="18">
        <v>4697</v>
      </c>
      <c r="AH15" s="18">
        <v>2446</v>
      </c>
      <c r="AI15" s="18">
        <v>255820</v>
      </c>
      <c r="AJ15" s="22">
        <v>35796</v>
      </c>
      <c r="AK15" s="17">
        <f t="shared" ref="AK15:AK16" si="14">SUM(AL15:AQ15)</f>
        <v>2597210</v>
      </c>
      <c r="AL15" s="18">
        <v>2202693</v>
      </c>
      <c r="AM15" s="18">
        <v>63369</v>
      </c>
      <c r="AN15" s="18">
        <v>13601</v>
      </c>
      <c r="AO15" s="18">
        <v>5350</v>
      </c>
      <c r="AP15" s="18">
        <v>222035</v>
      </c>
      <c r="AQ15" s="22">
        <v>90162</v>
      </c>
      <c r="AR15" s="17">
        <v>3153334.2714193864</v>
      </c>
      <c r="AS15" s="18">
        <v>2618548.2946074922</v>
      </c>
      <c r="AT15" s="18">
        <v>78846.078039078478</v>
      </c>
      <c r="AU15" s="18">
        <v>22923.561494387766</v>
      </c>
      <c r="AV15" s="18">
        <v>11723.849827702019</v>
      </c>
      <c r="AW15" s="18">
        <v>363945.04279791965</v>
      </c>
      <c r="AX15" s="22">
        <v>57347.444652805912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12.75" customHeight="1">
      <c r="A16" s="16" t="s">
        <v>18</v>
      </c>
      <c r="B16" s="17">
        <f t="shared" si="10"/>
        <v>33710</v>
      </c>
      <c r="C16" s="18">
        <v>26697</v>
      </c>
      <c r="D16" s="18">
        <v>4475</v>
      </c>
      <c r="E16" s="18">
        <v>1396</v>
      </c>
      <c r="F16" s="18">
        <v>70</v>
      </c>
      <c r="G16" s="18">
        <v>685</v>
      </c>
      <c r="H16" s="18">
        <v>387</v>
      </c>
      <c r="I16" s="17">
        <f>+J16+K16+L16+M16+N16+O16</f>
        <v>40445</v>
      </c>
      <c r="J16" s="18">
        <v>33688</v>
      </c>
      <c r="K16" s="18">
        <v>4883</v>
      </c>
      <c r="L16" s="18">
        <v>827</v>
      </c>
      <c r="M16" s="18">
        <v>44</v>
      </c>
      <c r="N16" s="18">
        <v>638</v>
      </c>
      <c r="O16" s="18">
        <v>365</v>
      </c>
      <c r="P16" s="19">
        <v>49450</v>
      </c>
      <c r="Q16" s="18">
        <v>42360</v>
      </c>
      <c r="R16" s="18">
        <v>5177</v>
      </c>
      <c r="S16" s="18">
        <v>800</v>
      </c>
      <c r="T16" s="18">
        <v>49</v>
      </c>
      <c r="U16" s="18">
        <v>691</v>
      </c>
      <c r="V16" s="18">
        <v>373</v>
      </c>
      <c r="W16" s="17">
        <v>13686</v>
      </c>
      <c r="X16" s="18">
        <v>11834</v>
      </c>
      <c r="Y16" s="18">
        <v>1352</v>
      </c>
      <c r="Z16" s="18">
        <v>142</v>
      </c>
      <c r="AA16" s="18">
        <v>13</v>
      </c>
      <c r="AB16" s="18">
        <v>264</v>
      </c>
      <c r="AC16" s="18">
        <v>81</v>
      </c>
      <c r="AD16" s="17">
        <v>31907</v>
      </c>
      <c r="AE16" s="18">
        <v>22969</v>
      </c>
      <c r="AF16" s="18">
        <v>4092</v>
      </c>
      <c r="AG16" s="18">
        <v>1300</v>
      </c>
      <c r="AH16" s="18">
        <v>76</v>
      </c>
      <c r="AI16" s="18">
        <v>1705</v>
      </c>
      <c r="AJ16" s="22">
        <v>1765</v>
      </c>
      <c r="AK16" s="17">
        <f t="shared" si="14"/>
        <v>55704</v>
      </c>
      <c r="AL16" s="18">
        <v>34192</v>
      </c>
      <c r="AM16" s="18">
        <v>9134</v>
      </c>
      <c r="AN16" s="18">
        <v>5214</v>
      </c>
      <c r="AO16" s="18">
        <v>164</v>
      </c>
      <c r="AP16" s="18">
        <v>3511</v>
      </c>
      <c r="AQ16" s="22">
        <v>3489</v>
      </c>
      <c r="AR16" s="17">
        <v>86447.60036840316</v>
      </c>
      <c r="AS16" s="18">
        <v>56711.48281339556</v>
      </c>
      <c r="AT16" s="18">
        <v>12079.498702088131</v>
      </c>
      <c r="AU16" s="18">
        <v>6440.7971240095694</v>
      </c>
      <c r="AV16" s="18">
        <v>333.86488980819433</v>
      </c>
      <c r="AW16" s="18">
        <v>7068.9956673916768</v>
      </c>
      <c r="AX16" s="22">
        <v>3812.9611717100456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12" customFormat="1" ht="12.75" customHeight="1">
      <c r="A17" s="20" t="s">
        <v>19</v>
      </c>
      <c r="B17" s="17">
        <f t="shared" si="10"/>
        <v>247854</v>
      </c>
      <c r="C17" s="17">
        <f>SUM(C18:C35)</f>
        <v>210194</v>
      </c>
      <c r="D17" s="17">
        <f t="shared" ref="D17:I17" si="15">SUM(D18:D35)</f>
        <v>17570</v>
      </c>
      <c r="E17" s="17">
        <f t="shared" si="15"/>
        <v>5291</v>
      </c>
      <c r="F17" s="17">
        <f t="shared" si="15"/>
        <v>976</v>
      </c>
      <c r="G17" s="17">
        <f t="shared" si="15"/>
        <v>9743</v>
      </c>
      <c r="H17" s="17">
        <f t="shared" si="15"/>
        <v>4080</v>
      </c>
      <c r="I17" s="17">
        <f t="shared" si="15"/>
        <v>224100</v>
      </c>
      <c r="J17" s="17">
        <f t="shared" ref="J17:O17" si="16">+J18+J19+J20+J21+J22+J23+J24+J25+J26+J27+J28+J29+J30+J31+J32+J33+J34+J35</f>
        <v>185985</v>
      </c>
      <c r="K17" s="17">
        <f t="shared" si="16"/>
        <v>18413</v>
      </c>
      <c r="L17" s="17">
        <f t="shared" si="16"/>
        <v>4507</v>
      </c>
      <c r="M17" s="17">
        <f t="shared" si="16"/>
        <v>755</v>
      </c>
      <c r="N17" s="17">
        <f t="shared" si="16"/>
        <v>10028</v>
      </c>
      <c r="O17" s="17">
        <f t="shared" si="16"/>
        <v>4412</v>
      </c>
      <c r="P17" s="17">
        <v>228545</v>
      </c>
      <c r="Q17" s="17">
        <v>193694</v>
      </c>
      <c r="R17" s="17">
        <v>18414</v>
      </c>
      <c r="S17" s="17">
        <v>4093</v>
      </c>
      <c r="T17" s="17">
        <v>586</v>
      </c>
      <c r="U17" s="17">
        <v>7688</v>
      </c>
      <c r="V17" s="17">
        <v>4070</v>
      </c>
      <c r="W17" s="17">
        <v>63073</v>
      </c>
      <c r="X17" s="17">
        <v>54181</v>
      </c>
      <c r="Y17" s="17">
        <v>3739</v>
      </c>
      <c r="Z17" s="17">
        <v>572</v>
      </c>
      <c r="AA17" s="17">
        <v>282</v>
      </c>
      <c r="AB17" s="17">
        <v>3438</v>
      </c>
      <c r="AC17" s="17">
        <v>861</v>
      </c>
      <c r="AD17" s="17">
        <v>166570</v>
      </c>
      <c r="AE17" s="17">
        <v>126947</v>
      </c>
      <c r="AF17" s="17">
        <v>12256</v>
      </c>
      <c r="AG17" s="17">
        <v>2556</v>
      </c>
      <c r="AH17" s="17">
        <v>554</v>
      </c>
      <c r="AI17" s="17">
        <v>14101</v>
      </c>
      <c r="AJ17" s="17">
        <v>10156</v>
      </c>
      <c r="AK17" s="17">
        <v>269350</v>
      </c>
      <c r="AL17" s="17">
        <v>175270</v>
      </c>
      <c r="AM17" s="17">
        <v>25050</v>
      </c>
      <c r="AN17" s="17">
        <v>10425</v>
      </c>
      <c r="AO17" s="17">
        <v>1815</v>
      </c>
      <c r="AP17" s="17">
        <v>27953</v>
      </c>
      <c r="AQ17" s="17">
        <v>28837</v>
      </c>
      <c r="AR17" s="17">
        <v>408798.7192563999</v>
      </c>
      <c r="AS17" s="17">
        <v>280687.66035446001</v>
      </c>
      <c r="AT17" s="17">
        <v>34697.339717260729</v>
      </c>
      <c r="AU17" s="17">
        <v>16991.412400844602</v>
      </c>
      <c r="AV17" s="17">
        <v>3172.2906846152505</v>
      </c>
      <c r="AW17" s="17">
        <v>50376.414848011067</v>
      </c>
      <c r="AX17" s="17">
        <v>22873.601251208194</v>
      </c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>
      <c r="A18" s="16" t="s">
        <v>20</v>
      </c>
      <c r="B18" s="17">
        <f t="shared" si="10"/>
        <v>1950</v>
      </c>
      <c r="C18" s="18">
        <v>1725</v>
      </c>
      <c r="D18" s="18">
        <v>65</v>
      </c>
      <c r="E18" s="18">
        <v>70</v>
      </c>
      <c r="F18" s="18">
        <v>5</v>
      </c>
      <c r="G18" s="18">
        <v>55</v>
      </c>
      <c r="H18" s="18">
        <v>30</v>
      </c>
      <c r="I18" s="17">
        <f>+J18+K18+L18+M18+N18+O18</f>
        <v>1681</v>
      </c>
      <c r="J18" s="18">
        <v>1522</v>
      </c>
      <c r="K18" s="18">
        <v>30</v>
      </c>
      <c r="L18" s="18">
        <v>25</v>
      </c>
      <c r="M18" s="18">
        <v>4</v>
      </c>
      <c r="N18" s="18">
        <v>47</v>
      </c>
      <c r="O18" s="18">
        <v>53</v>
      </c>
      <c r="P18" s="19">
        <v>1128</v>
      </c>
      <c r="Q18" s="18">
        <v>998</v>
      </c>
      <c r="R18" s="18">
        <v>24</v>
      </c>
      <c r="S18" s="18">
        <v>12</v>
      </c>
      <c r="T18" s="18">
        <v>0</v>
      </c>
      <c r="U18" s="18">
        <v>54</v>
      </c>
      <c r="V18" s="18">
        <v>40</v>
      </c>
      <c r="W18" s="17">
        <v>179</v>
      </c>
      <c r="X18" s="18">
        <v>139</v>
      </c>
      <c r="Y18" s="18">
        <v>20</v>
      </c>
      <c r="Z18" s="18">
        <v>4</v>
      </c>
      <c r="AA18" s="18">
        <v>4</v>
      </c>
      <c r="AB18" s="18">
        <v>12</v>
      </c>
      <c r="AC18" s="18">
        <v>0</v>
      </c>
      <c r="AD18" s="17">
        <v>1480</v>
      </c>
      <c r="AE18" s="18">
        <v>769</v>
      </c>
      <c r="AF18" s="18">
        <v>33</v>
      </c>
      <c r="AG18" s="18">
        <v>15</v>
      </c>
      <c r="AH18" s="18">
        <v>3</v>
      </c>
      <c r="AI18" s="18">
        <v>432</v>
      </c>
      <c r="AJ18" s="22">
        <v>228</v>
      </c>
      <c r="AK18" s="17">
        <v>2598</v>
      </c>
      <c r="AL18" s="18">
        <v>1214</v>
      </c>
      <c r="AM18" s="18">
        <v>52</v>
      </c>
      <c r="AN18" s="18">
        <v>84</v>
      </c>
      <c r="AO18" s="18">
        <v>12</v>
      </c>
      <c r="AP18" s="18">
        <v>641</v>
      </c>
      <c r="AQ18" s="22">
        <v>595</v>
      </c>
      <c r="AR18" s="17">
        <v>2754.5703182509533</v>
      </c>
      <c r="AS18" s="18">
        <v>1206.5223002180687</v>
      </c>
      <c r="AT18" s="18">
        <v>110.94558407796694</v>
      </c>
      <c r="AU18" s="18">
        <v>119.21501671110245</v>
      </c>
      <c r="AV18" s="18">
        <v>17.14587528260725</v>
      </c>
      <c r="AW18" s="18">
        <v>870.13704820468479</v>
      </c>
      <c r="AX18" s="22">
        <v>430.6044937565232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6" t="s">
        <v>21</v>
      </c>
      <c r="B19" s="17">
        <f t="shared" ref="B19:B35" si="17">SUM(C19:H19)</f>
        <v>1733</v>
      </c>
      <c r="C19" s="18">
        <v>1228</v>
      </c>
      <c r="D19" s="18">
        <v>95</v>
      </c>
      <c r="E19" s="18">
        <v>5</v>
      </c>
      <c r="F19" s="18">
        <v>0</v>
      </c>
      <c r="G19" s="18">
        <v>195</v>
      </c>
      <c r="H19" s="18">
        <v>210</v>
      </c>
      <c r="I19" s="17">
        <f t="shared" ref="I19:I35" si="18">+J19+K19+L19+M19+N19+O19</f>
        <v>2444</v>
      </c>
      <c r="J19" s="18">
        <v>1689</v>
      </c>
      <c r="K19" s="18">
        <v>109</v>
      </c>
      <c r="L19" s="18">
        <v>4</v>
      </c>
      <c r="M19" s="18">
        <v>0</v>
      </c>
      <c r="N19" s="18">
        <v>438</v>
      </c>
      <c r="O19" s="18">
        <v>204</v>
      </c>
      <c r="P19" s="19">
        <v>2430</v>
      </c>
      <c r="Q19" s="18">
        <v>1544</v>
      </c>
      <c r="R19" s="18">
        <v>108</v>
      </c>
      <c r="S19" s="18">
        <v>14</v>
      </c>
      <c r="T19" s="18">
        <v>0</v>
      </c>
      <c r="U19" s="18">
        <v>593</v>
      </c>
      <c r="V19" s="18">
        <v>171</v>
      </c>
      <c r="W19" s="17">
        <v>799</v>
      </c>
      <c r="X19" s="18">
        <v>457</v>
      </c>
      <c r="Y19" s="18">
        <v>14</v>
      </c>
      <c r="Z19" s="18">
        <v>4</v>
      </c>
      <c r="AA19" s="18">
        <v>0</v>
      </c>
      <c r="AB19" s="18">
        <v>299</v>
      </c>
      <c r="AC19" s="18">
        <v>25</v>
      </c>
      <c r="AD19" s="17">
        <v>2273</v>
      </c>
      <c r="AE19" s="18">
        <v>1190</v>
      </c>
      <c r="AF19" s="18">
        <v>101</v>
      </c>
      <c r="AG19" s="18">
        <v>5</v>
      </c>
      <c r="AH19" s="18">
        <v>1</v>
      </c>
      <c r="AI19" s="18">
        <v>620</v>
      </c>
      <c r="AJ19" s="22">
        <v>356</v>
      </c>
      <c r="AK19" s="17">
        <v>4065</v>
      </c>
      <c r="AL19" s="18">
        <v>2385</v>
      </c>
      <c r="AM19" s="18">
        <v>159</v>
      </c>
      <c r="AN19" s="18">
        <v>25</v>
      </c>
      <c r="AO19" s="18">
        <v>0</v>
      </c>
      <c r="AP19" s="18">
        <v>477</v>
      </c>
      <c r="AQ19" s="22">
        <v>1019</v>
      </c>
      <c r="AR19" s="17">
        <v>4873.9785716778815</v>
      </c>
      <c r="AS19" s="18">
        <v>3238.9131668190198</v>
      </c>
      <c r="AT19" s="18">
        <v>321.15600658157962</v>
      </c>
      <c r="AU19" s="18">
        <v>26.485473688331226</v>
      </c>
      <c r="AV19" s="18">
        <v>13.977879013139219</v>
      </c>
      <c r="AW19" s="18">
        <v>794.19226189249002</v>
      </c>
      <c r="AX19" s="22">
        <v>479.2537836833223</v>
      </c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6" t="s">
        <v>22</v>
      </c>
      <c r="B20" s="17">
        <f t="shared" si="17"/>
        <v>12612</v>
      </c>
      <c r="C20" s="18">
        <v>9186</v>
      </c>
      <c r="D20" s="18">
        <v>2676</v>
      </c>
      <c r="E20" s="18">
        <v>415</v>
      </c>
      <c r="F20" s="18">
        <v>15</v>
      </c>
      <c r="G20" s="18">
        <v>230</v>
      </c>
      <c r="H20" s="18">
        <v>90</v>
      </c>
      <c r="I20" s="17">
        <f t="shared" si="18"/>
        <v>12003</v>
      </c>
      <c r="J20" s="18">
        <v>8115</v>
      </c>
      <c r="K20" s="18">
        <v>3014</v>
      </c>
      <c r="L20" s="18">
        <v>488</v>
      </c>
      <c r="M20" s="18">
        <v>12</v>
      </c>
      <c r="N20" s="18">
        <v>265</v>
      </c>
      <c r="O20" s="18">
        <v>109</v>
      </c>
      <c r="P20" s="19">
        <v>12638</v>
      </c>
      <c r="Q20" s="18">
        <v>8644</v>
      </c>
      <c r="R20" s="18">
        <v>3133</v>
      </c>
      <c r="S20" s="18">
        <v>389</v>
      </c>
      <c r="T20" s="18">
        <v>33</v>
      </c>
      <c r="U20" s="18">
        <v>329</v>
      </c>
      <c r="V20" s="18">
        <v>110</v>
      </c>
      <c r="W20" s="17">
        <v>3241</v>
      </c>
      <c r="X20" s="18">
        <v>2478</v>
      </c>
      <c r="Y20" s="18">
        <v>575</v>
      </c>
      <c r="Z20" s="18">
        <v>68</v>
      </c>
      <c r="AA20" s="18">
        <v>0</v>
      </c>
      <c r="AB20" s="18">
        <v>111</v>
      </c>
      <c r="AC20" s="18">
        <v>9</v>
      </c>
      <c r="AD20" s="17">
        <v>6454</v>
      </c>
      <c r="AE20" s="18">
        <v>4832</v>
      </c>
      <c r="AF20" s="18">
        <v>955</v>
      </c>
      <c r="AG20" s="18">
        <v>218</v>
      </c>
      <c r="AH20" s="18">
        <v>11</v>
      </c>
      <c r="AI20" s="18">
        <v>281</v>
      </c>
      <c r="AJ20" s="22">
        <v>157</v>
      </c>
      <c r="AK20" s="17">
        <v>10862</v>
      </c>
      <c r="AL20" s="18">
        <v>5207</v>
      </c>
      <c r="AM20" s="18">
        <v>3106</v>
      </c>
      <c r="AN20" s="18">
        <v>976</v>
      </c>
      <c r="AO20" s="18">
        <v>64</v>
      </c>
      <c r="AP20" s="18">
        <v>818</v>
      </c>
      <c r="AQ20" s="22">
        <v>691</v>
      </c>
      <c r="AR20" s="17">
        <v>22592.788318798681</v>
      </c>
      <c r="AS20" s="18">
        <v>13184.113143549739</v>
      </c>
      <c r="AT20" s="18">
        <v>4467.8637437979369</v>
      </c>
      <c r="AU20" s="18">
        <v>1942.1035117865017</v>
      </c>
      <c r="AV20" s="18">
        <v>74.247219940666412</v>
      </c>
      <c r="AW20" s="18">
        <v>1759.8025604912689</v>
      </c>
      <c r="AX20" s="22">
        <v>1164.6581392325693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6" t="s">
        <v>23</v>
      </c>
      <c r="B21" s="17">
        <f t="shared" si="17"/>
        <v>28304</v>
      </c>
      <c r="C21" s="18">
        <v>25921</v>
      </c>
      <c r="D21" s="18">
        <v>687</v>
      </c>
      <c r="E21" s="18">
        <v>430</v>
      </c>
      <c r="F21" s="18">
        <v>45</v>
      </c>
      <c r="G21" s="18">
        <v>841</v>
      </c>
      <c r="H21" s="18">
        <v>380</v>
      </c>
      <c r="I21" s="17">
        <f t="shared" si="18"/>
        <v>21226</v>
      </c>
      <c r="J21" s="18">
        <v>18906</v>
      </c>
      <c r="K21" s="18">
        <v>642</v>
      </c>
      <c r="L21" s="18">
        <v>368</v>
      </c>
      <c r="M21" s="18">
        <v>50</v>
      </c>
      <c r="N21" s="18">
        <v>839</v>
      </c>
      <c r="O21" s="18">
        <v>421</v>
      </c>
      <c r="P21" s="19">
        <v>19389</v>
      </c>
      <c r="Q21" s="18">
        <v>17542</v>
      </c>
      <c r="R21" s="18">
        <v>565</v>
      </c>
      <c r="S21" s="18">
        <v>318</v>
      </c>
      <c r="T21" s="18">
        <v>20</v>
      </c>
      <c r="U21" s="18">
        <v>583</v>
      </c>
      <c r="V21" s="18">
        <v>361</v>
      </c>
      <c r="W21" s="17">
        <v>3665</v>
      </c>
      <c r="X21" s="18">
        <v>3320</v>
      </c>
      <c r="Y21" s="18">
        <v>142</v>
      </c>
      <c r="Z21" s="18">
        <v>61</v>
      </c>
      <c r="AA21" s="18">
        <v>4</v>
      </c>
      <c r="AB21" s="18">
        <v>78</v>
      </c>
      <c r="AC21" s="18">
        <v>60</v>
      </c>
      <c r="AD21" s="17">
        <v>3175</v>
      </c>
      <c r="AE21" s="18">
        <v>2041</v>
      </c>
      <c r="AF21" s="18">
        <v>254</v>
      </c>
      <c r="AG21" s="18">
        <v>71</v>
      </c>
      <c r="AH21" s="18">
        <v>17</v>
      </c>
      <c r="AI21" s="18">
        <v>432</v>
      </c>
      <c r="AJ21" s="22">
        <v>360</v>
      </c>
      <c r="AK21" s="17">
        <v>10793</v>
      </c>
      <c r="AL21" s="18">
        <v>6574</v>
      </c>
      <c r="AM21" s="18">
        <v>807</v>
      </c>
      <c r="AN21" s="18">
        <v>397</v>
      </c>
      <c r="AO21" s="18">
        <v>37</v>
      </c>
      <c r="AP21" s="18">
        <v>1641</v>
      </c>
      <c r="AQ21" s="22">
        <v>1337</v>
      </c>
      <c r="AR21" s="17">
        <v>11474.258966224597</v>
      </c>
      <c r="AS21" s="18">
        <v>5920.7395995583738</v>
      </c>
      <c r="AT21" s="18">
        <v>1197.1985330910097</v>
      </c>
      <c r="AU21" s="18">
        <v>730.35276855449797</v>
      </c>
      <c r="AV21" s="18">
        <v>125.61217869346817</v>
      </c>
      <c r="AW21" s="18">
        <v>2440.9424821644284</v>
      </c>
      <c r="AX21" s="22">
        <v>1059.4134041628197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6" t="s">
        <v>24</v>
      </c>
      <c r="B22" s="17">
        <f t="shared" si="17"/>
        <v>5630</v>
      </c>
      <c r="C22" s="18">
        <v>4989</v>
      </c>
      <c r="D22" s="18">
        <v>225</v>
      </c>
      <c r="E22" s="18">
        <v>130</v>
      </c>
      <c r="F22" s="18">
        <v>0</v>
      </c>
      <c r="G22" s="18">
        <v>140</v>
      </c>
      <c r="H22" s="18">
        <v>146</v>
      </c>
      <c r="I22" s="17">
        <f t="shared" si="18"/>
        <v>3251</v>
      </c>
      <c r="J22" s="18">
        <v>2742</v>
      </c>
      <c r="K22" s="18">
        <v>194</v>
      </c>
      <c r="L22" s="18">
        <v>41</v>
      </c>
      <c r="M22" s="18">
        <v>24</v>
      </c>
      <c r="N22" s="18">
        <v>126</v>
      </c>
      <c r="O22" s="18">
        <v>124</v>
      </c>
      <c r="P22" s="19">
        <v>1632</v>
      </c>
      <c r="Q22" s="18">
        <v>1461</v>
      </c>
      <c r="R22" s="18">
        <v>68</v>
      </c>
      <c r="S22" s="18">
        <v>16</v>
      </c>
      <c r="T22" s="18">
        <v>4</v>
      </c>
      <c r="U22" s="18">
        <v>59</v>
      </c>
      <c r="V22" s="18">
        <v>24</v>
      </c>
      <c r="W22" s="17">
        <v>253</v>
      </c>
      <c r="X22" s="18">
        <v>208</v>
      </c>
      <c r="Y22" s="18">
        <v>0</v>
      </c>
      <c r="Z22" s="18">
        <v>4</v>
      </c>
      <c r="AA22" s="18">
        <v>0</v>
      </c>
      <c r="AB22" s="18">
        <v>29</v>
      </c>
      <c r="AC22" s="18">
        <v>12</v>
      </c>
      <c r="AD22" s="17">
        <v>2866</v>
      </c>
      <c r="AE22" s="18">
        <v>1939</v>
      </c>
      <c r="AF22" s="18">
        <v>89</v>
      </c>
      <c r="AG22" s="18">
        <v>8</v>
      </c>
      <c r="AH22" s="18">
        <v>7</v>
      </c>
      <c r="AI22" s="18">
        <v>418</v>
      </c>
      <c r="AJ22" s="22">
        <v>405</v>
      </c>
      <c r="AK22" s="17">
        <v>5145</v>
      </c>
      <c r="AL22" s="18">
        <v>3115</v>
      </c>
      <c r="AM22" s="18">
        <v>229</v>
      </c>
      <c r="AN22" s="18">
        <v>89</v>
      </c>
      <c r="AO22" s="18">
        <v>25</v>
      </c>
      <c r="AP22" s="18">
        <v>738</v>
      </c>
      <c r="AQ22" s="22">
        <v>949</v>
      </c>
      <c r="AR22" s="17">
        <v>5181.555942662274</v>
      </c>
      <c r="AS22" s="18">
        <v>3339.5169795538254</v>
      </c>
      <c r="AT22" s="18">
        <v>208.25104310679461</v>
      </c>
      <c r="AU22" s="18">
        <v>92.222491791397331</v>
      </c>
      <c r="AV22" s="18">
        <v>20.432732175906743</v>
      </c>
      <c r="AW22" s="18">
        <v>931.85254055444011</v>
      </c>
      <c r="AX22" s="22">
        <v>589.28015547991026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6" t="s">
        <v>25</v>
      </c>
      <c r="B23" s="17">
        <f t="shared" si="17"/>
        <v>3615</v>
      </c>
      <c r="C23" s="18">
        <v>2675</v>
      </c>
      <c r="D23" s="18">
        <v>575</v>
      </c>
      <c r="E23" s="18">
        <v>250</v>
      </c>
      <c r="F23" s="18">
        <v>10</v>
      </c>
      <c r="G23" s="18">
        <v>90</v>
      </c>
      <c r="H23" s="18">
        <v>15</v>
      </c>
      <c r="I23" s="17">
        <f t="shared" si="18"/>
        <v>4736</v>
      </c>
      <c r="J23" s="18">
        <v>3695</v>
      </c>
      <c r="K23" s="18">
        <v>593</v>
      </c>
      <c r="L23" s="18">
        <v>267</v>
      </c>
      <c r="M23" s="18">
        <v>8</v>
      </c>
      <c r="N23" s="18">
        <v>123</v>
      </c>
      <c r="O23" s="18">
        <v>50</v>
      </c>
      <c r="P23" s="19">
        <v>4126</v>
      </c>
      <c r="Q23" s="18">
        <v>3193</v>
      </c>
      <c r="R23" s="18">
        <v>573</v>
      </c>
      <c r="S23" s="18">
        <v>222</v>
      </c>
      <c r="T23" s="18">
        <v>14</v>
      </c>
      <c r="U23" s="18">
        <v>98</v>
      </c>
      <c r="V23" s="18">
        <v>26</v>
      </c>
      <c r="W23" s="17">
        <v>1144</v>
      </c>
      <c r="X23" s="18">
        <v>958</v>
      </c>
      <c r="Y23" s="18">
        <v>96</v>
      </c>
      <c r="Z23" s="18">
        <v>41</v>
      </c>
      <c r="AA23" s="18">
        <v>0</v>
      </c>
      <c r="AB23" s="18">
        <v>32</v>
      </c>
      <c r="AC23" s="18">
        <v>17</v>
      </c>
      <c r="AD23" s="17">
        <v>2847</v>
      </c>
      <c r="AE23" s="18">
        <v>2061</v>
      </c>
      <c r="AF23" s="18">
        <v>257</v>
      </c>
      <c r="AG23" s="18">
        <v>160</v>
      </c>
      <c r="AH23" s="18">
        <v>31</v>
      </c>
      <c r="AI23" s="18">
        <v>173</v>
      </c>
      <c r="AJ23" s="22">
        <v>165</v>
      </c>
      <c r="AK23" s="17">
        <v>6153</v>
      </c>
      <c r="AL23" s="18">
        <v>3939</v>
      </c>
      <c r="AM23" s="18">
        <v>677</v>
      </c>
      <c r="AN23" s="18">
        <v>728</v>
      </c>
      <c r="AO23" s="18">
        <v>28</v>
      </c>
      <c r="AP23" s="18">
        <v>375</v>
      </c>
      <c r="AQ23" s="22">
        <v>406</v>
      </c>
      <c r="AR23" s="17">
        <v>16006.206748582581</v>
      </c>
      <c r="AS23" s="18">
        <v>12433.260278040792</v>
      </c>
      <c r="AT23" s="18">
        <v>1077.8903328787915</v>
      </c>
      <c r="AU23" s="18">
        <v>1020.2080917778362</v>
      </c>
      <c r="AV23" s="18">
        <v>51.746796545670961</v>
      </c>
      <c r="AW23" s="18">
        <v>845.97535270315439</v>
      </c>
      <c r="AX23" s="22">
        <v>577.12589663633776</v>
      </c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6" t="s">
        <v>26</v>
      </c>
      <c r="B24" s="17">
        <f t="shared" si="17"/>
        <v>4040</v>
      </c>
      <c r="C24" s="18">
        <v>3564</v>
      </c>
      <c r="D24" s="18">
        <v>146</v>
      </c>
      <c r="E24" s="18">
        <v>170</v>
      </c>
      <c r="F24" s="18">
        <v>0</v>
      </c>
      <c r="G24" s="18">
        <v>125</v>
      </c>
      <c r="H24" s="18">
        <v>35</v>
      </c>
      <c r="I24" s="17">
        <f t="shared" si="18"/>
        <v>3468</v>
      </c>
      <c r="J24" s="18">
        <v>3076</v>
      </c>
      <c r="K24" s="18">
        <v>188</v>
      </c>
      <c r="L24" s="18">
        <v>40</v>
      </c>
      <c r="M24" s="18">
        <v>20</v>
      </c>
      <c r="N24" s="18">
        <v>56</v>
      </c>
      <c r="O24" s="18">
        <v>88</v>
      </c>
      <c r="P24" s="19">
        <v>3877</v>
      </c>
      <c r="Q24" s="18">
        <v>3405</v>
      </c>
      <c r="R24" s="18">
        <v>236</v>
      </c>
      <c r="S24" s="18">
        <v>76</v>
      </c>
      <c r="T24" s="18">
        <v>8</v>
      </c>
      <c r="U24" s="18">
        <v>88</v>
      </c>
      <c r="V24" s="18">
        <v>64</v>
      </c>
      <c r="W24" s="17">
        <v>577</v>
      </c>
      <c r="X24" s="18">
        <v>485</v>
      </c>
      <c r="Y24" s="18">
        <v>44</v>
      </c>
      <c r="Z24" s="18">
        <v>4</v>
      </c>
      <c r="AA24" s="18">
        <v>0</v>
      </c>
      <c r="AB24" s="18">
        <v>40</v>
      </c>
      <c r="AC24" s="18">
        <v>4</v>
      </c>
      <c r="AD24" s="17">
        <v>2599</v>
      </c>
      <c r="AE24" s="18">
        <v>1393</v>
      </c>
      <c r="AF24" s="18">
        <v>211</v>
      </c>
      <c r="AG24" s="18">
        <v>24</v>
      </c>
      <c r="AH24" s="18">
        <v>8</v>
      </c>
      <c r="AI24" s="18">
        <v>644</v>
      </c>
      <c r="AJ24" s="22">
        <v>319</v>
      </c>
      <c r="AK24" s="17">
        <v>7972</v>
      </c>
      <c r="AL24" s="18">
        <v>5048</v>
      </c>
      <c r="AM24" s="18">
        <v>443</v>
      </c>
      <c r="AN24" s="18">
        <v>274</v>
      </c>
      <c r="AO24" s="18">
        <v>17</v>
      </c>
      <c r="AP24" s="18">
        <v>1206</v>
      </c>
      <c r="AQ24" s="22">
        <v>984</v>
      </c>
      <c r="AR24" s="17">
        <v>9185.6781739226535</v>
      </c>
      <c r="AS24" s="18">
        <v>6174.6937275925338</v>
      </c>
      <c r="AT24" s="18">
        <v>412.0003906377936</v>
      </c>
      <c r="AU24" s="18">
        <v>425.26799154447042</v>
      </c>
      <c r="AV24" s="18">
        <v>153.88582988471845</v>
      </c>
      <c r="AW24" s="18">
        <v>1453.2525187767858</v>
      </c>
      <c r="AX24" s="22">
        <v>566.57771548635026</v>
      </c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6" t="s">
        <v>27</v>
      </c>
      <c r="B25" s="17">
        <f t="shared" si="17"/>
        <v>7878</v>
      </c>
      <c r="C25" s="18">
        <v>5498</v>
      </c>
      <c r="D25" s="18">
        <v>1570</v>
      </c>
      <c r="E25" s="18">
        <v>520</v>
      </c>
      <c r="F25" s="18">
        <v>10</v>
      </c>
      <c r="G25" s="18">
        <v>195</v>
      </c>
      <c r="H25" s="18">
        <v>85</v>
      </c>
      <c r="I25" s="17">
        <f t="shared" si="18"/>
        <v>8351</v>
      </c>
      <c r="J25" s="18">
        <v>6047</v>
      </c>
      <c r="K25" s="18">
        <v>1586</v>
      </c>
      <c r="L25" s="18">
        <v>410</v>
      </c>
      <c r="M25" s="18">
        <v>30</v>
      </c>
      <c r="N25" s="18">
        <v>166</v>
      </c>
      <c r="O25" s="18">
        <v>112</v>
      </c>
      <c r="P25" s="19">
        <v>9038</v>
      </c>
      <c r="Q25" s="18">
        <v>6659</v>
      </c>
      <c r="R25" s="18">
        <v>1693</v>
      </c>
      <c r="S25" s="18">
        <v>355</v>
      </c>
      <c r="T25" s="18">
        <v>13</v>
      </c>
      <c r="U25" s="18">
        <v>250</v>
      </c>
      <c r="V25" s="18">
        <v>68</v>
      </c>
      <c r="W25" s="17">
        <v>2342</v>
      </c>
      <c r="X25" s="18">
        <v>1743</v>
      </c>
      <c r="Y25" s="18">
        <v>423</v>
      </c>
      <c r="Z25" s="18">
        <v>62</v>
      </c>
      <c r="AA25" s="18">
        <v>8</v>
      </c>
      <c r="AB25" s="18">
        <v>84</v>
      </c>
      <c r="AC25" s="18">
        <v>22</v>
      </c>
      <c r="AD25" s="17">
        <v>6639</v>
      </c>
      <c r="AE25" s="18">
        <v>4608</v>
      </c>
      <c r="AF25" s="18">
        <v>1142</v>
      </c>
      <c r="AG25" s="18">
        <v>255</v>
      </c>
      <c r="AH25" s="18">
        <v>19</v>
      </c>
      <c r="AI25" s="18">
        <v>332</v>
      </c>
      <c r="AJ25" s="22">
        <v>283</v>
      </c>
      <c r="AK25" s="17">
        <v>13487</v>
      </c>
      <c r="AL25" s="18">
        <v>8264</v>
      </c>
      <c r="AM25" s="18">
        <v>2434</v>
      </c>
      <c r="AN25" s="18">
        <v>1195</v>
      </c>
      <c r="AO25" s="18">
        <v>48</v>
      </c>
      <c r="AP25" s="18">
        <v>689</v>
      </c>
      <c r="AQ25" s="22">
        <v>857</v>
      </c>
      <c r="AR25" s="17">
        <v>29988.248608810947</v>
      </c>
      <c r="AS25" s="18">
        <v>21987.839864043879</v>
      </c>
      <c r="AT25" s="18">
        <v>3350.4994934629362</v>
      </c>
      <c r="AU25" s="18">
        <v>2076.1750385743671</v>
      </c>
      <c r="AV25" s="18">
        <v>114.91191852758638</v>
      </c>
      <c r="AW25" s="18">
        <v>1562.7872701360927</v>
      </c>
      <c r="AX25" s="22">
        <v>896.03502406608618</v>
      </c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6" t="s">
        <v>28</v>
      </c>
      <c r="B26" s="17">
        <f t="shared" si="17"/>
        <v>10087</v>
      </c>
      <c r="C26" s="18">
        <v>9373</v>
      </c>
      <c r="D26" s="18">
        <v>120</v>
      </c>
      <c r="E26" s="18">
        <v>95</v>
      </c>
      <c r="F26" s="18">
        <v>45</v>
      </c>
      <c r="G26" s="18">
        <v>275</v>
      </c>
      <c r="H26" s="18">
        <v>179</v>
      </c>
      <c r="I26" s="17">
        <f t="shared" si="18"/>
        <v>12406</v>
      </c>
      <c r="J26" s="18">
        <v>11576</v>
      </c>
      <c r="K26" s="18">
        <v>121</v>
      </c>
      <c r="L26" s="18">
        <v>56</v>
      </c>
      <c r="M26" s="18">
        <v>17</v>
      </c>
      <c r="N26" s="18">
        <v>314</v>
      </c>
      <c r="O26" s="18">
        <v>322</v>
      </c>
      <c r="P26" s="19">
        <v>17534</v>
      </c>
      <c r="Q26" s="18">
        <v>15967</v>
      </c>
      <c r="R26" s="18">
        <v>154</v>
      </c>
      <c r="S26" s="18">
        <v>66</v>
      </c>
      <c r="T26" s="18">
        <v>18</v>
      </c>
      <c r="U26" s="18">
        <v>857</v>
      </c>
      <c r="V26" s="18">
        <v>472</v>
      </c>
      <c r="W26" s="17">
        <v>10746</v>
      </c>
      <c r="X26" s="18">
        <v>10221</v>
      </c>
      <c r="Y26" s="18">
        <v>67</v>
      </c>
      <c r="Z26" s="18">
        <v>25</v>
      </c>
      <c r="AA26" s="18">
        <v>6</v>
      </c>
      <c r="AB26" s="18">
        <v>325</v>
      </c>
      <c r="AC26" s="18">
        <v>102</v>
      </c>
      <c r="AD26" s="17">
        <v>18954</v>
      </c>
      <c r="AE26" s="18">
        <v>13416</v>
      </c>
      <c r="AF26" s="18">
        <v>1773</v>
      </c>
      <c r="AG26" s="18">
        <v>202</v>
      </c>
      <c r="AH26" s="18">
        <v>148</v>
      </c>
      <c r="AI26" s="18">
        <v>1431</v>
      </c>
      <c r="AJ26" s="22">
        <v>1984</v>
      </c>
      <c r="AK26" s="17">
        <v>28893</v>
      </c>
      <c r="AL26" s="18">
        <v>14691</v>
      </c>
      <c r="AM26" s="18">
        <v>2599</v>
      </c>
      <c r="AN26" s="18">
        <v>680</v>
      </c>
      <c r="AO26" s="18">
        <v>486</v>
      </c>
      <c r="AP26" s="18">
        <v>4786</v>
      </c>
      <c r="AQ26" s="22">
        <v>5651</v>
      </c>
      <c r="AR26" s="17">
        <v>32456.456375048441</v>
      </c>
      <c r="AS26" s="18">
        <v>14722.361261982594</v>
      </c>
      <c r="AT26" s="18">
        <v>3730.8232964079079</v>
      </c>
      <c r="AU26" s="18">
        <v>1051.791421671614</v>
      </c>
      <c r="AV26" s="18">
        <v>706.85177166623248</v>
      </c>
      <c r="AW26" s="18">
        <v>9024.8608379756552</v>
      </c>
      <c r="AX26" s="22">
        <v>3219.7677853444407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6" t="s">
        <v>29</v>
      </c>
      <c r="B27" s="17">
        <f t="shared" si="17"/>
        <v>2876</v>
      </c>
      <c r="C27" s="18">
        <v>1956</v>
      </c>
      <c r="D27" s="18">
        <v>410</v>
      </c>
      <c r="E27" s="18">
        <v>290</v>
      </c>
      <c r="F27" s="18">
        <v>20</v>
      </c>
      <c r="G27" s="18">
        <v>130</v>
      </c>
      <c r="H27" s="18">
        <v>70</v>
      </c>
      <c r="I27" s="17">
        <f t="shared" si="18"/>
        <v>3630</v>
      </c>
      <c r="J27" s="18">
        <v>2684</v>
      </c>
      <c r="K27" s="18">
        <v>508</v>
      </c>
      <c r="L27" s="18">
        <v>255</v>
      </c>
      <c r="M27" s="18">
        <v>16</v>
      </c>
      <c r="N27" s="18">
        <v>113</v>
      </c>
      <c r="O27" s="18">
        <v>54</v>
      </c>
      <c r="P27" s="19">
        <v>3432</v>
      </c>
      <c r="Q27" s="18">
        <v>2594</v>
      </c>
      <c r="R27" s="18">
        <v>489</v>
      </c>
      <c r="S27" s="18">
        <v>146</v>
      </c>
      <c r="T27" s="18">
        <v>32</v>
      </c>
      <c r="U27" s="18">
        <v>133</v>
      </c>
      <c r="V27" s="18">
        <v>38</v>
      </c>
      <c r="W27" s="17">
        <v>976</v>
      </c>
      <c r="X27" s="18">
        <v>714</v>
      </c>
      <c r="Y27" s="18">
        <v>126</v>
      </c>
      <c r="Z27" s="18">
        <v>42</v>
      </c>
      <c r="AA27" s="18">
        <v>18</v>
      </c>
      <c r="AB27" s="18">
        <v>58</v>
      </c>
      <c r="AC27" s="18">
        <v>18</v>
      </c>
      <c r="AD27" s="17">
        <v>3291</v>
      </c>
      <c r="AE27" s="18">
        <v>2158</v>
      </c>
      <c r="AF27" s="18">
        <v>333</v>
      </c>
      <c r="AG27" s="18">
        <v>218</v>
      </c>
      <c r="AH27" s="18">
        <v>19</v>
      </c>
      <c r="AI27" s="18">
        <v>278</v>
      </c>
      <c r="AJ27" s="22">
        <v>285</v>
      </c>
      <c r="AK27" s="17">
        <v>5279</v>
      </c>
      <c r="AL27" s="18">
        <v>2643</v>
      </c>
      <c r="AM27" s="18">
        <v>639</v>
      </c>
      <c r="AN27" s="18">
        <v>832</v>
      </c>
      <c r="AO27" s="18">
        <v>37</v>
      </c>
      <c r="AP27" s="18">
        <v>388</v>
      </c>
      <c r="AQ27" s="22">
        <v>740</v>
      </c>
      <c r="AR27" s="17">
        <v>7587.820524189573</v>
      </c>
      <c r="AS27" s="18">
        <v>3958.7086997323045</v>
      </c>
      <c r="AT27" s="18">
        <v>1049.2599866518742</v>
      </c>
      <c r="AU27" s="18">
        <v>1063.50999639671</v>
      </c>
      <c r="AV27" s="18">
        <v>113.00855129648197</v>
      </c>
      <c r="AW27" s="18">
        <v>849.84768113063649</v>
      </c>
      <c r="AX27" s="22">
        <v>553.48560898156609</v>
      </c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6" t="s">
        <v>30</v>
      </c>
      <c r="B28" s="17">
        <f t="shared" si="17"/>
        <v>2203</v>
      </c>
      <c r="C28" s="18">
        <v>1718</v>
      </c>
      <c r="D28" s="18">
        <v>265</v>
      </c>
      <c r="E28" s="18">
        <v>135</v>
      </c>
      <c r="F28" s="18">
        <v>0</v>
      </c>
      <c r="G28" s="18">
        <v>25</v>
      </c>
      <c r="H28" s="18">
        <v>60</v>
      </c>
      <c r="I28" s="17">
        <f t="shared" si="18"/>
        <v>2391</v>
      </c>
      <c r="J28" s="18">
        <v>1878</v>
      </c>
      <c r="K28" s="18">
        <v>311</v>
      </c>
      <c r="L28" s="18">
        <v>57</v>
      </c>
      <c r="M28" s="18">
        <v>0</v>
      </c>
      <c r="N28" s="18">
        <v>25</v>
      </c>
      <c r="O28" s="18">
        <v>120</v>
      </c>
      <c r="P28" s="19">
        <v>2621</v>
      </c>
      <c r="Q28" s="18">
        <v>2097</v>
      </c>
      <c r="R28" s="18">
        <v>276</v>
      </c>
      <c r="S28" s="18">
        <v>121</v>
      </c>
      <c r="T28" s="18">
        <v>8</v>
      </c>
      <c r="U28" s="18">
        <v>37</v>
      </c>
      <c r="V28" s="18">
        <v>82</v>
      </c>
      <c r="W28" s="17">
        <v>828</v>
      </c>
      <c r="X28" s="18">
        <v>725</v>
      </c>
      <c r="Y28" s="18">
        <v>46</v>
      </c>
      <c r="Z28" s="18">
        <v>0</v>
      </c>
      <c r="AA28" s="18">
        <v>0</v>
      </c>
      <c r="AB28" s="18">
        <v>21</v>
      </c>
      <c r="AC28" s="18">
        <v>36</v>
      </c>
      <c r="AD28" s="17">
        <v>1768</v>
      </c>
      <c r="AE28" s="18">
        <v>1151</v>
      </c>
      <c r="AF28" s="18">
        <v>275</v>
      </c>
      <c r="AG28" s="18">
        <v>29</v>
      </c>
      <c r="AH28" s="18">
        <v>3</v>
      </c>
      <c r="AI28" s="18">
        <v>114</v>
      </c>
      <c r="AJ28" s="22">
        <v>196</v>
      </c>
      <c r="AK28" s="17">
        <v>5059</v>
      </c>
      <c r="AL28" s="18">
        <v>3285</v>
      </c>
      <c r="AM28" s="18">
        <v>480</v>
      </c>
      <c r="AN28" s="18">
        <v>266</v>
      </c>
      <c r="AO28" s="18">
        <v>19</v>
      </c>
      <c r="AP28" s="18">
        <v>202</v>
      </c>
      <c r="AQ28" s="22">
        <v>807</v>
      </c>
      <c r="AR28" s="17">
        <v>14500.959978267285</v>
      </c>
      <c r="AS28" s="18">
        <v>11882.027713726553</v>
      </c>
      <c r="AT28" s="18">
        <v>693.65611668372355</v>
      </c>
      <c r="AU28" s="18">
        <v>480.58958675670959</v>
      </c>
      <c r="AV28" s="18">
        <v>64.419946491667787</v>
      </c>
      <c r="AW28" s="18">
        <v>542.91220329467842</v>
      </c>
      <c r="AX28" s="22">
        <v>837.35441131395464</v>
      </c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6" t="s">
        <v>31</v>
      </c>
      <c r="B29" s="17">
        <f t="shared" si="17"/>
        <v>2342</v>
      </c>
      <c r="C29" s="18">
        <v>1912</v>
      </c>
      <c r="D29" s="18">
        <v>100</v>
      </c>
      <c r="E29" s="18">
        <v>185</v>
      </c>
      <c r="F29" s="18">
        <v>0</v>
      </c>
      <c r="G29" s="18">
        <v>50</v>
      </c>
      <c r="H29" s="18">
        <v>95</v>
      </c>
      <c r="I29" s="17">
        <f t="shared" si="18"/>
        <v>1778</v>
      </c>
      <c r="J29" s="18">
        <v>1478</v>
      </c>
      <c r="K29" s="18">
        <v>84</v>
      </c>
      <c r="L29" s="18">
        <v>68</v>
      </c>
      <c r="M29" s="18">
        <v>0</v>
      </c>
      <c r="N29" s="18">
        <v>36</v>
      </c>
      <c r="O29" s="18">
        <v>112</v>
      </c>
      <c r="P29" s="19">
        <v>1829</v>
      </c>
      <c r="Q29" s="18">
        <v>1529</v>
      </c>
      <c r="R29" s="18">
        <v>108</v>
      </c>
      <c r="S29" s="18">
        <v>52</v>
      </c>
      <c r="T29" s="18">
        <v>4</v>
      </c>
      <c r="U29" s="18">
        <v>56</v>
      </c>
      <c r="V29" s="18">
        <v>80</v>
      </c>
      <c r="W29" s="17">
        <v>292</v>
      </c>
      <c r="X29" s="18">
        <v>256</v>
      </c>
      <c r="Y29" s="18">
        <v>16</v>
      </c>
      <c r="Z29" s="18">
        <v>8</v>
      </c>
      <c r="AA29" s="18">
        <v>0</v>
      </c>
      <c r="AB29" s="18">
        <v>4</v>
      </c>
      <c r="AC29" s="18">
        <v>8</v>
      </c>
      <c r="AD29" s="17">
        <v>2087</v>
      </c>
      <c r="AE29" s="18">
        <v>1286</v>
      </c>
      <c r="AF29" s="18">
        <v>171</v>
      </c>
      <c r="AG29" s="18">
        <v>32</v>
      </c>
      <c r="AH29" s="18">
        <v>6</v>
      </c>
      <c r="AI29" s="18">
        <v>352</v>
      </c>
      <c r="AJ29" s="22">
        <v>240</v>
      </c>
      <c r="AK29" s="17">
        <v>6393</v>
      </c>
      <c r="AL29" s="18">
        <v>4222</v>
      </c>
      <c r="AM29" s="18">
        <v>275</v>
      </c>
      <c r="AN29" s="18">
        <v>135</v>
      </c>
      <c r="AO29" s="18">
        <v>79</v>
      </c>
      <c r="AP29" s="18">
        <v>862</v>
      </c>
      <c r="AQ29" s="22">
        <v>820</v>
      </c>
      <c r="AR29" s="17">
        <v>7972.0761587572042</v>
      </c>
      <c r="AS29" s="18">
        <v>5638.0674888629792</v>
      </c>
      <c r="AT29" s="18">
        <v>383.50956019538739</v>
      </c>
      <c r="AU29" s="18">
        <v>215.2368506868313</v>
      </c>
      <c r="AV29" s="18">
        <v>35.500979556938425</v>
      </c>
      <c r="AW29" s="18">
        <v>1046.3456307252261</v>
      </c>
      <c r="AX29" s="22">
        <v>653.41564872984213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6" t="s">
        <v>32</v>
      </c>
      <c r="B30" s="17">
        <f t="shared" si="17"/>
        <v>31155</v>
      </c>
      <c r="C30" s="18">
        <v>26095</v>
      </c>
      <c r="D30" s="18">
        <v>3378</v>
      </c>
      <c r="E30" s="18">
        <v>635</v>
      </c>
      <c r="F30" s="18">
        <v>45</v>
      </c>
      <c r="G30" s="18">
        <v>787</v>
      </c>
      <c r="H30" s="18">
        <v>215</v>
      </c>
      <c r="I30" s="17">
        <f t="shared" si="18"/>
        <v>22795</v>
      </c>
      <c r="J30" s="18">
        <v>16998</v>
      </c>
      <c r="K30" s="18">
        <v>3768</v>
      </c>
      <c r="L30" s="18">
        <v>697</v>
      </c>
      <c r="M30" s="18">
        <v>74</v>
      </c>
      <c r="N30" s="18">
        <v>970</v>
      </c>
      <c r="O30" s="18">
        <v>288</v>
      </c>
      <c r="P30" s="19">
        <v>20204</v>
      </c>
      <c r="Q30" s="18">
        <v>14414</v>
      </c>
      <c r="R30" s="18">
        <v>3847</v>
      </c>
      <c r="S30" s="18">
        <v>674</v>
      </c>
      <c r="T30" s="18">
        <v>45</v>
      </c>
      <c r="U30" s="18">
        <v>957</v>
      </c>
      <c r="V30" s="18">
        <v>267</v>
      </c>
      <c r="W30" s="17">
        <v>6351</v>
      </c>
      <c r="X30" s="18">
        <v>5122</v>
      </c>
      <c r="Y30" s="18">
        <v>765</v>
      </c>
      <c r="Z30" s="18">
        <v>80</v>
      </c>
      <c r="AA30" s="18">
        <v>8</v>
      </c>
      <c r="AB30" s="18">
        <v>308</v>
      </c>
      <c r="AC30" s="18">
        <v>68</v>
      </c>
      <c r="AD30" s="17">
        <v>16255</v>
      </c>
      <c r="AE30" s="18">
        <v>11471</v>
      </c>
      <c r="AF30" s="18">
        <v>2232</v>
      </c>
      <c r="AG30" s="18">
        <v>548</v>
      </c>
      <c r="AH30" s="18">
        <v>28</v>
      </c>
      <c r="AI30" s="18">
        <v>1124</v>
      </c>
      <c r="AJ30" s="22">
        <v>852</v>
      </c>
      <c r="AK30" s="17">
        <v>25280</v>
      </c>
      <c r="AL30" s="18">
        <v>13544</v>
      </c>
      <c r="AM30" s="18">
        <v>5730</v>
      </c>
      <c r="AN30" s="18">
        <v>1837</v>
      </c>
      <c r="AO30" s="18">
        <v>105</v>
      </c>
      <c r="AP30" s="18">
        <v>1982</v>
      </c>
      <c r="AQ30" s="22">
        <v>2082</v>
      </c>
      <c r="AR30" s="17">
        <v>36761.385521889402</v>
      </c>
      <c r="AS30" s="18">
        <v>19390.862964789336</v>
      </c>
      <c r="AT30" s="18">
        <v>7969.3192992279519</v>
      </c>
      <c r="AU30" s="18">
        <v>3020.5759049139451</v>
      </c>
      <c r="AV30" s="18">
        <v>182.58000276885502</v>
      </c>
      <c r="AW30" s="18">
        <v>3814.1004638293898</v>
      </c>
      <c r="AX30" s="22">
        <v>2383.9468863599232</v>
      </c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6" t="s">
        <v>33</v>
      </c>
      <c r="B31" s="17">
        <f t="shared" si="17"/>
        <v>116846</v>
      </c>
      <c r="C31" s="18">
        <v>100766</v>
      </c>
      <c r="D31" s="18">
        <v>6268</v>
      </c>
      <c r="E31" s="18">
        <v>1251</v>
      </c>
      <c r="F31" s="18">
        <v>756</v>
      </c>
      <c r="G31" s="18">
        <v>6025</v>
      </c>
      <c r="H31" s="18">
        <v>1780</v>
      </c>
      <c r="I31" s="17">
        <f t="shared" si="18"/>
        <v>108643</v>
      </c>
      <c r="J31" s="18">
        <v>93423</v>
      </c>
      <c r="K31" s="18">
        <v>6235</v>
      </c>
      <c r="L31" s="18">
        <v>1136</v>
      </c>
      <c r="M31" s="18">
        <v>466</v>
      </c>
      <c r="N31" s="18">
        <v>5994</v>
      </c>
      <c r="O31" s="18">
        <v>1389</v>
      </c>
      <c r="P31" s="19">
        <v>114068</v>
      </c>
      <c r="Q31" s="18">
        <v>101860</v>
      </c>
      <c r="R31" s="18">
        <v>6071</v>
      </c>
      <c r="S31" s="18">
        <v>1094</v>
      </c>
      <c r="T31" s="18">
        <v>333</v>
      </c>
      <c r="U31" s="18">
        <v>3057</v>
      </c>
      <c r="V31" s="18">
        <v>1653</v>
      </c>
      <c r="W31" s="17">
        <v>28471</v>
      </c>
      <c r="X31" s="18">
        <v>24760</v>
      </c>
      <c r="Y31" s="18">
        <v>1187</v>
      </c>
      <c r="Z31" s="18">
        <v>124</v>
      </c>
      <c r="AA31" s="18">
        <v>226</v>
      </c>
      <c r="AB31" s="18">
        <v>1825</v>
      </c>
      <c r="AC31" s="18">
        <v>349</v>
      </c>
      <c r="AD31" s="17">
        <v>86844</v>
      </c>
      <c r="AE31" s="18">
        <v>73273</v>
      </c>
      <c r="AF31" s="18">
        <v>3814</v>
      </c>
      <c r="AG31" s="18">
        <v>676</v>
      </c>
      <c r="AH31" s="18">
        <v>228</v>
      </c>
      <c r="AI31" s="18">
        <v>6220</v>
      </c>
      <c r="AJ31" s="22">
        <v>2633</v>
      </c>
      <c r="AK31" s="17">
        <v>119045</v>
      </c>
      <c r="AL31" s="18">
        <v>91355</v>
      </c>
      <c r="AM31" s="18">
        <v>6273</v>
      </c>
      <c r="AN31" s="18">
        <v>1943</v>
      </c>
      <c r="AO31" s="18">
        <v>777</v>
      </c>
      <c r="AP31" s="18">
        <v>10229</v>
      </c>
      <c r="AQ31" s="22">
        <v>8468</v>
      </c>
      <c r="AR31" s="17">
        <v>182107.37246714436</v>
      </c>
      <c r="AS31" s="18">
        <v>142990.89098318457</v>
      </c>
      <c r="AT31" s="18">
        <v>7985.0926490199108</v>
      </c>
      <c r="AU31" s="18">
        <v>3258.6687611482744</v>
      </c>
      <c r="AV31" s="18">
        <v>1332.5573783746577</v>
      </c>
      <c r="AW31" s="18">
        <v>19759.081863041207</v>
      </c>
      <c r="AX31" s="22">
        <v>6781.0808323757374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6" t="s">
        <v>34</v>
      </c>
      <c r="B32" s="17">
        <f t="shared" si="17"/>
        <v>4244</v>
      </c>
      <c r="C32" s="18">
        <v>3539</v>
      </c>
      <c r="D32" s="18">
        <v>170</v>
      </c>
      <c r="E32" s="18">
        <v>35</v>
      </c>
      <c r="F32" s="18">
        <v>0</v>
      </c>
      <c r="G32" s="18">
        <v>180</v>
      </c>
      <c r="H32" s="18">
        <v>320</v>
      </c>
      <c r="I32" s="17">
        <f t="shared" si="18"/>
        <v>3686</v>
      </c>
      <c r="J32" s="18">
        <v>3053</v>
      </c>
      <c r="K32" s="18">
        <v>100</v>
      </c>
      <c r="L32" s="18">
        <v>24</v>
      </c>
      <c r="M32" s="18">
        <v>0</v>
      </c>
      <c r="N32" s="18">
        <v>57</v>
      </c>
      <c r="O32" s="18">
        <v>452</v>
      </c>
      <c r="P32" s="19">
        <v>2308</v>
      </c>
      <c r="Q32" s="18">
        <v>1891</v>
      </c>
      <c r="R32" s="18">
        <v>117</v>
      </c>
      <c r="S32" s="18">
        <v>20</v>
      </c>
      <c r="T32" s="18">
        <v>0</v>
      </c>
      <c r="U32" s="18">
        <v>84</v>
      </c>
      <c r="V32" s="18">
        <v>196</v>
      </c>
      <c r="W32" s="17">
        <v>448</v>
      </c>
      <c r="X32" s="18">
        <v>396</v>
      </c>
      <c r="Y32" s="18">
        <v>16</v>
      </c>
      <c r="Z32" s="18">
        <v>0</v>
      </c>
      <c r="AA32" s="18">
        <v>0</v>
      </c>
      <c r="AB32" s="18">
        <v>28</v>
      </c>
      <c r="AC32" s="18">
        <v>8</v>
      </c>
      <c r="AD32" s="17">
        <v>1752</v>
      </c>
      <c r="AE32" s="18">
        <v>1050</v>
      </c>
      <c r="AF32" s="18">
        <v>51</v>
      </c>
      <c r="AG32" s="18">
        <v>6</v>
      </c>
      <c r="AH32" s="18">
        <v>4</v>
      </c>
      <c r="AI32" s="18">
        <v>449</v>
      </c>
      <c r="AJ32" s="22">
        <v>192</v>
      </c>
      <c r="AK32" s="17">
        <v>2795</v>
      </c>
      <c r="AL32" s="18">
        <v>1406</v>
      </c>
      <c r="AM32" s="18">
        <v>80</v>
      </c>
      <c r="AN32" s="18">
        <v>37</v>
      </c>
      <c r="AO32" s="18">
        <v>24</v>
      </c>
      <c r="AP32" s="18">
        <v>833</v>
      </c>
      <c r="AQ32" s="22">
        <v>415</v>
      </c>
      <c r="AR32" s="17">
        <v>4626.1959321151508</v>
      </c>
      <c r="AS32" s="18">
        <v>2813.8149180536111</v>
      </c>
      <c r="AT32" s="18">
        <v>181.31496677552158</v>
      </c>
      <c r="AU32" s="18">
        <v>43.109178344628667</v>
      </c>
      <c r="AV32" s="18">
        <v>54.03857250962534</v>
      </c>
      <c r="AW32" s="18">
        <v>1304.2313065892047</v>
      </c>
      <c r="AX32" s="22">
        <v>229.68698984255977</v>
      </c>
      <c r="AY32" s="1"/>
      <c r="AZ32" s="1"/>
    </row>
    <row r="33" spans="1:52" ht="12.75" customHeight="1">
      <c r="A33" s="16" t="s">
        <v>35</v>
      </c>
      <c r="B33" s="17">
        <f t="shared" si="17"/>
        <v>4455</v>
      </c>
      <c r="C33" s="18">
        <v>3990</v>
      </c>
      <c r="D33" s="18">
        <v>265</v>
      </c>
      <c r="E33" s="18">
        <v>125</v>
      </c>
      <c r="F33" s="18">
        <v>0</v>
      </c>
      <c r="G33" s="18">
        <v>50</v>
      </c>
      <c r="H33" s="18">
        <v>25</v>
      </c>
      <c r="I33" s="17">
        <f t="shared" si="18"/>
        <v>2824</v>
      </c>
      <c r="J33" s="18">
        <v>2363</v>
      </c>
      <c r="K33" s="18">
        <v>225</v>
      </c>
      <c r="L33" s="18">
        <v>98</v>
      </c>
      <c r="M33" s="18">
        <v>0</v>
      </c>
      <c r="N33" s="18">
        <v>85</v>
      </c>
      <c r="O33" s="18">
        <v>53</v>
      </c>
      <c r="P33" s="19">
        <v>3621</v>
      </c>
      <c r="Q33" s="18">
        <v>3230</v>
      </c>
      <c r="R33" s="18">
        <v>191</v>
      </c>
      <c r="S33" s="18">
        <v>57</v>
      </c>
      <c r="T33" s="18">
        <v>32</v>
      </c>
      <c r="U33" s="18">
        <v>75</v>
      </c>
      <c r="V33" s="18">
        <v>36</v>
      </c>
      <c r="W33" s="17">
        <v>479</v>
      </c>
      <c r="X33" s="18">
        <v>419</v>
      </c>
      <c r="Y33" s="18">
        <v>24</v>
      </c>
      <c r="Z33" s="18">
        <v>5</v>
      </c>
      <c r="AA33" s="18">
        <v>0</v>
      </c>
      <c r="AB33" s="18">
        <v>27</v>
      </c>
      <c r="AC33" s="18">
        <v>4</v>
      </c>
      <c r="AD33" s="17">
        <v>429</v>
      </c>
      <c r="AE33" s="18">
        <v>195</v>
      </c>
      <c r="AF33" s="18">
        <v>90</v>
      </c>
      <c r="AG33" s="18">
        <v>9</v>
      </c>
      <c r="AH33" s="18">
        <v>4</v>
      </c>
      <c r="AI33" s="18">
        <v>56</v>
      </c>
      <c r="AJ33" s="22">
        <v>75</v>
      </c>
      <c r="AK33" s="17">
        <v>3047</v>
      </c>
      <c r="AL33" s="18">
        <v>2260</v>
      </c>
      <c r="AM33" s="18">
        <v>183</v>
      </c>
      <c r="AN33" s="18">
        <v>190</v>
      </c>
      <c r="AO33" s="18">
        <v>0</v>
      </c>
      <c r="AP33" s="18">
        <v>115</v>
      </c>
      <c r="AQ33" s="22">
        <v>299</v>
      </c>
      <c r="AR33" s="17">
        <v>3407.7289076207176</v>
      </c>
      <c r="AS33" s="18">
        <v>2419.011731457369</v>
      </c>
      <c r="AT33" s="18">
        <v>325.01760726376199</v>
      </c>
      <c r="AU33" s="18">
        <v>234.87173012081402</v>
      </c>
      <c r="AV33" s="18">
        <v>6.9032801122126504</v>
      </c>
      <c r="AW33" s="18">
        <v>171.36505517305287</v>
      </c>
      <c r="AX33" s="22">
        <v>250.5595034935065</v>
      </c>
      <c r="AY33" s="1"/>
      <c r="AZ33" s="1"/>
    </row>
    <row r="34" spans="1:52" ht="12.75" customHeight="1">
      <c r="A34" s="16" t="s">
        <v>36</v>
      </c>
      <c r="B34" s="17">
        <f t="shared" si="17"/>
        <v>535</v>
      </c>
      <c r="C34" s="18">
        <v>405</v>
      </c>
      <c r="D34" s="18">
        <v>35</v>
      </c>
      <c r="E34" s="18">
        <v>15</v>
      </c>
      <c r="F34" s="18">
        <v>0</v>
      </c>
      <c r="G34" s="18">
        <v>65</v>
      </c>
      <c r="H34" s="18">
        <v>15</v>
      </c>
      <c r="I34" s="17">
        <f t="shared" si="18"/>
        <v>707</v>
      </c>
      <c r="J34" s="18">
        <v>553</v>
      </c>
      <c r="K34" s="18">
        <v>40</v>
      </c>
      <c r="L34" s="18">
        <v>12</v>
      </c>
      <c r="M34" s="18">
        <v>4</v>
      </c>
      <c r="N34" s="18">
        <v>72</v>
      </c>
      <c r="O34" s="18">
        <v>26</v>
      </c>
      <c r="P34" s="19">
        <v>467</v>
      </c>
      <c r="Q34" s="18">
        <v>355</v>
      </c>
      <c r="R34" s="18">
        <v>20</v>
      </c>
      <c r="S34" s="18">
        <v>0</v>
      </c>
      <c r="T34" s="18">
        <v>0</v>
      </c>
      <c r="U34" s="18">
        <v>52</v>
      </c>
      <c r="V34" s="18">
        <v>40</v>
      </c>
      <c r="W34" s="17">
        <v>245</v>
      </c>
      <c r="X34" s="18">
        <v>213</v>
      </c>
      <c r="Y34" s="18">
        <v>8</v>
      </c>
      <c r="Z34" s="18">
        <v>0</v>
      </c>
      <c r="AA34" s="18">
        <v>0</v>
      </c>
      <c r="AB34" s="18">
        <v>24</v>
      </c>
      <c r="AC34" s="18">
        <v>0</v>
      </c>
      <c r="AD34" s="17">
        <v>1142</v>
      </c>
      <c r="AE34" s="18">
        <v>764</v>
      </c>
      <c r="AF34" s="18">
        <v>54</v>
      </c>
      <c r="AG34" s="18">
        <v>9</v>
      </c>
      <c r="AH34" s="18">
        <v>2</v>
      </c>
      <c r="AI34" s="18">
        <v>175</v>
      </c>
      <c r="AJ34" s="22">
        <v>138</v>
      </c>
      <c r="AK34" s="17">
        <v>1724</v>
      </c>
      <c r="AL34" s="18">
        <v>1045</v>
      </c>
      <c r="AM34" s="18">
        <v>66</v>
      </c>
      <c r="AN34" s="18">
        <v>19</v>
      </c>
      <c r="AO34" s="18">
        <v>2</v>
      </c>
      <c r="AP34" s="18">
        <v>372</v>
      </c>
      <c r="AQ34" s="22">
        <v>220</v>
      </c>
      <c r="AR34" s="17">
        <v>2360.0538032654376</v>
      </c>
      <c r="AS34" s="18">
        <v>1458.9638107198325</v>
      </c>
      <c r="AT34" s="18">
        <v>61.995680064832285</v>
      </c>
      <c r="AU34" s="18">
        <v>30.472175428135927</v>
      </c>
      <c r="AV34" s="18">
        <v>8.5753285218568642</v>
      </c>
      <c r="AW34" s="18">
        <v>641.56952130573188</v>
      </c>
      <c r="AX34" s="22">
        <v>158.47728722504806</v>
      </c>
      <c r="AY34" s="1"/>
      <c r="AZ34" s="1"/>
    </row>
    <row r="35" spans="1:52" ht="12.75" customHeight="1">
      <c r="A35" s="16" t="s">
        <v>37</v>
      </c>
      <c r="B35" s="17">
        <f t="shared" si="17"/>
        <v>7349</v>
      </c>
      <c r="C35" s="18">
        <v>5654</v>
      </c>
      <c r="D35" s="18">
        <v>520</v>
      </c>
      <c r="E35" s="18">
        <v>535</v>
      </c>
      <c r="F35" s="18">
        <v>25</v>
      </c>
      <c r="G35" s="18">
        <v>285</v>
      </c>
      <c r="H35" s="18">
        <v>330</v>
      </c>
      <c r="I35" s="17">
        <f t="shared" si="18"/>
        <v>8080</v>
      </c>
      <c r="J35" s="18">
        <v>6187</v>
      </c>
      <c r="K35" s="18">
        <v>665</v>
      </c>
      <c r="L35" s="18">
        <v>461</v>
      </c>
      <c r="M35" s="18">
        <v>30</v>
      </c>
      <c r="N35" s="18">
        <v>302</v>
      </c>
      <c r="O35" s="18">
        <v>435</v>
      </c>
      <c r="P35" s="19">
        <v>8203</v>
      </c>
      <c r="Q35" s="18">
        <v>6311</v>
      </c>
      <c r="R35" s="18">
        <v>741</v>
      </c>
      <c r="S35" s="18">
        <v>461</v>
      </c>
      <c r="T35" s="18">
        <v>22</v>
      </c>
      <c r="U35" s="18">
        <v>326</v>
      </c>
      <c r="V35" s="18">
        <v>342</v>
      </c>
      <c r="W35" s="17">
        <v>2037</v>
      </c>
      <c r="X35" s="18">
        <v>1567</v>
      </c>
      <c r="Y35" s="18">
        <v>170</v>
      </c>
      <c r="Z35" s="18">
        <v>40</v>
      </c>
      <c r="AA35" s="18">
        <v>8</v>
      </c>
      <c r="AB35" s="18">
        <v>133</v>
      </c>
      <c r="AC35" s="18">
        <v>119</v>
      </c>
      <c r="AD35" s="17">
        <v>5715</v>
      </c>
      <c r="AE35" s="18">
        <v>3350</v>
      </c>
      <c r="AF35" s="18">
        <v>421</v>
      </c>
      <c r="AG35" s="18">
        <v>71</v>
      </c>
      <c r="AH35" s="18">
        <v>15</v>
      </c>
      <c r="AI35" s="18">
        <v>570</v>
      </c>
      <c r="AJ35" s="22">
        <v>1288</v>
      </c>
      <c r="AK35" s="17">
        <v>10760</v>
      </c>
      <c r="AL35" s="18">
        <v>5073</v>
      </c>
      <c r="AM35" s="18">
        <v>818</v>
      </c>
      <c r="AN35" s="18">
        <v>718</v>
      </c>
      <c r="AO35" s="18">
        <v>55</v>
      </c>
      <c r="AP35" s="18">
        <v>1599</v>
      </c>
      <c r="AQ35" s="22">
        <v>2497</v>
      </c>
      <c r="AR35" s="17">
        <v>14961.383939171727</v>
      </c>
      <c r="AS35" s="18">
        <v>7927.3517225746536</v>
      </c>
      <c r="AT35" s="18">
        <v>1171.5454273350497</v>
      </c>
      <c r="AU35" s="18">
        <v>1160.5564109484328</v>
      </c>
      <c r="AV35" s="18">
        <v>95.894443252958695</v>
      </c>
      <c r="AW35" s="18">
        <v>2563.1582500229401</v>
      </c>
      <c r="AX35" s="22">
        <v>2042.8776850376919</v>
      </c>
      <c r="AY35" s="1"/>
      <c r="AZ35" s="1"/>
    </row>
    <row r="36" spans="1:52" s="12" customFormat="1" ht="12.75" customHeight="1">
      <c r="A36" s="20" t="s">
        <v>38</v>
      </c>
      <c r="B36" s="17">
        <f>SUM(C36:H36)</f>
        <v>684220</v>
      </c>
      <c r="C36" s="17">
        <f>SUM(C37:C46)</f>
        <v>652117</v>
      </c>
      <c r="D36" s="17">
        <f t="shared" ref="D36:I36" si="19">SUM(D37:D46)</f>
        <v>14770</v>
      </c>
      <c r="E36" s="17">
        <f t="shared" si="19"/>
        <v>5205</v>
      </c>
      <c r="F36" s="17">
        <f t="shared" si="19"/>
        <v>310</v>
      </c>
      <c r="G36" s="17">
        <f t="shared" si="19"/>
        <v>8255</v>
      </c>
      <c r="H36" s="17">
        <f t="shared" si="19"/>
        <v>3563</v>
      </c>
      <c r="I36" s="17">
        <f t="shared" si="19"/>
        <v>762330</v>
      </c>
      <c r="J36" s="17">
        <f t="shared" ref="J36:O36" si="20">+J37+J38+J39+J40+J41+J42+J43+J44+J45+J46</f>
        <v>730945</v>
      </c>
      <c r="K36" s="17">
        <f t="shared" si="20"/>
        <v>16287</v>
      </c>
      <c r="L36" s="17">
        <f t="shared" si="20"/>
        <v>4547</v>
      </c>
      <c r="M36" s="17">
        <f t="shared" si="20"/>
        <v>376</v>
      </c>
      <c r="N36" s="17">
        <f t="shared" si="20"/>
        <v>7439</v>
      </c>
      <c r="O36" s="17">
        <f t="shared" si="20"/>
        <v>2736</v>
      </c>
      <c r="P36" s="17">
        <v>714379</v>
      </c>
      <c r="Q36" s="17">
        <v>685198</v>
      </c>
      <c r="R36" s="17">
        <v>14232</v>
      </c>
      <c r="S36" s="17">
        <v>4353</v>
      </c>
      <c r="T36" s="17">
        <v>474</v>
      </c>
      <c r="U36" s="17">
        <v>6545</v>
      </c>
      <c r="V36" s="17">
        <v>3577</v>
      </c>
      <c r="W36" s="17">
        <v>173739</v>
      </c>
      <c r="X36" s="17">
        <v>160504</v>
      </c>
      <c r="Y36" s="17">
        <v>8211</v>
      </c>
      <c r="Z36" s="17">
        <v>580</v>
      </c>
      <c r="AA36" s="17">
        <v>38</v>
      </c>
      <c r="AB36" s="17">
        <v>1870</v>
      </c>
      <c r="AC36" s="17">
        <v>2536</v>
      </c>
      <c r="AD36" s="17">
        <v>404894</v>
      </c>
      <c r="AE36" s="17">
        <v>330715</v>
      </c>
      <c r="AF36" s="17">
        <v>9281</v>
      </c>
      <c r="AG36" s="17">
        <v>4061</v>
      </c>
      <c r="AH36" s="17">
        <v>465</v>
      </c>
      <c r="AI36" s="17">
        <v>13648</v>
      </c>
      <c r="AJ36" s="17">
        <v>46724</v>
      </c>
      <c r="AK36" s="17">
        <v>845642</v>
      </c>
      <c r="AL36" s="17">
        <v>737355</v>
      </c>
      <c r="AM36" s="17">
        <v>21214</v>
      </c>
      <c r="AN36" s="17">
        <v>17789</v>
      </c>
      <c r="AO36" s="17">
        <v>1590</v>
      </c>
      <c r="AP36" s="17">
        <v>20909</v>
      </c>
      <c r="AQ36" s="17">
        <v>46785</v>
      </c>
      <c r="AR36" s="17">
        <v>977753.03353052225</v>
      </c>
      <c r="AS36" s="17">
        <v>859943.75318966631</v>
      </c>
      <c r="AT36" s="17">
        <v>28591.287019165055</v>
      </c>
      <c r="AU36" s="17">
        <v>21701.261918120406</v>
      </c>
      <c r="AV36" s="17">
        <v>2826.4678728056365</v>
      </c>
      <c r="AW36" s="17">
        <v>39925.679976055479</v>
      </c>
      <c r="AX36" s="17">
        <v>24764.583554709308</v>
      </c>
      <c r="AY36" s="11"/>
      <c r="AZ36" s="11"/>
    </row>
    <row r="37" spans="1:52" ht="12.75" customHeight="1">
      <c r="A37" s="16" t="s">
        <v>39</v>
      </c>
      <c r="B37" s="17">
        <f>SUM(C37:H37)</f>
        <v>180286</v>
      </c>
      <c r="C37" s="18">
        <v>177956</v>
      </c>
      <c r="D37" s="18">
        <v>826</v>
      </c>
      <c r="E37" s="18">
        <v>565</v>
      </c>
      <c r="F37" s="18">
        <v>80</v>
      </c>
      <c r="G37" s="18">
        <v>514</v>
      </c>
      <c r="H37" s="18">
        <v>345</v>
      </c>
      <c r="I37" s="17">
        <f>+J37+K37+L37+M37+N37+O37</f>
        <v>219027</v>
      </c>
      <c r="J37" s="18">
        <v>217042</v>
      </c>
      <c r="K37" s="18">
        <v>674</v>
      </c>
      <c r="L37" s="18">
        <v>441</v>
      </c>
      <c r="M37" s="18">
        <v>26</v>
      </c>
      <c r="N37" s="18">
        <v>492</v>
      </c>
      <c r="O37" s="18">
        <v>352</v>
      </c>
      <c r="P37" s="19">
        <v>186419</v>
      </c>
      <c r="Q37" s="18">
        <v>184431</v>
      </c>
      <c r="R37" s="18">
        <v>846</v>
      </c>
      <c r="S37" s="18">
        <v>418</v>
      </c>
      <c r="T37" s="18">
        <v>50</v>
      </c>
      <c r="U37" s="18">
        <v>319</v>
      </c>
      <c r="V37" s="18">
        <v>355</v>
      </c>
      <c r="W37" s="17">
        <v>38159</v>
      </c>
      <c r="X37" s="18">
        <v>37689</v>
      </c>
      <c r="Y37" s="18">
        <v>127</v>
      </c>
      <c r="Z37" s="18">
        <v>60</v>
      </c>
      <c r="AA37" s="18">
        <v>0</v>
      </c>
      <c r="AB37" s="18">
        <v>137</v>
      </c>
      <c r="AC37" s="18">
        <v>146</v>
      </c>
      <c r="AD37" s="17">
        <v>29749</v>
      </c>
      <c r="AE37" s="18">
        <v>28165</v>
      </c>
      <c r="AF37" s="18">
        <v>374</v>
      </c>
      <c r="AG37" s="18">
        <v>196</v>
      </c>
      <c r="AH37" s="18">
        <v>24</v>
      </c>
      <c r="AI37" s="18">
        <v>566</v>
      </c>
      <c r="AJ37" s="22">
        <v>424</v>
      </c>
      <c r="AK37" s="17">
        <v>177884</v>
      </c>
      <c r="AL37" s="18">
        <v>171540</v>
      </c>
      <c r="AM37" s="18">
        <v>1374</v>
      </c>
      <c r="AN37" s="18">
        <v>1334</v>
      </c>
      <c r="AO37" s="18">
        <v>69</v>
      </c>
      <c r="AP37" s="18">
        <v>1698</v>
      </c>
      <c r="AQ37" s="22">
        <v>1869</v>
      </c>
      <c r="AR37" s="17">
        <v>199667.93158198867</v>
      </c>
      <c r="AS37" s="18">
        <v>191885.98386366438</v>
      </c>
      <c r="AT37" s="18">
        <v>1663.880352286415</v>
      </c>
      <c r="AU37" s="18">
        <v>1676.4560893859491</v>
      </c>
      <c r="AV37" s="18">
        <v>175.17231395795829</v>
      </c>
      <c r="AW37" s="18">
        <v>2484.6504813555789</v>
      </c>
      <c r="AX37" s="22">
        <v>1781.7884813383489</v>
      </c>
      <c r="AY37" s="1"/>
      <c r="AZ37" s="1"/>
    </row>
    <row r="38" spans="1:52" ht="12.75" customHeight="1">
      <c r="A38" s="16" t="s">
        <v>40</v>
      </c>
      <c r="B38" s="17">
        <f t="shared" ref="B38:B46" si="21">SUM(C38:H38)</f>
        <v>10662</v>
      </c>
      <c r="C38" s="18">
        <v>10467</v>
      </c>
      <c r="D38" s="18">
        <v>55</v>
      </c>
      <c r="E38" s="18">
        <v>50</v>
      </c>
      <c r="F38" s="18">
        <v>5</v>
      </c>
      <c r="G38" s="18">
        <v>60</v>
      </c>
      <c r="H38" s="18">
        <v>25</v>
      </c>
      <c r="I38" s="17">
        <f t="shared" ref="I38:I46" si="22">+J38+K38+L38+M38+N38+O38</f>
        <v>13085</v>
      </c>
      <c r="J38" s="18">
        <v>12888</v>
      </c>
      <c r="K38" s="18">
        <v>61</v>
      </c>
      <c r="L38" s="18">
        <v>82</v>
      </c>
      <c r="M38" s="18">
        <v>0</v>
      </c>
      <c r="N38" s="18">
        <v>30</v>
      </c>
      <c r="O38" s="18">
        <v>24</v>
      </c>
      <c r="P38" s="19">
        <v>14210</v>
      </c>
      <c r="Q38" s="18">
        <v>13955</v>
      </c>
      <c r="R38" s="18">
        <v>125</v>
      </c>
      <c r="S38" s="18">
        <v>77</v>
      </c>
      <c r="T38" s="18">
        <v>6</v>
      </c>
      <c r="U38" s="18">
        <v>23</v>
      </c>
      <c r="V38" s="18">
        <v>24</v>
      </c>
      <c r="W38" s="17">
        <v>3324</v>
      </c>
      <c r="X38" s="18">
        <v>3282</v>
      </c>
      <c r="Y38" s="18">
        <v>24</v>
      </c>
      <c r="Z38" s="18">
        <v>4</v>
      </c>
      <c r="AA38" s="18">
        <v>4</v>
      </c>
      <c r="AB38" s="18">
        <v>6</v>
      </c>
      <c r="AC38" s="18">
        <v>4</v>
      </c>
      <c r="AD38" s="17">
        <v>11583</v>
      </c>
      <c r="AE38" s="18">
        <v>11154</v>
      </c>
      <c r="AF38" s="18">
        <v>82</v>
      </c>
      <c r="AG38" s="18">
        <v>59</v>
      </c>
      <c r="AH38" s="18">
        <v>13</v>
      </c>
      <c r="AI38" s="18">
        <v>120</v>
      </c>
      <c r="AJ38" s="22">
        <v>155</v>
      </c>
      <c r="AK38" s="17">
        <v>11955</v>
      </c>
      <c r="AL38" s="18">
        <v>11110</v>
      </c>
      <c r="AM38" s="18">
        <v>112</v>
      </c>
      <c r="AN38" s="18">
        <v>266</v>
      </c>
      <c r="AO38" s="18">
        <v>24</v>
      </c>
      <c r="AP38" s="18">
        <v>184</v>
      </c>
      <c r="AQ38" s="22">
        <v>259</v>
      </c>
      <c r="AR38" s="17">
        <v>11821.341756841199</v>
      </c>
      <c r="AS38" s="18">
        <v>10488.42113577955</v>
      </c>
      <c r="AT38" s="18">
        <v>225.65810935194071</v>
      </c>
      <c r="AU38" s="18">
        <v>491.65320236016191</v>
      </c>
      <c r="AV38" s="18">
        <v>34.396829911566869</v>
      </c>
      <c r="AW38" s="18">
        <v>324.35765300964636</v>
      </c>
      <c r="AX38" s="22">
        <v>256.8548264283333</v>
      </c>
      <c r="AY38" s="1"/>
      <c r="AZ38" s="1"/>
    </row>
    <row r="39" spans="1:52" ht="12.75" customHeight="1">
      <c r="A39" s="16" t="s">
        <v>41</v>
      </c>
      <c r="B39" s="17">
        <f t="shared" si="21"/>
        <v>93485</v>
      </c>
      <c r="C39" s="18">
        <v>89925</v>
      </c>
      <c r="D39" s="18">
        <v>2445</v>
      </c>
      <c r="E39" s="18">
        <v>370</v>
      </c>
      <c r="F39" s="18">
        <v>15</v>
      </c>
      <c r="G39" s="18">
        <v>355</v>
      </c>
      <c r="H39" s="18">
        <v>375</v>
      </c>
      <c r="I39" s="17">
        <f t="shared" si="22"/>
        <v>130004</v>
      </c>
      <c r="J39" s="18">
        <v>125481</v>
      </c>
      <c r="K39" s="18">
        <v>3666</v>
      </c>
      <c r="L39" s="18">
        <v>331</v>
      </c>
      <c r="M39" s="18">
        <v>22</v>
      </c>
      <c r="N39" s="18">
        <v>333</v>
      </c>
      <c r="O39" s="18">
        <v>171</v>
      </c>
      <c r="P39" s="19">
        <v>107102</v>
      </c>
      <c r="Q39" s="18">
        <v>103961</v>
      </c>
      <c r="R39" s="18">
        <v>2083</v>
      </c>
      <c r="S39" s="18">
        <v>456</v>
      </c>
      <c r="T39" s="18">
        <v>204</v>
      </c>
      <c r="U39" s="18">
        <v>302</v>
      </c>
      <c r="V39" s="18">
        <v>96</v>
      </c>
      <c r="W39" s="17">
        <v>27548</v>
      </c>
      <c r="X39" s="18">
        <v>26900</v>
      </c>
      <c r="Y39" s="18">
        <v>377</v>
      </c>
      <c r="Z39" s="18">
        <v>73</v>
      </c>
      <c r="AA39" s="18">
        <v>2</v>
      </c>
      <c r="AB39" s="18">
        <v>147</v>
      </c>
      <c r="AC39" s="18">
        <v>49</v>
      </c>
      <c r="AD39" s="17">
        <v>41473</v>
      </c>
      <c r="AE39" s="18">
        <v>38216</v>
      </c>
      <c r="AF39" s="18">
        <v>984</v>
      </c>
      <c r="AG39" s="18">
        <v>467</v>
      </c>
      <c r="AH39" s="18">
        <v>12</v>
      </c>
      <c r="AI39" s="18">
        <v>500</v>
      </c>
      <c r="AJ39" s="22">
        <v>1294</v>
      </c>
      <c r="AK39" s="17">
        <v>71334</v>
      </c>
      <c r="AL39" s="18">
        <v>61439</v>
      </c>
      <c r="AM39" s="18">
        <v>2708</v>
      </c>
      <c r="AN39" s="18">
        <v>2624</v>
      </c>
      <c r="AO39" s="18">
        <v>62</v>
      </c>
      <c r="AP39" s="18">
        <v>1075</v>
      </c>
      <c r="AQ39" s="22">
        <v>3426</v>
      </c>
      <c r="AR39" s="17">
        <v>109771.46119901918</v>
      </c>
      <c r="AS39" s="18">
        <v>96369.964948273468</v>
      </c>
      <c r="AT39" s="18">
        <v>4072.4382979927709</v>
      </c>
      <c r="AU39" s="18">
        <v>4179.1416611112318</v>
      </c>
      <c r="AV39" s="18">
        <v>155.46560246229788</v>
      </c>
      <c r="AW39" s="18">
        <v>1948.4718647480224</v>
      </c>
      <c r="AX39" s="22">
        <v>3045.9788244313736</v>
      </c>
      <c r="AY39" s="1"/>
      <c r="AZ39" s="1"/>
    </row>
    <row r="40" spans="1:52" ht="12.75" customHeight="1">
      <c r="A40" s="16" t="s">
        <v>42</v>
      </c>
      <c r="B40" s="17">
        <f t="shared" si="21"/>
        <v>101138</v>
      </c>
      <c r="C40" s="18">
        <v>99388</v>
      </c>
      <c r="D40" s="18">
        <v>661</v>
      </c>
      <c r="E40" s="18">
        <v>285</v>
      </c>
      <c r="F40" s="18">
        <v>55</v>
      </c>
      <c r="G40" s="18">
        <v>634</v>
      </c>
      <c r="H40" s="18">
        <v>115</v>
      </c>
      <c r="I40" s="17">
        <f t="shared" si="22"/>
        <v>114418</v>
      </c>
      <c r="J40" s="18">
        <v>112783</v>
      </c>
      <c r="K40" s="18">
        <v>624</v>
      </c>
      <c r="L40" s="18">
        <v>331</v>
      </c>
      <c r="M40" s="18">
        <v>52</v>
      </c>
      <c r="N40" s="18">
        <v>494</v>
      </c>
      <c r="O40" s="18">
        <v>134</v>
      </c>
      <c r="P40" s="19">
        <v>114492</v>
      </c>
      <c r="Q40" s="18">
        <v>112208</v>
      </c>
      <c r="R40" s="18">
        <v>814</v>
      </c>
      <c r="S40" s="18">
        <v>406</v>
      </c>
      <c r="T40" s="18">
        <v>57</v>
      </c>
      <c r="U40" s="18">
        <v>684</v>
      </c>
      <c r="V40" s="18">
        <v>323</v>
      </c>
      <c r="W40" s="17">
        <v>25607</v>
      </c>
      <c r="X40" s="18">
        <v>24964</v>
      </c>
      <c r="Y40" s="18">
        <v>198</v>
      </c>
      <c r="Z40" s="18">
        <v>24</v>
      </c>
      <c r="AA40" s="18">
        <v>0</v>
      </c>
      <c r="AB40" s="18">
        <v>275</v>
      </c>
      <c r="AC40" s="18">
        <v>146</v>
      </c>
      <c r="AD40" s="17">
        <v>33682</v>
      </c>
      <c r="AE40" s="18">
        <v>30194</v>
      </c>
      <c r="AF40" s="18">
        <v>468</v>
      </c>
      <c r="AG40" s="18">
        <v>210</v>
      </c>
      <c r="AH40" s="18">
        <v>41</v>
      </c>
      <c r="AI40" s="18">
        <v>1695</v>
      </c>
      <c r="AJ40" s="22">
        <v>1074</v>
      </c>
      <c r="AK40" s="17">
        <v>119230</v>
      </c>
      <c r="AL40" s="18">
        <v>112857</v>
      </c>
      <c r="AM40" s="18">
        <v>1152</v>
      </c>
      <c r="AN40" s="18">
        <v>978</v>
      </c>
      <c r="AO40" s="18">
        <v>68</v>
      </c>
      <c r="AP40" s="18">
        <v>2672</v>
      </c>
      <c r="AQ40" s="22">
        <v>1503</v>
      </c>
      <c r="AR40" s="17">
        <v>128301.68681985191</v>
      </c>
      <c r="AS40" s="18">
        <v>120023.36587354405</v>
      </c>
      <c r="AT40" s="18">
        <v>1314.9538866504711</v>
      </c>
      <c r="AU40" s="18">
        <v>1379.5352549857316</v>
      </c>
      <c r="AV40" s="18">
        <v>130.60148628214858</v>
      </c>
      <c r="AW40" s="18">
        <v>3735.4630907300525</v>
      </c>
      <c r="AX40" s="22">
        <v>1717.7672276594608</v>
      </c>
      <c r="AY40" s="1"/>
      <c r="AZ40" s="1"/>
    </row>
    <row r="41" spans="1:52" ht="12.75" customHeight="1">
      <c r="A41" s="16" t="s">
        <v>43</v>
      </c>
      <c r="B41" s="17">
        <f t="shared" si="21"/>
        <v>97780</v>
      </c>
      <c r="C41" s="18">
        <v>90136</v>
      </c>
      <c r="D41" s="18">
        <v>4426</v>
      </c>
      <c r="E41" s="18">
        <v>1550</v>
      </c>
      <c r="F41" s="18">
        <v>60</v>
      </c>
      <c r="G41" s="18">
        <v>1002</v>
      </c>
      <c r="H41" s="18">
        <v>606</v>
      </c>
      <c r="I41" s="17">
        <f t="shared" si="22"/>
        <v>105884</v>
      </c>
      <c r="J41" s="18">
        <v>98401</v>
      </c>
      <c r="K41" s="18">
        <v>4845</v>
      </c>
      <c r="L41" s="18">
        <v>1161</v>
      </c>
      <c r="M41" s="18">
        <v>140</v>
      </c>
      <c r="N41" s="18">
        <v>1085</v>
      </c>
      <c r="O41" s="18">
        <v>252</v>
      </c>
      <c r="P41" s="19">
        <v>106366</v>
      </c>
      <c r="Q41" s="18">
        <v>98993</v>
      </c>
      <c r="R41" s="18">
        <v>4856</v>
      </c>
      <c r="S41" s="18">
        <v>1154</v>
      </c>
      <c r="T41" s="18">
        <v>92</v>
      </c>
      <c r="U41" s="18">
        <v>993</v>
      </c>
      <c r="V41" s="18">
        <v>278</v>
      </c>
      <c r="W41" s="17">
        <v>29077</v>
      </c>
      <c r="X41" s="18">
        <v>25418</v>
      </c>
      <c r="Y41" s="18">
        <v>3015</v>
      </c>
      <c r="Z41" s="18">
        <v>127</v>
      </c>
      <c r="AA41" s="18">
        <v>4</v>
      </c>
      <c r="AB41" s="18">
        <v>389</v>
      </c>
      <c r="AC41" s="18">
        <v>124</v>
      </c>
      <c r="AD41" s="17">
        <v>122924</v>
      </c>
      <c r="AE41" s="18">
        <v>111568</v>
      </c>
      <c r="AF41" s="18">
        <v>3715</v>
      </c>
      <c r="AG41" s="18">
        <v>1785</v>
      </c>
      <c r="AH41" s="18">
        <v>140</v>
      </c>
      <c r="AI41" s="18">
        <v>3477</v>
      </c>
      <c r="AJ41" s="22">
        <v>2239</v>
      </c>
      <c r="AK41" s="17">
        <v>256633</v>
      </c>
      <c r="AL41" s="18">
        <v>224423</v>
      </c>
      <c r="AM41" s="18">
        <v>9701</v>
      </c>
      <c r="AN41" s="18">
        <v>7563</v>
      </c>
      <c r="AO41" s="18">
        <v>736</v>
      </c>
      <c r="AP41" s="18">
        <v>6620</v>
      </c>
      <c r="AQ41" s="22">
        <v>7590</v>
      </c>
      <c r="AR41" s="17">
        <v>305656.30734256108</v>
      </c>
      <c r="AS41" s="18">
        <v>267630.44652311655</v>
      </c>
      <c r="AT41" s="18">
        <v>12718.534917330646</v>
      </c>
      <c r="AU41" s="18">
        <v>7292.5532535449465</v>
      </c>
      <c r="AV41" s="18">
        <v>924.75956562239458</v>
      </c>
      <c r="AW41" s="18">
        <v>12175.99588379851</v>
      </c>
      <c r="AX41" s="22">
        <v>4914.0171991480465</v>
      </c>
      <c r="AY41" s="1"/>
      <c r="AZ41" s="1"/>
    </row>
    <row r="42" spans="1:52" ht="12.75" customHeight="1">
      <c r="A42" s="16" t="s">
        <v>44</v>
      </c>
      <c r="B42" s="17">
        <f t="shared" si="21"/>
        <v>11089</v>
      </c>
      <c r="C42" s="18">
        <v>10099</v>
      </c>
      <c r="D42" s="18">
        <v>345</v>
      </c>
      <c r="E42" s="18">
        <v>285</v>
      </c>
      <c r="F42" s="18">
        <v>0</v>
      </c>
      <c r="G42" s="18">
        <v>290</v>
      </c>
      <c r="H42" s="18">
        <v>70</v>
      </c>
      <c r="I42" s="17">
        <f t="shared" si="22"/>
        <v>11343</v>
      </c>
      <c r="J42" s="18">
        <v>10359</v>
      </c>
      <c r="K42" s="18">
        <v>358</v>
      </c>
      <c r="L42" s="18">
        <v>315</v>
      </c>
      <c r="M42" s="18">
        <v>12</v>
      </c>
      <c r="N42" s="18">
        <v>232</v>
      </c>
      <c r="O42" s="18">
        <v>67</v>
      </c>
      <c r="P42" s="19">
        <v>11813</v>
      </c>
      <c r="Q42" s="18">
        <v>10788</v>
      </c>
      <c r="R42" s="18">
        <v>406</v>
      </c>
      <c r="S42" s="18">
        <v>285</v>
      </c>
      <c r="T42" s="18">
        <v>21</v>
      </c>
      <c r="U42" s="18">
        <v>262</v>
      </c>
      <c r="V42" s="18">
        <v>51</v>
      </c>
      <c r="W42" s="17">
        <v>2595</v>
      </c>
      <c r="X42" s="18">
        <v>2239</v>
      </c>
      <c r="Y42" s="18">
        <v>216</v>
      </c>
      <c r="Z42" s="18">
        <v>36</v>
      </c>
      <c r="AA42" s="18">
        <v>4</v>
      </c>
      <c r="AB42" s="18">
        <v>81</v>
      </c>
      <c r="AC42" s="18">
        <v>19</v>
      </c>
      <c r="AD42" s="17">
        <v>13117</v>
      </c>
      <c r="AE42" s="18">
        <v>11863</v>
      </c>
      <c r="AF42" s="18">
        <v>243</v>
      </c>
      <c r="AG42" s="18">
        <v>209</v>
      </c>
      <c r="AH42" s="18">
        <v>26</v>
      </c>
      <c r="AI42" s="18">
        <v>444</v>
      </c>
      <c r="AJ42" s="22">
        <v>332</v>
      </c>
      <c r="AK42" s="17">
        <v>35456</v>
      </c>
      <c r="AL42" s="18">
        <v>30764</v>
      </c>
      <c r="AM42" s="18">
        <v>692</v>
      </c>
      <c r="AN42" s="18">
        <v>1817</v>
      </c>
      <c r="AO42" s="18">
        <v>70</v>
      </c>
      <c r="AP42" s="18">
        <v>1116</v>
      </c>
      <c r="AQ42" s="22">
        <v>997</v>
      </c>
      <c r="AR42" s="17">
        <v>47662.733574062258</v>
      </c>
      <c r="AS42" s="18">
        <v>40351.521564644398</v>
      </c>
      <c r="AT42" s="18">
        <v>1016.1841969818506</v>
      </c>
      <c r="AU42" s="18">
        <v>2522.6437728516466</v>
      </c>
      <c r="AV42" s="18">
        <v>158.46537919949563</v>
      </c>
      <c r="AW42" s="18">
        <v>2448.1078527423015</v>
      </c>
      <c r="AX42" s="22">
        <v>1165.810807642566</v>
      </c>
      <c r="AY42" s="1"/>
      <c r="AZ42" s="1"/>
    </row>
    <row r="43" spans="1:52" ht="12.75" customHeight="1">
      <c r="A43" s="16" t="s">
        <v>45</v>
      </c>
      <c r="B43" s="17">
        <f t="shared" si="21"/>
        <v>51019</v>
      </c>
      <c r="C43" s="18">
        <v>49399</v>
      </c>
      <c r="D43" s="18">
        <v>605</v>
      </c>
      <c r="E43" s="18">
        <v>280</v>
      </c>
      <c r="F43" s="18">
        <v>30</v>
      </c>
      <c r="G43" s="18">
        <v>495</v>
      </c>
      <c r="H43" s="18">
        <v>210</v>
      </c>
      <c r="I43" s="17">
        <f t="shared" si="22"/>
        <v>37062</v>
      </c>
      <c r="J43" s="18">
        <v>35494</v>
      </c>
      <c r="K43" s="18">
        <v>685</v>
      </c>
      <c r="L43" s="18">
        <v>423</v>
      </c>
      <c r="M43" s="18">
        <v>44</v>
      </c>
      <c r="N43" s="18">
        <v>350</v>
      </c>
      <c r="O43" s="18">
        <v>66</v>
      </c>
      <c r="P43" s="19">
        <v>39278</v>
      </c>
      <c r="Q43" s="18">
        <v>37756</v>
      </c>
      <c r="R43" s="18">
        <v>737</v>
      </c>
      <c r="S43" s="18">
        <v>254</v>
      </c>
      <c r="T43" s="18">
        <v>16</v>
      </c>
      <c r="U43" s="18">
        <v>391</v>
      </c>
      <c r="V43" s="18">
        <v>124</v>
      </c>
      <c r="W43" s="17">
        <v>10561</v>
      </c>
      <c r="X43" s="18">
        <v>8524</v>
      </c>
      <c r="Y43" s="18">
        <v>1788</v>
      </c>
      <c r="Z43" s="18">
        <v>28</v>
      </c>
      <c r="AA43" s="18">
        <v>8</v>
      </c>
      <c r="AB43" s="18">
        <v>140</v>
      </c>
      <c r="AC43" s="18">
        <v>73</v>
      </c>
      <c r="AD43" s="17">
        <v>29056</v>
      </c>
      <c r="AE43" s="18">
        <v>25947</v>
      </c>
      <c r="AF43" s="18">
        <v>852</v>
      </c>
      <c r="AG43" s="18">
        <v>597</v>
      </c>
      <c r="AH43" s="18">
        <v>27</v>
      </c>
      <c r="AI43" s="18">
        <v>745</v>
      </c>
      <c r="AJ43" s="22">
        <v>888</v>
      </c>
      <c r="AK43" s="17">
        <v>71398</v>
      </c>
      <c r="AL43" s="18">
        <v>63967</v>
      </c>
      <c r="AM43" s="18">
        <v>1673</v>
      </c>
      <c r="AN43" s="18">
        <v>1681</v>
      </c>
      <c r="AO43" s="18">
        <v>116</v>
      </c>
      <c r="AP43" s="18">
        <v>1506</v>
      </c>
      <c r="AQ43" s="22">
        <v>2455</v>
      </c>
      <c r="AR43" s="17">
        <v>79361.371485672295</v>
      </c>
      <c r="AS43" s="18">
        <v>70264.170848966329</v>
      </c>
      <c r="AT43" s="18">
        <v>2484.5928275711258</v>
      </c>
      <c r="AU43" s="18">
        <v>1993.6360733904028</v>
      </c>
      <c r="AV43" s="18">
        <v>312.97958043083651</v>
      </c>
      <c r="AW43" s="18">
        <v>2957.5856674518946</v>
      </c>
      <c r="AX43" s="22">
        <v>1348.406487861715</v>
      </c>
      <c r="AY43" s="1"/>
      <c r="AZ43" s="1"/>
    </row>
    <row r="44" spans="1:52" ht="12.75" customHeight="1">
      <c r="A44" s="16" t="s">
        <v>46</v>
      </c>
      <c r="B44" s="17">
        <f t="shared" si="21"/>
        <v>25950</v>
      </c>
      <c r="C44" s="18">
        <v>25640</v>
      </c>
      <c r="D44" s="18">
        <v>150</v>
      </c>
      <c r="E44" s="18">
        <v>130</v>
      </c>
      <c r="F44" s="18">
        <v>0</v>
      </c>
      <c r="G44" s="18">
        <v>15</v>
      </c>
      <c r="H44" s="18">
        <v>15</v>
      </c>
      <c r="I44" s="17">
        <f t="shared" si="22"/>
        <v>27436</v>
      </c>
      <c r="J44" s="18">
        <v>27055</v>
      </c>
      <c r="K44" s="18">
        <v>218</v>
      </c>
      <c r="L44" s="18">
        <v>124</v>
      </c>
      <c r="M44" s="18">
        <v>0</v>
      </c>
      <c r="N44" s="18">
        <v>23</v>
      </c>
      <c r="O44" s="18">
        <v>16</v>
      </c>
      <c r="P44" s="19">
        <v>24968</v>
      </c>
      <c r="Q44" s="18">
        <v>24593</v>
      </c>
      <c r="R44" s="18">
        <v>195</v>
      </c>
      <c r="S44" s="18">
        <v>114</v>
      </c>
      <c r="T44" s="18">
        <v>4</v>
      </c>
      <c r="U44" s="18">
        <v>42</v>
      </c>
      <c r="V44" s="18">
        <v>20</v>
      </c>
      <c r="W44" s="17">
        <v>4781</v>
      </c>
      <c r="X44" s="18">
        <v>4078</v>
      </c>
      <c r="Y44" s="18">
        <v>670</v>
      </c>
      <c r="Z44" s="18">
        <v>16</v>
      </c>
      <c r="AA44" s="18">
        <v>4</v>
      </c>
      <c r="AB44" s="18">
        <v>9</v>
      </c>
      <c r="AC44" s="18">
        <v>4</v>
      </c>
      <c r="AD44" s="17">
        <v>10569</v>
      </c>
      <c r="AE44" s="18">
        <v>10157</v>
      </c>
      <c r="AF44" s="18">
        <v>118</v>
      </c>
      <c r="AG44" s="18">
        <v>89</v>
      </c>
      <c r="AH44" s="18">
        <v>3</v>
      </c>
      <c r="AI44" s="18">
        <v>105</v>
      </c>
      <c r="AJ44" s="22">
        <v>97</v>
      </c>
      <c r="AK44" s="17">
        <v>23386</v>
      </c>
      <c r="AL44" s="18">
        <v>22317</v>
      </c>
      <c r="AM44" s="18">
        <v>278</v>
      </c>
      <c r="AN44" s="18">
        <v>314</v>
      </c>
      <c r="AO44" s="18">
        <v>14</v>
      </c>
      <c r="AP44" s="18">
        <v>178</v>
      </c>
      <c r="AQ44" s="22">
        <v>285</v>
      </c>
      <c r="AR44" s="17">
        <v>26026.618567261037</v>
      </c>
      <c r="AS44" s="18">
        <v>24512.577060470212</v>
      </c>
      <c r="AT44" s="18">
        <v>438.04761764830039</v>
      </c>
      <c r="AU44" s="18">
        <v>431.92362705416321</v>
      </c>
      <c r="AV44" s="18">
        <v>23.834808289058117</v>
      </c>
      <c r="AW44" s="18">
        <v>341.65621511216591</v>
      </c>
      <c r="AX44" s="22">
        <v>278.57923868713453</v>
      </c>
      <c r="AY44" s="1"/>
      <c r="AZ44" s="1"/>
    </row>
    <row r="45" spans="1:52" ht="12.75" customHeight="1">
      <c r="A45" s="16" t="s">
        <v>47</v>
      </c>
      <c r="B45" s="17">
        <f t="shared" si="21"/>
        <v>105441</v>
      </c>
      <c r="C45" s="18">
        <v>92071</v>
      </c>
      <c r="D45" s="18">
        <v>5147</v>
      </c>
      <c r="E45" s="18">
        <v>1546</v>
      </c>
      <c r="F45" s="18">
        <v>55</v>
      </c>
      <c r="G45" s="18">
        <v>4845</v>
      </c>
      <c r="H45" s="18">
        <v>1777</v>
      </c>
      <c r="I45" s="17">
        <f t="shared" si="22"/>
        <v>95250</v>
      </c>
      <c r="J45" s="18">
        <v>82972</v>
      </c>
      <c r="K45" s="18">
        <v>5026</v>
      </c>
      <c r="L45" s="18">
        <v>1205</v>
      </c>
      <c r="M45" s="18">
        <v>80</v>
      </c>
      <c r="N45" s="18">
        <v>4341</v>
      </c>
      <c r="O45" s="18">
        <v>1626</v>
      </c>
      <c r="P45" s="19">
        <v>101791</v>
      </c>
      <c r="Q45" s="18">
        <v>90986</v>
      </c>
      <c r="R45" s="18">
        <v>4064</v>
      </c>
      <c r="S45" s="18">
        <v>991</v>
      </c>
      <c r="T45" s="18">
        <v>16</v>
      </c>
      <c r="U45" s="18">
        <v>3463</v>
      </c>
      <c r="V45" s="18">
        <v>2271</v>
      </c>
      <c r="W45" s="17">
        <v>29694</v>
      </c>
      <c r="X45" s="18">
        <v>25244</v>
      </c>
      <c r="Y45" s="18">
        <v>1603</v>
      </c>
      <c r="Z45" s="18">
        <v>200</v>
      </c>
      <c r="AA45" s="18">
        <v>12</v>
      </c>
      <c r="AB45" s="18">
        <v>676</v>
      </c>
      <c r="AC45" s="18">
        <v>1959</v>
      </c>
      <c r="AD45" s="17">
        <v>105261</v>
      </c>
      <c r="AE45" s="18">
        <v>56843</v>
      </c>
      <c r="AF45" s="18">
        <v>2353</v>
      </c>
      <c r="AG45" s="18">
        <v>317</v>
      </c>
      <c r="AH45" s="18">
        <v>155</v>
      </c>
      <c r="AI45" s="18">
        <v>5799</v>
      </c>
      <c r="AJ45" s="22">
        <v>39794</v>
      </c>
      <c r="AK45" s="17">
        <v>67574</v>
      </c>
      <c r="AL45" s="18">
        <v>29365</v>
      </c>
      <c r="AM45" s="18">
        <v>3354</v>
      </c>
      <c r="AN45" s="18">
        <v>724</v>
      </c>
      <c r="AO45" s="18">
        <v>418</v>
      </c>
      <c r="AP45" s="18">
        <v>5671</v>
      </c>
      <c r="AQ45" s="22">
        <v>28042</v>
      </c>
      <c r="AR45" s="17">
        <v>58135.67539723654</v>
      </c>
      <c r="AS45" s="18">
        <v>28713.765872679662</v>
      </c>
      <c r="AT45" s="18">
        <v>4355.5153093016961</v>
      </c>
      <c r="AU45" s="18">
        <v>1130.4747156861861</v>
      </c>
      <c r="AV45" s="18">
        <v>896.72238635867166</v>
      </c>
      <c r="AW45" s="18">
        <v>13200.883537638154</v>
      </c>
      <c r="AX45" s="22">
        <v>9838.313575572176</v>
      </c>
      <c r="AY45" s="1"/>
      <c r="AZ45" s="1"/>
    </row>
    <row r="46" spans="1:52" ht="12.75" customHeight="1">
      <c r="A46" s="16" t="s">
        <v>48</v>
      </c>
      <c r="B46" s="17">
        <f t="shared" si="21"/>
        <v>7370</v>
      </c>
      <c r="C46" s="18">
        <v>7036</v>
      </c>
      <c r="D46" s="18">
        <v>110</v>
      </c>
      <c r="E46" s="18">
        <v>144</v>
      </c>
      <c r="F46" s="18">
        <v>10</v>
      </c>
      <c r="G46" s="18">
        <v>45</v>
      </c>
      <c r="H46" s="18">
        <v>25</v>
      </c>
      <c r="I46" s="17">
        <f t="shared" si="22"/>
        <v>8821</v>
      </c>
      <c r="J46" s="18">
        <v>8470</v>
      </c>
      <c r="K46" s="18">
        <v>130</v>
      </c>
      <c r="L46" s="18">
        <v>134</v>
      </c>
      <c r="M46" s="18">
        <v>0</v>
      </c>
      <c r="N46" s="18">
        <v>59</v>
      </c>
      <c r="O46" s="18">
        <v>28</v>
      </c>
      <c r="P46" s="19">
        <v>7940</v>
      </c>
      <c r="Q46" s="18">
        <v>7527</v>
      </c>
      <c r="R46" s="18">
        <v>106</v>
      </c>
      <c r="S46" s="18">
        <v>198</v>
      </c>
      <c r="T46" s="18">
        <v>8</v>
      </c>
      <c r="U46" s="18">
        <v>66</v>
      </c>
      <c r="V46" s="18">
        <v>35</v>
      </c>
      <c r="W46" s="17">
        <v>2393</v>
      </c>
      <c r="X46" s="18">
        <v>2166</v>
      </c>
      <c r="Y46" s="18">
        <v>193</v>
      </c>
      <c r="Z46" s="18">
        <v>12</v>
      </c>
      <c r="AA46" s="18">
        <v>0</v>
      </c>
      <c r="AB46" s="18">
        <v>10</v>
      </c>
      <c r="AC46" s="18">
        <v>12</v>
      </c>
      <c r="AD46" s="17">
        <v>7480</v>
      </c>
      <c r="AE46" s="18">
        <v>6608</v>
      </c>
      <c r="AF46" s="18">
        <v>92</v>
      </c>
      <c r="AG46" s="18">
        <v>132</v>
      </c>
      <c r="AH46" s="18">
        <v>24</v>
      </c>
      <c r="AI46" s="18">
        <v>197</v>
      </c>
      <c r="AJ46" s="22">
        <v>427</v>
      </c>
      <c r="AK46" s="17">
        <v>10792</v>
      </c>
      <c r="AL46" s="18">
        <v>9573</v>
      </c>
      <c r="AM46" s="18">
        <v>170</v>
      </c>
      <c r="AN46" s="18">
        <v>488</v>
      </c>
      <c r="AO46" s="18">
        <v>13</v>
      </c>
      <c r="AP46" s="18">
        <v>189</v>
      </c>
      <c r="AQ46" s="22">
        <v>359</v>
      </c>
      <c r="AR46" s="17">
        <v>11347.905806028191</v>
      </c>
      <c r="AS46" s="18">
        <v>9703.5354985278464</v>
      </c>
      <c r="AT46" s="18">
        <v>301.48150404983841</v>
      </c>
      <c r="AU46" s="18">
        <v>603.24426774998472</v>
      </c>
      <c r="AV46" s="18">
        <v>14.069920291208767</v>
      </c>
      <c r="AW46" s="18">
        <v>308.507729469156</v>
      </c>
      <c r="AX46" s="22">
        <v>417.066885940156</v>
      </c>
      <c r="AY46" s="1"/>
      <c r="AZ46" s="1"/>
    </row>
    <row r="47" spans="1:52" s="12" customFormat="1" ht="12.75" customHeight="1">
      <c r="A47" s="20" t="s">
        <v>49</v>
      </c>
      <c r="B47" s="17">
        <f>SUM(C47:H47)</f>
        <v>1386466</v>
      </c>
      <c r="C47" s="17">
        <f>SUM(C48:C73)</f>
        <v>1363727</v>
      </c>
      <c r="D47" s="17">
        <f t="shared" ref="D47:I47" si="23">SUM(D48:D73)</f>
        <v>9549</v>
      </c>
      <c r="E47" s="17">
        <f t="shared" si="23"/>
        <v>1619</v>
      </c>
      <c r="F47" s="17">
        <f t="shared" si="23"/>
        <v>250</v>
      </c>
      <c r="G47" s="17">
        <f t="shared" si="23"/>
        <v>7389</v>
      </c>
      <c r="H47" s="17">
        <f t="shared" si="23"/>
        <v>3932</v>
      </c>
      <c r="I47" s="17">
        <f t="shared" si="23"/>
        <v>1331893</v>
      </c>
      <c r="J47" s="17">
        <f t="shared" ref="J47:O47" si="24">+J48+J49+J50+J51+J52+J53+J54+J55+J56+J57+J58+J59+J60+J61+J62+J63+J65+J64+J66+J67+J68+J69+J70+J71+J72+J73</f>
        <v>1312542</v>
      </c>
      <c r="K47" s="17">
        <f t="shared" si="24"/>
        <v>9580</v>
      </c>
      <c r="L47" s="17">
        <f t="shared" si="24"/>
        <v>1487</v>
      </c>
      <c r="M47" s="17">
        <f t="shared" si="24"/>
        <v>187</v>
      </c>
      <c r="N47" s="17">
        <f t="shared" si="24"/>
        <v>6311</v>
      </c>
      <c r="O47" s="17">
        <f t="shared" si="24"/>
        <v>1786</v>
      </c>
      <c r="P47" s="17">
        <v>1265277</v>
      </c>
      <c r="Q47" s="17">
        <v>1245518</v>
      </c>
      <c r="R47" s="17">
        <v>9943</v>
      </c>
      <c r="S47" s="17">
        <v>1409</v>
      </c>
      <c r="T47" s="17">
        <v>157</v>
      </c>
      <c r="U47" s="17">
        <v>6191</v>
      </c>
      <c r="V47" s="17">
        <v>2059</v>
      </c>
      <c r="W47" s="17">
        <v>374407</v>
      </c>
      <c r="X47" s="17">
        <v>334256</v>
      </c>
      <c r="Y47" s="17">
        <v>35911</v>
      </c>
      <c r="Z47" s="17">
        <v>337</v>
      </c>
      <c r="AA47" s="17">
        <v>41</v>
      </c>
      <c r="AB47" s="17">
        <v>3067</v>
      </c>
      <c r="AC47" s="17">
        <v>795</v>
      </c>
      <c r="AD47" s="17">
        <v>804866</v>
      </c>
      <c r="AE47" s="17">
        <v>702164</v>
      </c>
      <c r="AF47" s="17">
        <v>21789</v>
      </c>
      <c r="AG47" s="17">
        <v>2273</v>
      </c>
      <c r="AH47" s="17">
        <v>649</v>
      </c>
      <c r="AI47" s="17">
        <v>40293</v>
      </c>
      <c r="AJ47" s="17">
        <v>37698</v>
      </c>
      <c r="AK47" s="17">
        <v>1300157</v>
      </c>
      <c r="AL47" s="17">
        <v>1134532</v>
      </c>
      <c r="AM47" s="17">
        <v>33548</v>
      </c>
      <c r="AN47" s="17">
        <v>4745</v>
      </c>
      <c r="AO47" s="17">
        <v>1175</v>
      </c>
      <c r="AP47" s="17">
        <v>58894</v>
      </c>
      <c r="AQ47" s="17">
        <v>67263</v>
      </c>
      <c r="AR47" s="17">
        <v>984926.63059715403</v>
      </c>
      <c r="AS47" s="17">
        <v>851316.44972552359</v>
      </c>
      <c r="AT47" s="17">
        <v>34432.783173358504</v>
      </c>
      <c r="AU47" s="17">
        <v>6529.8172600357502</v>
      </c>
      <c r="AV47" s="17">
        <v>1809.2832912212846</v>
      </c>
      <c r="AW47" s="17">
        <v>69078.629265670883</v>
      </c>
      <c r="AX47" s="17">
        <v>21759.667881343874</v>
      </c>
      <c r="AY47" s="11"/>
      <c r="AZ47" s="11"/>
    </row>
    <row r="48" spans="1:52" ht="12.75" customHeight="1">
      <c r="A48" s="16" t="s">
        <v>50</v>
      </c>
      <c r="B48" s="17">
        <f>SUM(C48:H48)</f>
        <v>265398</v>
      </c>
      <c r="C48" s="18">
        <v>263289</v>
      </c>
      <c r="D48" s="18">
        <v>675</v>
      </c>
      <c r="E48" s="18">
        <v>110</v>
      </c>
      <c r="F48" s="18">
        <v>15</v>
      </c>
      <c r="G48" s="18">
        <v>550</v>
      </c>
      <c r="H48" s="18">
        <v>759</v>
      </c>
      <c r="I48" s="17">
        <f>+J48+K48+L48+M48+N48+O48</f>
        <v>216528</v>
      </c>
      <c r="J48" s="22">
        <v>214866</v>
      </c>
      <c r="K48" s="18">
        <v>767</v>
      </c>
      <c r="L48" s="18">
        <v>56</v>
      </c>
      <c r="M48" s="18">
        <v>20</v>
      </c>
      <c r="N48" s="18">
        <v>461</v>
      </c>
      <c r="O48" s="18">
        <v>358</v>
      </c>
      <c r="P48" s="19">
        <v>178908</v>
      </c>
      <c r="Q48" s="18">
        <v>177161</v>
      </c>
      <c r="R48" s="18">
        <v>853</v>
      </c>
      <c r="S48" s="18">
        <v>89</v>
      </c>
      <c r="T48" s="18">
        <v>16</v>
      </c>
      <c r="U48" s="18">
        <v>556</v>
      </c>
      <c r="V48" s="18">
        <v>233</v>
      </c>
      <c r="W48" s="17">
        <v>36748</v>
      </c>
      <c r="X48" s="18">
        <v>30788</v>
      </c>
      <c r="Y48" s="18">
        <v>5660</v>
      </c>
      <c r="Z48" s="18">
        <v>57</v>
      </c>
      <c r="AA48" s="18">
        <v>0</v>
      </c>
      <c r="AB48" s="18">
        <v>227</v>
      </c>
      <c r="AC48" s="18">
        <v>16</v>
      </c>
      <c r="AD48" s="18">
        <v>105529</v>
      </c>
      <c r="AE48" s="18">
        <v>86560</v>
      </c>
      <c r="AF48" s="18">
        <v>3307</v>
      </c>
      <c r="AG48" s="18">
        <v>106</v>
      </c>
      <c r="AH48" s="18">
        <v>102</v>
      </c>
      <c r="AI48" s="18">
        <v>3636</v>
      </c>
      <c r="AJ48" s="22">
        <v>11818</v>
      </c>
      <c r="AK48" s="18">
        <v>185818</v>
      </c>
      <c r="AL48" s="18">
        <v>146622</v>
      </c>
      <c r="AM48" s="18">
        <v>6392</v>
      </c>
      <c r="AN48" s="18">
        <v>226</v>
      </c>
      <c r="AO48" s="18">
        <v>207</v>
      </c>
      <c r="AP48" s="18">
        <v>6516</v>
      </c>
      <c r="AQ48" s="22">
        <v>25855</v>
      </c>
      <c r="AR48" s="18">
        <v>140993.27415369428</v>
      </c>
      <c r="AS48" s="18">
        <v>124052.79120216978</v>
      </c>
      <c r="AT48" s="18">
        <v>7090.212548747555</v>
      </c>
      <c r="AU48" s="18">
        <v>341.02396437281431</v>
      </c>
      <c r="AV48" s="18">
        <v>256.98523641424237</v>
      </c>
      <c r="AW48" s="18">
        <v>5811.1508383593618</v>
      </c>
      <c r="AX48" s="22">
        <v>3441.1103636304897</v>
      </c>
      <c r="AY48" s="1"/>
      <c r="AZ48" s="1"/>
    </row>
    <row r="49" spans="1:52" ht="12.75" customHeight="1">
      <c r="A49" s="16" t="s">
        <v>51</v>
      </c>
      <c r="B49" s="17">
        <f t="shared" ref="B49:B73" si="25">SUM(C49:H49)</f>
        <v>10460</v>
      </c>
      <c r="C49" s="18">
        <v>10265</v>
      </c>
      <c r="D49" s="18">
        <v>60</v>
      </c>
      <c r="E49" s="18">
        <v>5</v>
      </c>
      <c r="F49" s="18">
        <v>5</v>
      </c>
      <c r="G49" s="18">
        <v>110</v>
      </c>
      <c r="H49" s="18">
        <v>15</v>
      </c>
      <c r="I49" s="17">
        <f t="shared" ref="I49:I73" si="26">+J49+K49+L49+M49+N49+O49</f>
        <v>11567</v>
      </c>
      <c r="J49" s="22">
        <v>11383</v>
      </c>
      <c r="K49" s="18">
        <v>116</v>
      </c>
      <c r="L49" s="18">
        <v>14</v>
      </c>
      <c r="M49" s="18">
        <v>3</v>
      </c>
      <c r="N49" s="18">
        <v>35</v>
      </c>
      <c r="O49" s="18">
        <v>16</v>
      </c>
      <c r="P49" s="19">
        <v>11539</v>
      </c>
      <c r="Q49" s="18">
        <v>11361</v>
      </c>
      <c r="R49" s="18">
        <v>78</v>
      </c>
      <c r="S49" s="18">
        <v>20</v>
      </c>
      <c r="T49" s="18">
        <v>0</v>
      </c>
      <c r="U49" s="18">
        <v>64</v>
      </c>
      <c r="V49" s="18">
        <v>16</v>
      </c>
      <c r="W49" s="17">
        <v>3688</v>
      </c>
      <c r="X49" s="18">
        <v>3220</v>
      </c>
      <c r="Y49" s="18">
        <v>438</v>
      </c>
      <c r="Z49" s="18">
        <v>4</v>
      </c>
      <c r="AA49" s="18">
        <v>0</v>
      </c>
      <c r="AB49" s="18">
        <v>18</v>
      </c>
      <c r="AC49" s="18">
        <v>8</v>
      </c>
      <c r="AD49" s="18">
        <v>5896</v>
      </c>
      <c r="AE49" s="18">
        <v>4288</v>
      </c>
      <c r="AF49" s="18">
        <v>189</v>
      </c>
      <c r="AG49" s="18">
        <v>20</v>
      </c>
      <c r="AH49" s="18">
        <v>3</v>
      </c>
      <c r="AI49" s="18">
        <v>688</v>
      </c>
      <c r="AJ49" s="22">
        <v>708</v>
      </c>
      <c r="AK49" s="18">
        <v>13586</v>
      </c>
      <c r="AL49" s="18">
        <v>10736</v>
      </c>
      <c r="AM49" s="18">
        <v>262</v>
      </c>
      <c r="AN49" s="18">
        <v>27</v>
      </c>
      <c r="AO49" s="18">
        <v>13</v>
      </c>
      <c r="AP49" s="18">
        <v>897</v>
      </c>
      <c r="AQ49" s="22">
        <v>1651</v>
      </c>
      <c r="AR49" s="18">
        <v>11717.892849562992</v>
      </c>
      <c r="AS49" s="18">
        <v>10387.783986350627</v>
      </c>
      <c r="AT49" s="18">
        <v>264.88641609973041</v>
      </c>
      <c r="AU49" s="18">
        <v>21.591073101107146</v>
      </c>
      <c r="AV49" s="18">
        <v>16.571023187869248</v>
      </c>
      <c r="AW49" s="18">
        <v>837.30179509405434</v>
      </c>
      <c r="AX49" s="22">
        <v>189.75855572960472</v>
      </c>
      <c r="AY49" s="1"/>
      <c r="AZ49" s="1"/>
    </row>
    <row r="50" spans="1:52" ht="12.75" customHeight="1">
      <c r="A50" s="16" t="s">
        <v>52</v>
      </c>
      <c r="B50" s="17">
        <f t="shared" si="25"/>
        <v>37513</v>
      </c>
      <c r="C50" s="18">
        <v>37098</v>
      </c>
      <c r="D50" s="18">
        <v>125</v>
      </c>
      <c r="E50" s="18">
        <v>35</v>
      </c>
      <c r="F50" s="18">
        <v>15</v>
      </c>
      <c r="G50" s="18">
        <v>230</v>
      </c>
      <c r="H50" s="18">
        <v>10</v>
      </c>
      <c r="I50" s="17">
        <f t="shared" si="26"/>
        <v>34883</v>
      </c>
      <c r="J50" s="22">
        <v>34490</v>
      </c>
      <c r="K50" s="18">
        <v>156</v>
      </c>
      <c r="L50" s="18">
        <v>22</v>
      </c>
      <c r="M50" s="18">
        <v>12</v>
      </c>
      <c r="N50" s="18">
        <v>178</v>
      </c>
      <c r="O50" s="18">
        <v>25</v>
      </c>
      <c r="P50" s="19">
        <v>32897</v>
      </c>
      <c r="Q50" s="18">
        <v>32500</v>
      </c>
      <c r="R50" s="18">
        <v>149</v>
      </c>
      <c r="S50" s="18">
        <v>48</v>
      </c>
      <c r="T50" s="18">
        <v>8</v>
      </c>
      <c r="U50" s="18">
        <v>156</v>
      </c>
      <c r="V50" s="18">
        <v>36</v>
      </c>
      <c r="W50" s="17">
        <v>7828</v>
      </c>
      <c r="X50" s="18">
        <v>6773</v>
      </c>
      <c r="Y50" s="18">
        <v>996</v>
      </c>
      <c r="Z50" s="18">
        <v>8</v>
      </c>
      <c r="AA50" s="18">
        <v>0</v>
      </c>
      <c r="AB50" s="18">
        <v>43</v>
      </c>
      <c r="AC50" s="18">
        <v>8</v>
      </c>
      <c r="AD50" s="18">
        <v>13344</v>
      </c>
      <c r="AE50" s="18">
        <v>11110</v>
      </c>
      <c r="AF50" s="18">
        <v>565</v>
      </c>
      <c r="AG50" s="18">
        <v>120</v>
      </c>
      <c r="AH50" s="18">
        <v>9</v>
      </c>
      <c r="AI50" s="18">
        <v>996</v>
      </c>
      <c r="AJ50" s="22">
        <v>544</v>
      </c>
      <c r="AK50" s="18">
        <v>33749</v>
      </c>
      <c r="AL50" s="18">
        <v>29533</v>
      </c>
      <c r="AM50" s="18">
        <v>1109</v>
      </c>
      <c r="AN50" s="18">
        <v>59</v>
      </c>
      <c r="AO50" s="18">
        <v>24</v>
      </c>
      <c r="AP50" s="18">
        <v>1603</v>
      </c>
      <c r="AQ50" s="22">
        <v>1421</v>
      </c>
      <c r="AR50" s="18">
        <v>24149.695596425383</v>
      </c>
      <c r="AS50" s="18">
        <v>21361.633498550334</v>
      </c>
      <c r="AT50" s="18">
        <v>434.83461268271174</v>
      </c>
      <c r="AU50" s="18">
        <v>186.1815060726789</v>
      </c>
      <c r="AV50" s="18">
        <v>27.887182466764497</v>
      </c>
      <c r="AW50" s="18">
        <v>1671.4368404789311</v>
      </c>
      <c r="AX50" s="22">
        <v>467.72195617396551</v>
      </c>
      <c r="AY50" s="1"/>
      <c r="AZ50" s="1"/>
    </row>
    <row r="51" spans="1:52" ht="12.75" customHeight="1">
      <c r="A51" s="16" t="s">
        <v>53</v>
      </c>
      <c r="B51" s="17">
        <f t="shared" si="25"/>
        <v>2019</v>
      </c>
      <c r="C51" s="18">
        <v>1984</v>
      </c>
      <c r="D51" s="18">
        <v>25</v>
      </c>
      <c r="E51" s="18">
        <v>0</v>
      </c>
      <c r="F51" s="18">
        <v>0</v>
      </c>
      <c r="G51" s="18">
        <v>5</v>
      </c>
      <c r="H51" s="18">
        <v>5</v>
      </c>
      <c r="I51" s="17">
        <f t="shared" si="26"/>
        <v>2206</v>
      </c>
      <c r="J51" s="22">
        <v>2173</v>
      </c>
      <c r="K51" s="18">
        <v>17</v>
      </c>
      <c r="L51" s="18">
        <v>0</v>
      </c>
      <c r="M51" s="18">
        <v>0</v>
      </c>
      <c r="N51" s="18">
        <v>12</v>
      </c>
      <c r="O51" s="18">
        <v>4</v>
      </c>
      <c r="P51" s="19">
        <v>2593</v>
      </c>
      <c r="Q51" s="18">
        <v>2560</v>
      </c>
      <c r="R51" s="18">
        <v>33</v>
      </c>
      <c r="S51" s="18">
        <v>0</v>
      </c>
      <c r="T51" s="18">
        <v>0</v>
      </c>
      <c r="U51" s="18">
        <v>0</v>
      </c>
      <c r="V51" s="18">
        <v>0</v>
      </c>
      <c r="W51" s="17">
        <v>1521</v>
      </c>
      <c r="X51" s="18">
        <v>1329</v>
      </c>
      <c r="Y51" s="18">
        <v>175</v>
      </c>
      <c r="Z51" s="18">
        <v>8</v>
      </c>
      <c r="AA51" s="18">
        <v>0</v>
      </c>
      <c r="AB51" s="18">
        <v>9</v>
      </c>
      <c r="AC51" s="18">
        <v>0</v>
      </c>
      <c r="AD51" s="18">
        <v>2553</v>
      </c>
      <c r="AE51" s="18">
        <v>2316</v>
      </c>
      <c r="AF51" s="18">
        <v>84</v>
      </c>
      <c r="AG51" s="18">
        <v>3</v>
      </c>
      <c r="AH51" s="18">
        <v>3</v>
      </c>
      <c r="AI51" s="18">
        <v>39</v>
      </c>
      <c r="AJ51" s="22">
        <v>108</v>
      </c>
      <c r="AK51" s="18">
        <v>4689</v>
      </c>
      <c r="AL51" s="18">
        <v>4301</v>
      </c>
      <c r="AM51" s="18">
        <v>64</v>
      </c>
      <c r="AN51" s="18">
        <v>4</v>
      </c>
      <c r="AO51" s="18">
        <v>1</v>
      </c>
      <c r="AP51" s="18">
        <v>74</v>
      </c>
      <c r="AQ51" s="22">
        <v>245</v>
      </c>
      <c r="AR51" s="18">
        <v>3761.6214853718993</v>
      </c>
      <c r="AS51" s="18">
        <v>3396.3005737345798</v>
      </c>
      <c r="AT51" s="18">
        <v>125.14626789096783</v>
      </c>
      <c r="AU51" s="18">
        <v>11.023834683334103</v>
      </c>
      <c r="AV51" s="18">
        <v>4.4602279442186514</v>
      </c>
      <c r="AW51" s="18">
        <v>125.1060718497543</v>
      </c>
      <c r="AX51" s="22">
        <v>99.584509269044332</v>
      </c>
    </row>
    <row r="52" spans="1:52" ht="12.75" customHeight="1">
      <c r="A52" s="16" t="s">
        <v>54</v>
      </c>
      <c r="B52" s="17">
        <f t="shared" si="25"/>
        <v>2546</v>
      </c>
      <c r="C52" s="18">
        <v>2491</v>
      </c>
      <c r="D52" s="18">
        <v>30</v>
      </c>
      <c r="E52" s="18">
        <v>5</v>
      </c>
      <c r="F52" s="18">
        <v>0</v>
      </c>
      <c r="G52" s="18">
        <v>10</v>
      </c>
      <c r="H52" s="18">
        <v>10</v>
      </c>
      <c r="I52" s="17">
        <f t="shared" si="26"/>
        <v>4196</v>
      </c>
      <c r="J52" s="22">
        <v>4148</v>
      </c>
      <c r="K52" s="18">
        <v>32</v>
      </c>
      <c r="L52" s="18">
        <v>0</v>
      </c>
      <c r="M52" s="18">
        <v>0</v>
      </c>
      <c r="N52" s="18">
        <v>16</v>
      </c>
      <c r="O52" s="18">
        <v>0</v>
      </c>
      <c r="P52" s="19">
        <v>4433</v>
      </c>
      <c r="Q52" s="18">
        <v>4358</v>
      </c>
      <c r="R52" s="18">
        <v>58</v>
      </c>
      <c r="S52" s="18">
        <v>4</v>
      </c>
      <c r="T52" s="18">
        <v>0</v>
      </c>
      <c r="U52" s="18">
        <v>13</v>
      </c>
      <c r="V52" s="18">
        <v>0</v>
      </c>
      <c r="W52" s="17">
        <v>1998</v>
      </c>
      <c r="X52" s="18">
        <v>1826</v>
      </c>
      <c r="Y52" s="18">
        <v>171</v>
      </c>
      <c r="Z52" s="18">
        <v>0</v>
      </c>
      <c r="AA52" s="18">
        <v>0</v>
      </c>
      <c r="AB52" s="18">
        <v>1</v>
      </c>
      <c r="AC52" s="18">
        <v>0</v>
      </c>
      <c r="AD52" s="18">
        <v>1519</v>
      </c>
      <c r="AE52" s="18">
        <v>1252</v>
      </c>
      <c r="AF52" s="18">
        <v>85</v>
      </c>
      <c r="AG52" s="18">
        <v>19</v>
      </c>
      <c r="AH52" s="18">
        <v>4</v>
      </c>
      <c r="AI52" s="18">
        <v>101</v>
      </c>
      <c r="AJ52" s="22">
        <v>58</v>
      </c>
      <c r="AK52" s="18">
        <v>3590</v>
      </c>
      <c r="AL52" s="18">
        <v>2983</v>
      </c>
      <c r="AM52" s="18">
        <v>273</v>
      </c>
      <c r="AN52" s="18">
        <v>1</v>
      </c>
      <c r="AO52" s="18">
        <v>3</v>
      </c>
      <c r="AP52" s="18">
        <v>210</v>
      </c>
      <c r="AQ52" s="22">
        <v>120</v>
      </c>
      <c r="AR52" s="18">
        <v>3260.3568346648294</v>
      </c>
      <c r="AS52" s="18">
        <v>2743.4908378649816</v>
      </c>
      <c r="AT52" s="18">
        <v>161.12890867061259</v>
      </c>
      <c r="AU52" s="18">
        <v>43.552306063007549</v>
      </c>
      <c r="AV52" s="18">
        <v>1.0009861932938855</v>
      </c>
      <c r="AW52" s="18">
        <v>227.73215764661518</v>
      </c>
      <c r="AX52" s="22">
        <v>83.451638226318053</v>
      </c>
    </row>
    <row r="53" spans="1:52" ht="12.75" customHeight="1">
      <c r="A53" s="16" t="s">
        <v>55</v>
      </c>
      <c r="B53" s="17">
        <f t="shared" si="25"/>
        <v>589</v>
      </c>
      <c r="C53" s="18">
        <v>559</v>
      </c>
      <c r="D53" s="18">
        <v>20</v>
      </c>
      <c r="E53" s="18">
        <v>0</v>
      </c>
      <c r="F53" s="18">
        <v>0</v>
      </c>
      <c r="G53" s="18">
        <v>5</v>
      </c>
      <c r="H53" s="18">
        <v>5</v>
      </c>
      <c r="I53" s="17">
        <f t="shared" si="26"/>
        <v>482</v>
      </c>
      <c r="J53" s="22">
        <v>468</v>
      </c>
      <c r="K53" s="18">
        <v>14</v>
      </c>
      <c r="L53" s="18">
        <v>0</v>
      </c>
      <c r="M53" s="18">
        <v>0</v>
      </c>
      <c r="N53" s="18">
        <v>0</v>
      </c>
      <c r="O53" s="18">
        <v>0</v>
      </c>
      <c r="P53" s="19">
        <v>906</v>
      </c>
      <c r="Q53" s="18">
        <v>879</v>
      </c>
      <c r="R53" s="18">
        <v>17</v>
      </c>
      <c r="S53" s="18">
        <v>8</v>
      </c>
      <c r="T53" s="18">
        <v>0</v>
      </c>
      <c r="U53" s="18">
        <v>2</v>
      </c>
      <c r="V53" s="18">
        <v>0</v>
      </c>
      <c r="W53" s="17">
        <v>190</v>
      </c>
      <c r="X53" s="18">
        <v>89</v>
      </c>
      <c r="Y53" s="18">
        <v>101</v>
      </c>
      <c r="Z53" s="18">
        <v>0</v>
      </c>
      <c r="AA53" s="18">
        <v>0</v>
      </c>
      <c r="AB53" s="18">
        <v>0</v>
      </c>
      <c r="AC53" s="18">
        <v>0</v>
      </c>
      <c r="AD53" s="18">
        <v>39</v>
      </c>
      <c r="AE53" s="18">
        <v>39</v>
      </c>
      <c r="AF53" s="18">
        <v>0</v>
      </c>
      <c r="AG53" s="18">
        <v>0</v>
      </c>
      <c r="AH53" s="18">
        <v>0</v>
      </c>
      <c r="AI53" s="18">
        <v>0</v>
      </c>
      <c r="AJ53" s="22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22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22">
        <v>0</v>
      </c>
    </row>
    <row r="54" spans="1:52" ht="12.75" customHeight="1">
      <c r="A54" s="16" t="s">
        <v>56</v>
      </c>
      <c r="B54" s="17">
        <f t="shared" si="25"/>
        <v>173065</v>
      </c>
      <c r="C54" s="18">
        <v>163415</v>
      </c>
      <c r="D54" s="18">
        <v>4785</v>
      </c>
      <c r="E54" s="18">
        <v>884</v>
      </c>
      <c r="F54" s="18">
        <v>120</v>
      </c>
      <c r="G54" s="18">
        <v>3436</v>
      </c>
      <c r="H54" s="18">
        <v>425</v>
      </c>
      <c r="I54" s="17">
        <f t="shared" si="26"/>
        <v>159210</v>
      </c>
      <c r="J54" s="22">
        <v>150482</v>
      </c>
      <c r="K54" s="18">
        <v>4571</v>
      </c>
      <c r="L54" s="18">
        <v>686</v>
      </c>
      <c r="M54" s="18">
        <v>48</v>
      </c>
      <c r="N54" s="18">
        <v>3073</v>
      </c>
      <c r="O54" s="18">
        <v>350</v>
      </c>
      <c r="P54" s="19">
        <v>165717</v>
      </c>
      <c r="Q54" s="18">
        <v>156991</v>
      </c>
      <c r="R54" s="18">
        <v>4510</v>
      </c>
      <c r="S54" s="18">
        <v>759</v>
      </c>
      <c r="T54" s="18">
        <v>44</v>
      </c>
      <c r="U54" s="18">
        <v>2878</v>
      </c>
      <c r="V54" s="18">
        <v>535</v>
      </c>
      <c r="W54" s="17">
        <v>44071</v>
      </c>
      <c r="X54" s="18">
        <v>38500</v>
      </c>
      <c r="Y54" s="18">
        <v>3761</v>
      </c>
      <c r="Z54" s="18">
        <v>173</v>
      </c>
      <c r="AA54" s="18">
        <v>20</v>
      </c>
      <c r="AB54" s="18">
        <v>1484</v>
      </c>
      <c r="AC54" s="18">
        <v>133</v>
      </c>
      <c r="AD54" s="18">
        <v>122368</v>
      </c>
      <c r="AE54" s="18">
        <v>94603</v>
      </c>
      <c r="AF54" s="18">
        <v>5737</v>
      </c>
      <c r="AG54" s="18">
        <v>826</v>
      </c>
      <c r="AH54" s="18">
        <v>178</v>
      </c>
      <c r="AI54" s="18">
        <v>15292</v>
      </c>
      <c r="AJ54" s="22">
        <v>5732</v>
      </c>
      <c r="AK54" s="18">
        <v>192873</v>
      </c>
      <c r="AL54" s="18">
        <v>151696</v>
      </c>
      <c r="AM54" s="18">
        <v>9908</v>
      </c>
      <c r="AN54" s="18">
        <v>1936</v>
      </c>
      <c r="AO54" s="18">
        <v>418</v>
      </c>
      <c r="AP54" s="18">
        <v>20826</v>
      </c>
      <c r="AQ54" s="22">
        <v>8089</v>
      </c>
      <c r="AR54" s="18">
        <v>190222.34976415758</v>
      </c>
      <c r="AS54" s="18">
        <v>143183.71644751527</v>
      </c>
      <c r="AT54" s="18">
        <v>12047.246293937644</v>
      </c>
      <c r="AU54" s="18">
        <v>3068.8998755339126</v>
      </c>
      <c r="AV54" s="18">
        <v>745.81288509929027</v>
      </c>
      <c r="AW54" s="18">
        <v>27809.239238243492</v>
      </c>
      <c r="AX54" s="22">
        <v>3367.4350238279862</v>
      </c>
    </row>
    <row r="55" spans="1:52" ht="12.75" customHeight="1">
      <c r="A55" s="16" t="s">
        <v>57</v>
      </c>
      <c r="B55" s="17">
        <f t="shared" si="25"/>
        <v>5035</v>
      </c>
      <c r="C55" s="18">
        <v>4940</v>
      </c>
      <c r="D55" s="18">
        <v>70</v>
      </c>
      <c r="E55" s="18">
        <v>10</v>
      </c>
      <c r="F55" s="18">
        <v>0</v>
      </c>
      <c r="G55" s="18">
        <v>10</v>
      </c>
      <c r="H55" s="18">
        <v>5</v>
      </c>
      <c r="I55" s="17">
        <f t="shared" si="26"/>
        <v>4214</v>
      </c>
      <c r="J55" s="22">
        <v>4155</v>
      </c>
      <c r="K55" s="18">
        <v>45</v>
      </c>
      <c r="L55" s="18">
        <v>4</v>
      </c>
      <c r="M55" s="18">
        <v>0</v>
      </c>
      <c r="N55" s="18">
        <v>10</v>
      </c>
      <c r="O55" s="18">
        <v>0</v>
      </c>
      <c r="P55" s="19">
        <v>4675</v>
      </c>
      <c r="Q55" s="18">
        <v>4618</v>
      </c>
      <c r="R55" s="18">
        <v>33</v>
      </c>
      <c r="S55" s="18">
        <v>0</v>
      </c>
      <c r="T55" s="18">
        <v>0</v>
      </c>
      <c r="U55" s="18">
        <v>20</v>
      </c>
      <c r="V55" s="18">
        <v>4</v>
      </c>
      <c r="W55" s="17">
        <v>4650</v>
      </c>
      <c r="X55" s="18">
        <v>4319</v>
      </c>
      <c r="Y55" s="18">
        <v>322</v>
      </c>
      <c r="Z55" s="18">
        <v>0</v>
      </c>
      <c r="AA55" s="18">
        <v>0</v>
      </c>
      <c r="AB55" s="18">
        <v>9</v>
      </c>
      <c r="AC55" s="18">
        <v>0</v>
      </c>
      <c r="AD55" s="18">
        <v>502</v>
      </c>
      <c r="AE55" s="18">
        <v>357</v>
      </c>
      <c r="AF55" s="18">
        <v>57</v>
      </c>
      <c r="AG55" s="18">
        <v>12</v>
      </c>
      <c r="AH55" s="18">
        <v>3</v>
      </c>
      <c r="AI55" s="18">
        <v>30</v>
      </c>
      <c r="AJ55" s="22">
        <v>43</v>
      </c>
      <c r="AK55" s="18">
        <v>1126</v>
      </c>
      <c r="AL55" s="18">
        <v>946</v>
      </c>
      <c r="AM55" s="18">
        <v>66</v>
      </c>
      <c r="AN55" s="18">
        <v>4</v>
      </c>
      <c r="AO55" s="18">
        <v>1</v>
      </c>
      <c r="AP55" s="18">
        <v>75</v>
      </c>
      <c r="AQ55" s="22">
        <v>34</v>
      </c>
      <c r="AR55" s="18">
        <v>1292.7775728729246</v>
      </c>
      <c r="AS55" s="18">
        <v>1066.8882004249424</v>
      </c>
      <c r="AT55" s="18">
        <v>95.039377709609823</v>
      </c>
      <c r="AU55" s="18">
        <v>12.523073363338533</v>
      </c>
      <c r="AV55" s="18">
        <v>5.0479764304751082</v>
      </c>
      <c r="AW55" s="18">
        <v>94.840646312278594</v>
      </c>
      <c r="AX55" s="22">
        <v>18.438298632279931</v>
      </c>
    </row>
    <row r="56" spans="1:52" ht="12.75" customHeight="1">
      <c r="A56" s="16" t="s">
        <v>58</v>
      </c>
      <c r="B56" s="17">
        <f t="shared" si="25"/>
        <v>213247</v>
      </c>
      <c r="C56" s="18">
        <v>211074</v>
      </c>
      <c r="D56" s="18">
        <v>736</v>
      </c>
      <c r="E56" s="18">
        <v>150</v>
      </c>
      <c r="F56" s="18">
        <v>30</v>
      </c>
      <c r="G56" s="18">
        <v>625</v>
      </c>
      <c r="H56" s="18">
        <v>632</v>
      </c>
      <c r="I56" s="17">
        <f t="shared" si="26"/>
        <v>221058</v>
      </c>
      <c r="J56" s="22">
        <v>219234</v>
      </c>
      <c r="K56" s="18">
        <v>810</v>
      </c>
      <c r="L56" s="18">
        <v>134</v>
      </c>
      <c r="M56" s="18">
        <v>24</v>
      </c>
      <c r="N56" s="18">
        <v>460</v>
      </c>
      <c r="O56" s="18">
        <v>396</v>
      </c>
      <c r="P56" s="19">
        <v>211188</v>
      </c>
      <c r="Q56" s="18">
        <v>209341</v>
      </c>
      <c r="R56" s="18">
        <v>1116</v>
      </c>
      <c r="S56" s="18">
        <v>132</v>
      </c>
      <c r="T56" s="18">
        <v>13</v>
      </c>
      <c r="U56" s="18">
        <v>408</v>
      </c>
      <c r="V56" s="18">
        <v>178</v>
      </c>
      <c r="W56" s="17">
        <v>76311</v>
      </c>
      <c r="X56" s="18">
        <v>68311</v>
      </c>
      <c r="Y56" s="18">
        <v>7581</v>
      </c>
      <c r="Z56" s="18">
        <v>6</v>
      </c>
      <c r="AA56" s="18">
        <v>8</v>
      </c>
      <c r="AB56" s="18">
        <v>281</v>
      </c>
      <c r="AC56" s="18">
        <v>124</v>
      </c>
      <c r="AD56" s="18">
        <v>103695</v>
      </c>
      <c r="AE56" s="18">
        <v>90434</v>
      </c>
      <c r="AF56" s="18">
        <v>3859</v>
      </c>
      <c r="AG56" s="18">
        <v>719</v>
      </c>
      <c r="AH56" s="18">
        <v>102</v>
      </c>
      <c r="AI56" s="18">
        <v>3889</v>
      </c>
      <c r="AJ56" s="22">
        <v>4692</v>
      </c>
      <c r="AK56" s="18">
        <v>217973</v>
      </c>
      <c r="AL56" s="18">
        <v>195124</v>
      </c>
      <c r="AM56" s="18">
        <v>4914</v>
      </c>
      <c r="AN56" s="18">
        <v>1530</v>
      </c>
      <c r="AO56" s="18">
        <v>109</v>
      </c>
      <c r="AP56" s="18">
        <v>6928</v>
      </c>
      <c r="AQ56" s="22">
        <v>9368</v>
      </c>
      <c r="AR56" s="18">
        <v>143832.57971704827</v>
      </c>
      <c r="AS56" s="18">
        <v>124001.07801279315</v>
      </c>
      <c r="AT56" s="18">
        <v>3466.6475597500989</v>
      </c>
      <c r="AU56" s="18">
        <v>1154.7987628027008</v>
      </c>
      <c r="AV56" s="18">
        <v>192.30222355411388</v>
      </c>
      <c r="AW56" s="18">
        <v>9163.7913681338105</v>
      </c>
      <c r="AX56" s="22">
        <v>5853.961790014394</v>
      </c>
    </row>
    <row r="57" spans="1:52" ht="12.75" customHeight="1">
      <c r="A57" s="16" t="s">
        <v>59</v>
      </c>
      <c r="B57" s="17">
        <f t="shared" si="25"/>
        <v>616</v>
      </c>
      <c r="C57" s="18">
        <v>541</v>
      </c>
      <c r="D57" s="18">
        <v>65</v>
      </c>
      <c r="E57" s="18">
        <v>0</v>
      </c>
      <c r="F57" s="18">
        <v>0</v>
      </c>
      <c r="G57" s="18">
        <v>5</v>
      </c>
      <c r="H57" s="18">
        <v>5</v>
      </c>
      <c r="I57" s="17">
        <f t="shared" si="26"/>
        <v>599</v>
      </c>
      <c r="J57" s="22">
        <v>526</v>
      </c>
      <c r="K57" s="18">
        <v>58</v>
      </c>
      <c r="L57" s="18">
        <v>0</v>
      </c>
      <c r="M57" s="18">
        <v>0</v>
      </c>
      <c r="N57" s="18">
        <v>11</v>
      </c>
      <c r="O57" s="18">
        <v>4</v>
      </c>
      <c r="P57" s="19">
        <v>788</v>
      </c>
      <c r="Q57" s="18">
        <v>705</v>
      </c>
      <c r="R57" s="18">
        <v>82</v>
      </c>
      <c r="S57" s="18">
        <v>0</v>
      </c>
      <c r="T57" s="18">
        <v>0</v>
      </c>
      <c r="U57" s="18">
        <v>1</v>
      </c>
      <c r="V57" s="18">
        <v>0</v>
      </c>
      <c r="W57" s="17">
        <v>314</v>
      </c>
      <c r="X57" s="18">
        <v>242</v>
      </c>
      <c r="Y57" s="18">
        <v>60</v>
      </c>
      <c r="Z57" s="18">
        <v>0</v>
      </c>
      <c r="AA57" s="18">
        <v>0</v>
      </c>
      <c r="AB57" s="18">
        <v>8</v>
      </c>
      <c r="AC57" s="18">
        <v>4</v>
      </c>
      <c r="AD57" s="18">
        <v>797</v>
      </c>
      <c r="AE57" s="18">
        <v>398</v>
      </c>
      <c r="AF57" s="18">
        <v>244</v>
      </c>
      <c r="AG57" s="18">
        <v>7</v>
      </c>
      <c r="AH57" s="18">
        <v>0</v>
      </c>
      <c r="AI57" s="18">
        <v>73</v>
      </c>
      <c r="AJ57" s="22">
        <v>75</v>
      </c>
      <c r="AK57" s="18">
        <v>872</v>
      </c>
      <c r="AL57" s="18">
        <v>472</v>
      </c>
      <c r="AM57" s="18">
        <v>136</v>
      </c>
      <c r="AN57" s="18">
        <v>14</v>
      </c>
      <c r="AO57" s="18">
        <v>3</v>
      </c>
      <c r="AP57" s="18">
        <v>81</v>
      </c>
      <c r="AQ57" s="22">
        <v>166</v>
      </c>
      <c r="AR57" s="18">
        <v>1086.6246523765001</v>
      </c>
      <c r="AS57" s="18">
        <v>637.0525184682466</v>
      </c>
      <c r="AT57" s="18">
        <v>206.43621127871194</v>
      </c>
      <c r="AU57" s="18">
        <v>17.055736101684793</v>
      </c>
      <c r="AV57" s="18">
        <v>4.0358859855910092</v>
      </c>
      <c r="AW57" s="18">
        <v>132.05242980560445</v>
      </c>
      <c r="AX57" s="22">
        <v>89.99187073666144</v>
      </c>
    </row>
    <row r="58" spans="1:52" ht="12.75" customHeight="1">
      <c r="A58" s="16" t="s">
        <v>60</v>
      </c>
      <c r="B58" s="17">
        <f t="shared" si="25"/>
        <v>32570</v>
      </c>
      <c r="C58" s="18">
        <v>31729</v>
      </c>
      <c r="D58" s="18">
        <v>325</v>
      </c>
      <c r="E58" s="18">
        <v>35</v>
      </c>
      <c r="F58" s="18">
        <v>5</v>
      </c>
      <c r="G58" s="18">
        <v>406</v>
      </c>
      <c r="H58" s="18">
        <v>70</v>
      </c>
      <c r="I58" s="17">
        <f t="shared" si="26"/>
        <v>27222</v>
      </c>
      <c r="J58" s="22">
        <v>26440</v>
      </c>
      <c r="K58" s="18">
        <v>320</v>
      </c>
      <c r="L58" s="18">
        <v>30</v>
      </c>
      <c r="M58" s="18">
        <v>0</v>
      </c>
      <c r="N58" s="18">
        <v>335</v>
      </c>
      <c r="O58" s="18">
        <v>97</v>
      </c>
      <c r="P58" s="19">
        <v>33797</v>
      </c>
      <c r="Q58" s="18">
        <v>33029</v>
      </c>
      <c r="R58" s="18">
        <v>258</v>
      </c>
      <c r="S58" s="18">
        <v>28</v>
      </c>
      <c r="T58" s="18">
        <v>0</v>
      </c>
      <c r="U58" s="18">
        <v>305</v>
      </c>
      <c r="V58" s="18">
        <v>177</v>
      </c>
      <c r="W58" s="17">
        <v>8113</v>
      </c>
      <c r="X58" s="18">
        <v>6880</v>
      </c>
      <c r="Y58" s="18">
        <v>1100</v>
      </c>
      <c r="Z58" s="18">
        <v>8</v>
      </c>
      <c r="AA58" s="18">
        <v>4</v>
      </c>
      <c r="AB58" s="18">
        <v>113</v>
      </c>
      <c r="AC58" s="18">
        <v>8</v>
      </c>
      <c r="AD58" s="18">
        <v>10552</v>
      </c>
      <c r="AE58" s="18">
        <v>6945</v>
      </c>
      <c r="AF58" s="18">
        <v>524</v>
      </c>
      <c r="AG58" s="18">
        <v>18</v>
      </c>
      <c r="AH58" s="18">
        <v>23</v>
      </c>
      <c r="AI58" s="18">
        <v>2430</v>
      </c>
      <c r="AJ58" s="22">
        <v>612</v>
      </c>
      <c r="AK58" s="18">
        <v>30354</v>
      </c>
      <c r="AL58" s="18">
        <v>24566</v>
      </c>
      <c r="AM58" s="18">
        <v>654</v>
      </c>
      <c r="AN58" s="18">
        <v>52</v>
      </c>
      <c r="AO58" s="18">
        <v>34</v>
      </c>
      <c r="AP58" s="18">
        <v>3122</v>
      </c>
      <c r="AQ58" s="22">
        <v>1926</v>
      </c>
      <c r="AR58" s="18">
        <v>24575.945552364039</v>
      </c>
      <c r="AS58" s="18">
        <v>19109.110767610226</v>
      </c>
      <c r="AT58" s="18">
        <v>845.31677587312777</v>
      </c>
      <c r="AU58" s="18">
        <v>125.7935682782183</v>
      </c>
      <c r="AV58" s="18">
        <v>73.403230890587523</v>
      </c>
      <c r="AW58" s="18">
        <v>3623.4588189525102</v>
      </c>
      <c r="AX58" s="22">
        <v>798.86239075937317</v>
      </c>
    </row>
    <row r="59" spans="1:52" ht="12.75" customHeight="1">
      <c r="A59" s="16" t="s">
        <v>61</v>
      </c>
      <c r="B59" s="17">
        <f t="shared" si="25"/>
        <v>3959</v>
      </c>
      <c r="C59" s="18">
        <v>3924</v>
      </c>
      <c r="D59" s="18">
        <v>0</v>
      </c>
      <c r="E59" s="18">
        <v>20</v>
      </c>
      <c r="F59" s="18">
        <v>0</v>
      </c>
      <c r="G59" s="18">
        <v>10</v>
      </c>
      <c r="H59" s="18">
        <v>5</v>
      </c>
      <c r="I59" s="17">
        <f t="shared" si="26"/>
        <v>4346</v>
      </c>
      <c r="J59" s="22">
        <v>4329</v>
      </c>
      <c r="K59" s="18">
        <v>12</v>
      </c>
      <c r="L59" s="18">
        <v>0</v>
      </c>
      <c r="M59" s="18">
        <v>4</v>
      </c>
      <c r="N59" s="18">
        <v>1</v>
      </c>
      <c r="O59" s="18">
        <v>0</v>
      </c>
      <c r="P59" s="19">
        <v>5570</v>
      </c>
      <c r="Q59" s="18">
        <v>5560</v>
      </c>
      <c r="R59" s="18">
        <v>0</v>
      </c>
      <c r="S59" s="18">
        <v>0</v>
      </c>
      <c r="T59" s="18">
        <v>0</v>
      </c>
      <c r="U59" s="18">
        <v>10</v>
      </c>
      <c r="V59" s="18">
        <v>0</v>
      </c>
      <c r="W59" s="17">
        <v>2596</v>
      </c>
      <c r="X59" s="18">
        <v>2268</v>
      </c>
      <c r="Y59" s="18">
        <v>317</v>
      </c>
      <c r="Z59" s="18">
        <v>0</v>
      </c>
      <c r="AA59" s="18">
        <v>0</v>
      </c>
      <c r="AB59" s="18">
        <v>7</v>
      </c>
      <c r="AC59" s="18">
        <v>4</v>
      </c>
      <c r="AD59" s="18">
        <v>4129</v>
      </c>
      <c r="AE59" s="18">
        <v>3831</v>
      </c>
      <c r="AF59" s="18">
        <v>57</v>
      </c>
      <c r="AG59" s="18">
        <v>9</v>
      </c>
      <c r="AH59" s="18">
        <v>2</v>
      </c>
      <c r="AI59" s="18">
        <v>71</v>
      </c>
      <c r="AJ59" s="22">
        <v>159</v>
      </c>
      <c r="AK59" s="18">
        <v>9033</v>
      </c>
      <c r="AL59" s="18">
        <v>8470</v>
      </c>
      <c r="AM59" s="18">
        <v>44</v>
      </c>
      <c r="AN59" s="18">
        <v>4</v>
      </c>
      <c r="AO59" s="18">
        <v>8</v>
      </c>
      <c r="AP59" s="18">
        <v>134</v>
      </c>
      <c r="AQ59" s="22">
        <v>373</v>
      </c>
      <c r="AR59" s="18">
        <v>5306.0598590926475</v>
      </c>
      <c r="AS59" s="18">
        <v>4918.7203647820816</v>
      </c>
      <c r="AT59" s="18">
        <v>59.937906660331784</v>
      </c>
      <c r="AU59" s="18">
        <v>20.009268682691165</v>
      </c>
      <c r="AV59" s="18">
        <v>7.0274952020830943</v>
      </c>
      <c r="AW59" s="18">
        <v>164.80180208184282</v>
      </c>
      <c r="AX59" s="22">
        <v>135.56302168361645</v>
      </c>
    </row>
    <row r="60" spans="1:52" ht="12.75" customHeight="1">
      <c r="A60" s="16" t="s">
        <v>62</v>
      </c>
      <c r="B60" s="17">
        <f t="shared" si="25"/>
        <v>175940</v>
      </c>
      <c r="C60" s="18">
        <v>174393</v>
      </c>
      <c r="D60" s="18">
        <v>581</v>
      </c>
      <c r="E60" s="18">
        <v>55</v>
      </c>
      <c r="F60" s="18">
        <v>0</v>
      </c>
      <c r="G60" s="18">
        <v>120</v>
      </c>
      <c r="H60" s="18">
        <v>791</v>
      </c>
      <c r="I60" s="17">
        <f t="shared" si="26"/>
        <v>185929</v>
      </c>
      <c r="J60" s="22">
        <v>185068</v>
      </c>
      <c r="K60" s="18">
        <v>556</v>
      </c>
      <c r="L60" s="18">
        <v>68</v>
      </c>
      <c r="M60" s="18">
        <v>8</v>
      </c>
      <c r="N60" s="18">
        <v>154</v>
      </c>
      <c r="O60" s="18">
        <v>75</v>
      </c>
      <c r="P60" s="19">
        <v>156579</v>
      </c>
      <c r="Q60" s="18">
        <v>155695</v>
      </c>
      <c r="R60" s="18">
        <v>563</v>
      </c>
      <c r="S60" s="18">
        <v>89</v>
      </c>
      <c r="T60" s="18">
        <v>12</v>
      </c>
      <c r="U60" s="18">
        <v>118</v>
      </c>
      <c r="V60" s="18">
        <v>102</v>
      </c>
      <c r="W60" s="17">
        <v>29883</v>
      </c>
      <c r="X60" s="18">
        <v>24792</v>
      </c>
      <c r="Y60" s="18">
        <v>4852</v>
      </c>
      <c r="Z60" s="18">
        <v>4</v>
      </c>
      <c r="AA60" s="18">
        <v>0</v>
      </c>
      <c r="AB60" s="18">
        <v>95</v>
      </c>
      <c r="AC60" s="18">
        <v>140</v>
      </c>
      <c r="AD60" s="18">
        <v>17777</v>
      </c>
      <c r="AE60" s="18">
        <v>15584</v>
      </c>
      <c r="AF60" s="18">
        <v>705</v>
      </c>
      <c r="AG60" s="18">
        <v>38</v>
      </c>
      <c r="AH60" s="18">
        <v>41</v>
      </c>
      <c r="AI60" s="18">
        <v>806</v>
      </c>
      <c r="AJ60" s="22">
        <v>603</v>
      </c>
      <c r="AK60" s="18">
        <v>196944</v>
      </c>
      <c r="AL60" s="18">
        <v>190303</v>
      </c>
      <c r="AM60" s="18">
        <v>2722</v>
      </c>
      <c r="AN60" s="18">
        <v>234</v>
      </c>
      <c r="AO60" s="18">
        <v>39</v>
      </c>
      <c r="AP60" s="18">
        <v>2057</v>
      </c>
      <c r="AQ60" s="22">
        <v>1589</v>
      </c>
      <c r="AR60" s="18">
        <v>175769.81554194124</v>
      </c>
      <c r="AS60" s="18">
        <v>168466.03525498108</v>
      </c>
      <c r="AT60" s="18">
        <v>2746.9410467889297</v>
      </c>
      <c r="AU60" s="18">
        <v>482.64933843884273</v>
      </c>
      <c r="AV60" s="18">
        <v>54.481235516910502</v>
      </c>
      <c r="AW60" s="18">
        <v>2614.6755097102932</v>
      </c>
      <c r="AX60" s="22">
        <v>1405.0331565052159</v>
      </c>
    </row>
    <row r="61" spans="1:52" ht="12.75" customHeight="1">
      <c r="A61" s="16" t="s">
        <v>63</v>
      </c>
      <c r="B61" s="17">
        <f t="shared" si="25"/>
        <v>795</v>
      </c>
      <c r="C61" s="18">
        <v>755</v>
      </c>
      <c r="D61" s="18">
        <v>15</v>
      </c>
      <c r="E61" s="18">
        <v>15</v>
      </c>
      <c r="F61" s="18">
        <v>5</v>
      </c>
      <c r="G61" s="18">
        <v>5</v>
      </c>
      <c r="H61" s="18">
        <v>0</v>
      </c>
      <c r="I61" s="17">
        <f t="shared" si="26"/>
        <v>947</v>
      </c>
      <c r="J61" s="22">
        <v>908</v>
      </c>
      <c r="K61" s="18">
        <v>32</v>
      </c>
      <c r="L61" s="18">
        <v>0</v>
      </c>
      <c r="M61" s="18">
        <v>0</v>
      </c>
      <c r="N61" s="18">
        <v>7</v>
      </c>
      <c r="O61" s="18">
        <v>0</v>
      </c>
      <c r="P61" s="19">
        <v>1424</v>
      </c>
      <c r="Q61" s="18">
        <v>1375</v>
      </c>
      <c r="R61" s="18">
        <v>32</v>
      </c>
      <c r="S61" s="18">
        <v>4</v>
      </c>
      <c r="T61" s="18">
        <v>0</v>
      </c>
      <c r="U61" s="18">
        <v>9</v>
      </c>
      <c r="V61" s="18">
        <v>4</v>
      </c>
      <c r="W61" s="17">
        <v>787</v>
      </c>
      <c r="X61" s="18">
        <v>681</v>
      </c>
      <c r="Y61" s="18">
        <v>100</v>
      </c>
      <c r="Z61" s="18">
        <v>0</v>
      </c>
      <c r="AA61" s="18">
        <v>0</v>
      </c>
      <c r="AB61" s="18">
        <v>1</v>
      </c>
      <c r="AC61" s="18">
        <v>5</v>
      </c>
      <c r="AD61" s="18">
        <v>868</v>
      </c>
      <c r="AE61" s="18">
        <v>729</v>
      </c>
      <c r="AF61" s="18">
        <v>44</v>
      </c>
      <c r="AG61" s="18">
        <v>4</v>
      </c>
      <c r="AH61" s="18">
        <v>0</v>
      </c>
      <c r="AI61" s="18">
        <v>58</v>
      </c>
      <c r="AJ61" s="22">
        <v>33</v>
      </c>
      <c r="AK61" s="18">
        <v>3607</v>
      </c>
      <c r="AL61" s="18">
        <v>3342</v>
      </c>
      <c r="AM61" s="18">
        <v>100</v>
      </c>
      <c r="AN61" s="18">
        <v>12</v>
      </c>
      <c r="AO61" s="18">
        <v>0</v>
      </c>
      <c r="AP61" s="18">
        <v>86</v>
      </c>
      <c r="AQ61" s="22">
        <v>67</v>
      </c>
      <c r="AR61" s="18">
        <v>3413.011437782432</v>
      </c>
      <c r="AS61" s="18">
        <v>3062.9625872090992</v>
      </c>
      <c r="AT61" s="18">
        <v>145.71882095925864</v>
      </c>
      <c r="AU61" s="18">
        <v>25.45439305019168</v>
      </c>
      <c r="AV61" s="18">
        <v>5.0690302446099906</v>
      </c>
      <c r="AW61" s="18">
        <v>115.46146151529206</v>
      </c>
      <c r="AX61" s="22">
        <v>58.345144803981235</v>
      </c>
    </row>
    <row r="62" spans="1:52" ht="12.75" customHeight="1">
      <c r="A62" s="16" t="s">
        <v>64</v>
      </c>
      <c r="B62" s="17">
        <f t="shared" si="25"/>
        <v>78747</v>
      </c>
      <c r="C62" s="18">
        <v>76075</v>
      </c>
      <c r="D62" s="18">
        <v>1161</v>
      </c>
      <c r="E62" s="18">
        <v>125</v>
      </c>
      <c r="F62" s="18">
        <v>10</v>
      </c>
      <c r="G62" s="18">
        <v>1171</v>
      </c>
      <c r="H62" s="18">
        <v>205</v>
      </c>
      <c r="I62" s="17">
        <f t="shared" si="26"/>
        <v>76434</v>
      </c>
      <c r="J62" s="22">
        <v>74147</v>
      </c>
      <c r="K62" s="18">
        <v>1027</v>
      </c>
      <c r="L62" s="18">
        <v>106</v>
      </c>
      <c r="M62" s="18">
        <v>36</v>
      </c>
      <c r="N62" s="18">
        <v>964</v>
      </c>
      <c r="O62" s="18">
        <v>154</v>
      </c>
      <c r="P62" s="19">
        <v>83925</v>
      </c>
      <c r="Q62" s="18">
        <v>81488</v>
      </c>
      <c r="R62" s="18">
        <v>1119</v>
      </c>
      <c r="S62" s="18">
        <v>108</v>
      </c>
      <c r="T62" s="18">
        <v>40</v>
      </c>
      <c r="U62" s="18">
        <v>933</v>
      </c>
      <c r="V62" s="18">
        <v>237</v>
      </c>
      <c r="W62" s="17">
        <v>22830</v>
      </c>
      <c r="X62" s="18">
        <v>21667</v>
      </c>
      <c r="Y62" s="18">
        <v>625</v>
      </c>
      <c r="Z62" s="18">
        <v>33</v>
      </c>
      <c r="AA62" s="18">
        <v>5</v>
      </c>
      <c r="AB62" s="18">
        <v>451</v>
      </c>
      <c r="AC62" s="18">
        <v>49</v>
      </c>
      <c r="AD62" s="18">
        <v>26837</v>
      </c>
      <c r="AE62" s="18">
        <v>16011</v>
      </c>
      <c r="AF62" s="18">
        <v>2764</v>
      </c>
      <c r="AG62" s="18">
        <v>73</v>
      </c>
      <c r="AH62" s="18">
        <v>89</v>
      </c>
      <c r="AI62" s="18">
        <v>5961</v>
      </c>
      <c r="AJ62" s="22">
        <v>1939</v>
      </c>
      <c r="AK62" s="18">
        <v>76586</v>
      </c>
      <c r="AL62" s="18">
        <v>63069</v>
      </c>
      <c r="AM62" s="18">
        <v>2590</v>
      </c>
      <c r="AN62" s="18">
        <v>185</v>
      </c>
      <c r="AO62" s="18">
        <v>180</v>
      </c>
      <c r="AP62" s="18">
        <v>8198</v>
      </c>
      <c r="AQ62" s="22">
        <v>2364</v>
      </c>
      <c r="AR62" s="18">
        <v>79040.360355422046</v>
      </c>
      <c r="AS62" s="18">
        <v>66898.267267778225</v>
      </c>
      <c r="AT62" s="18">
        <v>2278.1243109751408</v>
      </c>
      <c r="AU62" s="18">
        <v>320.96560337226509</v>
      </c>
      <c r="AV62" s="18">
        <v>188.71131434683292</v>
      </c>
      <c r="AW62" s="18">
        <v>8081.8791971521987</v>
      </c>
      <c r="AX62" s="22">
        <v>1272.412661797367</v>
      </c>
    </row>
    <row r="63" spans="1:52" ht="12.75" customHeight="1">
      <c r="A63" s="16" t="s">
        <v>65</v>
      </c>
      <c r="B63" s="17">
        <f t="shared" si="25"/>
        <v>615</v>
      </c>
      <c r="C63" s="18">
        <v>600</v>
      </c>
      <c r="D63" s="18">
        <v>5</v>
      </c>
      <c r="E63" s="18">
        <v>0</v>
      </c>
      <c r="F63" s="18">
        <v>5</v>
      </c>
      <c r="G63" s="18">
        <v>5</v>
      </c>
      <c r="H63" s="18">
        <v>0</v>
      </c>
      <c r="I63" s="17">
        <f t="shared" si="26"/>
        <v>1075</v>
      </c>
      <c r="J63" s="22">
        <v>1059</v>
      </c>
      <c r="K63" s="18">
        <v>12</v>
      </c>
      <c r="L63" s="18">
        <v>0</v>
      </c>
      <c r="M63" s="18">
        <v>0</v>
      </c>
      <c r="N63" s="18">
        <v>4</v>
      </c>
      <c r="O63" s="18">
        <v>0</v>
      </c>
      <c r="P63" s="19">
        <v>1082</v>
      </c>
      <c r="Q63" s="18">
        <v>1036</v>
      </c>
      <c r="R63" s="18">
        <v>21</v>
      </c>
      <c r="S63" s="18">
        <v>0</v>
      </c>
      <c r="T63" s="18">
        <v>0</v>
      </c>
      <c r="U63" s="18">
        <v>5</v>
      </c>
      <c r="V63" s="18">
        <v>20</v>
      </c>
      <c r="W63" s="17">
        <v>397</v>
      </c>
      <c r="X63" s="18">
        <v>345</v>
      </c>
      <c r="Y63" s="18">
        <v>48</v>
      </c>
      <c r="Z63" s="18">
        <v>0</v>
      </c>
      <c r="AA63" s="18">
        <v>0</v>
      </c>
      <c r="AB63" s="18">
        <v>4</v>
      </c>
      <c r="AC63" s="18">
        <v>0</v>
      </c>
      <c r="AD63" s="18">
        <v>1541</v>
      </c>
      <c r="AE63" s="18">
        <v>1309</v>
      </c>
      <c r="AF63" s="18">
        <v>30</v>
      </c>
      <c r="AG63" s="18">
        <v>5</v>
      </c>
      <c r="AH63" s="18">
        <v>4</v>
      </c>
      <c r="AI63" s="18">
        <v>110</v>
      </c>
      <c r="AJ63" s="22">
        <v>83</v>
      </c>
      <c r="AK63" s="18">
        <v>2700</v>
      </c>
      <c r="AL63" s="18">
        <v>2397</v>
      </c>
      <c r="AM63" s="18">
        <v>20</v>
      </c>
      <c r="AN63" s="18">
        <v>7</v>
      </c>
      <c r="AO63" s="18">
        <v>0</v>
      </c>
      <c r="AP63" s="18">
        <v>145</v>
      </c>
      <c r="AQ63" s="22">
        <v>131</v>
      </c>
      <c r="AR63" s="18">
        <v>1796.6492603656413</v>
      </c>
      <c r="AS63" s="18">
        <v>1542.1234394929336</v>
      </c>
      <c r="AT63" s="18">
        <v>31.656227179471685</v>
      </c>
      <c r="AU63" s="18">
        <v>12.706264618458187</v>
      </c>
      <c r="AV63" s="18">
        <v>3.0668855304052038</v>
      </c>
      <c r="AW63" s="18">
        <v>162.67695516355616</v>
      </c>
      <c r="AX63" s="22">
        <v>44.419488380816148</v>
      </c>
    </row>
    <row r="64" spans="1:52" ht="12.75" customHeight="1">
      <c r="A64" s="16" t="s">
        <v>66</v>
      </c>
      <c r="B64" s="17">
        <f t="shared" si="25"/>
        <v>1624</v>
      </c>
      <c r="C64" s="18">
        <v>1554</v>
      </c>
      <c r="D64" s="18">
        <v>20</v>
      </c>
      <c r="E64" s="18">
        <v>5</v>
      </c>
      <c r="F64" s="18">
        <v>20</v>
      </c>
      <c r="G64" s="18">
        <v>25</v>
      </c>
      <c r="H64" s="18">
        <v>0</v>
      </c>
      <c r="I64" s="17">
        <f t="shared" si="26"/>
        <v>1816</v>
      </c>
      <c r="J64" s="22">
        <v>1699</v>
      </c>
      <c r="K64" s="18">
        <v>65</v>
      </c>
      <c r="L64" s="18">
        <v>9</v>
      </c>
      <c r="M64" s="18">
        <v>0</v>
      </c>
      <c r="N64" s="18">
        <v>39</v>
      </c>
      <c r="O64" s="18">
        <v>4</v>
      </c>
      <c r="P64" s="19">
        <v>1430</v>
      </c>
      <c r="Q64" s="18">
        <v>1324</v>
      </c>
      <c r="R64" s="18">
        <v>41</v>
      </c>
      <c r="S64" s="18">
        <v>0</v>
      </c>
      <c r="T64" s="18">
        <v>4</v>
      </c>
      <c r="U64" s="18">
        <v>60</v>
      </c>
      <c r="V64" s="18">
        <v>1</v>
      </c>
      <c r="W64" s="17">
        <v>384</v>
      </c>
      <c r="X64" s="18">
        <v>345</v>
      </c>
      <c r="Y64" s="18">
        <v>20</v>
      </c>
      <c r="Z64" s="18">
        <v>0</v>
      </c>
      <c r="AA64" s="18">
        <v>0</v>
      </c>
      <c r="AB64" s="18">
        <v>15</v>
      </c>
      <c r="AC64" s="18">
        <v>4</v>
      </c>
      <c r="AD64" s="18">
        <v>796</v>
      </c>
      <c r="AE64" s="18">
        <v>591</v>
      </c>
      <c r="AF64" s="18">
        <v>22</v>
      </c>
      <c r="AG64" s="18">
        <v>2</v>
      </c>
      <c r="AH64" s="18">
        <v>2</v>
      </c>
      <c r="AI64" s="18">
        <v>135</v>
      </c>
      <c r="AJ64" s="22">
        <v>44</v>
      </c>
      <c r="AK64" s="18">
        <v>2605</v>
      </c>
      <c r="AL64" s="18">
        <v>2063</v>
      </c>
      <c r="AM64" s="18">
        <v>62</v>
      </c>
      <c r="AN64" s="18">
        <v>15</v>
      </c>
      <c r="AO64" s="18">
        <v>23</v>
      </c>
      <c r="AP64" s="18">
        <v>347</v>
      </c>
      <c r="AQ64" s="22">
        <v>95</v>
      </c>
      <c r="AR64" s="18">
        <v>2401.2584576357967</v>
      </c>
      <c r="AS64" s="18">
        <v>1935.6083118929323</v>
      </c>
      <c r="AT64" s="18">
        <v>63.150062503992267</v>
      </c>
      <c r="AU64" s="18">
        <v>33.635139668462905</v>
      </c>
      <c r="AV64" s="18">
        <v>26.273819578516505</v>
      </c>
      <c r="AW64" s="18">
        <v>299.22402995248137</v>
      </c>
      <c r="AX64" s="22">
        <v>43.367094039411754</v>
      </c>
    </row>
    <row r="65" spans="1:50" ht="12.75" customHeight="1">
      <c r="A65" s="16" t="s">
        <v>67</v>
      </c>
      <c r="B65" s="17">
        <f t="shared" si="25"/>
        <v>32220</v>
      </c>
      <c r="C65" s="18">
        <v>32095</v>
      </c>
      <c r="D65" s="18">
        <v>55</v>
      </c>
      <c r="E65" s="18">
        <v>20</v>
      </c>
      <c r="F65" s="18">
        <v>0</v>
      </c>
      <c r="G65" s="18">
        <v>15</v>
      </c>
      <c r="H65" s="18">
        <v>35</v>
      </c>
      <c r="I65" s="17">
        <f t="shared" si="26"/>
        <v>36207</v>
      </c>
      <c r="J65" s="22">
        <v>35816</v>
      </c>
      <c r="K65" s="18">
        <v>68</v>
      </c>
      <c r="L65" s="18">
        <v>289</v>
      </c>
      <c r="M65" s="18">
        <v>0</v>
      </c>
      <c r="N65" s="18">
        <v>10</v>
      </c>
      <c r="O65" s="18">
        <v>24</v>
      </c>
      <c r="P65" s="19">
        <v>33648</v>
      </c>
      <c r="Q65" s="18">
        <v>33297</v>
      </c>
      <c r="R65" s="18">
        <v>74</v>
      </c>
      <c r="S65" s="18">
        <v>12</v>
      </c>
      <c r="T65" s="18">
        <v>8</v>
      </c>
      <c r="U65" s="18">
        <v>44</v>
      </c>
      <c r="V65" s="18">
        <v>213</v>
      </c>
      <c r="W65" s="17">
        <v>10527</v>
      </c>
      <c r="X65" s="18">
        <v>9202</v>
      </c>
      <c r="Y65" s="18">
        <v>1305</v>
      </c>
      <c r="Z65" s="18">
        <v>4</v>
      </c>
      <c r="AA65" s="18">
        <v>0</v>
      </c>
      <c r="AB65" s="18">
        <v>8</v>
      </c>
      <c r="AC65" s="18">
        <v>8</v>
      </c>
      <c r="AD65" s="18">
        <v>57126</v>
      </c>
      <c r="AE65" s="18">
        <v>54175</v>
      </c>
      <c r="AF65" s="18">
        <v>616</v>
      </c>
      <c r="AG65" s="18">
        <v>75</v>
      </c>
      <c r="AH65" s="18">
        <v>9</v>
      </c>
      <c r="AI65" s="18">
        <v>215</v>
      </c>
      <c r="AJ65" s="22">
        <v>2036</v>
      </c>
      <c r="AK65" s="18">
        <v>55354</v>
      </c>
      <c r="AL65" s="18">
        <v>50992</v>
      </c>
      <c r="AM65" s="18">
        <v>903</v>
      </c>
      <c r="AN65" s="18">
        <v>71</v>
      </c>
      <c r="AO65" s="18">
        <v>11</v>
      </c>
      <c r="AP65" s="18">
        <v>375</v>
      </c>
      <c r="AQ65" s="22">
        <v>3002</v>
      </c>
      <c r="AR65" s="18">
        <v>36840.772231059571</v>
      </c>
      <c r="AS65" s="18">
        <v>34244.562739873109</v>
      </c>
      <c r="AT65" s="18">
        <v>538.24725249545691</v>
      </c>
      <c r="AU65" s="18">
        <v>99.430114280981144</v>
      </c>
      <c r="AV65" s="18">
        <v>25.274008261410174</v>
      </c>
      <c r="AW65" s="18">
        <v>730.68981131263229</v>
      </c>
      <c r="AX65" s="22">
        <v>1202.5683048359763</v>
      </c>
    </row>
    <row r="66" spans="1:50" ht="12.75" customHeight="1">
      <c r="A66" s="16" t="s">
        <v>68</v>
      </c>
      <c r="B66" s="17">
        <f t="shared" si="25"/>
        <v>31357</v>
      </c>
      <c r="C66" s="18">
        <v>31022</v>
      </c>
      <c r="D66" s="18">
        <v>220</v>
      </c>
      <c r="E66" s="18">
        <v>55</v>
      </c>
      <c r="F66" s="18">
        <v>10</v>
      </c>
      <c r="G66" s="18">
        <v>40</v>
      </c>
      <c r="H66" s="18">
        <v>10</v>
      </c>
      <c r="I66" s="17">
        <f t="shared" si="26"/>
        <v>40545</v>
      </c>
      <c r="J66" s="22">
        <v>40086</v>
      </c>
      <c r="K66" s="18">
        <v>282</v>
      </c>
      <c r="L66" s="18">
        <v>16</v>
      </c>
      <c r="M66" s="18">
        <v>4</v>
      </c>
      <c r="N66" s="18">
        <v>54</v>
      </c>
      <c r="O66" s="18">
        <v>103</v>
      </c>
      <c r="P66" s="19">
        <v>35766</v>
      </c>
      <c r="Q66" s="18">
        <v>35379</v>
      </c>
      <c r="R66" s="18">
        <v>264</v>
      </c>
      <c r="S66" s="18">
        <v>36</v>
      </c>
      <c r="T66" s="18">
        <v>0</v>
      </c>
      <c r="U66" s="18">
        <v>23</v>
      </c>
      <c r="V66" s="18">
        <v>64</v>
      </c>
      <c r="W66" s="17">
        <v>5104</v>
      </c>
      <c r="X66" s="18">
        <v>4002</v>
      </c>
      <c r="Y66" s="18">
        <v>1070</v>
      </c>
      <c r="Z66" s="18">
        <v>4</v>
      </c>
      <c r="AA66" s="18">
        <v>0</v>
      </c>
      <c r="AB66" s="18">
        <v>20</v>
      </c>
      <c r="AC66" s="18">
        <v>8</v>
      </c>
      <c r="AD66" s="18">
        <v>20682</v>
      </c>
      <c r="AE66" s="18">
        <v>19570</v>
      </c>
      <c r="AF66" s="18">
        <v>279</v>
      </c>
      <c r="AG66" s="18">
        <v>58</v>
      </c>
      <c r="AH66" s="18">
        <v>6</v>
      </c>
      <c r="AI66" s="18">
        <v>163</v>
      </c>
      <c r="AJ66" s="22">
        <v>606</v>
      </c>
      <c r="AK66" s="18">
        <v>50243</v>
      </c>
      <c r="AL66" s="18">
        <v>47951</v>
      </c>
      <c r="AM66" s="18">
        <v>545</v>
      </c>
      <c r="AN66" s="18">
        <v>80</v>
      </c>
      <c r="AO66" s="18">
        <v>13</v>
      </c>
      <c r="AP66" s="18">
        <v>306</v>
      </c>
      <c r="AQ66" s="22">
        <v>1348</v>
      </c>
      <c r="AR66" s="18">
        <v>48973.25489791092</v>
      </c>
      <c r="AS66" s="18">
        <v>47215.309456356088</v>
      </c>
      <c r="AT66" s="18">
        <v>509.76416820403222</v>
      </c>
      <c r="AU66" s="18">
        <v>170.01832107668218</v>
      </c>
      <c r="AV66" s="18">
        <v>18.150432555608035</v>
      </c>
      <c r="AW66" s="18">
        <v>439.10568580456714</v>
      </c>
      <c r="AX66" s="22">
        <v>620.90683391394703</v>
      </c>
    </row>
    <row r="67" spans="1:50" ht="12.75" customHeight="1">
      <c r="A67" s="16" t="s">
        <v>69</v>
      </c>
      <c r="B67" s="17">
        <f t="shared" si="25"/>
        <v>4878</v>
      </c>
      <c r="C67" s="18">
        <v>4828</v>
      </c>
      <c r="D67" s="18">
        <v>30</v>
      </c>
      <c r="E67" s="18">
        <v>0</v>
      </c>
      <c r="F67" s="18">
        <v>0</v>
      </c>
      <c r="G67" s="18">
        <v>15</v>
      </c>
      <c r="H67" s="18">
        <v>5</v>
      </c>
      <c r="I67" s="17">
        <f t="shared" si="26"/>
        <v>7687</v>
      </c>
      <c r="J67" s="22">
        <v>7660</v>
      </c>
      <c r="K67" s="18">
        <v>4</v>
      </c>
      <c r="L67" s="18">
        <v>4</v>
      </c>
      <c r="M67" s="18">
        <v>0</v>
      </c>
      <c r="N67" s="18">
        <v>11</v>
      </c>
      <c r="O67" s="18">
        <v>8</v>
      </c>
      <c r="P67" s="19">
        <v>7649</v>
      </c>
      <c r="Q67" s="18">
        <v>7594</v>
      </c>
      <c r="R67" s="18">
        <v>29</v>
      </c>
      <c r="S67" s="18">
        <v>4</v>
      </c>
      <c r="T67" s="18">
        <v>0</v>
      </c>
      <c r="U67" s="18">
        <v>22</v>
      </c>
      <c r="V67" s="18">
        <v>0</v>
      </c>
      <c r="W67" s="17">
        <v>3778</v>
      </c>
      <c r="X67" s="18">
        <v>3457</v>
      </c>
      <c r="Y67" s="18">
        <v>314</v>
      </c>
      <c r="Z67" s="18">
        <v>0</v>
      </c>
      <c r="AA67" s="18">
        <v>0</v>
      </c>
      <c r="AB67" s="18">
        <v>3</v>
      </c>
      <c r="AC67" s="18">
        <v>4</v>
      </c>
      <c r="AD67" s="18">
        <v>10285</v>
      </c>
      <c r="AE67" s="18">
        <v>9744</v>
      </c>
      <c r="AF67" s="18">
        <v>91</v>
      </c>
      <c r="AG67" s="18">
        <v>12</v>
      </c>
      <c r="AH67" s="18">
        <v>0</v>
      </c>
      <c r="AI67" s="18">
        <v>155</v>
      </c>
      <c r="AJ67" s="22">
        <v>283</v>
      </c>
      <c r="AK67" s="18">
        <v>25536</v>
      </c>
      <c r="AL67" s="18">
        <v>23787</v>
      </c>
      <c r="AM67" s="18">
        <v>125</v>
      </c>
      <c r="AN67" s="18">
        <v>13</v>
      </c>
      <c r="AO67" s="18">
        <v>7</v>
      </c>
      <c r="AP67" s="18">
        <v>333</v>
      </c>
      <c r="AQ67" s="22">
        <v>1271</v>
      </c>
      <c r="AR67" s="18">
        <v>17111.97469719631</v>
      </c>
      <c r="AS67" s="18">
        <v>15986.245753198193</v>
      </c>
      <c r="AT67" s="18">
        <v>105.22495593945334</v>
      </c>
      <c r="AU67" s="18">
        <v>29.797196573522726</v>
      </c>
      <c r="AV67" s="18">
        <v>22.908072615633422</v>
      </c>
      <c r="AW67" s="18">
        <v>460.15820681103764</v>
      </c>
      <c r="AX67" s="22">
        <v>507.64051205847318</v>
      </c>
    </row>
    <row r="68" spans="1:50" ht="12.75" customHeight="1">
      <c r="A68" s="16" t="s">
        <v>70</v>
      </c>
      <c r="B68" s="17">
        <f t="shared" si="25"/>
        <v>3574</v>
      </c>
      <c r="C68" s="18">
        <v>3559</v>
      </c>
      <c r="D68" s="18">
        <v>10</v>
      </c>
      <c r="E68" s="18">
        <v>5</v>
      </c>
      <c r="F68" s="18">
        <v>0</v>
      </c>
      <c r="G68" s="18">
        <v>0</v>
      </c>
      <c r="H68" s="18">
        <v>0</v>
      </c>
      <c r="I68" s="17">
        <f t="shared" si="26"/>
        <v>5248</v>
      </c>
      <c r="J68" s="22">
        <v>5217</v>
      </c>
      <c r="K68" s="22">
        <v>17</v>
      </c>
      <c r="L68" s="22">
        <v>0</v>
      </c>
      <c r="M68" s="22">
        <v>0</v>
      </c>
      <c r="N68" s="22">
        <v>5</v>
      </c>
      <c r="O68" s="22">
        <v>9</v>
      </c>
      <c r="P68" s="19">
        <v>7760</v>
      </c>
      <c r="Q68" s="18">
        <v>7687</v>
      </c>
      <c r="R68" s="18">
        <v>56</v>
      </c>
      <c r="S68" s="18">
        <v>12</v>
      </c>
      <c r="T68" s="18">
        <v>0</v>
      </c>
      <c r="U68" s="18">
        <v>1</v>
      </c>
      <c r="V68" s="18">
        <v>4</v>
      </c>
      <c r="W68" s="17">
        <v>2499</v>
      </c>
      <c r="X68" s="18">
        <v>2253</v>
      </c>
      <c r="Y68" s="18">
        <v>234</v>
      </c>
      <c r="Z68" s="18">
        <v>0</v>
      </c>
      <c r="AA68" s="18">
        <v>0</v>
      </c>
      <c r="AB68" s="18">
        <v>0</v>
      </c>
      <c r="AC68" s="18">
        <v>12</v>
      </c>
      <c r="AD68" s="18">
        <v>8169</v>
      </c>
      <c r="AE68" s="18">
        <v>7751</v>
      </c>
      <c r="AF68" s="18">
        <v>107</v>
      </c>
      <c r="AG68" s="18">
        <v>11</v>
      </c>
      <c r="AH68" s="18">
        <v>3</v>
      </c>
      <c r="AI68" s="18">
        <v>72</v>
      </c>
      <c r="AJ68" s="22">
        <v>225</v>
      </c>
      <c r="AK68" s="18">
        <v>10696</v>
      </c>
      <c r="AL68" s="18">
        <v>9813</v>
      </c>
      <c r="AM68" s="18">
        <v>116</v>
      </c>
      <c r="AN68" s="18">
        <v>17</v>
      </c>
      <c r="AO68" s="18">
        <v>4</v>
      </c>
      <c r="AP68" s="18">
        <v>160</v>
      </c>
      <c r="AQ68" s="22">
        <v>586</v>
      </c>
      <c r="AR68" s="18">
        <v>6479.1755353785538</v>
      </c>
      <c r="AS68" s="18">
        <v>5733.3306119042581</v>
      </c>
      <c r="AT68" s="18">
        <v>191.84527997372277</v>
      </c>
      <c r="AU68" s="18">
        <v>39.388904589997821</v>
      </c>
      <c r="AV68" s="18">
        <v>3.5331485220691783</v>
      </c>
      <c r="AW68" s="18">
        <v>209.32292657600175</v>
      </c>
      <c r="AX68" s="22">
        <v>301.75466381250493</v>
      </c>
    </row>
    <row r="69" spans="1:50" ht="12.75" customHeight="1">
      <c r="A69" s="16" t="s">
        <v>71</v>
      </c>
      <c r="B69" s="17">
        <f t="shared" si="25"/>
        <v>240048</v>
      </c>
      <c r="C69" s="18">
        <v>239162</v>
      </c>
      <c r="D69" s="18">
        <v>221</v>
      </c>
      <c r="E69" s="18">
        <v>30</v>
      </c>
      <c r="F69" s="18">
        <v>0</v>
      </c>
      <c r="G69" s="18">
        <v>45</v>
      </c>
      <c r="H69" s="18">
        <v>590</v>
      </c>
      <c r="I69" s="17">
        <f t="shared" si="26"/>
        <v>218941</v>
      </c>
      <c r="J69" s="22">
        <v>218566</v>
      </c>
      <c r="K69" s="22">
        <v>218</v>
      </c>
      <c r="L69" s="22">
        <v>0</v>
      </c>
      <c r="M69" s="22">
        <v>28</v>
      </c>
      <c r="N69" s="22">
        <v>68</v>
      </c>
      <c r="O69" s="22">
        <v>61</v>
      </c>
      <c r="P69" s="19">
        <v>208959</v>
      </c>
      <c r="Q69" s="18">
        <v>208541</v>
      </c>
      <c r="R69" s="18">
        <v>225</v>
      </c>
      <c r="S69" s="18">
        <v>8</v>
      </c>
      <c r="T69" s="18">
        <v>0</v>
      </c>
      <c r="U69" s="18">
        <v>37</v>
      </c>
      <c r="V69" s="18">
        <v>148</v>
      </c>
      <c r="W69" s="17">
        <v>70752</v>
      </c>
      <c r="X69" s="18">
        <v>65977</v>
      </c>
      <c r="Y69" s="18">
        <v>4727</v>
      </c>
      <c r="Z69" s="18">
        <v>4</v>
      </c>
      <c r="AA69" s="18">
        <v>0</v>
      </c>
      <c r="AB69" s="18">
        <v>16</v>
      </c>
      <c r="AC69" s="18">
        <v>28</v>
      </c>
      <c r="AD69" s="18">
        <v>178955</v>
      </c>
      <c r="AE69" s="18">
        <v>176545</v>
      </c>
      <c r="AF69" s="18">
        <v>557</v>
      </c>
      <c r="AG69" s="18">
        <v>42</v>
      </c>
      <c r="AH69" s="18">
        <v>17</v>
      </c>
      <c r="AI69" s="18">
        <v>294</v>
      </c>
      <c r="AJ69" s="22">
        <v>1500</v>
      </c>
      <c r="AK69" s="18">
        <v>95936</v>
      </c>
      <c r="AL69" s="18">
        <v>94062</v>
      </c>
      <c r="AM69" s="18">
        <v>330</v>
      </c>
      <c r="AN69" s="18">
        <v>31</v>
      </c>
      <c r="AO69" s="18">
        <v>23</v>
      </c>
      <c r="AP69" s="18">
        <v>235</v>
      </c>
      <c r="AQ69" s="22">
        <v>1255</v>
      </c>
      <c r="AR69" s="18">
        <v>3067.42471002505</v>
      </c>
      <c r="AS69" s="18">
        <v>2498.17773005242</v>
      </c>
      <c r="AT69" s="18">
        <v>147.05055103812953</v>
      </c>
      <c r="AU69" s="18">
        <v>23.904983875038653</v>
      </c>
      <c r="AV69" s="18">
        <v>8.0833808960728994</v>
      </c>
      <c r="AW69" s="18">
        <v>214.16067168724067</v>
      </c>
      <c r="AX69" s="22">
        <v>176.04739247614836</v>
      </c>
    </row>
    <row r="70" spans="1:50" ht="12.75" customHeight="1">
      <c r="A70" s="16" t="s">
        <v>72</v>
      </c>
      <c r="B70" s="17">
        <f t="shared" si="25"/>
        <v>19021</v>
      </c>
      <c r="C70" s="18">
        <v>18936</v>
      </c>
      <c r="D70" s="18">
        <v>35</v>
      </c>
      <c r="E70" s="18">
        <v>5</v>
      </c>
      <c r="F70" s="18">
        <v>0</v>
      </c>
      <c r="G70" s="18">
        <v>35</v>
      </c>
      <c r="H70" s="18">
        <v>10</v>
      </c>
      <c r="I70" s="17">
        <f t="shared" si="26"/>
        <v>11861</v>
      </c>
      <c r="J70" s="22">
        <v>11803</v>
      </c>
      <c r="K70" s="22">
        <v>30</v>
      </c>
      <c r="L70" s="22">
        <v>4</v>
      </c>
      <c r="M70" s="22">
        <v>0</v>
      </c>
      <c r="N70" s="22">
        <v>24</v>
      </c>
      <c r="O70" s="22">
        <v>0</v>
      </c>
      <c r="P70" s="19">
        <v>9532</v>
      </c>
      <c r="Q70" s="18">
        <v>9470</v>
      </c>
      <c r="R70" s="18">
        <v>37</v>
      </c>
      <c r="S70" s="18">
        <v>0</v>
      </c>
      <c r="T70" s="18">
        <v>0</v>
      </c>
      <c r="U70" s="18">
        <v>23</v>
      </c>
      <c r="V70" s="18">
        <v>2</v>
      </c>
      <c r="W70" s="17">
        <v>5301</v>
      </c>
      <c r="X70" s="18">
        <v>5213</v>
      </c>
      <c r="Y70" s="18">
        <v>80</v>
      </c>
      <c r="Z70" s="18">
        <v>0</v>
      </c>
      <c r="AA70" s="18">
        <v>0</v>
      </c>
      <c r="AB70" s="18">
        <v>8</v>
      </c>
      <c r="AC70" s="18">
        <v>0</v>
      </c>
      <c r="AD70" s="18">
        <v>1630</v>
      </c>
      <c r="AE70" s="18">
        <v>1247</v>
      </c>
      <c r="AF70" s="18">
        <v>109</v>
      </c>
      <c r="AG70" s="18">
        <v>12</v>
      </c>
      <c r="AH70" s="18">
        <v>1</v>
      </c>
      <c r="AI70" s="18">
        <v>204</v>
      </c>
      <c r="AJ70" s="22">
        <v>57</v>
      </c>
      <c r="AK70" s="18">
        <v>3939</v>
      </c>
      <c r="AL70" s="18">
        <v>3351</v>
      </c>
      <c r="AM70" s="18">
        <v>140</v>
      </c>
      <c r="AN70" s="18">
        <v>26</v>
      </c>
      <c r="AO70" s="18">
        <v>1</v>
      </c>
      <c r="AP70" s="18">
        <v>286</v>
      </c>
      <c r="AQ70" s="22">
        <v>135</v>
      </c>
      <c r="AR70" s="18">
        <v>3849.9586272280994</v>
      </c>
      <c r="AS70" s="18">
        <v>3247.1002739153319</v>
      </c>
      <c r="AT70" s="18">
        <v>163.49166564433145</v>
      </c>
      <c r="AU70" s="18">
        <v>26.191109503993882</v>
      </c>
      <c r="AV70" s="18">
        <v>9.0208318591715262</v>
      </c>
      <c r="AW70" s="18">
        <v>307.88638709199131</v>
      </c>
      <c r="AX70" s="22">
        <v>96.268359213279354</v>
      </c>
    </row>
    <row r="71" spans="1:50" ht="12.75" customHeight="1">
      <c r="A71" s="16" t="s">
        <v>73</v>
      </c>
      <c r="B71" s="17">
        <f t="shared" si="25"/>
        <v>33073</v>
      </c>
      <c r="C71" s="18">
        <v>32077</v>
      </c>
      <c r="D71" s="18">
        <v>195</v>
      </c>
      <c r="E71" s="18">
        <v>45</v>
      </c>
      <c r="F71" s="18">
        <v>5</v>
      </c>
      <c r="G71" s="18">
        <v>471</v>
      </c>
      <c r="H71" s="18">
        <v>280</v>
      </c>
      <c r="I71" s="17">
        <f t="shared" si="26"/>
        <v>37173</v>
      </c>
      <c r="J71" s="22">
        <v>36505</v>
      </c>
      <c r="K71" s="22">
        <v>228</v>
      </c>
      <c r="L71" s="22">
        <v>36</v>
      </c>
      <c r="M71" s="22">
        <v>0</v>
      </c>
      <c r="N71" s="22">
        <v>363</v>
      </c>
      <c r="O71" s="22">
        <v>41</v>
      </c>
      <c r="P71" s="19">
        <v>33988</v>
      </c>
      <c r="Q71" s="18">
        <v>33267</v>
      </c>
      <c r="R71" s="18">
        <v>193</v>
      </c>
      <c r="S71" s="18">
        <v>40</v>
      </c>
      <c r="T71" s="18">
        <v>8</v>
      </c>
      <c r="U71" s="18">
        <v>457</v>
      </c>
      <c r="V71" s="18">
        <v>23</v>
      </c>
      <c r="W71" s="17">
        <v>10824</v>
      </c>
      <c r="X71" s="18">
        <v>9765</v>
      </c>
      <c r="Y71" s="18">
        <v>803</v>
      </c>
      <c r="Z71" s="18">
        <v>16</v>
      </c>
      <c r="AA71" s="18">
        <v>4</v>
      </c>
      <c r="AB71" s="18">
        <v>213</v>
      </c>
      <c r="AC71" s="18">
        <v>23</v>
      </c>
      <c r="AD71" s="18">
        <v>35053</v>
      </c>
      <c r="AE71" s="18">
        <v>26608</v>
      </c>
      <c r="AF71" s="18">
        <v>991</v>
      </c>
      <c r="AG71" s="18">
        <v>33</v>
      </c>
      <c r="AH71" s="18">
        <v>28</v>
      </c>
      <c r="AI71" s="18">
        <v>4453</v>
      </c>
      <c r="AJ71" s="22">
        <v>2940</v>
      </c>
      <c r="AK71" s="18">
        <v>45184</v>
      </c>
      <c r="AL71" s="18">
        <v>34225</v>
      </c>
      <c r="AM71" s="18">
        <v>1419</v>
      </c>
      <c r="AN71" s="18">
        <v>75</v>
      </c>
      <c r="AO71" s="18">
        <v>27</v>
      </c>
      <c r="AP71" s="18">
        <v>5203</v>
      </c>
      <c r="AQ71" s="22">
        <v>4235</v>
      </c>
      <c r="AR71" s="18">
        <v>35891.078734420706</v>
      </c>
      <c r="AS71" s="18">
        <v>27987.03057547428</v>
      </c>
      <c r="AT71" s="18">
        <v>1972.885503019427</v>
      </c>
      <c r="AU71" s="18">
        <v>139.24011615320728</v>
      </c>
      <c r="AV71" s="18">
        <v>82.319269110009429</v>
      </c>
      <c r="AW71" s="18">
        <v>4898.1033142704518</v>
      </c>
      <c r="AX71" s="22">
        <v>811.49995639332701</v>
      </c>
    </row>
    <row r="72" spans="1:50" ht="12.75" customHeight="1">
      <c r="A72" s="16" t="s">
        <v>74</v>
      </c>
      <c r="B72" s="17">
        <f t="shared" si="25"/>
        <v>13235</v>
      </c>
      <c r="C72" s="18">
        <v>13155</v>
      </c>
      <c r="D72" s="18">
        <v>35</v>
      </c>
      <c r="E72" s="18">
        <v>5</v>
      </c>
      <c r="F72" s="18">
        <v>0</v>
      </c>
      <c r="G72" s="18">
        <v>10</v>
      </c>
      <c r="H72" s="18">
        <v>30</v>
      </c>
      <c r="I72" s="17">
        <f t="shared" si="26"/>
        <v>15389</v>
      </c>
      <c r="J72" s="22">
        <v>15256</v>
      </c>
      <c r="K72" s="22">
        <v>72</v>
      </c>
      <c r="L72" s="22">
        <v>0</v>
      </c>
      <c r="M72" s="22">
        <v>0</v>
      </c>
      <c r="N72" s="22">
        <v>13</v>
      </c>
      <c r="O72" s="22">
        <v>48</v>
      </c>
      <c r="P72" s="19">
        <v>23263</v>
      </c>
      <c r="Q72" s="18">
        <v>23173</v>
      </c>
      <c r="R72" s="18">
        <v>32</v>
      </c>
      <c r="S72" s="18">
        <v>0</v>
      </c>
      <c r="T72" s="18">
        <v>0</v>
      </c>
      <c r="U72" s="18">
        <v>13</v>
      </c>
      <c r="V72" s="18">
        <v>45</v>
      </c>
      <c r="W72" s="17">
        <v>20785</v>
      </c>
      <c r="X72" s="18">
        <v>19757</v>
      </c>
      <c r="Y72" s="18">
        <v>802</v>
      </c>
      <c r="Z72" s="18">
        <v>8</v>
      </c>
      <c r="AA72" s="18">
        <v>0</v>
      </c>
      <c r="AB72" s="18">
        <v>14</v>
      </c>
      <c r="AC72" s="18">
        <v>204</v>
      </c>
      <c r="AD72" s="18">
        <v>65413</v>
      </c>
      <c r="AE72" s="18">
        <v>62338</v>
      </c>
      <c r="AF72" s="18">
        <v>458</v>
      </c>
      <c r="AG72" s="18">
        <v>10</v>
      </c>
      <c r="AH72" s="18">
        <v>16</v>
      </c>
      <c r="AI72" s="18">
        <v>105</v>
      </c>
      <c r="AJ72" s="22">
        <v>2486</v>
      </c>
      <c r="AK72" s="18">
        <v>18784</v>
      </c>
      <c r="AL72" s="18">
        <v>17525</v>
      </c>
      <c r="AM72" s="18">
        <v>137</v>
      </c>
      <c r="AN72" s="18">
        <v>12</v>
      </c>
      <c r="AO72" s="18">
        <v>11</v>
      </c>
      <c r="AP72" s="18">
        <v>150</v>
      </c>
      <c r="AQ72" s="22">
        <v>949</v>
      </c>
      <c r="AR72" s="18">
        <v>5000.2509811223663</v>
      </c>
      <c r="AS72" s="18">
        <v>4361.8550144764031</v>
      </c>
      <c r="AT72" s="18">
        <v>210.52915434393702</v>
      </c>
      <c r="AU72" s="18">
        <v>15.970177464179189</v>
      </c>
      <c r="AV72" s="18">
        <v>7.5402983274258046</v>
      </c>
      <c r="AW72" s="18">
        <v>198.46254501042208</v>
      </c>
      <c r="AX72" s="22">
        <v>205.89379150000002</v>
      </c>
    </row>
    <row r="73" spans="1:50" ht="12.75" customHeight="1">
      <c r="A73" s="16" t="s">
        <v>75</v>
      </c>
      <c r="B73" s="17">
        <f t="shared" si="25"/>
        <v>4322</v>
      </c>
      <c r="C73" s="18">
        <v>4207</v>
      </c>
      <c r="D73" s="18">
        <v>50</v>
      </c>
      <c r="E73" s="18">
        <v>0</v>
      </c>
      <c r="F73" s="18">
        <v>5</v>
      </c>
      <c r="G73" s="18">
        <v>30</v>
      </c>
      <c r="H73" s="18">
        <v>30</v>
      </c>
      <c r="I73" s="17">
        <f t="shared" si="26"/>
        <v>6130</v>
      </c>
      <c r="J73" s="22">
        <v>6058</v>
      </c>
      <c r="K73" s="22">
        <v>51</v>
      </c>
      <c r="L73" s="22">
        <v>9</v>
      </c>
      <c r="M73" s="22">
        <v>0</v>
      </c>
      <c r="N73" s="22">
        <v>3</v>
      </c>
      <c r="O73" s="22">
        <v>9</v>
      </c>
      <c r="P73" s="19">
        <v>7261</v>
      </c>
      <c r="Q73" s="18">
        <v>7129</v>
      </c>
      <c r="R73" s="18">
        <v>70</v>
      </c>
      <c r="S73" s="18">
        <v>8</v>
      </c>
      <c r="T73" s="18">
        <v>4</v>
      </c>
      <c r="U73" s="18">
        <v>33</v>
      </c>
      <c r="V73" s="18">
        <v>17</v>
      </c>
      <c r="W73" s="17">
        <v>2528</v>
      </c>
      <c r="X73" s="18">
        <v>2255</v>
      </c>
      <c r="Y73" s="18">
        <v>249</v>
      </c>
      <c r="Z73" s="18">
        <v>0</v>
      </c>
      <c r="AA73" s="18">
        <v>0</v>
      </c>
      <c r="AB73" s="18">
        <v>19</v>
      </c>
      <c r="AC73" s="18">
        <v>5</v>
      </c>
      <c r="AD73" s="18">
        <v>8811</v>
      </c>
      <c r="AE73" s="18">
        <v>7829</v>
      </c>
      <c r="AF73" s="18">
        <v>308</v>
      </c>
      <c r="AG73" s="18">
        <v>39</v>
      </c>
      <c r="AH73" s="18">
        <v>4</v>
      </c>
      <c r="AI73" s="18">
        <v>317</v>
      </c>
      <c r="AJ73" s="22">
        <v>314</v>
      </c>
      <c r="AK73" s="18">
        <v>18380</v>
      </c>
      <c r="AL73" s="18">
        <v>16203</v>
      </c>
      <c r="AM73" s="18">
        <v>517</v>
      </c>
      <c r="AN73" s="18">
        <v>110</v>
      </c>
      <c r="AO73" s="18">
        <v>15</v>
      </c>
      <c r="AP73" s="18">
        <v>547</v>
      </c>
      <c r="AQ73" s="22">
        <v>988</v>
      </c>
      <c r="AR73" s="18">
        <v>15092.467092033836</v>
      </c>
      <c r="AS73" s="18">
        <v>13279.274298655037</v>
      </c>
      <c r="AT73" s="18">
        <v>531.32129499212215</v>
      </c>
      <c r="AU73" s="18">
        <v>108.01262831443893</v>
      </c>
      <c r="AV73" s="18">
        <v>20.317210488079574</v>
      </c>
      <c r="AW73" s="18">
        <v>685.91055665446288</v>
      </c>
      <c r="AX73" s="22">
        <v>467.63110292969077</v>
      </c>
    </row>
    <row r="74" spans="1:50" s="12" customFormat="1" ht="12.75" customHeight="1">
      <c r="A74" s="20" t="s">
        <v>76</v>
      </c>
      <c r="B74" s="17">
        <f t="shared" ref="B74:I74" si="27">SUM(B75:B81)</f>
        <v>14615</v>
      </c>
      <c r="C74" s="17">
        <f t="shared" si="27"/>
        <v>11454</v>
      </c>
      <c r="D74" s="17">
        <f t="shared" si="27"/>
        <v>2181</v>
      </c>
      <c r="E74" s="17">
        <f t="shared" si="27"/>
        <v>175</v>
      </c>
      <c r="F74" s="17">
        <f t="shared" si="27"/>
        <v>30</v>
      </c>
      <c r="G74" s="17">
        <f t="shared" si="27"/>
        <v>515</v>
      </c>
      <c r="H74" s="17">
        <f t="shared" si="27"/>
        <v>260</v>
      </c>
      <c r="I74" s="17">
        <f t="shared" si="27"/>
        <v>17212</v>
      </c>
      <c r="J74" s="17">
        <f t="shared" ref="J74:O74" si="28">+J75+J76+J77+J78+J79+J80+J81</f>
        <v>13670</v>
      </c>
      <c r="K74" s="17">
        <f t="shared" si="28"/>
        <v>2447</v>
      </c>
      <c r="L74" s="17">
        <f t="shared" si="28"/>
        <v>184</v>
      </c>
      <c r="M74" s="17">
        <f t="shared" si="28"/>
        <v>28</v>
      </c>
      <c r="N74" s="17">
        <f t="shared" si="28"/>
        <v>472</v>
      </c>
      <c r="O74" s="17">
        <f t="shared" si="28"/>
        <v>411</v>
      </c>
      <c r="P74" s="17">
        <v>17955</v>
      </c>
      <c r="Q74" s="17">
        <v>14038</v>
      </c>
      <c r="R74" s="17">
        <v>2934</v>
      </c>
      <c r="S74" s="17">
        <v>209</v>
      </c>
      <c r="T74" s="17">
        <v>8</v>
      </c>
      <c r="U74" s="17">
        <v>454</v>
      </c>
      <c r="V74" s="17">
        <v>312</v>
      </c>
      <c r="W74" s="17">
        <v>5468</v>
      </c>
      <c r="X74" s="17">
        <v>4510</v>
      </c>
      <c r="Y74" s="17">
        <v>686</v>
      </c>
      <c r="Z74" s="17">
        <v>32</v>
      </c>
      <c r="AA74" s="17">
        <v>6</v>
      </c>
      <c r="AB74" s="17">
        <v>144</v>
      </c>
      <c r="AC74" s="17">
        <v>90</v>
      </c>
      <c r="AD74" s="17">
        <v>11650</v>
      </c>
      <c r="AE74" s="17">
        <v>7964</v>
      </c>
      <c r="AF74" s="17">
        <v>1148</v>
      </c>
      <c r="AG74" s="17">
        <v>195</v>
      </c>
      <c r="AH74" s="17">
        <v>26</v>
      </c>
      <c r="AI74" s="17">
        <v>475</v>
      </c>
      <c r="AJ74" s="17">
        <v>1842</v>
      </c>
      <c r="AK74" s="17">
        <v>18588</v>
      </c>
      <c r="AL74" s="17">
        <v>9354</v>
      </c>
      <c r="AM74" s="17">
        <v>2620</v>
      </c>
      <c r="AN74" s="17">
        <v>491</v>
      </c>
      <c r="AO74" s="17">
        <v>72</v>
      </c>
      <c r="AP74" s="17">
        <v>1089</v>
      </c>
      <c r="AQ74" s="17">
        <v>4962</v>
      </c>
      <c r="AR74" s="17">
        <v>21430.34395117535</v>
      </c>
      <c r="AS74" s="17">
        <v>10834.384210524768</v>
      </c>
      <c r="AT74" s="17">
        <v>4955.6758181535661</v>
      </c>
      <c r="AU74" s="17">
        <v>875.24773734740518</v>
      </c>
      <c r="AV74" s="17">
        <v>153.77253865133608</v>
      </c>
      <c r="AW74" s="17">
        <v>2198.1389255001695</v>
      </c>
      <c r="AX74" s="17">
        <v>2413.1247209981047</v>
      </c>
    </row>
    <row r="75" spans="1:50" ht="12.75" customHeight="1">
      <c r="A75" s="16" t="s">
        <v>77</v>
      </c>
      <c r="B75" s="17">
        <f>SUM(C75:H75)</f>
        <v>2782</v>
      </c>
      <c r="C75" s="18">
        <v>2042</v>
      </c>
      <c r="D75" s="18">
        <v>515</v>
      </c>
      <c r="E75" s="18">
        <v>60</v>
      </c>
      <c r="F75" s="18">
        <v>5</v>
      </c>
      <c r="G75" s="18">
        <v>110</v>
      </c>
      <c r="H75" s="18">
        <v>50</v>
      </c>
      <c r="I75" s="17">
        <f>+J75+K75+L75+M75+N75+O75</f>
        <v>3859</v>
      </c>
      <c r="J75" s="22">
        <v>2738</v>
      </c>
      <c r="K75" s="18">
        <v>857</v>
      </c>
      <c r="L75" s="18">
        <v>54</v>
      </c>
      <c r="M75" s="18">
        <v>4</v>
      </c>
      <c r="N75" s="18">
        <v>150</v>
      </c>
      <c r="O75" s="18">
        <v>56</v>
      </c>
      <c r="P75" s="19">
        <v>5631</v>
      </c>
      <c r="Q75" s="18">
        <v>4126</v>
      </c>
      <c r="R75" s="18">
        <v>1186</v>
      </c>
      <c r="S75" s="18">
        <v>77</v>
      </c>
      <c r="T75" s="18">
        <v>0</v>
      </c>
      <c r="U75" s="18">
        <v>150</v>
      </c>
      <c r="V75" s="18">
        <v>92</v>
      </c>
      <c r="W75" s="17">
        <v>953</v>
      </c>
      <c r="X75" s="18">
        <v>802</v>
      </c>
      <c r="Y75" s="18">
        <v>108</v>
      </c>
      <c r="Z75" s="18">
        <v>8</v>
      </c>
      <c r="AA75" s="18">
        <v>2</v>
      </c>
      <c r="AB75" s="18">
        <v>24</v>
      </c>
      <c r="AC75" s="18">
        <v>9</v>
      </c>
      <c r="AD75" s="17">
        <v>715</v>
      </c>
      <c r="AE75" s="18">
        <v>350</v>
      </c>
      <c r="AF75" s="18">
        <v>203</v>
      </c>
      <c r="AG75" s="18">
        <v>20</v>
      </c>
      <c r="AH75" s="18">
        <v>1</v>
      </c>
      <c r="AI75" s="18">
        <v>58</v>
      </c>
      <c r="AJ75" s="22">
        <v>83</v>
      </c>
      <c r="AK75" s="17">
        <v>1554</v>
      </c>
      <c r="AL75" s="18">
        <v>501</v>
      </c>
      <c r="AM75" s="18">
        <v>619</v>
      </c>
      <c r="AN75" s="18">
        <v>52</v>
      </c>
      <c r="AO75" s="18">
        <v>11</v>
      </c>
      <c r="AP75" s="18">
        <v>102</v>
      </c>
      <c r="AQ75" s="22">
        <v>269</v>
      </c>
      <c r="AR75" s="17">
        <v>3879.551253729383</v>
      </c>
      <c r="AS75" s="18">
        <v>1523.2858597310872</v>
      </c>
      <c r="AT75" s="18">
        <v>1377.8944062778201</v>
      </c>
      <c r="AU75" s="18">
        <v>265.77570996664559</v>
      </c>
      <c r="AV75" s="18">
        <v>27.401698462285438</v>
      </c>
      <c r="AW75" s="18">
        <v>430.23388729914655</v>
      </c>
      <c r="AX75" s="22">
        <v>254.95969199239826</v>
      </c>
    </row>
    <row r="76" spans="1:50" ht="12.75" customHeight="1">
      <c r="A76" s="16" t="s">
        <v>78</v>
      </c>
      <c r="B76" s="17">
        <f t="shared" ref="B76:B81" si="29">SUM(C76:H76)</f>
        <v>1648</v>
      </c>
      <c r="C76" s="18">
        <v>1132</v>
      </c>
      <c r="D76" s="18">
        <v>386</v>
      </c>
      <c r="E76" s="18">
        <v>25</v>
      </c>
      <c r="F76" s="18">
        <v>5</v>
      </c>
      <c r="G76" s="18">
        <v>40</v>
      </c>
      <c r="H76" s="18">
        <v>60</v>
      </c>
      <c r="I76" s="17">
        <f t="shared" ref="I76:I81" si="30">+J76+K76+L76+M76+N76+O76</f>
        <v>1519</v>
      </c>
      <c r="J76" s="22">
        <v>1023</v>
      </c>
      <c r="K76" s="18">
        <v>392</v>
      </c>
      <c r="L76" s="18">
        <v>44</v>
      </c>
      <c r="M76" s="18">
        <v>0</v>
      </c>
      <c r="N76" s="18">
        <v>36</v>
      </c>
      <c r="O76" s="18">
        <v>24</v>
      </c>
      <c r="P76" s="19">
        <v>1371</v>
      </c>
      <c r="Q76" s="18">
        <v>827</v>
      </c>
      <c r="R76" s="18">
        <v>400</v>
      </c>
      <c r="S76" s="18">
        <v>48</v>
      </c>
      <c r="T76" s="18">
        <v>4</v>
      </c>
      <c r="U76" s="18">
        <v>64</v>
      </c>
      <c r="V76" s="18">
        <v>28</v>
      </c>
      <c r="W76" s="17">
        <v>436</v>
      </c>
      <c r="X76" s="18">
        <v>328</v>
      </c>
      <c r="Y76" s="18">
        <v>76</v>
      </c>
      <c r="Z76" s="18">
        <v>4</v>
      </c>
      <c r="AA76" s="18">
        <v>4</v>
      </c>
      <c r="AB76" s="18">
        <v>12</v>
      </c>
      <c r="AC76" s="18">
        <v>12</v>
      </c>
      <c r="AD76" s="17">
        <v>685</v>
      </c>
      <c r="AE76" s="18">
        <v>295</v>
      </c>
      <c r="AF76" s="18">
        <v>184</v>
      </c>
      <c r="AG76" s="18">
        <v>46</v>
      </c>
      <c r="AH76" s="18">
        <v>7</v>
      </c>
      <c r="AI76" s="18">
        <v>65</v>
      </c>
      <c r="AJ76" s="22">
        <v>88</v>
      </c>
      <c r="AK76" s="17">
        <v>1192</v>
      </c>
      <c r="AL76" s="18">
        <v>416</v>
      </c>
      <c r="AM76" s="18">
        <v>430</v>
      </c>
      <c r="AN76" s="18">
        <v>60</v>
      </c>
      <c r="AO76" s="18">
        <v>16</v>
      </c>
      <c r="AP76" s="18">
        <v>141</v>
      </c>
      <c r="AQ76" s="22">
        <v>129</v>
      </c>
      <c r="AR76" s="17">
        <v>1733.3756940305659</v>
      </c>
      <c r="AS76" s="18">
        <v>646.69461347771767</v>
      </c>
      <c r="AT76" s="18">
        <v>614.19042091987944</v>
      </c>
      <c r="AU76" s="18">
        <v>61.12673817142786</v>
      </c>
      <c r="AV76" s="18">
        <v>15.175526053377812</v>
      </c>
      <c r="AW76" s="18">
        <v>295.19491527655498</v>
      </c>
      <c r="AX76" s="22">
        <v>100.9934801316081</v>
      </c>
    </row>
    <row r="77" spans="1:50" ht="12.75" customHeight="1">
      <c r="A77" s="16" t="s">
        <v>79</v>
      </c>
      <c r="B77" s="17">
        <f t="shared" si="29"/>
        <v>1413</v>
      </c>
      <c r="C77" s="18">
        <v>1013</v>
      </c>
      <c r="D77" s="18">
        <v>275</v>
      </c>
      <c r="E77" s="18">
        <v>25</v>
      </c>
      <c r="F77" s="18">
        <v>5</v>
      </c>
      <c r="G77" s="18">
        <v>40</v>
      </c>
      <c r="H77" s="18">
        <v>55</v>
      </c>
      <c r="I77" s="17">
        <f t="shared" si="30"/>
        <v>1602</v>
      </c>
      <c r="J77" s="22">
        <v>1185</v>
      </c>
      <c r="K77" s="18">
        <v>282</v>
      </c>
      <c r="L77" s="18">
        <v>8</v>
      </c>
      <c r="M77" s="18">
        <v>8</v>
      </c>
      <c r="N77" s="18">
        <v>26</v>
      </c>
      <c r="O77" s="18">
        <v>93</v>
      </c>
      <c r="P77" s="19">
        <v>1653</v>
      </c>
      <c r="Q77" s="18">
        <v>1239</v>
      </c>
      <c r="R77" s="18">
        <v>313</v>
      </c>
      <c r="S77" s="18">
        <v>4</v>
      </c>
      <c r="T77" s="18">
        <v>2</v>
      </c>
      <c r="U77" s="18">
        <v>21</v>
      </c>
      <c r="V77" s="18">
        <v>74</v>
      </c>
      <c r="W77" s="17">
        <v>572</v>
      </c>
      <c r="X77" s="18">
        <v>460</v>
      </c>
      <c r="Y77" s="18">
        <v>72</v>
      </c>
      <c r="Z77" s="18">
        <v>0</v>
      </c>
      <c r="AA77" s="18">
        <v>0</v>
      </c>
      <c r="AB77" s="18">
        <v>21</v>
      </c>
      <c r="AC77" s="18">
        <v>19</v>
      </c>
      <c r="AD77" s="17">
        <v>755</v>
      </c>
      <c r="AE77" s="18">
        <v>381</v>
      </c>
      <c r="AF77" s="18">
        <v>86</v>
      </c>
      <c r="AG77" s="18">
        <v>10</v>
      </c>
      <c r="AH77" s="18">
        <v>1</v>
      </c>
      <c r="AI77" s="18">
        <v>23</v>
      </c>
      <c r="AJ77" s="22">
        <v>254</v>
      </c>
      <c r="AK77" s="17">
        <v>1441</v>
      </c>
      <c r="AL77" s="18">
        <v>562</v>
      </c>
      <c r="AM77" s="18">
        <v>207</v>
      </c>
      <c r="AN77" s="18">
        <v>164</v>
      </c>
      <c r="AO77" s="18">
        <v>1</v>
      </c>
      <c r="AP77" s="18">
        <v>47</v>
      </c>
      <c r="AQ77" s="22">
        <v>460</v>
      </c>
      <c r="AR77" s="17">
        <v>2392.86470755358</v>
      </c>
      <c r="AS77" s="18">
        <v>1389.7556571936723</v>
      </c>
      <c r="AT77" s="18">
        <v>540.5349540156069</v>
      </c>
      <c r="AU77" s="18">
        <v>88.951900191512678</v>
      </c>
      <c r="AV77" s="18">
        <v>6.140500124338133</v>
      </c>
      <c r="AW77" s="18">
        <v>172.25573461091966</v>
      </c>
      <c r="AX77" s="22">
        <v>195.22596141753027</v>
      </c>
    </row>
    <row r="78" spans="1:50" ht="12.75" customHeight="1">
      <c r="A78" s="16" t="s">
        <v>80</v>
      </c>
      <c r="B78" s="17">
        <f t="shared" si="29"/>
        <v>2106</v>
      </c>
      <c r="C78" s="18">
        <v>1896</v>
      </c>
      <c r="D78" s="18">
        <v>175</v>
      </c>
      <c r="E78" s="18">
        <v>5</v>
      </c>
      <c r="F78" s="18">
        <v>0</v>
      </c>
      <c r="G78" s="18">
        <v>30</v>
      </c>
      <c r="H78" s="18">
        <v>0</v>
      </c>
      <c r="I78" s="17">
        <f t="shared" si="30"/>
        <v>2431</v>
      </c>
      <c r="J78" s="22">
        <v>2251</v>
      </c>
      <c r="K78" s="18">
        <v>129</v>
      </c>
      <c r="L78" s="18">
        <v>12</v>
      </c>
      <c r="M78" s="18">
        <v>0</v>
      </c>
      <c r="N78" s="18">
        <v>26</v>
      </c>
      <c r="O78" s="18">
        <v>13</v>
      </c>
      <c r="P78" s="19">
        <v>2650</v>
      </c>
      <c r="Q78" s="18">
        <v>2452</v>
      </c>
      <c r="R78" s="18">
        <v>168</v>
      </c>
      <c r="S78" s="18">
        <v>4</v>
      </c>
      <c r="T78" s="18">
        <v>0</v>
      </c>
      <c r="U78" s="18">
        <v>14</v>
      </c>
      <c r="V78" s="18">
        <v>12</v>
      </c>
      <c r="W78" s="17">
        <v>600</v>
      </c>
      <c r="X78" s="18">
        <v>514</v>
      </c>
      <c r="Y78" s="18">
        <v>64</v>
      </c>
      <c r="Z78" s="18">
        <v>8</v>
      </c>
      <c r="AA78" s="18">
        <v>0</v>
      </c>
      <c r="AB78" s="18">
        <v>10</v>
      </c>
      <c r="AC78" s="18">
        <v>4</v>
      </c>
      <c r="AD78" s="17">
        <v>2902</v>
      </c>
      <c r="AE78" s="18">
        <v>2549</v>
      </c>
      <c r="AF78" s="18">
        <v>121</v>
      </c>
      <c r="AG78" s="18">
        <v>52</v>
      </c>
      <c r="AH78" s="18">
        <v>2</v>
      </c>
      <c r="AI78" s="18">
        <v>62</v>
      </c>
      <c r="AJ78" s="22">
        <v>116</v>
      </c>
      <c r="AK78" s="17">
        <v>3768</v>
      </c>
      <c r="AL78" s="18">
        <v>3008</v>
      </c>
      <c r="AM78" s="18">
        <v>214</v>
      </c>
      <c r="AN78" s="18">
        <v>54</v>
      </c>
      <c r="AO78" s="18">
        <v>11</v>
      </c>
      <c r="AP78" s="18">
        <v>141</v>
      </c>
      <c r="AQ78" s="22">
        <v>340</v>
      </c>
      <c r="AR78" s="17">
        <v>2616.5928109011229</v>
      </c>
      <c r="AS78" s="18">
        <v>1981.2009356817844</v>
      </c>
      <c r="AT78" s="18">
        <v>179.27169583370517</v>
      </c>
      <c r="AU78" s="18">
        <v>67.993209939477779</v>
      </c>
      <c r="AV78" s="18">
        <v>12.041472254978595</v>
      </c>
      <c r="AW78" s="18">
        <v>221.15257989437697</v>
      </c>
      <c r="AX78" s="22">
        <v>154.93291729679981</v>
      </c>
    </row>
    <row r="79" spans="1:50" ht="12.75" customHeight="1">
      <c r="A79" s="16" t="s">
        <v>81</v>
      </c>
      <c r="B79" s="17">
        <f t="shared" si="29"/>
        <v>1516</v>
      </c>
      <c r="C79" s="18">
        <v>1016</v>
      </c>
      <c r="D79" s="18">
        <v>285</v>
      </c>
      <c r="E79" s="18">
        <v>40</v>
      </c>
      <c r="F79" s="18">
        <v>5</v>
      </c>
      <c r="G79" s="18">
        <v>115</v>
      </c>
      <c r="H79" s="18">
        <v>55</v>
      </c>
      <c r="I79" s="17">
        <f t="shared" si="30"/>
        <v>1702</v>
      </c>
      <c r="J79" s="22">
        <v>1342</v>
      </c>
      <c r="K79" s="18">
        <v>223</v>
      </c>
      <c r="L79" s="18">
        <v>24</v>
      </c>
      <c r="M79" s="18">
        <v>4</v>
      </c>
      <c r="N79" s="18">
        <v>70</v>
      </c>
      <c r="O79" s="18">
        <v>39</v>
      </c>
      <c r="P79" s="19">
        <v>1567</v>
      </c>
      <c r="Q79" s="18">
        <v>1195</v>
      </c>
      <c r="R79" s="18">
        <v>257</v>
      </c>
      <c r="S79" s="18">
        <v>33</v>
      </c>
      <c r="T79" s="18">
        <v>0</v>
      </c>
      <c r="U79" s="18">
        <v>56</v>
      </c>
      <c r="V79" s="18">
        <v>26</v>
      </c>
      <c r="W79" s="17">
        <v>278</v>
      </c>
      <c r="X79" s="18">
        <v>208</v>
      </c>
      <c r="Y79" s="18">
        <v>31</v>
      </c>
      <c r="Z79" s="18">
        <v>12</v>
      </c>
      <c r="AA79" s="18">
        <v>0</v>
      </c>
      <c r="AB79" s="18">
        <v>19</v>
      </c>
      <c r="AC79" s="18">
        <v>8</v>
      </c>
      <c r="AD79" s="17">
        <v>308</v>
      </c>
      <c r="AE79" s="18">
        <v>146</v>
      </c>
      <c r="AF79" s="18">
        <v>81</v>
      </c>
      <c r="AG79" s="18">
        <v>12</v>
      </c>
      <c r="AH79" s="18">
        <v>1</v>
      </c>
      <c r="AI79" s="18">
        <v>51</v>
      </c>
      <c r="AJ79" s="22">
        <v>17</v>
      </c>
      <c r="AK79" s="17">
        <v>632</v>
      </c>
      <c r="AL79" s="18">
        <v>191</v>
      </c>
      <c r="AM79" s="18">
        <v>214</v>
      </c>
      <c r="AN79" s="18">
        <v>21</v>
      </c>
      <c r="AO79" s="18">
        <v>5</v>
      </c>
      <c r="AP79" s="18">
        <v>114</v>
      </c>
      <c r="AQ79" s="22">
        <v>87</v>
      </c>
      <c r="AR79" s="17">
        <v>1129.4860901614079</v>
      </c>
      <c r="AS79" s="18">
        <v>452.84188193727869</v>
      </c>
      <c r="AT79" s="18">
        <v>312.27984726712509</v>
      </c>
      <c r="AU79" s="18">
        <v>107.08665050457294</v>
      </c>
      <c r="AV79" s="18">
        <v>29.077940238764914</v>
      </c>
      <c r="AW79" s="18">
        <v>166.57484411172945</v>
      </c>
      <c r="AX79" s="22">
        <v>61.624926101937021</v>
      </c>
    </row>
    <row r="80" spans="1:50" ht="12.75" customHeight="1">
      <c r="A80" s="16" t="s">
        <v>82</v>
      </c>
      <c r="B80" s="17">
        <f t="shared" si="29"/>
        <v>680</v>
      </c>
      <c r="C80" s="18">
        <v>435</v>
      </c>
      <c r="D80" s="18">
        <v>170</v>
      </c>
      <c r="E80" s="18">
        <v>0</v>
      </c>
      <c r="F80" s="18">
        <v>0</v>
      </c>
      <c r="G80" s="18">
        <v>65</v>
      </c>
      <c r="H80" s="18">
        <v>10</v>
      </c>
      <c r="I80" s="17">
        <f t="shared" si="30"/>
        <v>402</v>
      </c>
      <c r="J80" s="22">
        <v>266</v>
      </c>
      <c r="K80" s="18">
        <v>92</v>
      </c>
      <c r="L80" s="18">
        <v>8</v>
      </c>
      <c r="M80" s="18">
        <v>4</v>
      </c>
      <c r="N80" s="18">
        <v>27</v>
      </c>
      <c r="O80" s="18">
        <v>5</v>
      </c>
      <c r="P80" s="19">
        <v>334</v>
      </c>
      <c r="Q80" s="18">
        <v>254</v>
      </c>
      <c r="R80" s="18">
        <v>57</v>
      </c>
      <c r="S80" s="18">
        <v>0</v>
      </c>
      <c r="T80" s="18">
        <v>0</v>
      </c>
      <c r="U80" s="18">
        <v>19</v>
      </c>
      <c r="V80" s="18">
        <v>4</v>
      </c>
      <c r="W80" s="17">
        <v>60</v>
      </c>
      <c r="X80" s="18">
        <v>42</v>
      </c>
      <c r="Y80" s="18">
        <v>13</v>
      </c>
      <c r="Z80" s="18">
        <v>0</v>
      </c>
      <c r="AA80" s="18">
        <v>0</v>
      </c>
      <c r="AB80" s="18">
        <v>5</v>
      </c>
      <c r="AC80" s="18">
        <v>0</v>
      </c>
      <c r="AD80" s="17">
        <v>51</v>
      </c>
      <c r="AE80" s="18">
        <v>27</v>
      </c>
      <c r="AF80" s="18">
        <v>4</v>
      </c>
      <c r="AG80" s="18">
        <v>4</v>
      </c>
      <c r="AH80" s="18">
        <v>0</v>
      </c>
      <c r="AI80" s="18">
        <v>10</v>
      </c>
      <c r="AJ80" s="22">
        <v>6</v>
      </c>
      <c r="AK80" s="17">
        <v>169</v>
      </c>
      <c r="AL80" s="18">
        <v>86</v>
      </c>
      <c r="AM80" s="18">
        <v>36</v>
      </c>
      <c r="AN80" s="18">
        <v>0</v>
      </c>
      <c r="AO80" s="18">
        <v>0</v>
      </c>
      <c r="AP80" s="18">
        <v>39</v>
      </c>
      <c r="AQ80" s="22">
        <v>8</v>
      </c>
      <c r="AR80" s="17">
        <v>309.14763580860466</v>
      </c>
      <c r="AS80" s="18">
        <v>145.74739714209832</v>
      </c>
      <c r="AT80" s="18">
        <v>68.28958940137187</v>
      </c>
      <c r="AU80" s="18">
        <v>17.042089645105722</v>
      </c>
      <c r="AV80" s="18">
        <v>2.5862068965517242</v>
      </c>
      <c r="AW80" s="18">
        <v>61.854141997505586</v>
      </c>
      <c r="AX80" s="22">
        <v>13.628210725971432</v>
      </c>
    </row>
    <row r="81" spans="1:163" ht="12.75" customHeight="1">
      <c r="A81" s="16" t="s">
        <v>83</v>
      </c>
      <c r="B81" s="17">
        <f t="shared" si="29"/>
        <v>4470</v>
      </c>
      <c r="C81" s="18">
        <v>3920</v>
      </c>
      <c r="D81" s="18">
        <v>375</v>
      </c>
      <c r="E81" s="18">
        <v>20</v>
      </c>
      <c r="F81" s="18">
        <v>10</v>
      </c>
      <c r="G81" s="18">
        <v>115</v>
      </c>
      <c r="H81" s="18">
        <v>30</v>
      </c>
      <c r="I81" s="17">
        <f t="shared" si="30"/>
        <v>5697</v>
      </c>
      <c r="J81" s="22">
        <v>4865</v>
      </c>
      <c r="K81" s="18">
        <v>472</v>
      </c>
      <c r="L81" s="18">
        <v>34</v>
      </c>
      <c r="M81" s="18">
        <v>8</v>
      </c>
      <c r="N81" s="18">
        <v>137</v>
      </c>
      <c r="O81" s="18">
        <v>181</v>
      </c>
      <c r="P81" s="19">
        <v>4749</v>
      </c>
      <c r="Q81" s="18">
        <v>3945</v>
      </c>
      <c r="R81" s="18">
        <v>553</v>
      </c>
      <c r="S81" s="18">
        <v>43</v>
      </c>
      <c r="T81" s="18">
        <v>2</v>
      </c>
      <c r="U81" s="18">
        <v>130</v>
      </c>
      <c r="V81" s="18">
        <v>76</v>
      </c>
      <c r="W81" s="17">
        <v>2569</v>
      </c>
      <c r="X81" s="18">
        <v>2156</v>
      </c>
      <c r="Y81" s="18">
        <v>322</v>
      </c>
      <c r="Z81" s="18">
        <v>0</v>
      </c>
      <c r="AA81" s="18">
        <v>0</v>
      </c>
      <c r="AB81" s="18">
        <v>53</v>
      </c>
      <c r="AC81" s="18">
        <v>38</v>
      </c>
      <c r="AD81" s="17">
        <v>6234</v>
      </c>
      <c r="AE81" s="18">
        <v>4216</v>
      </c>
      <c r="AF81" s="18">
        <v>469</v>
      </c>
      <c r="AG81" s="18">
        <v>51</v>
      </c>
      <c r="AH81" s="18">
        <v>14</v>
      </c>
      <c r="AI81" s="18">
        <v>206</v>
      </c>
      <c r="AJ81" s="22">
        <v>1278</v>
      </c>
      <c r="AK81" s="17">
        <v>9832</v>
      </c>
      <c r="AL81" s="18">
        <v>4590</v>
      </c>
      <c r="AM81" s="18">
        <v>900</v>
      </c>
      <c r="AN81" s="18">
        <v>140</v>
      </c>
      <c r="AO81" s="18">
        <v>28</v>
      </c>
      <c r="AP81" s="18">
        <v>505</v>
      </c>
      <c r="AQ81" s="22">
        <v>3669</v>
      </c>
      <c r="AR81" s="17">
        <v>9369.3257589906825</v>
      </c>
      <c r="AS81" s="18">
        <v>4694.8578653611285</v>
      </c>
      <c r="AT81" s="18">
        <v>1863.2149044380574</v>
      </c>
      <c r="AU81" s="18">
        <v>267.27143892866263</v>
      </c>
      <c r="AV81" s="18">
        <v>61.349194621039445</v>
      </c>
      <c r="AW81" s="18">
        <v>850.87282230993662</v>
      </c>
      <c r="AX81" s="22">
        <v>1631.7595333318604</v>
      </c>
    </row>
    <row r="82" spans="1:163" s="12" customFormat="1" ht="12.75" customHeight="1">
      <c r="A82" s="20" t="s">
        <v>84</v>
      </c>
      <c r="B82" s="17">
        <f t="shared" ref="B82:H82" si="31">SUM(B83:B84)</f>
        <v>3600</v>
      </c>
      <c r="C82" s="17">
        <f t="shared" si="31"/>
        <v>3265</v>
      </c>
      <c r="D82" s="17">
        <f t="shared" si="31"/>
        <v>235</v>
      </c>
      <c r="E82" s="17">
        <f t="shared" si="31"/>
        <v>45</v>
      </c>
      <c r="F82" s="17">
        <f t="shared" si="31"/>
        <v>5</v>
      </c>
      <c r="G82" s="17">
        <f t="shared" si="31"/>
        <v>35</v>
      </c>
      <c r="H82" s="17">
        <f t="shared" si="31"/>
        <v>15</v>
      </c>
      <c r="I82" s="17">
        <f>+J82+K82+L82+M82+N82+O82</f>
        <v>3134</v>
      </c>
      <c r="J82" s="17">
        <f t="shared" ref="J82:O82" si="32">+J83+J84</f>
        <v>2812</v>
      </c>
      <c r="K82" s="17">
        <f t="shared" si="32"/>
        <v>177</v>
      </c>
      <c r="L82" s="17">
        <f t="shared" si="32"/>
        <v>42</v>
      </c>
      <c r="M82" s="17">
        <f t="shared" si="32"/>
        <v>0</v>
      </c>
      <c r="N82" s="17">
        <f t="shared" si="32"/>
        <v>75</v>
      </c>
      <c r="O82" s="17">
        <f t="shared" si="32"/>
        <v>28</v>
      </c>
      <c r="P82" s="17">
        <v>3315</v>
      </c>
      <c r="Q82" s="17">
        <v>3074</v>
      </c>
      <c r="R82" s="17">
        <v>134</v>
      </c>
      <c r="S82" s="17">
        <v>60</v>
      </c>
      <c r="T82" s="17">
        <v>1</v>
      </c>
      <c r="U82" s="17">
        <v>33</v>
      </c>
      <c r="V82" s="17">
        <v>13</v>
      </c>
      <c r="W82" s="17">
        <v>1097</v>
      </c>
      <c r="X82" s="17">
        <v>928</v>
      </c>
      <c r="Y82" s="17">
        <v>102</v>
      </c>
      <c r="Z82" s="17">
        <v>8</v>
      </c>
      <c r="AA82" s="17">
        <v>0</v>
      </c>
      <c r="AB82" s="17">
        <v>46</v>
      </c>
      <c r="AC82" s="17">
        <v>13</v>
      </c>
      <c r="AD82" s="17">
        <v>1650</v>
      </c>
      <c r="AE82" s="17">
        <v>1124</v>
      </c>
      <c r="AF82" s="17">
        <v>194</v>
      </c>
      <c r="AG82" s="17">
        <v>38</v>
      </c>
      <c r="AH82" s="17">
        <v>12</v>
      </c>
      <c r="AI82" s="17">
        <v>86</v>
      </c>
      <c r="AJ82" s="17">
        <v>196</v>
      </c>
      <c r="AK82" s="17">
        <v>4422</v>
      </c>
      <c r="AL82" s="17">
        <v>2930</v>
      </c>
      <c r="AM82" s="17">
        <v>555</v>
      </c>
      <c r="AN82" s="17">
        <v>179</v>
      </c>
      <c r="AO82" s="17">
        <v>12</v>
      </c>
      <c r="AP82" s="17">
        <v>309</v>
      </c>
      <c r="AQ82" s="17">
        <v>437</v>
      </c>
      <c r="AR82" s="17">
        <v>5864.0590677418804</v>
      </c>
      <c r="AS82" s="17">
        <v>3876.277716224281</v>
      </c>
      <c r="AT82" s="17">
        <v>884.30947200167986</v>
      </c>
      <c r="AU82" s="17">
        <v>349.43742107194487</v>
      </c>
      <c r="AV82" s="17">
        <v>22.965632587643682</v>
      </c>
      <c r="AW82" s="17">
        <v>449.68294121916767</v>
      </c>
      <c r="AX82" s="17">
        <v>281.38588463716343</v>
      </c>
    </row>
    <row r="83" spans="1:163" ht="12.75" customHeight="1">
      <c r="A83" s="16" t="s">
        <v>85</v>
      </c>
      <c r="B83" s="17">
        <f>SUM(C83:H83)</f>
        <v>2327</v>
      </c>
      <c r="C83" s="23">
        <v>2147</v>
      </c>
      <c r="D83" s="23">
        <v>110</v>
      </c>
      <c r="E83" s="18">
        <v>20</v>
      </c>
      <c r="F83" s="18">
        <v>5</v>
      </c>
      <c r="G83" s="18">
        <v>35</v>
      </c>
      <c r="H83" s="18">
        <v>10</v>
      </c>
      <c r="I83" s="17">
        <f>+J83+K83+L83+M83+N83+O83</f>
        <v>1239</v>
      </c>
      <c r="J83" s="23">
        <v>1078</v>
      </c>
      <c r="K83" s="23">
        <v>93</v>
      </c>
      <c r="L83" s="23">
        <v>16</v>
      </c>
      <c r="M83" s="23">
        <v>0</v>
      </c>
      <c r="N83" s="23">
        <v>41</v>
      </c>
      <c r="O83" s="23">
        <v>11</v>
      </c>
      <c r="P83" s="19">
        <v>1695</v>
      </c>
      <c r="Q83" s="18">
        <v>1604</v>
      </c>
      <c r="R83" s="18">
        <v>45</v>
      </c>
      <c r="S83" s="18">
        <v>28</v>
      </c>
      <c r="T83" s="18">
        <v>0</v>
      </c>
      <c r="U83" s="18">
        <v>14</v>
      </c>
      <c r="V83" s="18">
        <v>4</v>
      </c>
      <c r="W83" s="17">
        <v>572</v>
      </c>
      <c r="X83" s="18">
        <v>495</v>
      </c>
      <c r="Y83" s="18">
        <v>64</v>
      </c>
      <c r="Z83" s="18">
        <v>0</v>
      </c>
      <c r="AA83" s="18">
        <v>0</v>
      </c>
      <c r="AB83" s="18">
        <v>12</v>
      </c>
      <c r="AC83" s="18">
        <v>1</v>
      </c>
      <c r="AD83" s="17">
        <v>343</v>
      </c>
      <c r="AE83" s="23">
        <v>244</v>
      </c>
      <c r="AF83" s="23">
        <v>49</v>
      </c>
      <c r="AG83" s="23">
        <v>1</v>
      </c>
      <c r="AH83" s="23">
        <v>2</v>
      </c>
      <c r="AI83" s="23">
        <v>21</v>
      </c>
      <c r="AJ83" s="22">
        <v>26</v>
      </c>
      <c r="AK83" s="17">
        <v>1235</v>
      </c>
      <c r="AL83" s="23">
        <v>928</v>
      </c>
      <c r="AM83" s="23">
        <v>99</v>
      </c>
      <c r="AN83" s="23">
        <v>21</v>
      </c>
      <c r="AO83" s="23">
        <v>2</v>
      </c>
      <c r="AP83" s="23">
        <v>112</v>
      </c>
      <c r="AQ83" s="22">
        <v>73</v>
      </c>
      <c r="AR83" s="17">
        <v>1897.2506128619921</v>
      </c>
      <c r="AS83" s="23">
        <v>1493.0558027808779</v>
      </c>
      <c r="AT83" s="23">
        <v>123.12212361233045</v>
      </c>
      <c r="AU83" s="23">
        <v>54.724876397688512</v>
      </c>
      <c r="AV83" s="23">
        <v>5.0452554850447049</v>
      </c>
      <c r="AW83" s="23">
        <v>169.35119575399403</v>
      </c>
      <c r="AX83" s="22">
        <v>51.951358832056449</v>
      </c>
    </row>
    <row r="84" spans="1:163" ht="12.75" customHeight="1">
      <c r="A84" s="24" t="s">
        <v>86</v>
      </c>
      <c r="B84" s="25">
        <f>SUM(C84:H84)</f>
        <v>1273</v>
      </c>
      <c r="C84" s="26">
        <v>1118</v>
      </c>
      <c r="D84" s="26">
        <v>125</v>
      </c>
      <c r="E84" s="26">
        <v>25</v>
      </c>
      <c r="F84" s="26">
        <v>0</v>
      </c>
      <c r="G84" s="26">
        <v>0</v>
      </c>
      <c r="H84" s="26">
        <v>5</v>
      </c>
      <c r="I84" s="25">
        <f>+J84+K84+L84+M84+N84+O84</f>
        <v>1895</v>
      </c>
      <c r="J84" s="26">
        <v>1734</v>
      </c>
      <c r="K84" s="26">
        <v>84</v>
      </c>
      <c r="L84" s="26">
        <v>26</v>
      </c>
      <c r="M84" s="26">
        <v>0</v>
      </c>
      <c r="N84" s="26">
        <v>34</v>
      </c>
      <c r="O84" s="26">
        <v>17</v>
      </c>
      <c r="P84" s="27">
        <v>1620</v>
      </c>
      <c r="Q84" s="26">
        <v>1470</v>
      </c>
      <c r="R84" s="26">
        <v>89</v>
      </c>
      <c r="S84" s="26">
        <v>32</v>
      </c>
      <c r="T84" s="26">
        <v>1</v>
      </c>
      <c r="U84" s="26">
        <v>19</v>
      </c>
      <c r="V84" s="26">
        <v>9</v>
      </c>
      <c r="W84" s="25">
        <v>525</v>
      </c>
      <c r="X84" s="26">
        <v>433</v>
      </c>
      <c r="Y84" s="26">
        <v>38</v>
      </c>
      <c r="Z84" s="26">
        <v>8</v>
      </c>
      <c r="AA84" s="26">
        <v>0</v>
      </c>
      <c r="AB84" s="26">
        <v>34</v>
      </c>
      <c r="AC84" s="26">
        <v>12</v>
      </c>
      <c r="AD84" s="25">
        <v>1307</v>
      </c>
      <c r="AE84" s="26">
        <v>880</v>
      </c>
      <c r="AF84" s="26">
        <v>145</v>
      </c>
      <c r="AG84" s="26">
        <v>37</v>
      </c>
      <c r="AH84" s="26">
        <v>10</v>
      </c>
      <c r="AI84" s="26">
        <v>65</v>
      </c>
      <c r="AJ84" s="28">
        <v>170</v>
      </c>
      <c r="AK84" s="25">
        <v>3187</v>
      </c>
      <c r="AL84" s="26">
        <v>2002</v>
      </c>
      <c r="AM84" s="26">
        <v>456</v>
      </c>
      <c r="AN84" s="26">
        <v>158</v>
      </c>
      <c r="AO84" s="26">
        <v>10</v>
      </c>
      <c r="AP84" s="26">
        <v>197</v>
      </c>
      <c r="AQ84" s="28">
        <v>364</v>
      </c>
      <c r="AR84" s="25">
        <v>3966.8084548798874</v>
      </c>
      <c r="AS84" s="26">
        <v>2383.2219134434026</v>
      </c>
      <c r="AT84" s="26">
        <v>761.18734838934938</v>
      </c>
      <c r="AU84" s="26">
        <v>294.71254467425643</v>
      </c>
      <c r="AV84" s="26">
        <v>17.920377102598977</v>
      </c>
      <c r="AW84" s="26">
        <v>280.33174546517364</v>
      </c>
      <c r="AX84" s="28">
        <v>229.43452580510694</v>
      </c>
    </row>
    <row r="85" spans="1:163" ht="12.75" customHeight="1">
      <c r="A85" s="29" t="s">
        <v>87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163" ht="12.75" customHeight="1">
      <c r="A86" s="29" t="s">
        <v>88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AS86" s="32"/>
      <c r="AT86" s="32"/>
      <c r="AU86" s="32"/>
      <c r="AV86" s="32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</row>
    <row r="87" spans="1:16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16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16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16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1"/>
      <c r="AS90" s="1"/>
      <c r="AT90" s="1"/>
      <c r="AU90" s="1"/>
      <c r="AV90" s="1"/>
    </row>
    <row r="91" spans="1:16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16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16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16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16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16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34:48"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34:48"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34:48"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34:48"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34:48">
      <c r="AU101" s="1"/>
      <c r="AV101" s="1"/>
    </row>
    <row r="102" spans="34:48">
      <c r="AU102" s="1"/>
      <c r="AV102" s="1"/>
    </row>
    <row r="103" spans="34:48">
      <c r="AU103" s="1"/>
      <c r="AV103" s="1"/>
    </row>
    <row r="118" spans="16:43"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22" spans="16:43">
      <c r="P122" s="37"/>
      <c r="Q122" s="36"/>
      <c r="R122" s="36"/>
      <c r="S122" s="36"/>
      <c r="T122" s="36"/>
      <c r="U122" s="36"/>
      <c r="V122" s="36"/>
      <c r="W122" s="37"/>
      <c r="X122" s="36"/>
      <c r="Y122" s="36"/>
      <c r="Z122" s="36"/>
      <c r="AA122" s="36"/>
      <c r="AB122" s="36"/>
      <c r="AC122" s="36"/>
      <c r="AD122" s="37"/>
      <c r="AE122" s="36"/>
      <c r="AF122" s="36"/>
      <c r="AG122" s="36"/>
      <c r="AH122" s="36"/>
      <c r="AI122" s="36"/>
      <c r="AJ122" s="36"/>
      <c r="AK122" s="37"/>
      <c r="AL122" s="36"/>
      <c r="AM122" s="36"/>
      <c r="AN122" s="36"/>
      <c r="AO122" s="36"/>
      <c r="AP122" s="36"/>
      <c r="AQ122" s="36"/>
    </row>
    <row r="123" spans="16:43">
      <c r="R123" s="38" t="s">
        <v>89</v>
      </c>
      <c r="Y123" s="38" t="s">
        <v>89</v>
      </c>
      <c r="AF123" s="38" t="s">
        <v>89</v>
      </c>
      <c r="AM123" s="38" t="s">
        <v>89</v>
      </c>
    </row>
  </sheetData>
  <mergeCells count="9">
    <mergeCell ref="AR3:AX3"/>
    <mergeCell ref="A1:AX1"/>
    <mergeCell ref="AD3:AJ3"/>
    <mergeCell ref="AK3:AQ3"/>
    <mergeCell ref="A3:A4"/>
    <mergeCell ref="B3:H3"/>
    <mergeCell ref="I3:O3"/>
    <mergeCell ref="P3:V3"/>
    <mergeCell ref="W3:AC3"/>
  </mergeCells>
  <pageMargins left="0.7" right="0.7" top="0.75" bottom="0.75" header="0.3" footer="0.3"/>
  <ignoredErrors>
    <ignoredError sqref="B9 I9 I17 I36 I47 B74 B82 I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3.9-08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Altagracia De Lancer Reyes</dc:creator>
  <cp:lastModifiedBy>Elba Altagracia De Lancer Reyes</cp:lastModifiedBy>
  <dcterms:created xsi:type="dcterms:W3CDTF">2023-07-05T18:48:14Z</dcterms:created>
  <dcterms:modified xsi:type="dcterms:W3CDTF">2024-01-30T16:13:33Z</dcterms:modified>
</cp:coreProperties>
</file>