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Y:\Arch-Piso-9\Nomina Contraloria\NOMINAS SASP 2024\PORTAL DE TRANSPARENCIA 2024\AGOSTO\"/>
    </mc:Choice>
  </mc:AlternateContent>
  <xr:revisionPtr revIDLastSave="0" documentId="13_ncr:1_{53CD5A5D-4D65-4D8C-B302-68174ABE630F}" xr6:coauthVersionLast="47" xr6:coauthVersionMax="47" xr10:uidLastSave="{00000000-0000-0000-0000-000000000000}"/>
  <bookViews>
    <workbookView xWindow="-120" yWindow="-120" windowWidth="29040" windowHeight="15720" tabRatio="204" xr2:uid="{00000000-000D-0000-FFFF-FFFF00000000}"/>
  </bookViews>
  <sheets>
    <sheet name="Temporales" sheetId="1" r:id="rId1"/>
  </sheets>
  <definedNames>
    <definedName name="_xlnm._FilterDatabase" localSheetId="0" hidden="1">Temporales!$I$7:$J$99</definedName>
    <definedName name="_xlnm.Print_Area" localSheetId="0">Temporales!$A$1:$O$118</definedName>
    <definedName name="_xlnm.Print_Titles" localSheetId="0">Temporales!$1:$8</definedName>
    <definedName name="Z_204BDDCD_F0EA_4D68_8827_ED13C8623E2D_.wvu.Cols" localSheetId="0" hidden="1">Temporales!$BB:$BB</definedName>
    <definedName name="Z_204BDDCD_F0EA_4D68_8827_ED13C8623E2D_.wvu.FilterData" localSheetId="0" hidden="1">Temporales!$B$9:$O$118</definedName>
    <definedName name="Z_204BDDCD_F0EA_4D68_8827_ED13C8623E2D_.wvu.PrintArea" localSheetId="0" hidden="1">Temporales!$B$1:$O$112</definedName>
    <definedName name="Z_204BDDCD_F0EA_4D68_8827_ED13C8623E2D_.wvu.PrintTitles" localSheetId="0" hidden="1">Temporales!$1:$8</definedName>
  </definedNames>
  <calcPr calcId="191029"/>
  <customWorkbookViews>
    <customWorkbookView name="68" guid="{204BDDCD-F0EA-4D68-8827-ED13C8623E2D}" maximized="1" xWindow="-8" yWindow="-8" windowWidth="1296" windowHeight="1000" tabRatio="204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99" i="1" l="1"/>
  <c r="L43" i="1"/>
  <c r="J43" i="1"/>
  <c r="N43" i="1" s="1"/>
  <c r="O43" i="1" s="1"/>
  <c r="J42" i="1"/>
  <c r="N42" i="1" s="1"/>
  <c r="O42" i="1" s="1"/>
  <c r="L42" i="1"/>
  <c r="M99" i="1" l="1"/>
  <c r="K99" i="1"/>
  <c r="L29" i="1"/>
  <c r="J29" i="1"/>
  <c r="J39" i="1"/>
  <c r="L39" i="1"/>
  <c r="L40" i="1"/>
  <c r="L34" i="1"/>
  <c r="J34" i="1"/>
  <c r="J35" i="1"/>
  <c r="J12" i="1"/>
  <c r="L33" i="1"/>
  <c r="L35" i="1"/>
  <c r="L32" i="1"/>
  <c r="L13" i="1"/>
  <c r="L12" i="1"/>
  <c r="J36" i="1"/>
  <c r="L68" i="1"/>
  <c r="L95" i="1"/>
  <c r="N34" i="1" l="1"/>
  <c r="O34" i="1" s="1"/>
  <c r="N12" i="1"/>
  <c r="O12" i="1" s="1"/>
  <c r="N39" i="1"/>
  <c r="O39" i="1" s="1"/>
  <c r="N29" i="1"/>
  <c r="O29" i="1" s="1"/>
  <c r="N35" i="1"/>
  <c r="O35" i="1" s="1"/>
  <c r="L92" i="1"/>
  <c r="J20" i="1" l="1"/>
  <c r="L20" i="1"/>
  <c r="J14" i="1"/>
  <c r="L14" i="1"/>
  <c r="L62" i="1"/>
  <c r="J62" i="1"/>
  <c r="J57" i="1"/>
  <c r="J38" i="1"/>
  <c r="L38" i="1"/>
  <c r="J15" i="1"/>
  <c r="L15" i="1"/>
  <c r="L10" i="1"/>
  <c r="J17" i="1"/>
  <c r="L9" i="1"/>
  <c r="L11" i="1"/>
  <c r="L16" i="1"/>
  <c r="L17" i="1"/>
  <c r="L18" i="1"/>
  <c r="L19" i="1"/>
  <c r="L21" i="1"/>
  <c r="L22" i="1"/>
  <c r="L23" i="1"/>
  <c r="L24" i="1"/>
  <c r="L25" i="1"/>
  <c r="L26" i="1"/>
  <c r="L27" i="1"/>
  <c r="L28" i="1"/>
  <c r="L30" i="1"/>
  <c r="L31" i="1"/>
  <c r="L36" i="1"/>
  <c r="L37" i="1"/>
  <c r="L41" i="1"/>
  <c r="L44" i="1"/>
  <c r="L45" i="1"/>
  <c r="L46" i="1"/>
  <c r="L47" i="1"/>
  <c r="L48" i="1"/>
  <c r="L49" i="1"/>
  <c r="L50" i="1"/>
  <c r="L51" i="1"/>
  <c r="L54" i="1"/>
  <c r="L55" i="1"/>
  <c r="L56" i="1"/>
  <c r="L57" i="1"/>
  <c r="L58" i="1"/>
  <c r="L59" i="1"/>
  <c r="L53" i="1"/>
  <c r="L60" i="1"/>
  <c r="L61" i="1"/>
  <c r="L63" i="1"/>
  <c r="L64" i="1"/>
  <c r="L65" i="1"/>
  <c r="L66" i="1"/>
  <c r="L67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3" i="1"/>
  <c r="L94" i="1"/>
  <c r="L96" i="1"/>
  <c r="L97" i="1"/>
  <c r="L98" i="1"/>
  <c r="J88" i="1"/>
  <c r="J10" i="1"/>
  <c r="J11" i="1"/>
  <c r="J13" i="1"/>
  <c r="N13" i="1" s="1"/>
  <c r="O13" i="1" s="1"/>
  <c r="J16" i="1"/>
  <c r="J18" i="1"/>
  <c r="J19" i="1"/>
  <c r="J21" i="1"/>
  <c r="J22" i="1"/>
  <c r="J23" i="1"/>
  <c r="J24" i="1"/>
  <c r="J26" i="1"/>
  <c r="J27" i="1"/>
  <c r="J28" i="1"/>
  <c r="J30" i="1"/>
  <c r="J31" i="1"/>
  <c r="J32" i="1"/>
  <c r="J33" i="1"/>
  <c r="N33" i="1" s="1"/>
  <c r="J37" i="1"/>
  <c r="J40" i="1"/>
  <c r="J41" i="1"/>
  <c r="J44" i="1"/>
  <c r="J45" i="1"/>
  <c r="J46" i="1"/>
  <c r="J47" i="1"/>
  <c r="J48" i="1"/>
  <c r="J49" i="1"/>
  <c r="J50" i="1"/>
  <c r="J51" i="1"/>
  <c r="J52" i="1"/>
  <c r="J54" i="1"/>
  <c r="J55" i="1"/>
  <c r="J56" i="1"/>
  <c r="J58" i="1"/>
  <c r="J59" i="1"/>
  <c r="J53" i="1"/>
  <c r="J60" i="1"/>
  <c r="J61" i="1"/>
  <c r="J63" i="1"/>
  <c r="J64" i="1"/>
  <c r="J65" i="1"/>
  <c r="J66" i="1"/>
  <c r="J67" i="1"/>
  <c r="J68" i="1"/>
  <c r="N68" i="1" s="1"/>
  <c r="J69" i="1"/>
  <c r="J70" i="1"/>
  <c r="J71" i="1"/>
  <c r="J72" i="1"/>
  <c r="J73" i="1"/>
  <c r="J74" i="1"/>
  <c r="J75" i="1"/>
  <c r="J76" i="1"/>
  <c r="J77" i="1"/>
  <c r="J78" i="1"/>
  <c r="N78" i="1" s="1"/>
  <c r="J79" i="1"/>
  <c r="J80" i="1"/>
  <c r="J81" i="1"/>
  <c r="J82" i="1"/>
  <c r="J83" i="1"/>
  <c r="J84" i="1"/>
  <c r="J85" i="1"/>
  <c r="J86" i="1"/>
  <c r="J87" i="1"/>
  <c r="J89" i="1"/>
  <c r="J90" i="1"/>
  <c r="J91" i="1"/>
  <c r="J92" i="1"/>
  <c r="N92" i="1" s="1"/>
  <c r="J93" i="1"/>
  <c r="J94" i="1"/>
  <c r="J95" i="1"/>
  <c r="J96" i="1"/>
  <c r="J97" i="1"/>
  <c r="J98" i="1"/>
  <c r="J9" i="1"/>
  <c r="J99" i="1" s="1"/>
  <c r="N98" i="1" l="1"/>
  <c r="N28" i="1"/>
  <c r="L99" i="1"/>
  <c r="N86" i="1"/>
  <c r="N75" i="1"/>
  <c r="N49" i="1"/>
  <c r="N58" i="1"/>
  <c r="N32" i="1"/>
  <c r="N65" i="1"/>
  <c r="N16" i="1"/>
  <c r="N21" i="1"/>
  <c r="N45" i="1"/>
  <c r="N22" i="1"/>
  <c r="N41" i="1"/>
  <c r="O41" i="1" s="1"/>
  <c r="N69" i="1"/>
  <c r="N55" i="1"/>
  <c r="N91" i="1"/>
  <c r="N77" i="1"/>
  <c r="N89" i="1"/>
  <c r="N38" i="1"/>
  <c r="O38" i="1" s="1"/>
  <c r="N63" i="1"/>
  <c r="N94" i="1"/>
  <c r="N81" i="1"/>
  <c r="N84" i="1"/>
  <c r="N82" i="1"/>
  <c r="N93" i="1"/>
  <c r="N53" i="1"/>
  <c r="N80" i="1"/>
  <c r="N71" i="1"/>
  <c r="N59" i="1"/>
  <c r="N96" i="1"/>
  <c r="N60" i="1"/>
  <c r="N72" i="1"/>
  <c r="N48" i="1"/>
  <c r="N31" i="1"/>
  <c r="N11" i="1"/>
  <c r="N26" i="1"/>
  <c r="O26" i="1" s="1"/>
  <c r="N90" i="1"/>
  <c r="N47" i="1"/>
  <c r="N44" i="1"/>
  <c r="N27" i="1"/>
  <c r="N57" i="1"/>
  <c r="N67" i="1"/>
  <c r="N62" i="1"/>
  <c r="O62" i="1" s="1"/>
  <c r="N88" i="1"/>
  <c r="N30" i="1"/>
  <c r="N19" i="1"/>
  <c r="N79" i="1"/>
  <c r="N70" i="1"/>
  <c r="N24" i="1"/>
  <c r="N51" i="1"/>
  <c r="N36" i="1"/>
  <c r="N95" i="1"/>
  <c r="N83" i="1"/>
  <c r="N73" i="1"/>
  <c r="N61" i="1"/>
  <c r="O61" i="1" s="1"/>
  <c r="N50" i="1"/>
  <c r="N23" i="1"/>
  <c r="N17" i="1"/>
  <c r="N15" i="1"/>
  <c r="O15" i="1" s="1"/>
  <c r="N46" i="1"/>
  <c r="N18" i="1"/>
  <c r="N56" i="1"/>
  <c r="N9" i="1"/>
  <c r="N87" i="1"/>
  <c r="N76" i="1"/>
  <c r="N66" i="1"/>
  <c r="N10" i="1"/>
  <c r="O10" i="1" s="1"/>
  <c r="N54" i="1"/>
  <c r="N40" i="1"/>
  <c r="O40" i="1" s="1"/>
  <c r="N97" i="1"/>
  <c r="N85" i="1"/>
  <c r="N74" i="1"/>
  <c r="N64" i="1"/>
  <c r="N52" i="1"/>
  <c r="N37" i="1"/>
  <c r="O37" i="1" s="1"/>
  <c r="N25" i="1"/>
  <c r="O25" i="1" s="1"/>
  <c r="N14" i="1"/>
  <c r="O14" i="1" s="1"/>
  <c r="N20" i="1"/>
  <c r="O20" i="1" s="1"/>
  <c r="N99" i="1" l="1"/>
  <c r="O9" i="1"/>
  <c r="O18" i="1"/>
  <c r="O93" i="1" l="1"/>
  <c r="O51" i="1" l="1"/>
  <c r="O52" i="1"/>
  <c r="O71" i="1" l="1"/>
  <c r="O69" i="1"/>
  <c r="O78" i="1"/>
  <c r="O81" i="1" l="1"/>
  <c r="O80" i="1"/>
  <c r="O79" i="1"/>
  <c r="O74" i="1" l="1"/>
  <c r="O58" i="1"/>
  <c r="O57" i="1"/>
  <c r="O56" i="1"/>
  <c r="O48" i="1"/>
  <c r="O92" i="1"/>
  <c r="O76" i="1" l="1"/>
  <c r="O75" i="1"/>
  <c r="O70" i="1"/>
  <c r="O60" i="1" l="1"/>
  <c r="O11" i="1" l="1"/>
  <c r="O16" i="1"/>
  <c r="O17" i="1"/>
  <c r="O19" i="1"/>
  <c r="O21" i="1"/>
  <c r="O22" i="1"/>
  <c r="O23" i="1"/>
  <c r="O24" i="1"/>
  <c r="O27" i="1"/>
  <c r="O28" i="1"/>
  <c r="O30" i="1"/>
  <c r="O31" i="1"/>
  <c r="O32" i="1"/>
  <c r="O33" i="1"/>
  <c r="O36" i="1"/>
  <c r="O44" i="1"/>
  <c r="O45" i="1"/>
  <c r="O46" i="1"/>
  <c r="O47" i="1"/>
  <c r="O49" i="1"/>
  <c r="O50" i="1"/>
  <c r="O54" i="1"/>
  <c r="O55" i="1"/>
  <c r="O59" i="1"/>
  <c r="O53" i="1"/>
  <c r="O64" i="1"/>
  <c r="O65" i="1"/>
  <c r="O66" i="1"/>
  <c r="O67" i="1"/>
  <c r="O68" i="1"/>
  <c r="O77" i="1"/>
  <c r="O72" i="1"/>
  <c r="O73" i="1"/>
  <c r="O82" i="1"/>
  <c r="O83" i="1"/>
  <c r="O84" i="1"/>
  <c r="O85" i="1"/>
  <c r="O86" i="1"/>
  <c r="O87" i="1"/>
  <c r="O88" i="1"/>
  <c r="O89" i="1"/>
  <c r="O90" i="1"/>
  <c r="O91" i="1"/>
  <c r="O94" i="1"/>
  <c r="O95" i="1"/>
  <c r="O97" i="1"/>
  <c r="O98" i="1"/>
  <c r="O96" i="1" l="1"/>
  <c r="O63" i="1" l="1"/>
  <c r="O99" i="1" s="1"/>
</calcChain>
</file>

<file path=xl/sharedStrings.xml><?xml version="1.0" encoding="utf-8"?>
<sst xmlns="http://schemas.openxmlformats.org/spreadsheetml/2006/main" count="561" uniqueCount="241">
  <si>
    <t>Cargo</t>
  </si>
  <si>
    <t>AFP</t>
  </si>
  <si>
    <t>ISR</t>
  </si>
  <si>
    <t>SFS</t>
  </si>
  <si>
    <t>Otros Desc.</t>
  </si>
  <si>
    <t>Total Desc.</t>
  </si>
  <si>
    <t>Neto</t>
  </si>
  <si>
    <t>Sueldo Bruto</t>
  </si>
  <si>
    <t>OFICINA NACIONAL DE ESTADÍSTICA</t>
  </si>
  <si>
    <t>Santo Domingo, República Dominicana</t>
  </si>
  <si>
    <t>MINISTERIO DE ECONOMÍA, PLANIFICACIÓN Y DESARROLLO</t>
  </si>
  <si>
    <t>Fecha de Inicio</t>
  </si>
  <si>
    <t>Nombre</t>
  </si>
  <si>
    <t>LIZZY ALEXANDRA FRIAS NUÑEZ</t>
  </si>
  <si>
    <t>DEPARTAMENTO DE RECURSOS HUMANOS - ONE</t>
  </si>
  <si>
    <t>AMADA RAMONA MARTINEZ FERREIRAS</t>
  </si>
  <si>
    <t>CLARIBEL VIZCAINO PEGUERO</t>
  </si>
  <si>
    <t>YAJAIRA ANTONIA FELIZ RAMIREZ</t>
  </si>
  <si>
    <t>CRISTINA CABRERA PEREZ</t>
  </si>
  <si>
    <t>DIRECCION DE ESTADISTICAS ECONOMICAS- ONE</t>
  </si>
  <si>
    <t>RAUL EMILIO DESENA GALARZA</t>
  </si>
  <si>
    <t>PERLA MASSIEL ROSARIO FABIAN</t>
  </si>
  <si>
    <t>LEYDA ALTAGRACIA DAMBLAU</t>
  </si>
  <si>
    <t>DIOSMARY ELIZABETH VALLEJO ACOSTA</t>
  </si>
  <si>
    <t>HANSEL ARMANDO DIAZ DIAZ</t>
  </si>
  <si>
    <t>CORINA DEL CARMEN MENA MENA</t>
  </si>
  <si>
    <t>TECNICO CONTABILIDAD</t>
  </si>
  <si>
    <t>NATHALIE GUZMAN BENCOSME</t>
  </si>
  <si>
    <t>DEPARTAMENTO DE PLANIFICACION Y DESARROLLO - ONE</t>
  </si>
  <si>
    <t>MADELIN DE LEON CONTRERAS</t>
  </si>
  <si>
    <t>DIVISION DE INVESTIGACIONES- ONE</t>
  </si>
  <si>
    <t>ANDRI MONTERO MONTERO</t>
  </si>
  <si>
    <t>MARIEL MEJIA GENAO</t>
  </si>
  <si>
    <t>LEIDY IVELISSE VENTURA DELBA</t>
  </si>
  <si>
    <t>ANDY RAFAEL PORTORREAL RODRIGUEZ</t>
  </si>
  <si>
    <t>DIVISION DE RECLUTAMIENTO Y SELECCIÓN Y ORGANIZACIÓN DEL TRABAJO- ONE</t>
  </si>
  <si>
    <t>KEDMAY TANIA KLINGER BALMASEDA</t>
  </si>
  <si>
    <t>DIVISION DE EVALUACION DEL DESEMPEÑO Y CAPACITACION- ONE</t>
  </si>
  <si>
    <t>ESCUELA NACIONAL DE ESTADISTICA- ONE</t>
  </si>
  <si>
    <t>DEPARTAMENTO ADMINISTRATIVO - ONE</t>
  </si>
  <si>
    <t>VIANKA ELIZABETH ABREU PEÑA</t>
  </si>
  <si>
    <t>DEPARTAMENTO DE COMPRAS Y CONTRATACIONES- ONE</t>
  </si>
  <si>
    <t>DIVISION DE CONTABILIDAD - ONE</t>
  </si>
  <si>
    <t>DEPARTAMENTO DE ESTADISTICAS AMBIENTALES- ONE</t>
  </si>
  <si>
    <t>DEPARTAMENTO DE ESTADISTICAS COYUNTURALES- ONE</t>
  </si>
  <si>
    <t>DIVISION DE DIRECTORIOS- ONE</t>
  </si>
  <si>
    <t>JORGE LUIS VARGAS MARTINEZ</t>
  </si>
  <si>
    <t>M</t>
  </si>
  <si>
    <t>F</t>
  </si>
  <si>
    <t>LUIS MANUEL PEÑA SEGURA</t>
  </si>
  <si>
    <t xml:space="preserve">LORENY TORRES KING </t>
  </si>
  <si>
    <t>ISMAEL BAUTISTA ROMERO</t>
  </si>
  <si>
    <t>DIVINA ROSARIO BERNARD ESPINAL</t>
  </si>
  <si>
    <t>NANCY  MERCEDES MORA ALCANTARA</t>
  </si>
  <si>
    <t>DIVISION DE ESTADISTICAS DE COMERCIO EXTERIOR- ONE</t>
  </si>
  <si>
    <t>LUIS MANUEL ALBURQUERQUE SEGURA</t>
  </si>
  <si>
    <t>DIVISION DE PRESUPUESTO-ONE</t>
  </si>
  <si>
    <t>JACMAEL LINARES GOMEZ</t>
  </si>
  <si>
    <t xml:space="preserve">JOSE ANTONIO DIAZ RAMIREZ </t>
  </si>
  <si>
    <t>RODOLFO GABRIEL JIMENEZ ARIAS</t>
  </si>
  <si>
    <t xml:space="preserve">SILL NATANAEL BATISTA PERDOMO </t>
  </si>
  <si>
    <t>Genero</t>
  </si>
  <si>
    <t>DIVISION DE ADMINISTRACION DE SERVICIOS TIC- ONE</t>
  </si>
  <si>
    <t>RAVEL ELIAS DOMINGUEZ MEDINA</t>
  </si>
  <si>
    <t>DIVISION DE OPERACIONES DE ENCUESTA-ONE</t>
  </si>
  <si>
    <t>EDUARDO MIGUEL CACERES ROQUE</t>
  </si>
  <si>
    <t>CESIMARLIN ALTAGRACIA PEÑA MEJIA</t>
  </si>
  <si>
    <t>CARLOS ALFREDO SOSA DE LA CRUZ</t>
  </si>
  <si>
    <t>N/A</t>
  </si>
  <si>
    <t xml:space="preserve">IDANNA SANCHEZ ENCARNACION </t>
  </si>
  <si>
    <t>DEPARTAMENTO DE DESARROLLO E IMPLEMENTACION DE SISTEMAS-ONE</t>
  </si>
  <si>
    <t xml:space="preserve">FERMIN ANTONIO AMADOR FELIZ </t>
  </si>
  <si>
    <t xml:space="preserve">LUIS ARIEL ALEJO APONTE </t>
  </si>
  <si>
    <t xml:space="preserve">DIRECCION DE TECNOLOGIAS DE LA INFORMACION Y COMUNICACIÓN-ONE </t>
  </si>
  <si>
    <t>CHARINA LIZBETH MORLA BATISTA</t>
  </si>
  <si>
    <t>DEPARTAMENTO JURIDICO-ONE</t>
  </si>
  <si>
    <t>ROSANNA COLON TORRES</t>
  </si>
  <si>
    <t>JOMAYRIS ROSARIO MEDINA</t>
  </si>
  <si>
    <t xml:space="preserve">DOMINGO ANTONIO CRUZ LIRIANO </t>
  </si>
  <si>
    <t>ALAN JEFRY YASMIL REYNOSO</t>
  </si>
  <si>
    <t xml:space="preserve">PERLA PALOMA CASTILLO PUJOLS </t>
  </si>
  <si>
    <t xml:space="preserve">MAFFEL BEATRIZ SANTANA GUZMAN </t>
  </si>
  <si>
    <t>YELUDY MONTERO MEDINA</t>
  </si>
  <si>
    <t>ANALISTA DE INVESTIGACION</t>
  </si>
  <si>
    <t xml:space="preserve">ALEXA CHANEL MARTINEZ GUERRERO </t>
  </si>
  <si>
    <t>DIMAS YAEL MATIAS APONTE</t>
  </si>
  <si>
    <t>ALEJANDRO DAVID CASTRO GONZALEZ</t>
  </si>
  <si>
    <t xml:space="preserve">DIVISION DE INDICES DE PRODUCCION- ONE </t>
  </si>
  <si>
    <t>YULEIKA INES BERIGUETE RAMIREZ</t>
  </si>
  <si>
    <t>LAURA INOEMA RODRIGUEZ CRUZ</t>
  </si>
  <si>
    <t>DEPARTAMENTO DE CALIDAD DE LA PRODUCCION DE ESTADISTICA-ONE</t>
  </si>
  <si>
    <t xml:space="preserve">VICTOR AMBIORIS DIETSCH VARGAS </t>
  </si>
  <si>
    <t>PERLA ERIANNY LEONARDO BENAVIDEZ</t>
  </si>
  <si>
    <t xml:space="preserve">DARWIN JOSE BERROA LOPEZ </t>
  </si>
  <si>
    <t>SECCION DE REGISTRO, CONTROL Y NÓMINAS- ONE</t>
  </si>
  <si>
    <t>DIVISION DE PROCESAMIENTO DE CENSOS Y ENCUESTAS- ONE</t>
  </si>
  <si>
    <t>DIVISION DE DISEÑO Y ANALISIS- ONE</t>
  </si>
  <si>
    <t>YSABEL MARTINEZ MOREL</t>
  </si>
  <si>
    <t>GABRIELA FIGUEREO RUDECINDO</t>
  </si>
  <si>
    <t>SIMONE ALEXANDRA MORILLO PEREZ</t>
  </si>
  <si>
    <t>NIDIA KATYUSCA SANTANA HEREDIA</t>
  </si>
  <si>
    <t>KEINA CESARINA VIDAL OGANDO</t>
  </si>
  <si>
    <t>PAOLA MINERVA FELIZ FELIZ</t>
  </si>
  <si>
    <t>DIVISION DE ESTADISTICAS SECTORIALES- ONE</t>
  </si>
  <si>
    <t>YUMIRCA ALTAGRACIA MATOS MELO</t>
  </si>
  <si>
    <t>DIVISION DE LEVANTAMIENTO Y ANALISIS OPERACIONES ESTADISTICAS -ONE</t>
  </si>
  <si>
    <t>DEPARTAMENTO DE ARTICULACION DEL SISTEMA ESTADISTICO NACIONAL-ONE</t>
  </si>
  <si>
    <t>ANNEURYS MARMOLEJOS CORDERO</t>
  </si>
  <si>
    <t>JEISSY ELIZABETH PUELLO VASQUEZ</t>
  </si>
  <si>
    <t>DIOMY ALEXANDRA PEREYRA MORA</t>
  </si>
  <si>
    <t>MERCEDES INES DE LOS SANTOS DIAZ</t>
  </si>
  <si>
    <t>GABRIEL ANTONIO ASCENCIO SANTOS</t>
  </si>
  <si>
    <t xml:space="preserve">ALEXANDER RAMIREZ ARAUJO </t>
  </si>
  <si>
    <t>MARIA ANDREINA CUEVAS AUGUISTEN</t>
  </si>
  <si>
    <t>LEIDY DARIHANA ZABALA DE LOS SANTOS</t>
  </si>
  <si>
    <t>COORDINADORA ADMINISTRATIVA</t>
  </si>
  <si>
    <t>DIRECCION DE NORMATIVAS Y METODOLOGIA-ONE</t>
  </si>
  <si>
    <t>DIVISION DE CENTROS SERVICIO INFORMACION-ONE</t>
  </si>
  <si>
    <t>DIVISION DE CONGRUENCIA Y CALIDAD DE LA INFORMACION-ONE</t>
  </si>
  <si>
    <t xml:space="preserve">LAUDYS JERUSI ZAPATA </t>
  </si>
  <si>
    <t>FRANCISCO JOSE MEJIA CANELA</t>
  </si>
  <si>
    <t xml:space="preserve">NAURELSYS HERNANDEZ DURAN </t>
  </si>
  <si>
    <t>DIVISION DE RELACIONES INTERNACIONALES -ONE</t>
  </si>
  <si>
    <t>Estatus</t>
  </si>
  <si>
    <t>NT</t>
  </si>
  <si>
    <t>DIVISION DE FORMULACION Y SEGUIMIENTO PEN-ONE</t>
  </si>
  <si>
    <t>JOSE RAMON VENTURA MEJIA</t>
  </si>
  <si>
    <t>DEPARTAMENTO FINANCIERO-ONE</t>
  </si>
  <si>
    <t>ANALISTA FINANCIERO</t>
  </si>
  <si>
    <t>DIVISION DE PROGRAMACION-ONE</t>
  </si>
  <si>
    <t>DIRECCION DE ESTADISTICAS DEMOGRAFICAS, SOCIALES Y AMBIENTALES- ONE</t>
  </si>
  <si>
    <t xml:space="preserve">YVAN ROBINSON PEREZ FAMILIA </t>
  </si>
  <si>
    <t>ANALISTA DE RELACIONES INTERNACIONALES</t>
  </si>
  <si>
    <t>MERILAYNE DEL CARMEN COLLADO RODRIGUEZ</t>
  </si>
  <si>
    <t>DIRECTORA ADMINISTRATIVA Y FINANCIERA</t>
  </si>
  <si>
    <t xml:space="preserve">ANALISTA DE REGISTRO Y CONTROL  </t>
  </si>
  <si>
    <t>DEPARTAMENTO DE METODOLOGIAS- ONE</t>
  </si>
  <si>
    <t>Fecha  Término</t>
  </si>
  <si>
    <t>ANALISTA DE ESTADISTICAS AMBIENTALES</t>
  </si>
  <si>
    <t>COORDINADOR DE OPERACIONES DE CAMPO</t>
  </si>
  <si>
    <t>NO</t>
  </si>
  <si>
    <t>Departamento</t>
  </si>
  <si>
    <t xml:space="preserve">                              Nómina de Empleados Temporales</t>
  </si>
  <si>
    <t>DIRECCION ADMINISTRATIVA FINANCIERA - ONE</t>
  </si>
  <si>
    <t>DIVISION DE SERVICIOS GENERALES -ONE</t>
  </si>
  <si>
    <t>CRISMAIRY MARLENNY JIMENEZ MENA</t>
  </si>
  <si>
    <t xml:space="preserve">KARMYGUERLHO ANTOINE CORPORAN </t>
  </si>
  <si>
    <t>GORGE ALEXANDER OBJIO ACOSTA</t>
  </si>
  <si>
    <t>ANALISTA DE ESTADISTICAS SOCIALES</t>
  </si>
  <si>
    <t>ANALISTA DE ESTADISTICAS DEMOGRAFICAS</t>
  </si>
  <si>
    <t xml:space="preserve">COORDINADOR DE ESTADISTICAS SOCIALES </t>
  </si>
  <si>
    <t xml:space="preserve">ANALISTA DE ESTADISTICAS SOCIALES </t>
  </si>
  <si>
    <t xml:space="preserve">COORDINADORA DE ESTADISTICAS AMBIENTALES </t>
  </si>
  <si>
    <t xml:space="preserve">TECNICO DE ESTADISTICAS AMBIENTALES </t>
  </si>
  <si>
    <t>ANALISTA DE FORMULACION Y SEGUIMIENTO DEL PLAN ESTADISTICO NACIONAL</t>
  </si>
  <si>
    <t xml:space="preserve">TECNICO DE LEVANTAMIENTO Y ANALISIS OPERACIONES ESTADISTICAS </t>
  </si>
  <si>
    <t>COORDINADOR DE CALIDAD DE LA PRODUCCION ESTADISTICA</t>
  </si>
  <si>
    <t xml:space="preserve">ANALISTA DE CALIDAD DE LA PRODUCCION ESTADISTICA </t>
  </si>
  <si>
    <t>PROGRAMADOR</t>
  </si>
  <si>
    <t>SOPORTE TECNICO INFORMATICO</t>
  </si>
  <si>
    <t>ANALISTA DE ESTADISTICAS SECTORIALES</t>
  </si>
  <si>
    <t xml:space="preserve">ANALISTA DE INDICE DE PRODUCCION </t>
  </si>
  <si>
    <t>ANALISTA DE DISEÑO Y ANALISIS</t>
  </si>
  <si>
    <t>TECNICO DE NOMINAS</t>
  </si>
  <si>
    <t>DEPARTAMENTO DE ESTADISTICAS ESTRUCTURALES-ONE</t>
  </si>
  <si>
    <t>DIVISION DE ESTADISTICAS DEMOGRAFICAS-ONE</t>
  </si>
  <si>
    <t>DIVISION DE ESTADISTICAS SOCIALES-ONE</t>
  </si>
  <si>
    <t xml:space="preserve">ANALISTA DE CONGRUENCIA Y CALIDAD DE LA INFORMACION </t>
  </si>
  <si>
    <t>NAIROBY ELIZABETH CHALAS CHALAS</t>
  </si>
  <si>
    <t>ENCARGADA DE LA DIVISION DE CONGRUENCIA Y CALIDAD DE LA INFORMACION</t>
  </si>
  <si>
    <t>TECNICO (A) DE DIRECTORIOS</t>
  </si>
  <si>
    <t>ALEXIS ESTEBAN DE JESUS GOMEZ</t>
  </si>
  <si>
    <t>COORDINADOR (A) DE INVESTIGACIONES</t>
  </si>
  <si>
    <t>TECNICO DE SERVICIOS DE INFORMACION</t>
  </si>
  <si>
    <t>ENC. DEPTO. JURIDICO</t>
  </si>
  <si>
    <t>ENC. DEPTO. RECURSOS HUMANOS</t>
  </si>
  <si>
    <t>ENCARGADO (A) DIVISION SERVICIOS GENERALES</t>
  </si>
  <si>
    <t>ENC. DEPTO. DE COMPRAS Y CONTRATACIONES</t>
  </si>
  <si>
    <t>ENC. DIV. PRESUPUESTO</t>
  </si>
  <si>
    <t xml:space="preserve">DIRECTOR DE TECNOLOGIA DE LA INFORMACION </t>
  </si>
  <si>
    <t>TECNICO EN PROGRAMACION</t>
  </si>
  <si>
    <t>ENC. DIV. PROCESAMIENTO DE CENSOS Y ENCUESTAS</t>
  </si>
  <si>
    <t>ENC. DEPTO. ESTADISTICAS COYUNTURALES</t>
  </si>
  <si>
    <t xml:space="preserve">ENC. DIV. DE DIRECTORIOS </t>
  </si>
  <si>
    <t>ENC. DEPTO. METODOLOGIA</t>
  </si>
  <si>
    <t>ENC. DEPTO. ARTICULACION DEL SISTEMA ESTADISTICO NACIONAL</t>
  </si>
  <si>
    <t>ENC. DIV. FORMULACION Y SEGUIMIENTO DEL PLAN ESTADISTICO NACIONAL</t>
  </si>
  <si>
    <t>ENC.DIV. CENTROS DE SERVICIOS DE INFORMACION</t>
  </si>
  <si>
    <t xml:space="preserve">COORD. DE GESTION ACADEMICA </t>
  </si>
  <si>
    <t>COORDINADOR DE PROGRAMACION Y PRESUPUESTO</t>
  </si>
  <si>
    <t>ANALISTA DE CAPACITACION Y DESARROLLO</t>
  </si>
  <si>
    <t xml:space="preserve">ANALISTA DE ESTADISTICAS AMBIENTALES </t>
  </si>
  <si>
    <t>ENC. DIV. LEVANTAMIENTO Y ANALISIS OPERACIONES ESTADISTICAS</t>
  </si>
  <si>
    <t>ANALISTA DE RECLUTAMIENTO Y SELECCIÓN DE PERSONAL</t>
  </si>
  <si>
    <t>ENCARGADO (A) DEPTO. ADMINISTRATIVO</t>
  </si>
  <si>
    <t xml:space="preserve">TECNICO (A) DE DISEÑO Y ANALISIS </t>
  </si>
  <si>
    <t>DIRECTORA DE ESTADISTICAS ECONOMICAS</t>
  </si>
  <si>
    <t>STANLY ABREU DE LA CRUZ</t>
  </si>
  <si>
    <t>KARY DESIREE SANTOS MERCEDES</t>
  </si>
  <si>
    <t>DEPARTAMENTO DE CENSOS-ONE</t>
  </si>
  <si>
    <t>ENC. DEPTO. DE CENSOS</t>
  </si>
  <si>
    <t>JUAN MIGUEL TAVAREZ MATEO</t>
  </si>
  <si>
    <t>ENCARGADO DEL DEPARTAMENTO DE OPERACIONES TIC</t>
  </si>
  <si>
    <t>DEPARTAMENTO DE OPERACIONES TIC-ONE</t>
  </si>
  <si>
    <t>COORDINADORA DE ESTADISTICAS ESTRUCTURALES</t>
  </si>
  <si>
    <t xml:space="preserve">COORDINADORA DE DIRECTORIOS </t>
  </si>
  <si>
    <t xml:space="preserve">COORDINADOR DE ESTADISTICAS DE COMERCIO EXTERIOR </t>
  </si>
  <si>
    <t>DIVISION DE COORDINACION ACADEMICA</t>
  </si>
  <si>
    <t xml:space="preserve">ANALISTA DE COORDINACION ACADEMICA </t>
  </si>
  <si>
    <t xml:space="preserve">COORDINADORA DE DIRECCION DE ESTADISTICAS ECONOMICAS </t>
  </si>
  <si>
    <t>COORDINADOR (A)</t>
  </si>
  <si>
    <t>MARIA DEIDANIA ESTEVEZ ROJAS</t>
  </si>
  <si>
    <t>DIVISION DE COMUNICACIONES INTERNAS Y EXTERNAS-ONE</t>
  </si>
  <si>
    <t>ANTONY OSCAR VALDEZ ROSARIO</t>
  </si>
  <si>
    <t>DIVISION DE RELACIONES LABORALES Y SOCIALES-ONE</t>
  </si>
  <si>
    <t>ANALISTA DE RELACIONES LABORALES Y SOCIALES</t>
  </si>
  <si>
    <t>DIRECTORA NORMATIVAS Y METODOLOGIA</t>
  </si>
  <si>
    <t>ADY TAVERAS COURLEAUX</t>
  </si>
  <si>
    <t>DIVISION DE SEGURIDAD Y MONITOREO-ONE</t>
  </si>
  <si>
    <t>ADMINISTRADOR SEGURIDAD</t>
  </si>
  <si>
    <t>AMAYA LETICIA GARCIA FERRER</t>
  </si>
  <si>
    <t>COORDINADORA DE IGUALDAD DE GENERO</t>
  </si>
  <si>
    <t>DEPARTAMENTO DE PLANIFICACION Y DESARROLLO-ONE</t>
  </si>
  <si>
    <t>MARIANNI ADON CASTILLO</t>
  </si>
  <si>
    <t>SOPORTE TECNICO</t>
  </si>
  <si>
    <t>DIVISION DE ADMINISTRACION DE SERVICIOS TIC-ONE</t>
  </si>
  <si>
    <t>JULIA CESARINA TERRERO TERRERO</t>
  </si>
  <si>
    <t>DIVISION DE ADMINISTRACION DE SISTEMAS-ONE</t>
  </si>
  <si>
    <t>TECNICO (A) ADMINISTRATIVO</t>
  </si>
  <si>
    <t>TECNICO (A) DE COMUNICACIONES</t>
  </si>
  <si>
    <t>TECNICO (A) CONTABILIDAD</t>
  </si>
  <si>
    <t>ADMINISTRADOR (A) DE SISTEMAS</t>
  </si>
  <si>
    <t xml:space="preserve">TECNICO (A) DE INDICE DE PRODUCCION </t>
  </si>
  <si>
    <t>Total general: 90</t>
  </si>
  <si>
    <t>NICOLE MARIE DE LA CRUZ VASQUEZ</t>
  </si>
  <si>
    <t>YORQUINIA SANCHEZ ENCARNACIÓN</t>
  </si>
  <si>
    <t>DIVISION DE DISEÑO METODOLOGICO Y CONCEPTUAL-ONE</t>
  </si>
  <si>
    <t xml:space="preserve">                                   Mes de Agosto 2024</t>
  </si>
  <si>
    <t>TECNICO (A) DISEÑO METODOLOGICO Y CONCEPTUAL</t>
  </si>
  <si>
    <t>TECNICO (A)  DISEÑO METODOLOGICO Y CONCEPTUAL</t>
  </si>
  <si>
    <t xml:space="preserve">ENCARGADO (A) DE LA ESCUELA NACIONAL DE ESTADISTICA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</si>
</sst>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dd/mm/yyyy;@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  <font>
      <sz val="12"/>
      <color theme="1"/>
      <name val="Calibri"/>
      <family val="2"/>
      <scheme val="minor"/>
    </font>
    <font>
      <b/>
      <sz val="20"/>
      <color theme="0"/>
      <name val="Arial"/>
      <family val="2"/>
    </font>
    <font>
      <b/>
      <sz val="16"/>
      <color theme="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2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94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16" fillId="0" borderId="0" xfId="0" applyFont="1" applyAlignment="1">
      <alignment horizontal="center"/>
    </xf>
    <xf numFmtId="43" fontId="19" fillId="34" borderId="0" xfId="1" applyFont="1" applyFill="1" applyAlignment="1"/>
    <xf numFmtId="43" fontId="0" fillId="0" borderId="0" xfId="1" applyFont="1" applyFill="1" applyAlignment="1"/>
    <xf numFmtId="0" fontId="0" fillId="35" borderId="14" xfId="0" applyFill="1" applyBorder="1"/>
    <xf numFmtId="0" fontId="0" fillId="35" borderId="15" xfId="0" applyFill="1" applyBorder="1"/>
    <xf numFmtId="0" fontId="16" fillId="0" borderId="0" xfId="0" applyFont="1"/>
    <xf numFmtId="0" fontId="16" fillId="37" borderId="0" xfId="0" applyFont="1" applyFill="1"/>
    <xf numFmtId="0" fontId="0" fillId="37" borderId="0" xfId="0" applyFill="1"/>
    <xf numFmtId="0" fontId="23" fillId="37" borderId="0" xfId="0" applyFont="1" applyFill="1"/>
    <xf numFmtId="0" fontId="22" fillId="37" borderId="0" xfId="0" applyFont="1" applyFill="1"/>
    <xf numFmtId="0" fontId="0" fillId="36" borderId="0" xfId="0" applyFill="1"/>
    <xf numFmtId="0" fontId="16" fillId="36" borderId="0" xfId="0" applyFont="1" applyFill="1"/>
    <xf numFmtId="43" fontId="24" fillId="34" borderId="0" xfId="1" applyFont="1" applyFill="1" applyAlignment="1"/>
    <xf numFmtId="0" fontId="24" fillId="34" borderId="0" xfId="1" applyNumberFormat="1" applyFont="1" applyFill="1" applyAlignment="1">
      <alignment horizontal="center"/>
    </xf>
    <xf numFmtId="0" fontId="0" fillId="37" borderId="0" xfId="0" applyFill="1" applyAlignment="1">
      <alignment vertical="center"/>
    </xf>
    <xf numFmtId="43" fontId="0" fillId="0" borderId="0" xfId="1" applyFont="1" applyFill="1" applyAlignment="1">
      <alignment vertical="top"/>
    </xf>
    <xf numFmtId="43" fontId="0" fillId="0" borderId="0" xfId="1" applyFont="1" applyAlignment="1">
      <alignment vertical="top" wrapText="1"/>
    </xf>
    <xf numFmtId="43" fontId="24" fillId="34" borderId="0" xfId="1" applyFont="1" applyFill="1" applyAlignment="1">
      <alignment vertical="top" wrapText="1"/>
    </xf>
    <xf numFmtId="43" fontId="0" fillId="0" borderId="0" xfId="1" applyFont="1" applyFill="1" applyAlignment="1">
      <alignment vertical="top" wrapText="1"/>
    </xf>
    <xf numFmtId="43" fontId="0" fillId="0" borderId="0" xfId="1" applyFont="1" applyAlignment="1">
      <alignment vertical="top"/>
    </xf>
    <xf numFmtId="43" fontId="0" fillId="35" borderId="15" xfId="1" applyFont="1" applyFill="1" applyBorder="1" applyAlignment="1">
      <alignment vertical="top"/>
    </xf>
    <xf numFmtId="43" fontId="0" fillId="35" borderId="15" xfId="1" applyFont="1" applyFill="1" applyBorder="1" applyAlignment="1">
      <alignment vertical="top" wrapText="1"/>
    </xf>
    <xf numFmtId="43" fontId="0" fillId="35" borderId="16" xfId="1" applyFont="1" applyFill="1" applyBorder="1" applyAlignment="1">
      <alignment vertical="top" wrapText="1"/>
    </xf>
    <xf numFmtId="0" fontId="0" fillId="0" borderId="0" xfId="0" applyAlignment="1">
      <alignment horizontal="left"/>
    </xf>
    <xf numFmtId="43" fontId="0" fillId="0" borderId="0" xfId="1" applyFont="1" applyFill="1"/>
    <xf numFmtId="0" fontId="16" fillId="0" borderId="0" xfId="0" applyFont="1" applyAlignment="1">
      <alignment horizontal="left" vertical="center"/>
    </xf>
    <xf numFmtId="43" fontId="16" fillId="0" borderId="0" xfId="1" applyFont="1" applyFill="1" applyAlignment="1">
      <alignment vertical="top"/>
    </xf>
    <xf numFmtId="43" fontId="16" fillId="0" borderId="0" xfId="1" applyFont="1" applyFill="1" applyAlignment="1">
      <alignment vertical="top" wrapText="1"/>
    </xf>
    <xf numFmtId="14" fontId="0" fillId="0" borderId="0" xfId="0" applyNumberFormat="1"/>
    <xf numFmtId="43" fontId="19" fillId="0" borderId="0" xfId="1" applyFont="1" applyFill="1"/>
    <xf numFmtId="0" fontId="0" fillId="0" borderId="0" xfId="0" applyAlignment="1">
      <alignment horizontal="left" wrapText="1"/>
    </xf>
    <xf numFmtId="164" fontId="0" fillId="0" borderId="0" xfId="0" applyNumberFormat="1" applyAlignment="1">
      <alignment horizontal="left"/>
    </xf>
    <xf numFmtId="43" fontId="1" fillId="0" borderId="0" xfId="1" applyFont="1" applyAlignment="1">
      <alignment horizontal="left"/>
    </xf>
    <xf numFmtId="43" fontId="0" fillId="0" borderId="0" xfId="1" applyFont="1" applyAlignment="1">
      <alignment horizontal="left"/>
    </xf>
    <xf numFmtId="4" fontId="0" fillId="0" borderId="0" xfId="0" applyNumberFormat="1" applyAlignment="1">
      <alignment horizontal="left"/>
    </xf>
    <xf numFmtId="164" fontId="0" fillId="37" borderId="0" xfId="0" applyNumberFormat="1" applyFill="1" applyAlignment="1">
      <alignment horizontal="left"/>
    </xf>
    <xf numFmtId="43" fontId="0" fillId="0" borderId="0" xfId="1" applyFont="1" applyBorder="1" applyAlignment="1">
      <alignment horizontal="left" wrapText="1"/>
    </xf>
    <xf numFmtId="164" fontId="0" fillId="0" borderId="0" xfId="1" applyNumberFormat="1" applyFont="1" applyBorder="1" applyAlignment="1">
      <alignment horizontal="left" wrapText="1"/>
    </xf>
    <xf numFmtId="43" fontId="0" fillId="0" borderId="0" xfId="1" applyFont="1" applyFill="1" applyAlignment="1">
      <alignment horizontal="left"/>
    </xf>
    <xf numFmtId="164" fontId="0" fillId="37" borderId="0" xfId="1" applyNumberFormat="1" applyFont="1" applyFill="1" applyAlignment="1">
      <alignment horizontal="left" wrapText="1"/>
    </xf>
    <xf numFmtId="164" fontId="0" fillId="0" borderId="0" xfId="1" applyNumberFormat="1" applyFont="1" applyFill="1" applyAlignment="1">
      <alignment horizontal="left" wrapText="1"/>
    </xf>
    <xf numFmtId="43" fontId="1" fillId="0" borderId="0" xfId="1" applyFont="1" applyFill="1" applyAlignment="1">
      <alignment horizontal="left"/>
    </xf>
    <xf numFmtId="4" fontId="0" fillId="37" borderId="0" xfId="0" applyNumberFormat="1" applyFill="1" applyAlignment="1">
      <alignment horizontal="left"/>
    </xf>
    <xf numFmtId="43" fontId="1" fillId="0" borderId="0" xfId="1" applyFont="1" applyAlignment="1">
      <alignment horizontal="right"/>
    </xf>
    <xf numFmtId="43" fontId="0" fillId="0" borderId="0" xfId="1" applyFont="1" applyAlignment="1">
      <alignment horizontal="right"/>
    </xf>
    <xf numFmtId="43" fontId="1" fillId="37" borderId="0" xfId="1" applyFont="1" applyFill="1" applyAlignment="1">
      <alignment horizontal="right"/>
    </xf>
    <xf numFmtId="43" fontId="0" fillId="37" borderId="0" xfId="1" applyFont="1" applyFill="1" applyAlignment="1">
      <alignment horizontal="right"/>
    </xf>
    <xf numFmtId="43" fontId="0" fillId="0" borderId="0" xfId="1" applyFont="1" applyAlignment="1">
      <alignment horizontal="right" wrapText="1"/>
    </xf>
    <xf numFmtId="43" fontId="0" fillId="0" borderId="0" xfId="1" applyFont="1" applyFill="1" applyAlignment="1">
      <alignment horizontal="right"/>
    </xf>
    <xf numFmtId="43" fontId="0" fillId="0" borderId="0" xfId="1" applyFont="1"/>
    <xf numFmtId="43" fontId="1" fillId="0" borderId="0" xfId="1" applyFont="1"/>
    <xf numFmtId="4" fontId="0" fillId="0" borderId="0" xfId="0" applyNumberFormat="1"/>
    <xf numFmtId="4" fontId="0" fillId="37" borderId="0" xfId="0" applyNumberFormat="1" applyFill="1"/>
    <xf numFmtId="43" fontId="0" fillId="0" borderId="0" xfId="1" applyFont="1" applyBorder="1" applyAlignment="1">
      <alignment wrapText="1"/>
    </xf>
    <xf numFmtId="43" fontId="0" fillId="37" borderId="0" xfId="1" applyFont="1" applyFill="1" applyAlignment="1">
      <alignment wrapText="1"/>
    </xf>
    <xf numFmtId="43" fontId="0" fillId="0" borderId="0" xfId="1" applyFont="1" applyFill="1" applyAlignment="1">
      <alignment wrapText="1"/>
    </xf>
    <xf numFmtId="0" fontId="0" fillId="35" borderId="15" xfId="0" applyFill="1" applyBorder="1" applyAlignment="1">
      <alignment horizontal="left"/>
    </xf>
    <xf numFmtId="43" fontId="19" fillId="34" borderId="0" xfId="1" applyFont="1" applyFill="1" applyAlignment="1">
      <alignment horizontal="left"/>
    </xf>
    <xf numFmtId="0" fontId="16" fillId="0" borderId="0" xfId="0" applyFont="1" applyAlignment="1">
      <alignment horizontal="left"/>
    </xf>
    <xf numFmtId="43" fontId="18" fillId="33" borderId="12" xfId="1" applyFont="1" applyFill="1" applyBorder="1" applyAlignment="1">
      <alignment horizontal="center" vertical="center"/>
    </xf>
    <xf numFmtId="0" fontId="18" fillId="33" borderId="11" xfId="1" applyNumberFormat="1" applyFont="1" applyFill="1" applyBorder="1" applyAlignment="1">
      <alignment horizontal="center" vertical="center"/>
    </xf>
    <xf numFmtId="43" fontId="18" fillId="33" borderId="13" xfId="1" applyFont="1" applyFill="1" applyBorder="1" applyAlignment="1">
      <alignment horizontal="center" vertical="center"/>
    </xf>
    <xf numFmtId="0" fontId="20" fillId="35" borderId="10" xfId="0" applyFont="1" applyFill="1" applyBorder="1" applyAlignment="1">
      <alignment horizontal="center"/>
    </xf>
    <xf numFmtId="0" fontId="20" fillId="35" borderId="17" xfId="0" applyFont="1" applyFill="1" applyBorder="1" applyAlignment="1">
      <alignment horizontal="center"/>
    </xf>
    <xf numFmtId="0" fontId="21" fillId="35" borderId="10" xfId="0" applyFont="1" applyFill="1" applyBorder="1" applyAlignment="1">
      <alignment horizontal="center"/>
    </xf>
    <xf numFmtId="0" fontId="21" fillId="35" borderId="17" xfId="0" applyFont="1" applyFill="1" applyBorder="1" applyAlignment="1">
      <alignment horizontal="center"/>
    </xf>
    <xf numFmtId="0" fontId="25" fillId="35" borderId="10" xfId="0" applyFont="1" applyFill="1" applyBorder="1" applyAlignment="1">
      <alignment horizontal="center"/>
    </xf>
    <xf numFmtId="43" fontId="18" fillId="33" borderId="13" xfId="1" applyFont="1" applyFill="1" applyBorder="1" applyAlignment="1">
      <alignment horizontal="left" vertical="center"/>
    </xf>
    <xf numFmtId="0" fontId="21" fillId="35" borderId="18" xfId="0" applyFont="1" applyFill="1" applyBorder="1" applyAlignment="1">
      <alignment horizontal="center"/>
    </xf>
    <xf numFmtId="0" fontId="21" fillId="35" borderId="19" xfId="0" applyFont="1" applyFill="1" applyBorder="1" applyAlignment="1">
      <alignment horizontal="center"/>
    </xf>
    <xf numFmtId="43" fontId="18" fillId="33" borderId="11" xfId="1" applyFont="1" applyFill="1" applyBorder="1" applyAlignment="1">
      <alignment horizontal="center" vertical="center"/>
    </xf>
    <xf numFmtId="0" fontId="25" fillId="35" borderId="0" xfId="0" applyFont="1" applyFill="1" applyBorder="1" applyAlignment="1">
      <alignment horizontal="center"/>
    </xf>
    <xf numFmtId="43" fontId="18" fillId="33" borderId="21" xfId="1" applyFont="1" applyFill="1" applyBorder="1" applyAlignment="1">
      <alignment horizontal="center" vertical="center"/>
    </xf>
    <xf numFmtId="0" fontId="18" fillId="33" borderId="22" xfId="1" applyNumberFormat="1" applyFont="1" applyFill="1" applyBorder="1" applyAlignment="1">
      <alignment horizontal="center" vertical="center"/>
    </xf>
    <xf numFmtId="43" fontId="18" fillId="33" borderId="22" xfId="1" applyFont="1" applyFill="1" applyBorder="1" applyAlignment="1">
      <alignment horizontal="center" vertical="center"/>
    </xf>
    <xf numFmtId="43" fontId="18" fillId="33" borderId="23" xfId="1" applyFont="1" applyFill="1" applyBorder="1" applyAlignment="1">
      <alignment horizontal="center" vertical="center"/>
    </xf>
    <xf numFmtId="43" fontId="18" fillId="33" borderId="24" xfId="1" applyFont="1" applyFill="1" applyBorder="1" applyAlignment="1">
      <alignment horizontal="left" vertical="center"/>
    </xf>
    <xf numFmtId="43" fontId="18" fillId="33" borderId="24" xfId="1" applyFont="1" applyFill="1" applyBorder="1" applyAlignment="1">
      <alignment horizontal="center" vertical="center"/>
    </xf>
    <xf numFmtId="0" fontId="16" fillId="38" borderId="14" xfId="0" applyFont="1" applyFill="1" applyBorder="1"/>
    <xf numFmtId="0" fontId="16" fillId="38" borderId="10" xfId="0" applyFont="1" applyFill="1" applyBorder="1"/>
    <xf numFmtId="0" fontId="20" fillId="35" borderId="0" xfId="0" applyFont="1" applyFill="1" applyBorder="1" applyAlignment="1">
      <alignment horizontal="center"/>
    </xf>
    <xf numFmtId="0" fontId="21" fillId="35" borderId="0" xfId="0" applyFont="1" applyFill="1" applyBorder="1" applyAlignment="1">
      <alignment horizontal="center"/>
    </xf>
    <xf numFmtId="43" fontId="0" fillId="35" borderId="17" xfId="1" applyFont="1" applyFill="1" applyBorder="1" applyAlignment="1"/>
    <xf numFmtId="43" fontId="0" fillId="35" borderId="20" xfId="1" applyFont="1" applyFill="1" applyBorder="1" applyAlignment="1"/>
    <xf numFmtId="0" fontId="0" fillId="35" borderId="15" xfId="0" applyFill="1" applyBorder="1" applyAlignment="1">
      <alignment horizontal="center"/>
    </xf>
    <xf numFmtId="14" fontId="0" fillId="0" borderId="0" xfId="0" applyNumberFormat="1" applyAlignment="1">
      <alignment horizontal="center"/>
    </xf>
    <xf numFmtId="14" fontId="0" fillId="37" borderId="0" xfId="0" applyNumberFormat="1" applyFill="1" applyAlignment="1">
      <alignment horizontal="center"/>
    </xf>
    <xf numFmtId="0" fontId="0" fillId="37" borderId="0" xfId="0" applyFill="1" applyAlignment="1">
      <alignment horizontal="center"/>
    </xf>
    <xf numFmtId="43" fontId="19" fillId="34" borderId="0" xfId="1" applyFont="1" applyFill="1" applyAlignment="1">
      <alignment horizontal="center"/>
    </xf>
    <xf numFmtId="43" fontId="0" fillId="0" borderId="0" xfId="1" applyFont="1" applyFill="1" applyAlignment="1">
      <alignment horizontal="center" vertical="top"/>
    </xf>
    <xf numFmtId="0" fontId="16" fillId="0" borderId="0" xfId="0" applyFont="1" applyAlignment="1">
      <alignment horizontal="center" vertical="center"/>
    </xf>
  </cellXfs>
  <cellStyles count="43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1" builtinId="3"/>
    <cellStyle name="Neutral" xfId="9" builtinId="28" customBuiltin="1"/>
    <cellStyle name="Normal" xfId="0" builtinId="0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119062</xdr:colOff>
      <xdr:row>0</xdr:row>
      <xdr:rowOff>130969</xdr:rowOff>
    </xdr:from>
    <xdr:to>
      <xdr:col>1</xdr:col>
      <xdr:colOff>1209302</xdr:colOff>
      <xdr:row>5</xdr:row>
      <xdr:rowOff>53764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062" y="130969"/>
          <a:ext cx="1312912" cy="1303920"/>
        </a:xfrm>
        <a:prstGeom prst="rect">
          <a:avLst/>
        </a:prstGeom>
        <a:solidFill>
          <a:schemeClr val="bg1"/>
        </a:solidFill>
        <a:ln w="28575">
          <a:solidFill>
            <a:schemeClr val="tx1"/>
          </a:solidFill>
        </a:ln>
        <a:effectLst>
          <a:outerShdw blurRad="76200" dir="13500000" sy="23000" kx="1200000" algn="br" rotWithShape="0">
            <a:schemeClr val="bg1">
              <a:alpha val="20000"/>
            </a:schemeClr>
          </a:outerShdw>
        </a:effectLst>
      </xdr:spPr>
    </xdr:pic>
    <xdr:clientData/>
  </xdr:twoCellAnchor>
  <xdr:twoCellAnchor editAs="oneCell">
    <xdr:from>
      <xdr:col>12</xdr:col>
      <xdr:colOff>230155</xdr:colOff>
      <xdr:row>1</xdr:row>
      <xdr:rowOff>41475</xdr:rowOff>
    </xdr:from>
    <xdr:to>
      <xdr:col>14</xdr:col>
      <xdr:colOff>682779</xdr:colOff>
      <xdr:row>5</xdr:row>
      <xdr:rowOff>36896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697289" y="227329"/>
          <a:ext cx="2346008" cy="1180238"/>
        </a:xfrm>
        <a:prstGeom prst="rect">
          <a:avLst/>
        </a:prstGeom>
        <a:solidFill>
          <a:schemeClr val="bg1"/>
        </a:solidFill>
        <a:ln w="28575">
          <a:solidFill>
            <a:schemeClr val="tx1"/>
          </a:solidFill>
        </a:ln>
        <a:effectLst>
          <a:outerShdw blurRad="76200" dir="13500000" sy="23000" kx="1200000" algn="br" rotWithShape="0">
            <a:schemeClr val="bg1">
              <a:alpha val="20000"/>
            </a:schemeClr>
          </a:outerShdw>
        </a:effectLst>
      </xdr:spPr>
    </xdr:pic>
    <xdr:clientData/>
  </xdr:twoCellAnchor>
  <xdr:twoCellAnchor editAs="oneCell">
    <xdr:from>
      <xdr:col>1</xdr:col>
      <xdr:colOff>189549</xdr:colOff>
      <xdr:row>99</xdr:row>
      <xdr:rowOff>137808</xdr:rowOff>
    </xdr:from>
    <xdr:to>
      <xdr:col>4</xdr:col>
      <xdr:colOff>528521</xdr:colOff>
      <xdr:row>118</xdr:row>
      <xdr:rowOff>0</xdr:rowOff>
    </xdr:to>
    <xdr:pic>
      <xdr:nvPicPr>
        <xdr:cNvPr id="2" name="image1.jpeg">
          <a:extLst>
            <a:ext uri="{FF2B5EF4-FFF2-40B4-BE49-F238E27FC236}">
              <a16:creationId xmlns:a16="http://schemas.microsoft.com/office/drawing/2014/main" id="{75658777-FD60-4152-A3E6-E3C4F86D9989}"/>
            </a:ext>
          </a:extLst>
        </xdr:cNvPr>
        <xdr:cNvPicPr/>
      </xdr:nvPicPr>
      <xdr:blipFill rotWithShape="1">
        <a:blip xmlns:r="http://schemas.openxmlformats.org/officeDocument/2006/relationships" r:embed="rId3" cstate="print"/>
        <a:srcRect l="13026" t="32091" r="1" b="21321"/>
        <a:stretch/>
      </xdr:blipFill>
      <xdr:spPr>
        <a:xfrm>
          <a:off x="445098" y="19083265"/>
          <a:ext cx="13348728" cy="35328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E118"/>
  <sheetViews>
    <sheetView showGridLines="0" tabSelected="1" showWhiteSpace="0" topLeftCell="B4" zoomScale="82" zoomScaleNormal="82" zoomScaleSheetLayoutView="57" zoomScalePageLayoutView="70" workbookViewId="0">
      <selection activeCell="H113" sqref="H113"/>
    </sheetView>
  </sheetViews>
  <sheetFormatPr baseColWidth="10" defaultColWidth="100.85546875" defaultRowHeight="15" x14ac:dyDescent="0.25"/>
  <cols>
    <col min="1" max="1" width="3.85546875" style="8" bestFit="1" customWidth="1"/>
    <col min="2" max="2" width="44.5703125" bestFit="1" customWidth="1"/>
    <col min="3" max="3" width="75.5703125" bestFit="1" customWidth="1"/>
    <col min="4" max="4" width="74.85546875" style="2" bestFit="1" customWidth="1"/>
    <col min="5" max="5" width="9.7109375" style="2" bestFit="1" customWidth="1"/>
    <col min="6" max="6" width="9.7109375" style="26" bestFit="1" customWidth="1"/>
    <col min="7" max="7" width="16.7109375" bestFit="1" customWidth="1"/>
    <col min="8" max="8" width="17.5703125" style="2" bestFit="1" customWidth="1"/>
    <col min="9" max="9" width="15" style="22" bestFit="1" customWidth="1"/>
    <col min="10" max="10" width="13" style="19" bestFit="1" customWidth="1"/>
    <col min="11" max="12" width="13" style="22" bestFit="1" customWidth="1"/>
    <col min="13" max="13" width="13.7109375" style="22" bestFit="1" customWidth="1"/>
    <col min="14" max="14" width="14.7109375" style="22" bestFit="1" customWidth="1"/>
    <col min="15" max="15" width="14.7109375" style="19" bestFit="1" customWidth="1"/>
  </cols>
  <sheetData>
    <row r="1" spans="1:239" x14ac:dyDescent="0.25">
      <c r="A1" s="81"/>
      <c r="B1" s="6"/>
      <c r="C1" s="7"/>
      <c r="D1" s="7"/>
      <c r="E1" s="7"/>
      <c r="F1" s="59"/>
      <c r="G1" s="7"/>
      <c r="H1" s="87"/>
      <c r="I1" s="23"/>
      <c r="J1" s="24"/>
      <c r="K1" s="23"/>
      <c r="L1" s="23"/>
      <c r="M1" s="23"/>
      <c r="N1" s="23"/>
      <c r="O1" s="25"/>
    </row>
    <row r="2" spans="1:239" ht="26.25" x14ac:dyDescent="0.4">
      <c r="A2" s="82"/>
      <c r="B2" s="65" t="s">
        <v>10</v>
      </c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66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8"/>
      <c r="CU2" s="8"/>
      <c r="CV2" s="8"/>
      <c r="CW2" s="8"/>
      <c r="CX2" s="8"/>
      <c r="CY2" s="8"/>
      <c r="CZ2" s="8"/>
      <c r="DA2" s="8"/>
      <c r="DB2" s="8"/>
      <c r="DC2" s="8"/>
      <c r="DD2" s="8"/>
      <c r="DE2" s="8"/>
      <c r="DF2" s="8"/>
      <c r="DG2" s="8"/>
      <c r="DH2" s="8"/>
      <c r="DI2" s="8"/>
      <c r="DJ2" s="8"/>
      <c r="DK2" s="8"/>
      <c r="DL2" s="8"/>
      <c r="DM2" s="8"/>
      <c r="DN2" s="8"/>
      <c r="DO2" s="8"/>
      <c r="DP2" s="8"/>
      <c r="DQ2" s="8"/>
      <c r="DR2" s="8"/>
      <c r="DS2" s="8"/>
      <c r="DT2" s="8"/>
      <c r="DU2" s="8"/>
      <c r="DV2" s="8"/>
      <c r="DW2" s="8"/>
      <c r="DX2" s="8"/>
      <c r="DY2" s="8"/>
      <c r="DZ2" s="8"/>
      <c r="EA2" s="8"/>
      <c r="EB2" s="8"/>
      <c r="EC2" s="8"/>
      <c r="ED2" s="8"/>
      <c r="EE2" s="8"/>
      <c r="EF2" s="8"/>
      <c r="EG2" s="8"/>
      <c r="EH2" s="8"/>
      <c r="EI2" s="8"/>
      <c r="EJ2" s="8"/>
      <c r="EK2" s="8"/>
      <c r="EL2" s="8"/>
      <c r="EM2" s="8"/>
      <c r="EN2" s="8"/>
      <c r="EO2" s="8"/>
      <c r="EP2" s="8"/>
      <c r="EQ2" s="8"/>
      <c r="ER2" s="8"/>
      <c r="ES2" s="8"/>
      <c r="ET2" s="8"/>
      <c r="EU2" s="8"/>
      <c r="EV2" s="8"/>
      <c r="EW2" s="8"/>
      <c r="EX2" s="8"/>
      <c r="EY2" s="8"/>
      <c r="EZ2" s="8"/>
      <c r="FA2" s="8"/>
      <c r="FB2" s="8"/>
      <c r="FC2" s="8"/>
      <c r="FD2" s="8"/>
      <c r="FE2" s="8"/>
      <c r="FF2" s="8"/>
      <c r="FG2" s="8"/>
      <c r="FH2" s="8"/>
      <c r="FI2" s="8"/>
      <c r="FJ2" s="8"/>
      <c r="FK2" s="8"/>
      <c r="FL2" s="8"/>
      <c r="FM2" s="8"/>
      <c r="FN2" s="8"/>
      <c r="FO2" s="8"/>
      <c r="FP2" s="8"/>
      <c r="FQ2" s="8"/>
      <c r="FR2" s="8"/>
      <c r="FS2" s="8"/>
      <c r="FT2" s="8"/>
      <c r="FU2" s="8"/>
      <c r="FV2" s="8"/>
      <c r="FW2" s="8"/>
      <c r="FX2" s="8"/>
      <c r="FY2" s="8"/>
      <c r="FZ2" s="8"/>
      <c r="GA2" s="8"/>
      <c r="GB2" s="8"/>
      <c r="GC2" s="8"/>
      <c r="GD2" s="8"/>
      <c r="GE2" s="8"/>
      <c r="GF2" s="8"/>
      <c r="GG2" s="8"/>
      <c r="GH2" s="8"/>
      <c r="GI2" s="8"/>
      <c r="GJ2" s="8"/>
      <c r="GK2" s="8"/>
      <c r="GL2" s="8"/>
      <c r="GM2" s="8"/>
      <c r="GN2" s="8"/>
      <c r="GO2" s="8"/>
      <c r="GP2" s="8"/>
      <c r="GQ2" s="8"/>
      <c r="GR2" s="8"/>
      <c r="GS2" s="8"/>
      <c r="GT2" s="8"/>
      <c r="GU2" s="8"/>
      <c r="GV2" s="8"/>
      <c r="GW2" s="8"/>
      <c r="GX2" s="8"/>
      <c r="GY2" s="8"/>
      <c r="GZ2" s="8"/>
      <c r="HA2" s="8"/>
      <c r="HB2" s="8"/>
      <c r="HC2" s="8"/>
      <c r="HD2" s="8"/>
      <c r="HE2" s="8"/>
      <c r="HF2" s="8"/>
      <c r="HG2" s="8"/>
      <c r="HH2" s="8"/>
      <c r="HI2" s="8"/>
      <c r="HJ2" s="8"/>
      <c r="HK2" s="8"/>
      <c r="HL2" s="8"/>
      <c r="HM2" s="8"/>
      <c r="HN2" s="8"/>
      <c r="HO2" s="8"/>
      <c r="HP2" s="8"/>
      <c r="HQ2" s="8"/>
      <c r="HR2" s="8"/>
      <c r="HS2" s="8"/>
      <c r="HT2" s="8"/>
      <c r="HU2" s="8"/>
      <c r="HV2" s="8"/>
      <c r="HW2" s="8"/>
      <c r="HX2" s="8"/>
      <c r="HY2" s="8"/>
      <c r="HZ2" s="8"/>
      <c r="IA2" s="8"/>
      <c r="IB2" s="8"/>
      <c r="IC2" s="8"/>
      <c r="ID2" s="8"/>
      <c r="IE2" s="8"/>
    </row>
    <row r="3" spans="1:239" ht="26.25" x14ac:dyDescent="0.4">
      <c r="A3" s="82"/>
      <c r="B3" s="65" t="s">
        <v>8</v>
      </c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66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  <c r="DW3" s="8"/>
      <c r="DX3" s="8"/>
      <c r="DY3" s="8"/>
      <c r="DZ3" s="8"/>
      <c r="EA3" s="8"/>
      <c r="EB3" s="8"/>
      <c r="EC3" s="8"/>
      <c r="ED3" s="8"/>
      <c r="EE3" s="8"/>
      <c r="EF3" s="8"/>
      <c r="EG3" s="8"/>
      <c r="EH3" s="8"/>
      <c r="EI3" s="8"/>
      <c r="EJ3" s="8"/>
      <c r="EK3" s="8"/>
      <c r="EL3" s="8"/>
      <c r="EM3" s="8"/>
      <c r="EN3" s="8"/>
      <c r="EO3" s="8"/>
      <c r="EP3" s="8"/>
      <c r="EQ3" s="8"/>
      <c r="ER3" s="8"/>
      <c r="ES3" s="8"/>
      <c r="ET3" s="8"/>
      <c r="EU3" s="8"/>
      <c r="EV3" s="8"/>
      <c r="EW3" s="8"/>
      <c r="EX3" s="8"/>
      <c r="EY3" s="8"/>
      <c r="EZ3" s="8"/>
      <c r="FA3" s="8"/>
      <c r="FB3" s="8"/>
      <c r="FC3" s="8"/>
      <c r="FD3" s="8"/>
      <c r="FE3" s="8"/>
      <c r="FF3" s="8"/>
      <c r="FG3" s="8"/>
      <c r="FH3" s="8"/>
      <c r="FI3" s="8"/>
      <c r="FJ3" s="8"/>
      <c r="FK3" s="8"/>
      <c r="FL3" s="8"/>
      <c r="FM3" s="8"/>
      <c r="FN3" s="8"/>
      <c r="FO3" s="8"/>
      <c r="FP3" s="8"/>
      <c r="FQ3" s="8"/>
      <c r="FR3" s="8"/>
      <c r="FS3" s="8"/>
      <c r="FT3" s="8"/>
      <c r="FU3" s="8"/>
      <c r="FV3" s="8"/>
      <c r="FW3" s="8"/>
      <c r="FX3" s="8"/>
      <c r="FY3" s="8"/>
      <c r="FZ3" s="8"/>
      <c r="GA3" s="8"/>
      <c r="GB3" s="8"/>
      <c r="GC3" s="8"/>
      <c r="GD3" s="8"/>
      <c r="GE3" s="8"/>
      <c r="GF3" s="8"/>
      <c r="GG3" s="8"/>
      <c r="GH3" s="8"/>
      <c r="GI3" s="8"/>
      <c r="GJ3" s="8"/>
      <c r="GK3" s="8"/>
      <c r="GL3" s="8"/>
      <c r="GM3" s="8"/>
      <c r="GN3" s="8"/>
      <c r="GO3" s="8"/>
      <c r="GP3" s="8"/>
      <c r="GQ3" s="8"/>
      <c r="GR3" s="8"/>
      <c r="GS3" s="8"/>
      <c r="GT3" s="8"/>
      <c r="GU3" s="8"/>
      <c r="GV3" s="8"/>
      <c r="GW3" s="8"/>
      <c r="GX3" s="8"/>
      <c r="GY3" s="8"/>
      <c r="GZ3" s="8"/>
      <c r="HA3" s="8"/>
      <c r="HB3" s="8"/>
      <c r="HC3" s="8"/>
      <c r="HD3" s="8"/>
      <c r="HE3" s="8"/>
      <c r="HF3" s="8"/>
      <c r="HG3" s="8"/>
      <c r="HH3" s="8"/>
      <c r="HI3" s="8"/>
      <c r="HJ3" s="8"/>
      <c r="HK3" s="8"/>
      <c r="HL3" s="8"/>
      <c r="HM3" s="8"/>
      <c r="HN3" s="8"/>
      <c r="HO3" s="8"/>
      <c r="HP3" s="8"/>
      <c r="HQ3" s="8"/>
      <c r="HR3" s="8"/>
      <c r="HS3" s="8"/>
      <c r="HT3" s="8"/>
      <c r="HU3" s="8"/>
      <c r="HV3" s="8"/>
      <c r="HW3" s="8"/>
      <c r="HX3" s="8"/>
      <c r="HY3" s="8"/>
      <c r="HZ3" s="8"/>
      <c r="IA3" s="8"/>
      <c r="IB3" s="8"/>
      <c r="IC3" s="8"/>
      <c r="ID3" s="8"/>
      <c r="IE3" s="8"/>
    </row>
    <row r="4" spans="1:239" ht="20.25" x14ac:dyDescent="0.3">
      <c r="A4" s="82"/>
      <c r="B4" s="67" t="s">
        <v>9</v>
      </c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6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8"/>
      <c r="FF4" s="8"/>
      <c r="FG4" s="8"/>
      <c r="FH4" s="8"/>
      <c r="FI4" s="8"/>
      <c r="FJ4" s="8"/>
      <c r="FK4" s="8"/>
      <c r="FL4" s="8"/>
      <c r="FM4" s="8"/>
      <c r="FN4" s="8"/>
      <c r="FO4" s="8"/>
      <c r="FP4" s="8"/>
      <c r="FQ4" s="8"/>
      <c r="FR4" s="8"/>
      <c r="FS4" s="8"/>
      <c r="FT4" s="8"/>
      <c r="FU4" s="8"/>
      <c r="FV4" s="8"/>
      <c r="FW4" s="8"/>
      <c r="FX4" s="8"/>
      <c r="FY4" s="8"/>
      <c r="FZ4" s="8"/>
      <c r="GA4" s="8"/>
      <c r="GB4" s="8"/>
      <c r="GC4" s="8"/>
      <c r="GD4" s="8"/>
      <c r="GE4" s="8"/>
      <c r="GF4" s="8"/>
      <c r="GG4" s="8"/>
      <c r="GH4" s="8"/>
      <c r="GI4" s="8"/>
      <c r="GJ4" s="8"/>
      <c r="GK4" s="8"/>
      <c r="GL4" s="8"/>
      <c r="GM4" s="8"/>
      <c r="GN4" s="8"/>
      <c r="GO4" s="8"/>
      <c r="GP4" s="8"/>
      <c r="GQ4" s="8"/>
      <c r="GR4" s="8"/>
      <c r="GS4" s="8"/>
      <c r="GT4" s="8"/>
      <c r="GU4" s="8"/>
      <c r="GV4" s="8"/>
      <c r="GW4" s="8"/>
      <c r="GX4" s="8"/>
      <c r="GY4" s="8"/>
      <c r="GZ4" s="8"/>
      <c r="HA4" s="8"/>
      <c r="HB4" s="8"/>
      <c r="HC4" s="8"/>
      <c r="HD4" s="8"/>
      <c r="HE4" s="8"/>
      <c r="HF4" s="8"/>
      <c r="HG4" s="8"/>
      <c r="HH4" s="8"/>
      <c r="HI4" s="8"/>
      <c r="HJ4" s="8"/>
      <c r="HK4" s="8"/>
      <c r="HL4" s="8"/>
      <c r="HM4" s="8"/>
      <c r="HN4" s="8"/>
      <c r="HO4" s="8"/>
      <c r="HP4" s="8"/>
      <c r="HQ4" s="8"/>
      <c r="HR4" s="8"/>
      <c r="HS4" s="8"/>
      <c r="HT4" s="8"/>
      <c r="HU4" s="8"/>
      <c r="HV4" s="8"/>
      <c r="HW4" s="8"/>
      <c r="HX4" s="8"/>
      <c r="HY4" s="8"/>
      <c r="HZ4" s="8"/>
      <c r="IA4" s="8"/>
      <c r="IB4" s="8"/>
      <c r="IC4" s="8"/>
      <c r="ID4" s="8"/>
      <c r="IE4" s="8"/>
    </row>
    <row r="5" spans="1:239" ht="20.25" x14ac:dyDescent="0.3">
      <c r="A5" s="69" t="s">
        <v>142</v>
      </c>
      <c r="B5" s="74"/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85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  <c r="DT5" s="8"/>
      <c r="DU5" s="8"/>
      <c r="DV5" s="8"/>
      <c r="DW5" s="8"/>
      <c r="DX5" s="8"/>
      <c r="DY5" s="8"/>
      <c r="DZ5" s="8"/>
      <c r="EA5" s="8"/>
      <c r="EB5" s="8"/>
      <c r="EC5" s="8"/>
      <c r="ED5" s="8"/>
      <c r="EE5" s="8"/>
      <c r="EF5" s="8"/>
      <c r="EG5" s="8"/>
      <c r="EH5" s="8"/>
      <c r="EI5" s="8"/>
      <c r="EJ5" s="8"/>
      <c r="EK5" s="8"/>
      <c r="EL5" s="8"/>
      <c r="EM5" s="8"/>
      <c r="EN5" s="8"/>
      <c r="EO5" s="8"/>
      <c r="EP5" s="8"/>
      <c r="EQ5" s="8"/>
      <c r="ER5" s="8"/>
      <c r="ES5" s="8"/>
      <c r="ET5" s="8"/>
      <c r="EU5" s="8"/>
      <c r="EV5" s="8"/>
      <c r="EW5" s="8"/>
      <c r="EX5" s="8"/>
      <c r="EY5" s="8"/>
      <c r="EZ5" s="8"/>
      <c r="FA5" s="8"/>
      <c r="FB5" s="8"/>
      <c r="FC5" s="8"/>
      <c r="FD5" s="8"/>
      <c r="FE5" s="8"/>
      <c r="FF5" s="8"/>
      <c r="FG5" s="8"/>
      <c r="FH5" s="8"/>
      <c r="FI5" s="8"/>
      <c r="FJ5" s="8"/>
      <c r="FK5" s="8"/>
      <c r="FL5" s="8"/>
      <c r="FM5" s="8"/>
      <c r="FN5" s="8"/>
      <c r="FO5" s="8"/>
      <c r="FP5" s="8"/>
      <c r="FQ5" s="8"/>
      <c r="FR5" s="8"/>
      <c r="FS5" s="8"/>
      <c r="FT5" s="8"/>
      <c r="FU5" s="8"/>
      <c r="FV5" s="8"/>
      <c r="FW5" s="8"/>
      <c r="FX5" s="8"/>
      <c r="FY5" s="8"/>
      <c r="FZ5" s="8"/>
      <c r="GA5" s="8"/>
      <c r="GB5" s="8"/>
      <c r="GC5" s="8"/>
      <c r="GD5" s="8"/>
      <c r="GE5" s="8"/>
      <c r="GF5" s="8"/>
      <c r="GG5" s="8"/>
      <c r="GH5" s="8"/>
      <c r="GI5" s="8"/>
      <c r="GJ5" s="8"/>
      <c r="GK5" s="8"/>
      <c r="GL5" s="8"/>
      <c r="GM5" s="8"/>
      <c r="GN5" s="8"/>
      <c r="GO5" s="8"/>
      <c r="GP5" s="8"/>
      <c r="GQ5" s="8"/>
      <c r="GR5" s="8"/>
      <c r="GS5" s="8"/>
      <c r="GT5" s="8"/>
      <c r="GU5" s="8"/>
      <c r="GV5" s="8"/>
      <c r="GW5" s="8"/>
      <c r="GX5" s="8"/>
      <c r="GY5" s="8"/>
      <c r="GZ5" s="8"/>
      <c r="HA5" s="8"/>
      <c r="HB5" s="8"/>
      <c r="HC5" s="8"/>
      <c r="HD5" s="8"/>
      <c r="HE5" s="8"/>
      <c r="HF5" s="8"/>
      <c r="HG5" s="8"/>
      <c r="HH5" s="8"/>
      <c r="HI5" s="8"/>
      <c r="HJ5" s="8"/>
      <c r="HK5" s="8"/>
      <c r="HL5" s="8"/>
      <c r="HM5" s="8"/>
      <c r="HN5" s="8"/>
      <c r="HO5" s="8"/>
      <c r="HP5" s="8"/>
      <c r="HQ5" s="8"/>
      <c r="HR5" s="8"/>
      <c r="HS5" s="8"/>
      <c r="HT5" s="8"/>
      <c r="HU5" s="8"/>
      <c r="HV5" s="8"/>
      <c r="HW5" s="8"/>
      <c r="HX5" s="8"/>
      <c r="HY5" s="8"/>
      <c r="HZ5" s="8"/>
      <c r="IA5" s="8"/>
      <c r="IB5" s="8"/>
      <c r="IC5" s="8"/>
      <c r="ID5" s="8"/>
    </row>
    <row r="6" spans="1:239" ht="21" thickBot="1" x14ac:dyDescent="0.35">
      <c r="A6" s="71" t="s">
        <v>237</v>
      </c>
      <c r="B6" s="72"/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86"/>
      <c r="P6" s="10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  <c r="CP6" s="8"/>
      <c r="CQ6" s="8"/>
      <c r="CR6" s="8"/>
      <c r="CS6" s="8"/>
      <c r="CT6" s="8"/>
      <c r="CU6" s="8"/>
      <c r="CV6" s="8"/>
      <c r="CW6" s="8"/>
      <c r="CX6" s="8"/>
      <c r="CY6" s="8"/>
      <c r="CZ6" s="8"/>
      <c r="DA6" s="8"/>
      <c r="DB6" s="8"/>
      <c r="DC6" s="8"/>
      <c r="DD6" s="8"/>
      <c r="DE6" s="8"/>
      <c r="DF6" s="8"/>
      <c r="DG6" s="8"/>
      <c r="DH6" s="8"/>
      <c r="DI6" s="8"/>
      <c r="DJ6" s="8"/>
      <c r="DK6" s="8"/>
      <c r="DL6" s="8"/>
      <c r="DM6" s="8"/>
      <c r="DN6" s="8"/>
      <c r="DO6" s="8"/>
      <c r="DP6" s="8"/>
      <c r="DQ6" s="8"/>
      <c r="DR6" s="8"/>
      <c r="DS6" s="8"/>
      <c r="DT6" s="8"/>
      <c r="DU6" s="8"/>
      <c r="DV6" s="8"/>
      <c r="DW6" s="8"/>
      <c r="DX6" s="8"/>
      <c r="DY6" s="8"/>
      <c r="DZ6" s="8"/>
      <c r="EA6" s="8"/>
      <c r="EB6" s="8"/>
      <c r="EC6" s="8"/>
      <c r="ED6" s="8"/>
      <c r="EE6" s="8"/>
      <c r="EF6" s="8"/>
      <c r="EG6" s="8"/>
      <c r="EH6" s="8"/>
      <c r="EI6" s="8"/>
      <c r="EJ6" s="8"/>
      <c r="EK6" s="8"/>
      <c r="EL6" s="8"/>
      <c r="EM6" s="8"/>
      <c r="EN6" s="8"/>
      <c r="EO6" s="8"/>
      <c r="EP6" s="8"/>
      <c r="EQ6" s="8"/>
      <c r="ER6" s="8"/>
      <c r="ES6" s="8"/>
      <c r="ET6" s="8"/>
      <c r="EU6" s="8"/>
      <c r="EV6" s="8"/>
      <c r="EW6" s="8"/>
      <c r="EX6" s="8"/>
      <c r="EY6" s="8"/>
      <c r="EZ6" s="8"/>
      <c r="FA6" s="8"/>
      <c r="FB6" s="8"/>
      <c r="FC6" s="8"/>
      <c r="FD6" s="8"/>
      <c r="FE6" s="8"/>
      <c r="FF6" s="8"/>
      <c r="FG6" s="8"/>
      <c r="FH6" s="8"/>
      <c r="FI6" s="8"/>
      <c r="FJ6" s="8"/>
      <c r="FK6" s="8"/>
      <c r="FL6" s="8"/>
      <c r="FM6" s="8"/>
      <c r="FN6" s="8"/>
      <c r="FO6" s="8"/>
      <c r="FP6" s="8"/>
      <c r="FQ6" s="8"/>
      <c r="FR6" s="8"/>
      <c r="FS6" s="8"/>
      <c r="FT6" s="8"/>
      <c r="FU6" s="8"/>
      <c r="FV6" s="8"/>
      <c r="FW6" s="8"/>
      <c r="FX6" s="8"/>
      <c r="FY6" s="8"/>
      <c r="FZ6" s="8"/>
      <c r="GA6" s="8"/>
      <c r="GB6" s="8"/>
      <c r="GC6" s="8"/>
      <c r="GD6" s="8"/>
      <c r="GE6" s="8"/>
      <c r="GF6" s="8"/>
      <c r="GG6" s="8"/>
      <c r="GH6" s="8"/>
      <c r="GI6" s="8"/>
      <c r="GJ6" s="8"/>
      <c r="GK6" s="8"/>
      <c r="GL6" s="8"/>
      <c r="GM6" s="8"/>
      <c r="GN6" s="8"/>
      <c r="GO6" s="8"/>
      <c r="GP6" s="8"/>
      <c r="GQ6" s="8"/>
      <c r="GR6" s="8"/>
      <c r="GS6" s="8"/>
      <c r="GT6" s="8"/>
      <c r="GU6" s="8"/>
      <c r="GV6" s="8"/>
      <c r="GW6" s="8"/>
      <c r="GX6" s="8"/>
      <c r="GY6" s="8"/>
      <c r="GZ6" s="8"/>
      <c r="HA6" s="8"/>
      <c r="HB6" s="8"/>
      <c r="HC6" s="8"/>
      <c r="HD6" s="8"/>
      <c r="HE6" s="8"/>
      <c r="HF6" s="8"/>
      <c r="HG6" s="8"/>
      <c r="HH6" s="8"/>
      <c r="HI6" s="8"/>
      <c r="HJ6" s="8"/>
      <c r="HK6" s="8"/>
      <c r="HL6" s="8"/>
      <c r="HM6" s="8"/>
      <c r="HN6" s="8"/>
      <c r="HO6" s="8"/>
      <c r="HP6" s="8"/>
      <c r="HQ6" s="8"/>
      <c r="HR6" s="8"/>
      <c r="HS6" s="8"/>
      <c r="HT6" s="8"/>
      <c r="HU6" s="8"/>
      <c r="HV6" s="8"/>
      <c r="HW6" s="8"/>
      <c r="HX6" s="8"/>
      <c r="HY6" s="8"/>
      <c r="HZ6" s="8"/>
      <c r="IA6" s="8"/>
      <c r="IB6" s="8"/>
      <c r="IC6" s="8"/>
      <c r="ID6" s="8"/>
    </row>
    <row r="7" spans="1:239" x14ac:dyDescent="0.25">
      <c r="A7" s="76" t="s">
        <v>140</v>
      </c>
      <c r="B7" s="77" t="s">
        <v>12</v>
      </c>
      <c r="C7" s="78" t="s">
        <v>141</v>
      </c>
      <c r="D7" s="78" t="s">
        <v>0</v>
      </c>
      <c r="E7" s="78" t="s">
        <v>61</v>
      </c>
      <c r="F7" s="79" t="s">
        <v>123</v>
      </c>
      <c r="G7" s="80" t="s">
        <v>11</v>
      </c>
      <c r="H7" s="80" t="s">
        <v>137</v>
      </c>
      <c r="I7" s="78" t="s">
        <v>7</v>
      </c>
      <c r="J7" s="80" t="s">
        <v>1</v>
      </c>
      <c r="K7" s="78" t="s">
        <v>2</v>
      </c>
      <c r="L7" s="80" t="s">
        <v>3</v>
      </c>
      <c r="M7" s="78" t="s">
        <v>4</v>
      </c>
      <c r="N7" s="78" t="s">
        <v>5</v>
      </c>
      <c r="O7" s="78" t="s">
        <v>6</v>
      </c>
      <c r="P7" s="10"/>
      <c r="Q7" s="10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8"/>
      <c r="CJ7" s="8"/>
      <c r="CK7" s="8"/>
      <c r="CL7" s="8"/>
      <c r="CM7" s="8"/>
      <c r="CN7" s="8"/>
      <c r="CO7" s="8"/>
      <c r="CP7" s="8"/>
      <c r="CQ7" s="8"/>
      <c r="CR7" s="8"/>
      <c r="CS7" s="8"/>
      <c r="CT7" s="8"/>
      <c r="CU7" s="8"/>
      <c r="CV7" s="8"/>
      <c r="CW7" s="8"/>
      <c r="CX7" s="8"/>
      <c r="CY7" s="8"/>
      <c r="CZ7" s="8"/>
      <c r="DA7" s="8"/>
      <c r="DB7" s="8"/>
      <c r="DC7" s="8"/>
      <c r="DD7" s="8"/>
      <c r="DE7" s="8"/>
      <c r="DF7" s="8"/>
      <c r="DG7" s="8"/>
      <c r="DH7" s="8"/>
      <c r="DI7" s="8"/>
      <c r="DJ7" s="8"/>
      <c r="DK7" s="8"/>
      <c r="DL7" s="8"/>
      <c r="DM7" s="8"/>
      <c r="DN7" s="8"/>
      <c r="DO7" s="8"/>
      <c r="DP7" s="8"/>
      <c r="DQ7" s="8"/>
      <c r="DR7" s="8"/>
      <c r="DS7" s="8"/>
      <c r="DT7" s="8"/>
      <c r="DU7" s="8"/>
      <c r="DV7" s="8"/>
      <c r="DW7" s="8"/>
      <c r="DX7" s="8"/>
      <c r="DY7" s="8"/>
      <c r="DZ7" s="8"/>
      <c r="EA7" s="8"/>
      <c r="EB7" s="8"/>
      <c r="EC7" s="8"/>
      <c r="ED7" s="8"/>
      <c r="EE7" s="8"/>
      <c r="EF7" s="8"/>
      <c r="EG7" s="8"/>
      <c r="EH7" s="8"/>
      <c r="EI7" s="8"/>
      <c r="EJ7" s="8"/>
      <c r="EK7" s="8"/>
      <c r="EL7" s="8"/>
      <c r="EM7" s="8"/>
      <c r="EN7" s="8"/>
      <c r="EO7" s="8"/>
      <c r="EP7" s="8"/>
      <c r="EQ7" s="8"/>
      <c r="ER7" s="8"/>
      <c r="ES7" s="8"/>
      <c r="ET7" s="8"/>
      <c r="EU7" s="8"/>
      <c r="EV7" s="8"/>
      <c r="EW7" s="8"/>
      <c r="EX7" s="8"/>
      <c r="EY7" s="8"/>
      <c r="EZ7" s="8"/>
      <c r="FA7" s="8"/>
      <c r="FB7" s="8"/>
      <c r="FC7" s="8"/>
      <c r="FD7" s="8"/>
      <c r="FE7" s="8"/>
      <c r="FF7" s="8"/>
      <c r="FG7" s="8"/>
      <c r="FH7" s="8"/>
      <c r="FI7" s="8"/>
      <c r="FJ7" s="8"/>
      <c r="FK7" s="8"/>
      <c r="FL7" s="8"/>
      <c r="FM7" s="8"/>
      <c r="FN7" s="8"/>
      <c r="FO7" s="8"/>
      <c r="FP7" s="8"/>
      <c r="FQ7" s="8"/>
      <c r="FR7" s="8"/>
      <c r="FS7" s="8"/>
      <c r="FT7" s="8"/>
      <c r="FU7" s="8"/>
      <c r="FV7" s="8"/>
      <c r="FW7" s="8"/>
      <c r="FX7" s="8"/>
      <c r="FY7" s="8"/>
      <c r="FZ7" s="8"/>
      <c r="GA7" s="8"/>
      <c r="GB7" s="8"/>
      <c r="GC7" s="8"/>
      <c r="GD7" s="8"/>
      <c r="GE7" s="8"/>
      <c r="GF7" s="8"/>
      <c r="GG7" s="8"/>
      <c r="GH7" s="8"/>
      <c r="GI7" s="8"/>
      <c r="GJ7" s="8"/>
      <c r="GK7" s="8"/>
      <c r="GL7" s="8"/>
      <c r="GM7" s="8"/>
      <c r="GN7" s="8"/>
      <c r="GO7" s="8"/>
      <c r="GP7" s="8"/>
      <c r="GQ7" s="8"/>
      <c r="GR7" s="8"/>
      <c r="GS7" s="8"/>
      <c r="GT7" s="8"/>
      <c r="GU7" s="8"/>
      <c r="GV7" s="8"/>
      <c r="GW7" s="8"/>
      <c r="GX7" s="8"/>
      <c r="GY7" s="8"/>
      <c r="GZ7" s="8"/>
      <c r="HA7" s="8"/>
      <c r="HB7" s="8"/>
      <c r="HC7" s="8"/>
      <c r="HD7" s="8"/>
      <c r="HE7" s="8"/>
      <c r="HF7" s="8"/>
      <c r="HG7" s="8"/>
      <c r="HH7" s="8"/>
      <c r="HI7" s="8"/>
      <c r="HJ7" s="8"/>
      <c r="HK7" s="8"/>
      <c r="HL7" s="8"/>
      <c r="HM7" s="8"/>
      <c r="HN7" s="8"/>
      <c r="HO7" s="8"/>
      <c r="HP7" s="8"/>
      <c r="HQ7" s="8"/>
      <c r="HR7" s="8"/>
      <c r="HS7" s="8"/>
      <c r="HT7" s="8"/>
      <c r="HU7" s="8"/>
      <c r="HV7" s="8"/>
      <c r="HW7" s="8"/>
      <c r="HX7" s="8"/>
      <c r="HY7" s="8"/>
      <c r="HZ7" s="8"/>
      <c r="IA7" s="8"/>
      <c r="IB7" s="8"/>
      <c r="IC7" s="8"/>
      <c r="ID7" s="8"/>
      <c r="IE7" s="8"/>
    </row>
    <row r="8" spans="1:239" ht="15.75" thickBot="1" x14ac:dyDescent="0.3">
      <c r="A8" s="63"/>
      <c r="B8" s="73"/>
      <c r="C8" s="62"/>
      <c r="D8" s="62"/>
      <c r="E8" s="62"/>
      <c r="F8" s="70"/>
      <c r="G8" s="64"/>
      <c r="H8" s="64"/>
      <c r="I8" s="62"/>
      <c r="J8" s="64"/>
      <c r="K8" s="62"/>
      <c r="L8" s="64"/>
      <c r="M8" s="62"/>
      <c r="N8" s="62"/>
      <c r="O8" s="75"/>
      <c r="P8" s="10"/>
      <c r="Q8" s="10"/>
      <c r="R8" s="9"/>
      <c r="S8" s="9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</row>
    <row r="9" spans="1:239" x14ac:dyDescent="0.25">
      <c r="A9" s="26">
        <v>1</v>
      </c>
      <c r="B9" s="26" t="s">
        <v>76</v>
      </c>
      <c r="C9" s="26" t="s">
        <v>75</v>
      </c>
      <c r="D9" s="26" t="s">
        <v>174</v>
      </c>
      <c r="E9" s="54" t="s">
        <v>48</v>
      </c>
      <c r="F9" s="37" t="s">
        <v>124</v>
      </c>
      <c r="G9" s="34">
        <v>44409</v>
      </c>
      <c r="H9" s="2" t="s">
        <v>68</v>
      </c>
      <c r="I9" s="46">
        <v>145000</v>
      </c>
      <c r="J9" s="35">
        <f>I9*0.0287</f>
        <v>4161.5</v>
      </c>
      <c r="K9" s="46">
        <v>22690.49</v>
      </c>
      <c r="L9" s="36">
        <f>I9*0.0304</f>
        <v>4408</v>
      </c>
      <c r="M9" s="54">
        <v>21426.04</v>
      </c>
      <c r="N9" s="36">
        <f>J9+K9+L9+M9</f>
        <v>52686.03</v>
      </c>
      <c r="O9" s="36">
        <f>I9-N9</f>
        <v>92313.97</v>
      </c>
      <c r="P9" s="1"/>
      <c r="Q9" s="1"/>
      <c r="R9" s="8"/>
      <c r="S9" s="8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CB9" s="10"/>
      <c r="CC9" s="10"/>
      <c r="CD9" s="10"/>
      <c r="CE9" s="10"/>
      <c r="CF9" s="10"/>
      <c r="CG9" s="10"/>
      <c r="CH9" s="10"/>
      <c r="CI9" s="10"/>
      <c r="CJ9" s="10"/>
      <c r="CK9" s="10"/>
      <c r="CL9" s="10"/>
      <c r="CM9" s="10"/>
      <c r="CN9" s="10"/>
      <c r="CO9" s="10"/>
      <c r="CP9" s="10"/>
      <c r="CQ9" s="10"/>
      <c r="CR9" s="10"/>
      <c r="CS9" s="10"/>
      <c r="CT9" s="10"/>
      <c r="CU9" s="10"/>
      <c r="CV9" s="10"/>
      <c r="CW9" s="10"/>
      <c r="CX9" s="10"/>
      <c r="CY9" s="10"/>
      <c r="CZ9" s="10"/>
      <c r="DA9" s="10"/>
      <c r="DB9" s="10"/>
      <c r="DC9" s="10"/>
      <c r="DD9" s="10"/>
      <c r="DE9" s="10"/>
      <c r="DF9" s="10"/>
      <c r="DG9" s="10"/>
      <c r="DH9" s="10"/>
      <c r="DI9" s="10"/>
      <c r="DJ9" s="10"/>
      <c r="DK9" s="10"/>
      <c r="DL9" s="10"/>
      <c r="DM9" s="10"/>
      <c r="DN9" s="10"/>
      <c r="DO9" s="10"/>
      <c r="DP9" s="10"/>
      <c r="DQ9" s="10"/>
      <c r="DR9" s="10"/>
      <c r="DS9" s="10"/>
      <c r="DT9" s="10"/>
      <c r="DU9" s="10"/>
      <c r="DV9" s="10"/>
      <c r="DW9" s="10"/>
      <c r="DX9" s="10"/>
      <c r="DY9" s="10"/>
      <c r="DZ9" s="10"/>
      <c r="EA9" s="10"/>
      <c r="EB9" s="10"/>
      <c r="EC9" s="10"/>
      <c r="ED9" s="10"/>
      <c r="EE9" s="10"/>
      <c r="EF9" s="10"/>
      <c r="EG9" s="10"/>
      <c r="EH9" s="10"/>
      <c r="EI9" s="10"/>
      <c r="EJ9" s="10"/>
      <c r="EK9" s="10"/>
      <c r="EL9" s="10"/>
      <c r="EM9" s="10"/>
      <c r="EN9" s="10"/>
      <c r="EO9" s="10"/>
      <c r="EP9" s="10"/>
      <c r="EQ9" s="10"/>
      <c r="ER9" s="10"/>
      <c r="ES9" s="10"/>
      <c r="ET9" s="10"/>
      <c r="EU9" s="10"/>
      <c r="EV9" s="10"/>
      <c r="EW9" s="10"/>
      <c r="EX9" s="10"/>
      <c r="EY9" s="10"/>
      <c r="EZ9" s="10"/>
      <c r="FA9" s="10"/>
      <c r="FB9" s="10"/>
      <c r="FC9" s="10"/>
      <c r="FD9" s="10"/>
      <c r="FE9" s="10"/>
      <c r="FF9" s="10"/>
      <c r="FG9" s="10"/>
      <c r="FH9" s="10"/>
      <c r="FI9" s="10"/>
      <c r="FJ9" s="10"/>
      <c r="FK9" s="10"/>
      <c r="FL9" s="10"/>
      <c r="FM9" s="10"/>
      <c r="FN9" s="10"/>
      <c r="FO9" s="10"/>
      <c r="FP9" s="10"/>
      <c r="FQ9" s="10"/>
      <c r="FR9" s="10"/>
      <c r="FS9" s="10"/>
      <c r="FT9" s="10"/>
      <c r="FU9" s="10"/>
      <c r="FV9" s="10"/>
      <c r="FW9" s="10"/>
      <c r="FX9" s="10"/>
      <c r="FY9" s="10"/>
      <c r="FZ9" s="10"/>
      <c r="GA9" s="10"/>
      <c r="GB9" s="10"/>
      <c r="GC9" s="10"/>
    </row>
    <row r="10" spans="1:239" x14ac:dyDescent="0.25">
      <c r="A10" s="26">
        <v>2</v>
      </c>
      <c r="B10" s="26" t="s">
        <v>46</v>
      </c>
      <c r="C10" s="26" t="s">
        <v>28</v>
      </c>
      <c r="D10" s="26" t="s">
        <v>189</v>
      </c>
      <c r="E10" s="54" t="s">
        <v>47</v>
      </c>
      <c r="F10" s="37" t="s">
        <v>124</v>
      </c>
      <c r="G10" s="34">
        <v>44440</v>
      </c>
      <c r="H10" s="88" t="s">
        <v>68</v>
      </c>
      <c r="I10" s="46">
        <v>75000</v>
      </c>
      <c r="J10" s="35">
        <f t="shared" ref="J10:J75" si="0">I10*0.0287</f>
        <v>2152.5</v>
      </c>
      <c r="K10" s="46">
        <v>6309.38</v>
      </c>
      <c r="L10" s="36">
        <f>I10*0.0304</f>
        <v>2280</v>
      </c>
      <c r="M10" s="48">
        <v>175</v>
      </c>
      <c r="N10" s="36">
        <f t="shared" ref="N10:N73" si="1">J10+K10+L10+M10</f>
        <v>10916.880000000001</v>
      </c>
      <c r="O10" s="36">
        <f>I10-N10</f>
        <v>64083.119999999995</v>
      </c>
      <c r="P10" s="1"/>
      <c r="Q10" s="1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8"/>
      <c r="CF10" s="8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8"/>
      <c r="CS10" s="8"/>
      <c r="CT10" s="8"/>
      <c r="CU10" s="8"/>
      <c r="CV10" s="8"/>
      <c r="CW10" s="8"/>
      <c r="CX10" s="8"/>
      <c r="CY10" s="8"/>
      <c r="CZ10" s="8"/>
      <c r="DA10" s="8"/>
      <c r="DB10" s="8"/>
      <c r="DC10" s="8"/>
      <c r="DD10" s="8"/>
      <c r="DE10" s="8"/>
      <c r="DF10" s="8"/>
      <c r="DG10" s="8"/>
      <c r="DH10" s="8"/>
      <c r="DI10" s="8"/>
      <c r="DJ10" s="8"/>
      <c r="DK10" s="8"/>
      <c r="DL10" s="8"/>
      <c r="DM10" s="8"/>
      <c r="DN10" s="8"/>
      <c r="DO10" s="8"/>
      <c r="DP10" s="8"/>
      <c r="DQ10" s="8"/>
      <c r="DR10" s="8"/>
      <c r="DS10" s="8"/>
      <c r="DT10" s="8"/>
      <c r="DU10" s="8"/>
      <c r="DV10" s="8"/>
      <c r="DW10" s="8"/>
      <c r="DX10" s="8"/>
      <c r="DY10" s="8"/>
      <c r="DZ10" s="8"/>
      <c r="EA10" s="8"/>
      <c r="EB10" s="8"/>
      <c r="EC10" s="8"/>
      <c r="ED10" s="8"/>
      <c r="EE10" s="8"/>
      <c r="EF10" s="8"/>
      <c r="EG10" s="8"/>
      <c r="EH10" s="8"/>
      <c r="EI10" s="8"/>
      <c r="EJ10" s="8"/>
      <c r="EK10" s="8"/>
      <c r="EL10" s="8"/>
      <c r="EM10" s="8"/>
      <c r="EN10" s="8"/>
      <c r="EO10" s="8"/>
      <c r="EP10" s="8"/>
      <c r="EQ10" s="8"/>
      <c r="ER10" s="8"/>
      <c r="ES10" s="8"/>
      <c r="ET10" s="8"/>
      <c r="EU10" s="8"/>
      <c r="EV10" s="8"/>
      <c r="EW10" s="8"/>
      <c r="EX10" s="8"/>
      <c r="EY10" s="8"/>
      <c r="EZ10" s="8"/>
      <c r="FA10" s="8"/>
      <c r="FB10" s="8"/>
      <c r="FC10" s="8"/>
      <c r="FD10" s="8"/>
      <c r="FE10" s="8"/>
      <c r="FF10" s="8"/>
      <c r="FG10" s="8"/>
      <c r="FH10" s="8"/>
      <c r="FI10" s="8"/>
      <c r="FJ10" s="8"/>
      <c r="FK10" s="8"/>
      <c r="FL10" s="8"/>
      <c r="FM10" s="8"/>
      <c r="FN10" s="8"/>
      <c r="FO10" s="8"/>
      <c r="FP10" s="8"/>
      <c r="FQ10" s="8"/>
      <c r="FR10" s="8"/>
      <c r="FS10" s="8"/>
      <c r="FT10" s="8"/>
      <c r="FU10" s="8"/>
      <c r="FV10" s="8"/>
      <c r="FW10" s="8"/>
      <c r="FX10" s="8"/>
      <c r="FY10" s="8"/>
      <c r="FZ10" s="8"/>
      <c r="GA10" s="8"/>
      <c r="GB10" s="8"/>
      <c r="GC10" s="8"/>
      <c r="GD10" s="8"/>
      <c r="GE10" s="8"/>
      <c r="GF10" s="8"/>
      <c r="GG10" s="8"/>
      <c r="GH10" s="8"/>
      <c r="GI10" s="8"/>
      <c r="GJ10" s="8"/>
      <c r="GK10" s="8"/>
      <c r="GL10" s="8"/>
      <c r="GM10" s="8"/>
      <c r="GN10" s="8"/>
      <c r="GO10" s="8"/>
      <c r="GP10" s="8"/>
      <c r="GQ10" s="8"/>
      <c r="GR10" s="8"/>
      <c r="GS10" s="8"/>
      <c r="GT10" s="8"/>
      <c r="GU10" s="8"/>
      <c r="GV10" s="8"/>
      <c r="GW10" s="8"/>
      <c r="GX10" s="8"/>
      <c r="GY10" s="8"/>
      <c r="GZ10" s="8"/>
      <c r="HA10" s="8"/>
      <c r="HB10" s="8"/>
      <c r="HC10" s="8"/>
      <c r="HD10" s="8"/>
      <c r="HE10" s="8"/>
      <c r="HF10" s="8"/>
      <c r="HG10" s="8"/>
      <c r="HH10" s="8"/>
      <c r="HI10" s="8"/>
      <c r="HJ10" s="8"/>
      <c r="HK10" s="8"/>
      <c r="HL10" s="8"/>
      <c r="HM10" s="8"/>
      <c r="HN10" s="8"/>
      <c r="HO10" s="8"/>
      <c r="HP10" s="8"/>
      <c r="HQ10" s="8"/>
      <c r="HR10" s="8"/>
      <c r="HS10" s="8"/>
      <c r="HT10" s="8"/>
      <c r="HU10" s="8"/>
      <c r="HV10" s="8"/>
      <c r="HW10" s="8"/>
      <c r="HX10" s="8"/>
      <c r="HY10" s="8"/>
      <c r="HZ10" s="8"/>
      <c r="IA10" s="8"/>
      <c r="IB10" s="8"/>
      <c r="IC10" s="8"/>
      <c r="ID10" s="8"/>
      <c r="IE10" s="8"/>
    </row>
    <row r="11" spans="1:239" s="1" customFormat="1" x14ac:dyDescent="0.25">
      <c r="A11" s="26">
        <v>3</v>
      </c>
      <c r="B11" s="26" t="s">
        <v>50</v>
      </c>
      <c r="C11" s="26" t="s">
        <v>28</v>
      </c>
      <c r="D11" s="26" t="s">
        <v>228</v>
      </c>
      <c r="E11" t="s">
        <v>48</v>
      </c>
      <c r="F11" s="26" t="s">
        <v>124</v>
      </c>
      <c r="G11" s="34">
        <v>44443</v>
      </c>
      <c r="H11" s="88" t="s">
        <v>68</v>
      </c>
      <c r="I11" s="46">
        <v>40000</v>
      </c>
      <c r="J11" s="35">
        <f t="shared" si="0"/>
        <v>1148</v>
      </c>
      <c r="K11" s="46">
        <v>0</v>
      </c>
      <c r="L11" s="36">
        <f t="shared" ref="L11:L75" si="2">I11*0.0304</f>
        <v>1216</v>
      </c>
      <c r="M11" s="46">
        <v>5009</v>
      </c>
      <c r="N11" s="36">
        <f t="shared" si="1"/>
        <v>7373</v>
      </c>
      <c r="O11" s="36">
        <f t="shared" ref="O11:O59" si="3">I11-N11</f>
        <v>32627</v>
      </c>
      <c r="P11"/>
      <c r="Q11"/>
      <c r="R11"/>
      <c r="S11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/>
      <c r="CJ11" s="8"/>
      <c r="CK11" s="8"/>
      <c r="CL11" s="8"/>
      <c r="CM11" s="8"/>
      <c r="CN11" s="8"/>
      <c r="CO11" s="8"/>
      <c r="CP11" s="8"/>
      <c r="CQ11" s="8"/>
      <c r="CR11" s="8"/>
      <c r="CS11" s="8"/>
      <c r="CT11" s="8"/>
      <c r="CU11" s="8"/>
      <c r="CV11" s="8"/>
      <c r="CW11" s="8"/>
      <c r="CX11" s="8"/>
      <c r="CY11" s="8"/>
      <c r="CZ11" s="8"/>
      <c r="DA11" s="8"/>
      <c r="DB11" s="8"/>
      <c r="DC11" s="8"/>
      <c r="DD11" s="8"/>
      <c r="DE11" s="8"/>
      <c r="DF11" s="8"/>
      <c r="DG11" s="8"/>
      <c r="DH11" s="8"/>
      <c r="DI11" s="8"/>
      <c r="DJ11" s="8"/>
      <c r="DK11" s="8"/>
      <c r="DL11" s="8"/>
      <c r="DM11" s="8"/>
      <c r="DN11" s="8"/>
      <c r="DO11" s="8"/>
      <c r="DP11" s="8"/>
      <c r="DQ11" s="8"/>
      <c r="DR11" s="8"/>
      <c r="DS11" s="8"/>
      <c r="DT11" s="8"/>
      <c r="DU11" s="8"/>
      <c r="DV11" s="8"/>
      <c r="DW11" s="8"/>
      <c r="DX11" s="8"/>
      <c r="DY11" s="8"/>
      <c r="DZ11" s="8"/>
      <c r="EA11" s="8"/>
      <c r="EB11" s="8"/>
      <c r="EC11" s="8"/>
      <c r="ED11" s="8"/>
      <c r="EE11" s="8"/>
      <c r="EF11" s="8"/>
      <c r="EG11" s="8"/>
      <c r="EH11" s="8"/>
      <c r="EI11" s="8"/>
      <c r="EJ11" s="8"/>
      <c r="EK11" s="8"/>
      <c r="EL11" s="8"/>
      <c r="EM11" s="8"/>
      <c r="EN11" s="8"/>
      <c r="EO11" s="8"/>
      <c r="EP11" s="8"/>
      <c r="EQ11" s="8"/>
      <c r="ER11" s="8"/>
      <c r="ES11" s="8"/>
      <c r="ET11" s="8"/>
      <c r="EU11" s="8"/>
      <c r="EV11" s="8"/>
      <c r="EW11" s="8"/>
      <c r="EX11" s="8"/>
      <c r="EY11" s="8"/>
      <c r="EZ11" s="8"/>
      <c r="FA11" s="8"/>
      <c r="FB11" s="8"/>
      <c r="FC11" s="8"/>
      <c r="FD11" s="8"/>
      <c r="FE11" s="8"/>
      <c r="FF11" s="8"/>
      <c r="FG11" s="8"/>
      <c r="FH11" s="8"/>
      <c r="FI11" s="8"/>
      <c r="FJ11" s="8"/>
      <c r="FK11" s="8"/>
      <c r="FL11" s="8"/>
      <c r="FM11" s="8"/>
      <c r="FN11" s="8"/>
      <c r="FO11" s="8"/>
      <c r="FP11" s="8"/>
      <c r="FQ11" s="8"/>
      <c r="FR11" s="8"/>
      <c r="FS11" s="8"/>
      <c r="FT11" s="8"/>
      <c r="FU11" s="8"/>
      <c r="FV11" s="8"/>
      <c r="FW11" s="8"/>
      <c r="FX11" s="8"/>
      <c r="FY11" s="8"/>
      <c r="FZ11" s="8"/>
      <c r="GA11" s="8"/>
      <c r="GB11" s="8"/>
      <c r="GC11" s="8"/>
      <c r="GD11" s="8"/>
      <c r="GE11" s="8"/>
      <c r="GF11" s="8"/>
      <c r="GG11" s="8"/>
      <c r="GH11" s="8"/>
      <c r="GI11" s="8"/>
      <c r="GJ11" s="8"/>
      <c r="GK11" s="8"/>
      <c r="GL11" s="8"/>
      <c r="GM11" s="8"/>
      <c r="GN11" s="8"/>
      <c r="GO11" s="8"/>
      <c r="GP11" s="8"/>
      <c r="GQ11" s="8"/>
      <c r="GR11" s="8"/>
      <c r="GS11" s="8"/>
      <c r="GT11" s="8"/>
      <c r="GU11" s="8"/>
      <c r="GV11" s="8"/>
      <c r="GW11" s="8"/>
      <c r="GX11" s="8"/>
      <c r="GY11" s="8"/>
      <c r="GZ11" s="8"/>
      <c r="HA11" s="8"/>
      <c r="HB11" s="8"/>
      <c r="HC11" s="8"/>
      <c r="HD11" s="8"/>
      <c r="HE11" s="8"/>
      <c r="HF11" s="8"/>
      <c r="HG11" s="8"/>
      <c r="HH11" s="8"/>
      <c r="HI11" s="8"/>
      <c r="HJ11" s="8"/>
      <c r="HK11" s="8"/>
      <c r="HL11" s="8"/>
      <c r="HM11" s="8"/>
      <c r="HN11" s="8"/>
      <c r="HO11" s="8"/>
      <c r="HP11" s="8"/>
      <c r="HQ11" s="8"/>
      <c r="HR11" s="8"/>
      <c r="HS11" s="8"/>
      <c r="HT11" s="8"/>
      <c r="HU11" s="8"/>
      <c r="HV11" s="8"/>
      <c r="HW11" s="8"/>
      <c r="HX11" s="8"/>
      <c r="HY11" s="8"/>
      <c r="HZ11" s="8"/>
      <c r="IA11" s="8"/>
      <c r="IB11" s="8"/>
      <c r="IC11" s="8"/>
      <c r="ID11" s="8"/>
      <c r="IE11" s="8"/>
    </row>
    <row r="12" spans="1:239" s="1" customFormat="1" x14ac:dyDescent="0.25">
      <c r="A12" s="26">
        <v>4</v>
      </c>
      <c r="B12" t="s">
        <v>220</v>
      </c>
      <c r="C12" t="s">
        <v>222</v>
      </c>
      <c r="D12" s="26" t="s">
        <v>221</v>
      </c>
      <c r="E12" t="s">
        <v>48</v>
      </c>
      <c r="F12" s="26" t="s">
        <v>124</v>
      </c>
      <c r="G12" s="34">
        <v>45444</v>
      </c>
      <c r="H12" s="88" t="s">
        <v>68</v>
      </c>
      <c r="I12" s="46">
        <v>85000</v>
      </c>
      <c r="J12" s="35">
        <f>I12*0.0287</f>
        <v>2439.5</v>
      </c>
      <c r="K12" s="52">
        <v>8576.99</v>
      </c>
      <c r="L12" s="36">
        <f>I12*0.0304</f>
        <v>2584</v>
      </c>
      <c r="M12" s="52">
        <v>25</v>
      </c>
      <c r="N12" s="36">
        <f>J12+K12+L12+M12</f>
        <v>13625.49</v>
      </c>
      <c r="O12" s="36">
        <f>I12-N12</f>
        <v>71374.509999999995</v>
      </c>
      <c r="P12"/>
      <c r="Q12"/>
      <c r="R12"/>
      <c r="S12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8"/>
      <c r="CD12" s="8"/>
      <c r="CE12" s="8"/>
      <c r="CF12" s="8"/>
      <c r="CG12" s="8"/>
      <c r="CH12" s="8"/>
      <c r="CI12" s="8"/>
      <c r="CJ12" s="8"/>
      <c r="CK12" s="8"/>
      <c r="CL12" s="8"/>
      <c r="CM12" s="8"/>
      <c r="CN12" s="8"/>
      <c r="CO12" s="8"/>
      <c r="CP12" s="8"/>
      <c r="CQ12" s="8"/>
      <c r="CR12" s="8"/>
      <c r="CS12" s="8"/>
      <c r="CT12" s="8"/>
      <c r="CU12" s="8"/>
      <c r="CV12" s="8"/>
      <c r="CW12" s="8"/>
      <c r="CX12" s="8"/>
      <c r="CY12" s="8"/>
      <c r="CZ12" s="8"/>
      <c r="DA12" s="8"/>
      <c r="DB12" s="8"/>
      <c r="DC12" s="8"/>
      <c r="DD12" s="8"/>
      <c r="DE12" s="8"/>
      <c r="DF12" s="8"/>
      <c r="DG12" s="8"/>
      <c r="DH12" s="8"/>
      <c r="DI12" s="8"/>
      <c r="DJ12" s="8"/>
      <c r="DK12" s="8"/>
      <c r="DL12" s="8"/>
      <c r="DM12" s="8"/>
      <c r="DN12" s="8"/>
      <c r="DO12" s="8"/>
      <c r="DP12" s="8"/>
      <c r="DQ12" s="8"/>
      <c r="DR12" s="8"/>
      <c r="DS12" s="8"/>
      <c r="DT12" s="8"/>
      <c r="DU12" s="8"/>
      <c r="DV12" s="8"/>
      <c r="DW12" s="8"/>
      <c r="DX12" s="8"/>
      <c r="DY12" s="8"/>
      <c r="DZ12" s="8"/>
      <c r="EA12" s="8"/>
      <c r="EB12" s="8"/>
      <c r="EC12" s="8"/>
      <c r="ED12" s="8"/>
      <c r="EE12" s="8"/>
      <c r="EF12" s="8"/>
      <c r="EG12" s="8"/>
      <c r="EH12" s="8"/>
      <c r="EI12" s="8"/>
      <c r="EJ12" s="8"/>
      <c r="EK12" s="8"/>
      <c r="EL12" s="8"/>
      <c r="EM12" s="8"/>
      <c r="EN12" s="8"/>
      <c r="EO12" s="8"/>
      <c r="EP12" s="8"/>
      <c r="EQ12" s="8"/>
      <c r="ER12" s="8"/>
      <c r="ES12" s="8"/>
      <c r="ET12" s="8"/>
      <c r="EU12" s="8"/>
      <c r="EV12" s="8"/>
      <c r="EW12" s="8"/>
      <c r="EX12" s="8"/>
      <c r="EY12" s="8"/>
      <c r="EZ12" s="8"/>
      <c r="FA12" s="8"/>
      <c r="FB12" s="8"/>
      <c r="FC12" s="8"/>
      <c r="FD12" s="8"/>
      <c r="FE12" s="8"/>
      <c r="FF12" s="8"/>
      <c r="FG12" s="8"/>
      <c r="FH12" s="8"/>
      <c r="FI12" s="8"/>
      <c r="FJ12" s="8"/>
      <c r="FK12" s="8"/>
      <c r="FL12" s="8"/>
      <c r="FM12" s="8"/>
      <c r="FN12" s="8"/>
      <c r="FO12" s="8"/>
      <c r="FP12" s="8"/>
      <c r="FQ12" s="8"/>
      <c r="FR12" s="8"/>
      <c r="FS12" s="8"/>
      <c r="FT12" s="8"/>
      <c r="FU12" s="8"/>
      <c r="FV12" s="8"/>
      <c r="FW12" s="8"/>
      <c r="FX12" s="8"/>
      <c r="FY12" s="8"/>
      <c r="FZ12" s="8"/>
      <c r="GA12" s="8"/>
      <c r="GB12" s="8"/>
      <c r="GC12" s="8"/>
      <c r="GD12" s="8"/>
      <c r="GE12" s="8"/>
      <c r="GF12" s="8"/>
      <c r="GG12" s="8"/>
      <c r="GH12" s="8"/>
      <c r="GI12" s="8"/>
      <c r="GJ12" s="8"/>
      <c r="GK12" s="8"/>
      <c r="GL12" s="8"/>
      <c r="GM12" s="8"/>
      <c r="GN12" s="8"/>
      <c r="GO12" s="8"/>
      <c r="GP12" s="8"/>
      <c r="GQ12" s="8"/>
      <c r="GR12" s="8"/>
      <c r="GS12" s="8"/>
      <c r="GT12" s="8"/>
      <c r="GU12" s="8"/>
      <c r="GV12" s="8"/>
      <c r="GW12" s="8"/>
      <c r="GX12" s="8"/>
      <c r="GY12" s="8"/>
      <c r="GZ12" s="8"/>
      <c r="HA12" s="8"/>
      <c r="HB12" s="8"/>
      <c r="HC12" s="8"/>
      <c r="HD12" s="8"/>
      <c r="HE12" s="8"/>
      <c r="HF12" s="8"/>
      <c r="HG12" s="8"/>
      <c r="HH12" s="8"/>
      <c r="HI12" s="8"/>
      <c r="HJ12" s="8"/>
      <c r="HK12" s="8"/>
      <c r="HL12" s="8"/>
      <c r="HM12" s="8"/>
      <c r="HN12" s="8"/>
      <c r="HO12" s="8"/>
      <c r="HP12" s="8"/>
      <c r="HQ12" s="8"/>
      <c r="HR12" s="8"/>
      <c r="HS12" s="8"/>
      <c r="HT12" s="8"/>
      <c r="HU12" s="8"/>
      <c r="HV12" s="8"/>
      <c r="HW12" s="8"/>
      <c r="HX12" s="8"/>
      <c r="HY12" s="8"/>
      <c r="HZ12" s="8"/>
      <c r="IA12" s="8"/>
      <c r="IB12" s="8"/>
      <c r="IC12" s="8"/>
      <c r="ID12" s="8"/>
      <c r="IE12" s="8"/>
    </row>
    <row r="13" spans="1:239" x14ac:dyDescent="0.25">
      <c r="A13" s="26">
        <v>5</v>
      </c>
      <c r="B13" s="26" t="s">
        <v>72</v>
      </c>
      <c r="C13" s="26" t="s">
        <v>122</v>
      </c>
      <c r="D13" s="26" t="s">
        <v>132</v>
      </c>
      <c r="E13" s="54" t="s">
        <v>47</v>
      </c>
      <c r="F13" s="37" t="s">
        <v>124</v>
      </c>
      <c r="G13" s="34">
        <v>44542</v>
      </c>
      <c r="H13" s="88" t="s">
        <v>68</v>
      </c>
      <c r="I13" s="46">
        <v>60000</v>
      </c>
      <c r="J13" s="35">
        <f t="shared" si="0"/>
        <v>1722</v>
      </c>
      <c r="K13" s="47">
        <v>3486.68</v>
      </c>
      <c r="L13" s="36">
        <f>I13*0.0304</f>
        <v>1824</v>
      </c>
      <c r="M13" s="54">
        <v>2099.5</v>
      </c>
      <c r="N13" s="36">
        <f>J13+K13+L13+M13</f>
        <v>9132.18</v>
      </c>
      <c r="O13" s="36">
        <f>I13-N13</f>
        <v>50867.82</v>
      </c>
      <c r="P13" s="10"/>
      <c r="Q13" s="10"/>
      <c r="R13" s="10"/>
      <c r="S13" s="10"/>
    </row>
    <row r="14" spans="1:239" x14ac:dyDescent="0.25">
      <c r="A14" s="26">
        <v>6</v>
      </c>
      <c r="B14" s="26" t="s">
        <v>211</v>
      </c>
      <c r="C14" s="26" t="s">
        <v>212</v>
      </c>
      <c r="D14" s="26" t="s">
        <v>229</v>
      </c>
      <c r="E14" s="54" t="s">
        <v>48</v>
      </c>
      <c r="F14" s="37" t="s">
        <v>124</v>
      </c>
      <c r="G14" s="34">
        <v>45413</v>
      </c>
      <c r="H14" s="88" t="s">
        <v>68</v>
      </c>
      <c r="I14" s="46">
        <v>47000</v>
      </c>
      <c r="J14" s="35">
        <f t="shared" si="0"/>
        <v>1348.9</v>
      </c>
      <c r="K14" s="47">
        <v>1430.6</v>
      </c>
      <c r="L14" s="36">
        <f t="shared" si="2"/>
        <v>1428.8</v>
      </c>
      <c r="M14" s="47">
        <v>25</v>
      </c>
      <c r="N14" s="36">
        <f t="shared" si="1"/>
        <v>4233.3</v>
      </c>
      <c r="O14" s="36">
        <f t="shared" si="3"/>
        <v>42766.7</v>
      </c>
      <c r="P14" s="10"/>
      <c r="Q14" s="10"/>
      <c r="R14" s="10"/>
      <c r="S14" s="10"/>
    </row>
    <row r="15" spans="1:239" s="10" customFormat="1" x14ac:dyDescent="0.25">
      <c r="A15" s="26">
        <v>7</v>
      </c>
      <c r="B15" s="26" t="s">
        <v>36</v>
      </c>
      <c r="C15" s="26" t="s">
        <v>14</v>
      </c>
      <c r="D15" s="26" t="s">
        <v>175</v>
      </c>
      <c r="E15" s="55" t="s">
        <v>48</v>
      </c>
      <c r="F15" s="45" t="s">
        <v>124</v>
      </c>
      <c r="G15" s="34">
        <v>44244</v>
      </c>
      <c r="H15" s="88" t="s">
        <v>68</v>
      </c>
      <c r="I15" s="46">
        <v>145000</v>
      </c>
      <c r="J15" s="35">
        <f t="shared" si="0"/>
        <v>4161.5</v>
      </c>
      <c r="K15" s="46">
        <v>21832.76</v>
      </c>
      <c r="L15" s="36">
        <f t="shared" si="2"/>
        <v>4408</v>
      </c>
      <c r="M15" s="54">
        <v>27867.93</v>
      </c>
      <c r="N15" s="36">
        <f t="shared" si="1"/>
        <v>58270.19</v>
      </c>
      <c r="O15" s="36">
        <f t="shared" si="3"/>
        <v>86729.81</v>
      </c>
      <c r="P15" s="9"/>
      <c r="Q15" s="9"/>
      <c r="R15" s="9"/>
      <c r="S15" s="9"/>
    </row>
    <row r="16" spans="1:239" s="10" customFormat="1" x14ac:dyDescent="0.25">
      <c r="A16" s="26">
        <v>8</v>
      </c>
      <c r="B16" s="26" t="s">
        <v>22</v>
      </c>
      <c r="C16" s="26" t="s">
        <v>94</v>
      </c>
      <c r="D16" s="26" t="s">
        <v>135</v>
      </c>
      <c r="E16" s="55" t="s">
        <v>48</v>
      </c>
      <c r="F16" s="45" t="s">
        <v>124</v>
      </c>
      <c r="G16" s="38">
        <v>44276</v>
      </c>
      <c r="H16" s="89" t="s">
        <v>68</v>
      </c>
      <c r="I16" s="46">
        <v>50000</v>
      </c>
      <c r="J16" s="35">
        <f t="shared" si="0"/>
        <v>1435</v>
      </c>
      <c r="K16" s="47">
        <v>1854</v>
      </c>
      <c r="L16" s="36">
        <f t="shared" si="2"/>
        <v>1520</v>
      </c>
      <c r="M16" s="53">
        <v>275</v>
      </c>
      <c r="N16" s="36">
        <f t="shared" si="1"/>
        <v>5084</v>
      </c>
      <c r="O16" s="36">
        <f t="shared" si="3"/>
        <v>44916</v>
      </c>
      <c r="P16"/>
      <c r="Q16"/>
      <c r="R16"/>
      <c r="S16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  <c r="DI16" s="9"/>
      <c r="DJ16" s="9"/>
      <c r="DK16" s="9"/>
      <c r="DL16" s="9"/>
      <c r="DM16" s="9"/>
      <c r="DN16" s="9"/>
      <c r="DO16" s="9"/>
      <c r="DP16" s="9"/>
      <c r="DQ16" s="9"/>
      <c r="DR16" s="9"/>
      <c r="DS16" s="9"/>
      <c r="DT16" s="9"/>
      <c r="DU16" s="9"/>
      <c r="DV16" s="9"/>
      <c r="DW16" s="9"/>
      <c r="DX16" s="9"/>
      <c r="DY16" s="9"/>
      <c r="DZ16" s="9"/>
      <c r="EA16" s="9"/>
      <c r="EB16" s="9"/>
      <c r="EC16" s="9"/>
      <c r="ED16" s="9"/>
      <c r="EE16" s="9"/>
      <c r="EF16" s="9"/>
      <c r="EG16" s="9"/>
      <c r="EH16" s="9"/>
      <c r="EI16" s="9"/>
      <c r="EJ16" s="9"/>
      <c r="EK16" s="9"/>
      <c r="EL16" s="9"/>
      <c r="EM16" s="9"/>
      <c r="EN16" s="9"/>
      <c r="EO16" s="9"/>
      <c r="EP16" s="9"/>
      <c r="EQ16" s="9"/>
      <c r="ER16" s="9"/>
      <c r="ES16" s="9"/>
      <c r="ET16" s="9"/>
      <c r="EU16" s="9"/>
      <c r="EV16" s="9"/>
      <c r="EW16" s="9"/>
      <c r="EX16" s="9"/>
      <c r="EY16" s="9"/>
      <c r="EZ16" s="9"/>
      <c r="FA16" s="9"/>
      <c r="FB16" s="9"/>
      <c r="FC16" s="9"/>
      <c r="FD16" s="9"/>
      <c r="FE16" s="9"/>
      <c r="FF16" s="9"/>
      <c r="FG16" s="9"/>
      <c r="FH16" s="9"/>
      <c r="FI16" s="9"/>
      <c r="FJ16" s="9"/>
      <c r="FK16" s="9"/>
      <c r="FL16" s="9"/>
      <c r="FM16" s="9"/>
      <c r="FN16" s="9"/>
      <c r="FO16" s="9"/>
      <c r="FP16" s="9"/>
      <c r="FQ16" s="9"/>
      <c r="FR16" s="9"/>
      <c r="FS16" s="9"/>
      <c r="FT16" s="9"/>
      <c r="FU16" s="9"/>
      <c r="FV16" s="9"/>
      <c r="FW16" s="9"/>
      <c r="FX16" s="9"/>
      <c r="FY16" s="9"/>
      <c r="FZ16" s="9"/>
      <c r="GA16" s="9"/>
      <c r="GB16" s="9"/>
      <c r="GC16" s="9"/>
      <c r="GD16" s="9"/>
      <c r="GE16" s="9"/>
      <c r="GF16" s="9"/>
      <c r="GG16" s="9"/>
      <c r="GH16" s="9"/>
      <c r="GI16" s="9"/>
      <c r="GJ16" s="9"/>
      <c r="GK16" s="9"/>
      <c r="GL16" s="9"/>
      <c r="GM16" s="9"/>
      <c r="GN16" s="9"/>
      <c r="GO16" s="9"/>
      <c r="GP16" s="9"/>
      <c r="GQ16" s="9"/>
      <c r="GR16" s="9"/>
      <c r="GS16" s="9"/>
      <c r="GT16" s="9"/>
      <c r="GU16" s="9"/>
      <c r="GV16" s="9"/>
      <c r="GW16" s="9"/>
      <c r="GX16" s="9"/>
      <c r="GY16" s="9"/>
      <c r="GZ16" s="9"/>
      <c r="HA16" s="9"/>
      <c r="HB16" s="9"/>
      <c r="HC16" s="9"/>
      <c r="HD16" s="9"/>
      <c r="HE16" s="9"/>
      <c r="HF16" s="9"/>
      <c r="HG16" s="9"/>
      <c r="HH16" s="9"/>
      <c r="HI16" s="9"/>
      <c r="HJ16" s="9"/>
      <c r="HK16" s="9"/>
      <c r="HL16" s="9"/>
      <c r="HM16" s="9"/>
      <c r="HN16" s="9"/>
      <c r="HO16" s="9"/>
      <c r="HP16" s="9"/>
      <c r="HQ16" s="9"/>
      <c r="HR16" s="9"/>
      <c r="HS16" s="9"/>
      <c r="HT16" s="9"/>
      <c r="HU16" s="9"/>
      <c r="HV16" s="9"/>
      <c r="HW16" s="9"/>
      <c r="HX16" s="9"/>
      <c r="HY16" s="9"/>
      <c r="HZ16" s="9"/>
      <c r="IA16" s="9"/>
      <c r="IB16" s="9"/>
      <c r="IC16" s="9"/>
      <c r="ID16" s="9"/>
      <c r="IE16" s="9"/>
    </row>
    <row r="17" spans="1:239" s="9" customFormat="1" x14ac:dyDescent="0.25">
      <c r="A17" s="26">
        <v>9</v>
      </c>
      <c r="B17" s="26" t="s">
        <v>51</v>
      </c>
      <c r="C17" s="26" t="s">
        <v>94</v>
      </c>
      <c r="D17" s="26" t="s">
        <v>163</v>
      </c>
      <c r="E17" s="54" t="s">
        <v>47</v>
      </c>
      <c r="F17" s="37" t="s">
        <v>124</v>
      </c>
      <c r="G17" s="34">
        <v>44287</v>
      </c>
      <c r="H17" s="88" t="s">
        <v>68</v>
      </c>
      <c r="I17" s="47">
        <v>47000</v>
      </c>
      <c r="J17" s="35">
        <f>I17*0.0287</f>
        <v>1348.9</v>
      </c>
      <c r="K17" s="47">
        <v>1430.6</v>
      </c>
      <c r="L17" s="36">
        <f t="shared" si="2"/>
        <v>1428.8</v>
      </c>
      <c r="M17" s="47">
        <v>25</v>
      </c>
      <c r="N17" s="36">
        <f t="shared" si="1"/>
        <v>4233.3</v>
      </c>
      <c r="O17" s="36">
        <f t="shared" si="3"/>
        <v>42766.7</v>
      </c>
      <c r="P17" s="8"/>
      <c r="Q17" s="8"/>
      <c r="R17" s="12"/>
      <c r="S17" s="12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0"/>
      <c r="BQ17" s="10"/>
      <c r="BR17" s="10"/>
      <c r="BS17" s="10"/>
      <c r="BT17" s="10"/>
      <c r="BU17" s="10"/>
      <c r="BV17" s="10"/>
      <c r="BW17" s="10"/>
      <c r="BX17" s="10"/>
      <c r="BY17" s="10"/>
      <c r="BZ17" s="10"/>
      <c r="CA17" s="10"/>
      <c r="CB17" s="10"/>
      <c r="CC17" s="10"/>
      <c r="CD17" s="10"/>
      <c r="CE17" s="10"/>
      <c r="CF17" s="10"/>
      <c r="CG17" s="10"/>
      <c r="CH17" s="10"/>
      <c r="CI17" s="10"/>
      <c r="CJ17" s="10"/>
      <c r="CK17" s="10"/>
      <c r="CL17" s="10"/>
      <c r="CM17" s="10"/>
      <c r="CN17" s="10"/>
      <c r="CO17" s="10"/>
      <c r="CP17" s="10"/>
      <c r="CQ17" s="10"/>
      <c r="CR17" s="10"/>
      <c r="CS17" s="10"/>
      <c r="CT17" s="10"/>
      <c r="CU17" s="10"/>
      <c r="CV17" s="10"/>
      <c r="CW17" s="10"/>
      <c r="CX17" s="10"/>
      <c r="CY17" s="10"/>
      <c r="CZ17" s="10"/>
      <c r="DA17" s="10"/>
      <c r="DB17" s="10"/>
      <c r="DC17" s="10"/>
      <c r="DD17" s="10"/>
      <c r="DE17" s="10"/>
      <c r="DF17" s="10"/>
      <c r="DG17" s="10"/>
      <c r="DH17" s="10"/>
      <c r="DI17" s="10"/>
      <c r="DJ17" s="10"/>
      <c r="DK17" s="10"/>
      <c r="DL17" s="10"/>
      <c r="DM17" s="10"/>
      <c r="DN17" s="10"/>
      <c r="DO17" s="10"/>
      <c r="DP17" s="10"/>
      <c r="DQ17" s="10"/>
      <c r="DR17" s="10"/>
      <c r="DS17" s="10"/>
      <c r="DT17" s="10"/>
      <c r="DU17" s="10"/>
      <c r="DV17" s="10"/>
      <c r="DW17" s="10"/>
      <c r="DX17" s="10"/>
      <c r="DY17" s="10"/>
      <c r="DZ17" s="10"/>
      <c r="EA17" s="10"/>
      <c r="EB17" s="10"/>
      <c r="EC17" s="10"/>
      <c r="ED17" s="10"/>
      <c r="EE17" s="10"/>
      <c r="EF17" s="10"/>
      <c r="EG17" s="10"/>
      <c r="EH17" s="10"/>
      <c r="EI17" s="10"/>
      <c r="EJ17" s="10"/>
      <c r="EK17" s="10"/>
      <c r="EL17" s="10"/>
      <c r="EM17" s="10"/>
      <c r="EN17" s="10"/>
      <c r="EO17" s="10"/>
      <c r="EP17" s="10"/>
      <c r="EQ17" s="10"/>
      <c r="ER17" s="10"/>
      <c r="ES17" s="10"/>
      <c r="ET17" s="10"/>
      <c r="EU17" s="10"/>
      <c r="EV17" s="10"/>
      <c r="EW17" s="10"/>
      <c r="EX17" s="10"/>
      <c r="EY17" s="10"/>
      <c r="EZ17" s="10"/>
      <c r="FA17" s="10"/>
      <c r="FB17" s="10"/>
      <c r="FC17" s="10"/>
      <c r="FD17" s="10"/>
      <c r="FE17" s="10"/>
      <c r="FF17" s="10"/>
      <c r="FG17" s="10"/>
      <c r="FH17" s="10"/>
      <c r="FI17" s="10"/>
      <c r="FJ17" s="10"/>
      <c r="FK17" s="10"/>
      <c r="FL17" s="10"/>
      <c r="FM17" s="10"/>
      <c r="FN17" s="10"/>
      <c r="FO17" s="10"/>
      <c r="FP17" s="10"/>
      <c r="FQ17" s="10"/>
      <c r="FR17" s="10"/>
      <c r="FS17" s="10"/>
      <c r="FT17" s="10"/>
      <c r="FU17" s="10"/>
      <c r="FV17" s="10"/>
      <c r="FW17" s="10"/>
      <c r="FX17" s="10"/>
      <c r="FY17" s="10"/>
      <c r="FZ17" s="10"/>
      <c r="GA17" s="10"/>
      <c r="GB17" s="10"/>
      <c r="GC17" s="10"/>
      <c r="GD17" s="10"/>
      <c r="GE17" s="10"/>
      <c r="GF17" s="10"/>
      <c r="GG17" s="10"/>
      <c r="GH17" s="10"/>
      <c r="GI17" s="10"/>
      <c r="GJ17" s="10"/>
      <c r="GK17" s="10"/>
      <c r="GL17" s="10"/>
      <c r="GM17" s="10"/>
      <c r="GN17" s="10"/>
      <c r="GO17" s="10"/>
      <c r="GP17" s="10"/>
      <c r="GQ17" s="10"/>
      <c r="GR17" s="10"/>
      <c r="GS17" s="10"/>
      <c r="GT17" s="10"/>
      <c r="GU17" s="10"/>
      <c r="GV17" s="10"/>
      <c r="GW17" s="10"/>
      <c r="GX17" s="10"/>
      <c r="GY17" s="10"/>
      <c r="GZ17" s="10"/>
      <c r="HA17" s="10"/>
      <c r="HB17" s="10"/>
      <c r="HC17" s="10"/>
      <c r="HD17" s="10"/>
      <c r="HE17" s="10"/>
      <c r="HF17" s="10"/>
      <c r="HG17" s="10"/>
      <c r="HH17" s="10"/>
      <c r="HI17" s="10"/>
      <c r="HJ17" s="10"/>
      <c r="HK17" s="10"/>
      <c r="HL17" s="10"/>
      <c r="HM17" s="10"/>
      <c r="HN17" s="10"/>
      <c r="HO17" s="10"/>
      <c r="HP17" s="10"/>
      <c r="HQ17" s="10"/>
      <c r="HR17" s="10"/>
      <c r="HS17" s="10"/>
      <c r="HT17" s="10"/>
      <c r="HU17" s="10"/>
      <c r="HV17" s="10"/>
      <c r="HW17" s="10"/>
      <c r="HX17" s="10"/>
      <c r="HY17" s="10"/>
      <c r="HZ17" s="10"/>
      <c r="IA17" s="10"/>
      <c r="IB17" s="10"/>
      <c r="IC17" s="10"/>
      <c r="ID17" s="10"/>
      <c r="IE17" s="10"/>
    </row>
    <row r="18" spans="1:239" x14ac:dyDescent="0.25">
      <c r="A18" s="26">
        <v>10</v>
      </c>
      <c r="B18" s="26" t="s">
        <v>24</v>
      </c>
      <c r="C18" s="26" t="s">
        <v>35</v>
      </c>
      <c r="D18" s="26" t="s">
        <v>193</v>
      </c>
      <c r="E18" s="54" t="s">
        <v>47</v>
      </c>
      <c r="F18" s="37" t="s">
        <v>124</v>
      </c>
      <c r="G18" s="34">
        <v>44276</v>
      </c>
      <c r="H18" s="88" t="s">
        <v>68</v>
      </c>
      <c r="I18" s="47">
        <v>65000</v>
      </c>
      <c r="J18" s="35">
        <f t="shared" si="0"/>
        <v>1865.5</v>
      </c>
      <c r="K18" s="47">
        <v>4427.58</v>
      </c>
      <c r="L18" s="36">
        <f t="shared" si="2"/>
        <v>1976</v>
      </c>
      <c r="M18" s="47">
        <v>865</v>
      </c>
      <c r="N18" s="36">
        <f t="shared" si="1"/>
        <v>9134.08</v>
      </c>
      <c r="O18" s="36">
        <f>I18-N18</f>
        <v>55865.919999999998</v>
      </c>
    </row>
    <row r="19" spans="1:239" s="8" customFormat="1" x14ac:dyDescent="0.25">
      <c r="A19" s="26">
        <v>11</v>
      </c>
      <c r="B19" s="26" t="s">
        <v>23</v>
      </c>
      <c r="C19" s="26" t="s">
        <v>37</v>
      </c>
      <c r="D19" s="26" t="s">
        <v>190</v>
      </c>
      <c r="E19" s="54" t="s">
        <v>48</v>
      </c>
      <c r="F19" s="37" t="s">
        <v>124</v>
      </c>
      <c r="G19" s="34">
        <v>44276</v>
      </c>
      <c r="H19" s="88" t="s">
        <v>68</v>
      </c>
      <c r="I19" s="46">
        <v>65000</v>
      </c>
      <c r="J19" s="35">
        <f t="shared" si="0"/>
        <v>1865.5</v>
      </c>
      <c r="K19" s="46">
        <v>4084.48</v>
      </c>
      <c r="L19" s="36">
        <f t="shared" si="2"/>
        <v>1976</v>
      </c>
      <c r="M19" s="47">
        <v>5568.11</v>
      </c>
      <c r="N19" s="36">
        <f t="shared" si="1"/>
        <v>13494.09</v>
      </c>
      <c r="O19" s="36">
        <f t="shared" si="3"/>
        <v>51505.91</v>
      </c>
    </row>
    <row r="20" spans="1:239" s="8" customFormat="1" x14ac:dyDescent="0.25">
      <c r="A20" s="26">
        <v>12</v>
      </c>
      <c r="B20" s="26" t="s">
        <v>213</v>
      </c>
      <c r="C20" s="26" t="s">
        <v>214</v>
      </c>
      <c r="D20" s="26" t="s">
        <v>215</v>
      </c>
      <c r="E20" s="54" t="s">
        <v>47</v>
      </c>
      <c r="F20" s="37" t="s">
        <v>124</v>
      </c>
      <c r="G20" s="34">
        <v>45413</v>
      </c>
      <c r="H20" s="88" t="s">
        <v>68</v>
      </c>
      <c r="I20" s="46">
        <v>65000</v>
      </c>
      <c r="J20" s="35">
        <f t="shared" si="0"/>
        <v>1865.5</v>
      </c>
      <c r="K20" s="47">
        <v>4427.58</v>
      </c>
      <c r="L20" s="36">
        <f t="shared" si="2"/>
        <v>1976</v>
      </c>
      <c r="M20" s="47">
        <v>25</v>
      </c>
      <c r="N20" s="36">
        <f t="shared" si="1"/>
        <v>8294.08</v>
      </c>
      <c r="O20" s="36">
        <f t="shared" si="3"/>
        <v>56705.919999999998</v>
      </c>
    </row>
    <row r="21" spans="1:239" s="8" customFormat="1" x14ac:dyDescent="0.25">
      <c r="A21" s="26">
        <v>13</v>
      </c>
      <c r="B21" s="26" t="s">
        <v>15</v>
      </c>
      <c r="C21" s="26" t="s">
        <v>143</v>
      </c>
      <c r="D21" s="26" t="s">
        <v>134</v>
      </c>
      <c r="E21" s="54" t="s">
        <v>48</v>
      </c>
      <c r="F21" s="37" t="s">
        <v>124</v>
      </c>
      <c r="G21" s="34">
        <v>44245</v>
      </c>
      <c r="H21" s="88" t="s">
        <v>68</v>
      </c>
      <c r="I21" s="47">
        <v>185000</v>
      </c>
      <c r="J21" s="35">
        <f t="shared" si="0"/>
        <v>5309.5</v>
      </c>
      <c r="K21" s="46">
        <v>32099.49</v>
      </c>
      <c r="L21" s="36">
        <f t="shared" si="2"/>
        <v>5624</v>
      </c>
      <c r="M21" s="47">
        <v>25</v>
      </c>
      <c r="N21" s="36">
        <f t="shared" si="1"/>
        <v>43057.990000000005</v>
      </c>
      <c r="O21" s="36">
        <f t="shared" si="3"/>
        <v>141942.01</v>
      </c>
    </row>
    <row r="22" spans="1:239" s="8" customFormat="1" x14ac:dyDescent="0.25">
      <c r="A22" s="26">
        <v>14</v>
      </c>
      <c r="B22" s="26" t="s">
        <v>16</v>
      </c>
      <c r="C22" s="26" t="s">
        <v>39</v>
      </c>
      <c r="D22" s="26" t="s">
        <v>194</v>
      </c>
      <c r="E22" s="54" t="s">
        <v>48</v>
      </c>
      <c r="F22" s="37" t="s">
        <v>124</v>
      </c>
      <c r="G22" s="34">
        <v>44268</v>
      </c>
      <c r="H22" s="88" t="s">
        <v>68</v>
      </c>
      <c r="I22" s="47">
        <v>133000</v>
      </c>
      <c r="J22" s="35">
        <f t="shared" si="0"/>
        <v>3817.1</v>
      </c>
      <c r="K22" s="47">
        <v>19438.93</v>
      </c>
      <c r="L22" s="36">
        <f t="shared" si="2"/>
        <v>4043.2</v>
      </c>
      <c r="M22" s="47">
        <v>2030.46</v>
      </c>
      <c r="N22" s="36">
        <f t="shared" si="1"/>
        <v>29329.69</v>
      </c>
      <c r="O22" s="36">
        <f t="shared" si="3"/>
        <v>103670.31</v>
      </c>
    </row>
    <row r="23" spans="1:239" s="8" customFormat="1" x14ac:dyDescent="0.25">
      <c r="A23" s="26">
        <v>15</v>
      </c>
      <c r="B23" s="26" t="s">
        <v>40</v>
      </c>
      <c r="C23" s="26" t="s">
        <v>39</v>
      </c>
      <c r="D23" s="26" t="s">
        <v>228</v>
      </c>
      <c r="E23" s="54" t="s">
        <v>48</v>
      </c>
      <c r="F23" s="37" t="s">
        <v>124</v>
      </c>
      <c r="G23" s="34">
        <v>44242</v>
      </c>
      <c r="H23" s="88" t="s">
        <v>68</v>
      </c>
      <c r="I23" s="47">
        <v>37000</v>
      </c>
      <c r="J23" s="35">
        <f t="shared" si="0"/>
        <v>1061.9000000000001</v>
      </c>
      <c r="K23" s="47">
        <v>19.25</v>
      </c>
      <c r="L23" s="36">
        <f t="shared" si="2"/>
        <v>1124.8</v>
      </c>
      <c r="M23" s="47">
        <v>165</v>
      </c>
      <c r="N23" s="36">
        <f t="shared" si="1"/>
        <v>2370.9499999999998</v>
      </c>
      <c r="O23" s="36">
        <f t="shared" si="3"/>
        <v>34629.050000000003</v>
      </c>
    </row>
    <row r="24" spans="1:239" s="8" customFormat="1" x14ac:dyDescent="0.25">
      <c r="A24" s="26">
        <v>16</v>
      </c>
      <c r="B24" s="26" t="s">
        <v>17</v>
      </c>
      <c r="C24" s="26" t="s">
        <v>144</v>
      </c>
      <c r="D24" s="26" t="s">
        <v>176</v>
      </c>
      <c r="E24" s="54" t="s">
        <v>48</v>
      </c>
      <c r="F24" s="37" t="s">
        <v>124</v>
      </c>
      <c r="G24" s="34">
        <v>44268</v>
      </c>
      <c r="H24" s="88" t="s">
        <v>68</v>
      </c>
      <c r="I24" s="47">
        <v>75000</v>
      </c>
      <c r="J24" s="35">
        <f t="shared" si="0"/>
        <v>2152.5</v>
      </c>
      <c r="K24" s="46">
        <v>6309.38</v>
      </c>
      <c r="L24" s="36">
        <f t="shared" si="2"/>
        <v>2280</v>
      </c>
      <c r="M24" s="47">
        <v>275</v>
      </c>
      <c r="N24" s="36">
        <f t="shared" si="1"/>
        <v>11016.880000000001</v>
      </c>
      <c r="O24" s="36">
        <f t="shared" si="3"/>
        <v>63983.119999999995</v>
      </c>
    </row>
    <row r="25" spans="1:239" s="8" customFormat="1" x14ac:dyDescent="0.25">
      <c r="A25" s="26">
        <v>17</v>
      </c>
      <c r="B25" s="26" t="s">
        <v>13</v>
      </c>
      <c r="C25" s="26" t="s">
        <v>41</v>
      </c>
      <c r="D25" s="26" t="s">
        <v>177</v>
      </c>
      <c r="E25" s="54" t="s">
        <v>48</v>
      </c>
      <c r="F25" s="37" t="s">
        <v>124</v>
      </c>
      <c r="G25" s="34">
        <v>44256</v>
      </c>
      <c r="H25" s="88" t="s">
        <v>68</v>
      </c>
      <c r="I25" s="47">
        <v>133000</v>
      </c>
      <c r="J25" s="35">
        <v>3817.1</v>
      </c>
      <c r="K25" s="47">
        <v>19867.79</v>
      </c>
      <c r="L25" s="36">
        <f t="shared" si="2"/>
        <v>4043.2</v>
      </c>
      <c r="M25" s="47">
        <v>25</v>
      </c>
      <c r="N25" s="36">
        <f t="shared" si="1"/>
        <v>27753.09</v>
      </c>
      <c r="O25" s="36">
        <f>I25-N25</f>
        <v>105246.91</v>
      </c>
    </row>
    <row r="26" spans="1:239" s="8" customFormat="1" x14ac:dyDescent="0.25">
      <c r="A26" s="26">
        <v>18</v>
      </c>
      <c r="B26" s="26" t="s">
        <v>197</v>
      </c>
      <c r="C26" s="26" t="s">
        <v>127</v>
      </c>
      <c r="D26" s="26" t="s">
        <v>128</v>
      </c>
      <c r="E26" s="54" t="s">
        <v>47</v>
      </c>
      <c r="F26" s="37" t="s">
        <v>124</v>
      </c>
      <c r="G26" s="34">
        <v>45352</v>
      </c>
      <c r="H26" s="88" t="s">
        <v>68</v>
      </c>
      <c r="I26" s="47">
        <v>65000</v>
      </c>
      <c r="J26" s="35">
        <f t="shared" si="0"/>
        <v>1865.5</v>
      </c>
      <c r="K26" s="47">
        <v>4427.58</v>
      </c>
      <c r="L26" s="36">
        <f t="shared" si="2"/>
        <v>1976</v>
      </c>
      <c r="M26" s="47">
        <v>25</v>
      </c>
      <c r="N26" s="36">
        <f t="shared" si="1"/>
        <v>8294.08</v>
      </c>
      <c r="O26" s="36">
        <f>I26-N26</f>
        <v>56705.919999999998</v>
      </c>
    </row>
    <row r="27" spans="1:239" s="9" customFormat="1" x14ac:dyDescent="0.25">
      <c r="A27" s="26">
        <v>19</v>
      </c>
      <c r="B27" s="26" t="s">
        <v>52</v>
      </c>
      <c r="C27" s="26" t="s">
        <v>56</v>
      </c>
      <c r="D27" s="26" t="s">
        <v>178</v>
      </c>
      <c r="E27" s="55" t="s">
        <v>48</v>
      </c>
      <c r="F27" s="45" t="s">
        <v>124</v>
      </c>
      <c r="G27" s="38">
        <v>44348</v>
      </c>
      <c r="H27" s="88" t="s">
        <v>68</v>
      </c>
      <c r="I27" s="47">
        <v>110000</v>
      </c>
      <c r="J27" s="35">
        <f t="shared" si="0"/>
        <v>3157</v>
      </c>
      <c r="K27" s="36">
        <v>14457.62</v>
      </c>
      <c r="L27" s="36">
        <f t="shared" si="2"/>
        <v>3344</v>
      </c>
      <c r="M27" s="47">
        <v>25</v>
      </c>
      <c r="N27" s="36">
        <f t="shared" si="1"/>
        <v>20983.620000000003</v>
      </c>
      <c r="O27" s="36">
        <f t="shared" si="3"/>
        <v>89016.38</v>
      </c>
    </row>
    <row r="28" spans="1:239" x14ac:dyDescent="0.25">
      <c r="A28" s="26">
        <v>20</v>
      </c>
      <c r="B28" s="26" t="s">
        <v>25</v>
      </c>
      <c r="C28" s="26" t="s">
        <v>42</v>
      </c>
      <c r="D28" s="26" t="s">
        <v>230</v>
      </c>
      <c r="E28" s="54" t="s">
        <v>48</v>
      </c>
      <c r="F28" s="37" t="s">
        <v>124</v>
      </c>
      <c r="G28" s="34">
        <v>44287</v>
      </c>
      <c r="H28" s="88" t="s">
        <v>68</v>
      </c>
      <c r="I28" s="47">
        <v>50000</v>
      </c>
      <c r="J28" s="35">
        <f t="shared" si="0"/>
        <v>1435</v>
      </c>
      <c r="K28" s="52">
        <v>1854</v>
      </c>
      <c r="L28" s="36">
        <f t="shared" si="2"/>
        <v>1520</v>
      </c>
      <c r="M28" s="53">
        <v>125</v>
      </c>
      <c r="N28" s="36">
        <f>J28+K28+L28+M28</f>
        <v>4934</v>
      </c>
      <c r="O28" s="36">
        <f t="shared" si="3"/>
        <v>45066</v>
      </c>
    </row>
    <row r="29" spans="1:239" s="8" customFormat="1" x14ac:dyDescent="0.25">
      <c r="A29" s="26">
        <v>21</v>
      </c>
      <c r="B29" s="26" t="s">
        <v>49</v>
      </c>
      <c r="C29" s="26" t="s">
        <v>42</v>
      </c>
      <c r="D29" s="26" t="s">
        <v>26</v>
      </c>
      <c r="E29" s="54" t="s">
        <v>47</v>
      </c>
      <c r="F29" s="37" t="s">
        <v>124</v>
      </c>
      <c r="G29" s="34">
        <v>44256</v>
      </c>
      <c r="H29" s="88" t="s">
        <v>68</v>
      </c>
      <c r="I29" s="46">
        <v>44000</v>
      </c>
      <c r="J29" s="35">
        <f>I29*0.0287</f>
        <v>1262.8</v>
      </c>
      <c r="K29" s="52">
        <v>1007.19</v>
      </c>
      <c r="L29" s="36">
        <f>I29*0.0304</f>
        <v>1337.6</v>
      </c>
      <c r="M29" s="53">
        <v>8200.08</v>
      </c>
      <c r="N29" s="36">
        <f>J29+K29+L29+M29</f>
        <v>11807.67</v>
      </c>
      <c r="O29" s="36">
        <f>I29-N29</f>
        <v>32192.33</v>
      </c>
    </row>
    <row r="30" spans="1:239" x14ac:dyDescent="0.25">
      <c r="A30" s="26">
        <v>22</v>
      </c>
      <c r="B30" s="26" t="s">
        <v>63</v>
      </c>
      <c r="C30" s="26" t="s">
        <v>73</v>
      </c>
      <c r="D30" s="26" t="s">
        <v>179</v>
      </c>
      <c r="E30" s="54" t="s">
        <v>47</v>
      </c>
      <c r="F30" s="37" t="s">
        <v>124</v>
      </c>
      <c r="G30" s="34">
        <v>44440</v>
      </c>
      <c r="H30" s="88" t="s">
        <v>68</v>
      </c>
      <c r="I30" s="47">
        <v>185000</v>
      </c>
      <c r="J30" s="35">
        <f t="shared" si="0"/>
        <v>5309.5</v>
      </c>
      <c r="K30" s="35">
        <v>32099.49</v>
      </c>
      <c r="L30" s="36">
        <f t="shared" si="2"/>
        <v>5624</v>
      </c>
      <c r="M30" s="47">
        <v>25</v>
      </c>
      <c r="N30" s="36">
        <f t="shared" si="1"/>
        <v>43057.990000000005</v>
      </c>
      <c r="O30" s="36">
        <f t="shared" si="3"/>
        <v>141942.01</v>
      </c>
    </row>
    <row r="31" spans="1:239" x14ac:dyDescent="0.25">
      <c r="A31" s="26">
        <v>23</v>
      </c>
      <c r="B31" s="26" t="s">
        <v>57</v>
      </c>
      <c r="C31" s="26" t="s">
        <v>62</v>
      </c>
      <c r="D31" s="26" t="s">
        <v>159</v>
      </c>
      <c r="E31" t="s">
        <v>47</v>
      </c>
      <c r="F31" s="26" t="s">
        <v>124</v>
      </c>
      <c r="G31" s="34">
        <v>44317</v>
      </c>
      <c r="H31" s="88" t="s">
        <v>68</v>
      </c>
      <c r="I31" s="47">
        <v>47000</v>
      </c>
      <c r="J31" s="35">
        <f t="shared" si="0"/>
        <v>1348.9</v>
      </c>
      <c r="K31" s="52">
        <v>1430.6</v>
      </c>
      <c r="L31" s="36">
        <f t="shared" si="2"/>
        <v>1428.8</v>
      </c>
      <c r="M31" s="47">
        <v>175</v>
      </c>
      <c r="N31" s="36">
        <f t="shared" si="1"/>
        <v>4383.3</v>
      </c>
      <c r="O31" s="36">
        <f t="shared" si="3"/>
        <v>42616.7</v>
      </c>
    </row>
    <row r="32" spans="1:239" x14ac:dyDescent="0.25">
      <c r="A32" s="26">
        <v>24</v>
      </c>
      <c r="B32" s="26" t="s">
        <v>58</v>
      </c>
      <c r="C32" s="26" t="s">
        <v>62</v>
      </c>
      <c r="D32" s="26" t="s">
        <v>159</v>
      </c>
      <c r="E32" t="s">
        <v>47</v>
      </c>
      <c r="F32" s="26" t="s">
        <v>124</v>
      </c>
      <c r="G32" s="34">
        <v>44318</v>
      </c>
      <c r="H32" s="88" t="s">
        <v>68</v>
      </c>
      <c r="I32" s="47">
        <v>47000</v>
      </c>
      <c r="J32" s="35">
        <f t="shared" si="0"/>
        <v>1348.9</v>
      </c>
      <c r="K32" s="52">
        <v>1430.6</v>
      </c>
      <c r="L32" s="36">
        <f>I32*0.0304</f>
        <v>1428.8</v>
      </c>
      <c r="M32" s="47">
        <v>25</v>
      </c>
      <c r="N32" s="36">
        <f t="shared" si="1"/>
        <v>4233.3</v>
      </c>
      <c r="O32" s="36">
        <f t="shared" si="3"/>
        <v>42766.7</v>
      </c>
    </row>
    <row r="33" spans="1:93" s="10" customFormat="1" x14ac:dyDescent="0.25">
      <c r="A33" s="26">
        <v>25</v>
      </c>
      <c r="B33" s="26" t="s">
        <v>59</v>
      </c>
      <c r="C33" s="26" t="s">
        <v>62</v>
      </c>
      <c r="D33" s="26" t="s">
        <v>159</v>
      </c>
      <c r="E33" t="s">
        <v>47</v>
      </c>
      <c r="F33" s="26" t="s">
        <v>124</v>
      </c>
      <c r="G33" s="34">
        <v>44317</v>
      </c>
      <c r="H33" s="88" t="s">
        <v>68</v>
      </c>
      <c r="I33" s="47">
        <v>47000</v>
      </c>
      <c r="J33" s="35">
        <f t="shared" si="0"/>
        <v>1348.9</v>
      </c>
      <c r="K33" s="52">
        <v>1430.6</v>
      </c>
      <c r="L33" s="36">
        <f>I33*0.0304</f>
        <v>1428.8</v>
      </c>
      <c r="M33" s="47">
        <v>175</v>
      </c>
      <c r="N33" s="36">
        <f>J33+K33+L33+M33</f>
        <v>4383.3</v>
      </c>
      <c r="O33" s="36">
        <f t="shared" si="3"/>
        <v>42616.7</v>
      </c>
    </row>
    <row r="34" spans="1:93" s="10" customFormat="1" x14ac:dyDescent="0.25">
      <c r="A34" s="26">
        <v>26</v>
      </c>
      <c r="B34" s="26" t="s">
        <v>223</v>
      </c>
      <c r="C34" t="s">
        <v>225</v>
      </c>
      <c r="D34" t="s">
        <v>224</v>
      </c>
      <c r="E34" t="s">
        <v>48</v>
      </c>
      <c r="F34" s="26" t="s">
        <v>124</v>
      </c>
      <c r="G34" s="34">
        <v>45444</v>
      </c>
      <c r="H34" s="88" t="s">
        <v>68</v>
      </c>
      <c r="I34" s="47">
        <v>47000</v>
      </c>
      <c r="J34" s="35">
        <f>I34*0.0287</f>
        <v>1348.9</v>
      </c>
      <c r="K34" s="52">
        <v>1430.6</v>
      </c>
      <c r="L34" s="36">
        <f>I34*0.0304</f>
        <v>1428.8</v>
      </c>
      <c r="M34" s="52">
        <v>25</v>
      </c>
      <c r="N34" s="36">
        <f>J34+K34+L34+M34</f>
        <v>4233.3</v>
      </c>
      <c r="O34" s="36">
        <f>I34-N34</f>
        <v>42766.7</v>
      </c>
    </row>
    <row r="35" spans="1:93" s="10" customFormat="1" x14ac:dyDescent="0.25">
      <c r="A35" s="26">
        <v>27</v>
      </c>
      <c r="B35" t="s">
        <v>217</v>
      </c>
      <c r="C35" t="s">
        <v>218</v>
      </c>
      <c r="D35" t="s">
        <v>219</v>
      </c>
      <c r="E35" t="s">
        <v>47</v>
      </c>
      <c r="F35" s="26" t="s">
        <v>124</v>
      </c>
      <c r="G35" s="34">
        <v>45444</v>
      </c>
      <c r="H35" s="88" t="s">
        <v>68</v>
      </c>
      <c r="I35" s="52">
        <v>85000</v>
      </c>
      <c r="J35" s="35">
        <f>I35*0.0287</f>
        <v>2439.5</v>
      </c>
      <c r="K35" s="52">
        <v>8576.99</v>
      </c>
      <c r="L35" s="36">
        <f>I35*0.0304</f>
        <v>2584</v>
      </c>
      <c r="M35" s="52">
        <v>25</v>
      </c>
      <c r="N35" s="36">
        <f>J35+K35+L35+M35</f>
        <v>13625.49</v>
      </c>
      <c r="O35" s="36">
        <f>I35-N35</f>
        <v>71374.509999999995</v>
      </c>
    </row>
    <row r="36" spans="1:93" s="10" customFormat="1" x14ac:dyDescent="0.25">
      <c r="A36" s="26">
        <v>28</v>
      </c>
      <c r="B36" s="26" t="s">
        <v>71</v>
      </c>
      <c r="C36" s="26" t="s">
        <v>70</v>
      </c>
      <c r="D36" s="26" t="s">
        <v>158</v>
      </c>
      <c r="E36" s="55" t="s">
        <v>47</v>
      </c>
      <c r="F36" s="45" t="s">
        <v>124</v>
      </c>
      <c r="G36" s="38">
        <v>44487</v>
      </c>
      <c r="H36" s="90" t="s">
        <v>68</v>
      </c>
      <c r="I36" s="47">
        <v>90000</v>
      </c>
      <c r="J36" s="35">
        <f>I36*0.0287</f>
        <v>2583</v>
      </c>
      <c r="K36" s="36">
        <v>9753.1200000000008</v>
      </c>
      <c r="L36" s="36">
        <f t="shared" si="2"/>
        <v>2736</v>
      </c>
      <c r="M36" s="47">
        <v>25</v>
      </c>
      <c r="N36" s="36">
        <f t="shared" si="1"/>
        <v>15097.12</v>
      </c>
      <c r="O36" s="36">
        <f t="shared" si="3"/>
        <v>74902.880000000005</v>
      </c>
    </row>
    <row r="37" spans="1:93" x14ac:dyDescent="0.25">
      <c r="A37" s="26">
        <v>29</v>
      </c>
      <c r="B37" s="26" t="s">
        <v>20</v>
      </c>
      <c r="C37" s="26" t="s">
        <v>129</v>
      </c>
      <c r="D37" s="26" t="s">
        <v>180</v>
      </c>
      <c r="E37" s="55" t="s">
        <v>47</v>
      </c>
      <c r="F37" s="45" t="s">
        <v>124</v>
      </c>
      <c r="G37" s="38">
        <v>44562</v>
      </c>
      <c r="H37" s="90" t="s">
        <v>68</v>
      </c>
      <c r="I37" s="47">
        <v>47000</v>
      </c>
      <c r="J37" s="35">
        <f t="shared" si="0"/>
        <v>1348.9</v>
      </c>
      <c r="K37" s="52">
        <v>1173.28</v>
      </c>
      <c r="L37" s="36">
        <f t="shared" si="2"/>
        <v>1428.8</v>
      </c>
      <c r="M37" s="47">
        <v>2652.96</v>
      </c>
      <c r="N37" s="36">
        <f t="shared" si="1"/>
        <v>6603.9400000000005</v>
      </c>
      <c r="O37" s="36">
        <f>I37-N37</f>
        <v>40396.06</v>
      </c>
    </row>
    <row r="38" spans="1:93" x14ac:dyDescent="0.25">
      <c r="A38" s="26">
        <v>30</v>
      </c>
      <c r="B38" s="26" t="s">
        <v>201</v>
      </c>
      <c r="C38" s="26" t="s">
        <v>203</v>
      </c>
      <c r="D38" s="26" t="s">
        <v>202</v>
      </c>
      <c r="E38" s="55" t="s">
        <v>47</v>
      </c>
      <c r="F38" s="45" t="s">
        <v>124</v>
      </c>
      <c r="G38" s="38">
        <v>45383</v>
      </c>
      <c r="H38" s="90" t="s">
        <v>68</v>
      </c>
      <c r="I38" s="47">
        <v>115000</v>
      </c>
      <c r="J38" s="35">
        <f t="shared" si="0"/>
        <v>3300.5</v>
      </c>
      <c r="K38" s="35">
        <v>15633.74</v>
      </c>
      <c r="L38" s="36">
        <f t="shared" si="2"/>
        <v>3496</v>
      </c>
      <c r="M38" s="46">
        <v>25</v>
      </c>
      <c r="N38" s="36">
        <f t="shared" si="1"/>
        <v>22455.239999999998</v>
      </c>
      <c r="O38" s="36">
        <f>I38-N38</f>
        <v>92544.760000000009</v>
      </c>
    </row>
    <row r="39" spans="1:93" x14ac:dyDescent="0.25">
      <c r="A39" s="26">
        <v>31</v>
      </c>
      <c r="B39" t="s">
        <v>226</v>
      </c>
      <c r="C39" t="s">
        <v>227</v>
      </c>
      <c r="D39" t="s">
        <v>231</v>
      </c>
      <c r="E39" s="55" t="s">
        <v>48</v>
      </c>
      <c r="F39" s="45" t="s">
        <v>124</v>
      </c>
      <c r="G39" s="38">
        <v>45444</v>
      </c>
      <c r="H39" s="90" t="s">
        <v>68</v>
      </c>
      <c r="I39" s="47">
        <v>85000</v>
      </c>
      <c r="J39" s="35">
        <f>I39*0.0287</f>
        <v>2439.5</v>
      </c>
      <c r="K39" s="53">
        <v>8576.99</v>
      </c>
      <c r="L39" s="36">
        <f>I39*0.0304</f>
        <v>2584</v>
      </c>
      <c r="M39" s="46">
        <v>25</v>
      </c>
      <c r="N39" s="36">
        <f>J39+K39+L39+M39</f>
        <v>13625.49</v>
      </c>
      <c r="O39" s="36">
        <f>I39-N39</f>
        <v>71374.509999999995</v>
      </c>
    </row>
    <row r="40" spans="1:93" x14ac:dyDescent="0.25">
      <c r="A40" s="26">
        <v>32</v>
      </c>
      <c r="B40" s="26" t="s">
        <v>85</v>
      </c>
      <c r="C40" s="26" t="s">
        <v>95</v>
      </c>
      <c r="D40" s="26" t="s">
        <v>181</v>
      </c>
      <c r="E40" s="54" t="s">
        <v>47</v>
      </c>
      <c r="F40" s="37" t="s">
        <v>124</v>
      </c>
      <c r="G40" s="34">
        <v>44593</v>
      </c>
      <c r="H40" s="88" t="s">
        <v>68</v>
      </c>
      <c r="I40" s="47">
        <v>110000</v>
      </c>
      <c r="J40" s="35">
        <f t="shared" si="0"/>
        <v>3157</v>
      </c>
      <c r="K40" s="36">
        <v>14457.62</v>
      </c>
      <c r="L40" s="36">
        <f>I40*0.0304</f>
        <v>3344</v>
      </c>
      <c r="M40" s="47">
        <v>25</v>
      </c>
      <c r="N40" s="36">
        <f t="shared" si="1"/>
        <v>20983.620000000003</v>
      </c>
      <c r="O40" s="36">
        <f>I40-N40</f>
        <v>89016.38</v>
      </c>
    </row>
    <row r="41" spans="1:93" x14ac:dyDescent="0.25">
      <c r="A41" s="26">
        <v>33</v>
      </c>
      <c r="B41" s="26" t="s">
        <v>198</v>
      </c>
      <c r="C41" s="26" t="s">
        <v>199</v>
      </c>
      <c r="D41" s="26" t="s">
        <v>200</v>
      </c>
      <c r="E41" s="54" t="s">
        <v>48</v>
      </c>
      <c r="F41" s="37" t="s">
        <v>124</v>
      </c>
      <c r="G41" s="34">
        <v>45352</v>
      </c>
      <c r="H41" s="88" t="s">
        <v>68</v>
      </c>
      <c r="I41" s="47">
        <v>140000</v>
      </c>
      <c r="J41" s="35">
        <f t="shared" si="0"/>
        <v>4018</v>
      </c>
      <c r="K41" s="47">
        <v>21514.37</v>
      </c>
      <c r="L41" s="36">
        <f t="shared" si="2"/>
        <v>4256</v>
      </c>
      <c r="M41" s="47">
        <v>25</v>
      </c>
      <c r="N41" s="36">
        <f t="shared" si="1"/>
        <v>29813.37</v>
      </c>
      <c r="O41" s="36">
        <f t="shared" si="3"/>
        <v>110186.63</v>
      </c>
    </row>
    <row r="42" spans="1:93" x14ac:dyDescent="0.25">
      <c r="A42" s="26">
        <v>34</v>
      </c>
      <c r="B42" t="s">
        <v>234</v>
      </c>
      <c r="C42" t="s">
        <v>236</v>
      </c>
      <c r="D42" t="s">
        <v>238</v>
      </c>
      <c r="E42" s="54" t="s">
        <v>48</v>
      </c>
      <c r="F42" s="37" t="s">
        <v>124</v>
      </c>
      <c r="G42" s="34">
        <v>45505</v>
      </c>
      <c r="H42" s="88" t="s">
        <v>68</v>
      </c>
      <c r="I42" s="47">
        <v>50000</v>
      </c>
      <c r="J42" s="35">
        <f t="shared" si="0"/>
        <v>1435</v>
      </c>
      <c r="K42" s="47">
        <v>1854</v>
      </c>
      <c r="L42" s="36">
        <f t="shared" si="2"/>
        <v>1520</v>
      </c>
      <c r="M42" s="47">
        <v>25</v>
      </c>
      <c r="N42" s="36">
        <f t="shared" si="1"/>
        <v>4834</v>
      </c>
      <c r="O42" s="36">
        <f t="shared" si="3"/>
        <v>45166</v>
      </c>
    </row>
    <row r="43" spans="1:93" x14ac:dyDescent="0.25">
      <c r="A43" s="26">
        <v>35</v>
      </c>
      <c r="B43" t="s">
        <v>235</v>
      </c>
      <c r="C43" t="s">
        <v>236</v>
      </c>
      <c r="D43" t="s">
        <v>239</v>
      </c>
      <c r="E43" s="54" t="s">
        <v>48</v>
      </c>
      <c r="F43" s="37" t="s">
        <v>124</v>
      </c>
      <c r="G43" s="34">
        <v>45505</v>
      </c>
      <c r="H43" s="88" t="s">
        <v>68</v>
      </c>
      <c r="I43" s="47">
        <v>50000</v>
      </c>
      <c r="J43" s="35">
        <f t="shared" si="0"/>
        <v>1435</v>
      </c>
      <c r="K43" s="47">
        <v>1854</v>
      </c>
      <c r="L43" s="36">
        <f t="shared" si="2"/>
        <v>1520</v>
      </c>
      <c r="M43" s="47">
        <v>25</v>
      </c>
      <c r="N43" s="36">
        <f t="shared" si="1"/>
        <v>4834</v>
      </c>
      <c r="O43" s="36">
        <f t="shared" si="3"/>
        <v>45166</v>
      </c>
    </row>
    <row r="44" spans="1:93" s="14" customFormat="1" x14ac:dyDescent="0.25">
      <c r="A44" s="26">
        <v>36</v>
      </c>
      <c r="B44" s="26" t="s">
        <v>97</v>
      </c>
      <c r="C44" s="26" t="s">
        <v>96</v>
      </c>
      <c r="D44" s="26" t="s">
        <v>162</v>
      </c>
      <c r="E44" s="56" t="s">
        <v>48</v>
      </c>
      <c r="F44" s="39" t="s">
        <v>124</v>
      </c>
      <c r="G44" s="40">
        <v>44564</v>
      </c>
      <c r="H44" s="88" t="s">
        <v>68</v>
      </c>
      <c r="I44" s="46">
        <v>66000</v>
      </c>
      <c r="J44" s="35">
        <f t="shared" si="0"/>
        <v>1894.2</v>
      </c>
      <c r="K44" s="47">
        <v>4272.66</v>
      </c>
      <c r="L44" s="36">
        <f t="shared" si="2"/>
        <v>2006.4</v>
      </c>
      <c r="M44" s="47">
        <v>1740.46</v>
      </c>
      <c r="N44" s="36">
        <f t="shared" si="1"/>
        <v>9913.7200000000012</v>
      </c>
      <c r="O44" s="36">
        <f t="shared" si="3"/>
        <v>56086.28</v>
      </c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  <c r="AV44" s="8"/>
      <c r="AW44" s="8"/>
      <c r="AX44" s="8"/>
      <c r="AY44" s="8"/>
      <c r="AZ44" s="8"/>
      <c r="BA44" s="8"/>
      <c r="BB44" s="8"/>
      <c r="BC44" s="8"/>
      <c r="BD44" s="8"/>
      <c r="BE44" s="8"/>
      <c r="BF44" s="8"/>
      <c r="BG44" s="8"/>
      <c r="BH44" s="8"/>
      <c r="BI44" s="8"/>
      <c r="BJ44" s="8"/>
      <c r="BK44" s="8"/>
      <c r="BL44" s="8"/>
      <c r="BM44" s="8"/>
      <c r="BN44" s="8"/>
      <c r="BO44" s="8"/>
      <c r="BP44" s="8"/>
      <c r="BQ44" s="8"/>
      <c r="BR44" s="8"/>
      <c r="BS44" s="8"/>
      <c r="BT44" s="8"/>
      <c r="BU44" s="8"/>
      <c r="BV44" s="8"/>
      <c r="BW44" s="8"/>
      <c r="BX44" s="8"/>
      <c r="BY44" s="8"/>
      <c r="BZ44" s="8"/>
      <c r="CA44" s="8"/>
      <c r="CB44" s="8"/>
      <c r="CC44" s="8"/>
      <c r="CD44" s="8"/>
      <c r="CE44" s="8"/>
      <c r="CF44" s="8"/>
      <c r="CG44" s="8"/>
      <c r="CH44" s="8"/>
      <c r="CI44" s="8"/>
      <c r="CJ44" s="8"/>
      <c r="CK44" s="8"/>
      <c r="CL44" s="8"/>
      <c r="CM44" s="8"/>
      <c r="CN44" s="8"/>
      <c r="CO44" s="8"/>
    </row>
    <row r="45" spans="1:93" s="13" customFormat="1" x14ac:dyDescent="0.25">
      <c r="A45" s="26">
        <v>37</v>
      </c>
      <c r="B45" s="26" t="s">
        <v>98</v>
      </c>
      <c r="C45" s="26" t="s">
        <v>96</v>
      </c>
      <c r="D45" s="26" t="s">
        <v>162</v>
      </c>
      <c r="E45" s="56" t="s">
        <v>48</v>
      </c>
      <c r="F45" s="39" t="s">
        <v>124</v>
      </c>
      <c r="G45" s="40">
        <v>44440</v>
      </c>
      <c r="H45" s="88" t="s">
        <v>68</v>
      </c>
      <c r="I45" s="47">
        <v>60000</v>
      </c>
      <c r="J45" s="35">
        <f t="shared" si="0"/>
        <v>1722</v>
      </c>
      <c r="K45" s="47">
        <v>3486.68</v>
      </c>
      <c r="L45" s="36">
        <f t="shared" si="2"/>
        <v>1824</v>
      </c>
      <c r="M45" s="47">
        <v>25</v>
      </c>
      <c r="N45" s="36">
        <f t="shared" si="1"/>
        <v>7057.68</v>
      </c>
      <c r="O45" s="36">
        <f t="shared" si="3"/>
        <v>52942.32</v>
      </c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</row>
    <row r="46" spans="1:93" x14ac:dyDescent="0.25">
      <c r="A46" s="26">
        <v>38</v>
      </c>
      <c r="B46" s="26" t="s">
        <v>99</v>
      </c>
      <c r="C46" s="26" t="s">
        <v>96</v>
      </c>
      <c r="D46" s="26" t="s">
        <v>162</v>
      </c>
      <c r="E46" s="56" t="s">
        <v>48</v>
      </c>
      <c r="F46" s="39" t="s">
        <v>124</v>
      </c>
      <c r="G46" s="40">
        <v>44593</v>
      </c>
      <c r="H46" s="88" t="s">
        <v>68</v>
      </c>
      <c r="I46" s="47">
        <v>60000</v>
      </c>
      <c r="J46" s="35">
        <f t="shared" si="0"/>
        <v>1722</v>
      </c>
      <c r="K46" s="47">
        <v>3486.68</v>
      </c>
      <c r="L46" s="36">
        <f t="shared" si="2"/>
        <v>1824</v>
      </c>
      <c r="M46" s="47">
        <v>25</v>
      </c>
      <c r="N46" s="36">
        <f t="shared" si="1"/>
        <v>7057.68</v>
      </c>
      <c r="O46" s="36">
        <f t="shared" si="3"/>
        <v>52942.32</v>
      </c>
    </row>
    <row r="47" spans="1:93" x14ac:dyDescent="0.25">
      <c r="A47" s="26">
        <v>39</v>
      </c>
      <c r="B47" s="26" t="s">
        <v>100</v>
      </c>
      <c r="C47" s="26" t="s">
        <v>96</v>
      </c>
      <c r="D47" s="26" t="s">
        <v>162</v>
      </c>
      <c r="E47" s="56" t="s">
        <v>48</v>
      </c>
      <c r="F47" s="39" t="s">
        <v>124</v>
      </c>
      <c r="G47" s="40">
        <v>44594</v>
      </c>
      <c r="H47" s="88" t="s">
        <v>68</v>
      </c>
      <c r="I47" s="47">
        <v>60000</v>
      </c>
      <c r="J47" s="35">
        <f t="shared" si="0"/>
        <v>1722</v>
      </c>
      <c r="K47" s="47">
        <v>3486.68</v>
      </c>
      <c r="L47" s="36">
        <f t="shared" si="2"/>
        <v>1824</v>
      </c>
      <c r="M47" s="47">
        <v>706.5</v>
      </c>
      <c r="N47" s="36">
        <f t="shared" si="1"/>
        <v>7739.18</v>
      </c>
      <c r="O47" s="36">
        <f t="shared" si="3"/>
        <v>52260.82</v>
      </c>
    </row>
    <row r="48" spans="1:93" x14ac:dyDescent="0.25">
      <c r="A48" s="26">
        <v>40</v>
      </c>
      <c r="B48" s="26" t="s">
        <v>74</v>
      </c>
      <c r="C48" s="26" t="s">
        <v>96</v>
      </c>
      <c r="D48" s="26" t="s">
        <v>195</v>
      </c>
      <c r="E48" s="54" t="s">
        <v>48</v>
      </c>
      <c r="F48" s="37" t="s">
        <v>124</v>
      </c>
      <c r="G48" s="34">
        <v>44562</v>
      </c>
      <c r="H48" s="88" t="s">
        <v>68</v>
      </c>
      <c r="I48" s="47">
        <v>40000</v>
      </c>
      <c r="J48" s="35">
        <f t="shared" si="0"/>
        <v>1148</v>
      </c>
      <c r="K48" s="47">
        <v>442.65</v>
      </c>
      <c r="L48" s="36">
        <f t="shared" si="2"/>
        <v>1216</v>
      </c>
      <c r="M48" s="47">
        <v>25</v>
      </c>
      <c r="N48" s="36">
        <f t="shared" si="1"/>
        <v>2831.65</v>
      </c>
      <c r="O48" s="36">
        <f t="shared" ref="O48" si="4">I48-N48</f>
        <v>37168.35</v>
      </c>
    </row>
    <row r="49" spans="1:141" x14ac:dyDescent="0.25">
      <c r="A49" s="26">
        <v>41</v>
      </c>
      <c r="B49" s="26" t="s">
        <v>65</v>
      </c>
      <c r="C49" s="26" t="s">
        <v>64</v>
      </c>
      <c r="D49" s="26" t="s">
        <v>139</v>
      </c>
      <c r="E49" s="54" t="s">
        <v>47</v>
      </c>
      <c r="F49" s="37" t="s">
        <v>124</v>
      </c>
      <c r="G49" s="34">
        <v>44470</v>
      </c>
      <c r="H49" s="88" t="s">
        <v>68</v>
      </c>
      <c r="I49" s="47">
        <v>44000</v>
      </c>
      <c r="J49" s="35">
        <f t="shared" si="0"/>
        <v>1262.8</v>
      </c>
      <c r="K49" s="47">
        <v>1007.19</v>
      </c>
      <c r="L49" s="36">
        <f t="shared" si="2"/>
        <v>1337.6</v>
      </c>
      <c r="M49" s="47">
        <v>25</v>
      </c>
      <c r="N49" s="36">
        <f t="shared" si="1"/>
        <v>3632.5899999999997</v>
      </c>
      <c r="O49" s="36">
        <f t="shared" si="3"/>
        <v>40367.410000000003</v>
      </c>
    </row>
    <row r="50" spans="1:141" x14ac:dyDescent="0.25">
      <c r="A50" s="26">
        <v>42</v>
      </c>
      <c r="B50" s="26" t="s">
        <v>119</v>
      </c>
      <c r="C50" s="26" t="s">
        <v>118</v>
      </c>
      <c r="D50" s="26" t="s">
        <v>167</v>
      </c>
      <c r="E50" s="54" t="s">
        <v>48</v>
      </c>
      <c r="F50" s="37" t="s">
        <v>124</v>
      </c>
      <c r="G50" s="34">
        <v>44774</v>
      </c>
      <c r="H50" s="88" t="s">
        <v>68</v>
      </c>
      <c r="I50" s="47">
        <v>60000</v>
      </c>
      <c r="J50" s="35">
        <f t="shared" si="0"/>
        <v>1722</v>
      </c>
      <c r="K50" s="47">
        <v>3486.68</v>
      </c>
      <c r="L50" s="36">
        <f t="shared" si="2"/>
        <v>1824</v>
      </c>
      <c r="M50" s="47">
        <v>25</v>
      </c>
      <c r="N50" s="36">
        <f t="shared" si="1"/>
        <v>7057.68</v>
      </c>
      <c r="O50" s="36">
        <f t="shared" si="3"/>
        <v>52942.32</v>
      </c>
    </row>
    <row r="51" spans="1:141" x14ac:dyDescent="0.25">
      <c r="A51" s="26">
        <v>43</v>
      </c>
      <c r="B51" s="26" t="s">
        <v>60</v>
      </c>
      <c r="C51" s="26" t="s">
        <v>118</v>
      </c>
      <c r="D51" s="26" t="s">
        <v>167</v>
      </c>
      <c r="E51" t="s">
        <v>47</v>
      </c>
      <c r="F51" s="26" t="s">
        <v>124</v>
      </c>
      <c r="G51" s="34">
        <v>44621</v>
      </c>
      <c r="H51" s="2" t="s">
        <v>68</v>
      </c>
      <c r="I51" s="46">
        <v>60000</v>
      </c>
      <c r="J51" s="35">
        <f t="shared" si="0"/>
        <v>1722</v>
      </c>
      <c r="K51" s="47">
        <v>3486.68</v>
      </c>
      <c r="L51" s="36">
        <f t="shared" si="2"/>
        <v>1824</v>
      </c>
      <c r="M51" s="46">
        <v>815</v>
      </c>
      <c r="N51" s="36">
        <f t="shared" si="1"/>
        <v>7847.68</v>
      </c>
      <c r="O51" s="36">
        <f>I51-N51</f>
        <v>52152.32</v>
      </c>
    </row>
    <row r="52" spans="1:141" x14ac:dyDescent="0.25">
      <c r="A52" s="26">
        <v>44</v>
      </c>
      <c r="B52" s="26" t="s">
        <v>168</v>
      </c>
      <c r="C52" s="26" t="s">
        <v>118</v>
      </c>
      <c r="D52" s="33" t="s">
        <v>169</v>
      </c>
      <c r="E52" s="54" t="s">
        <v>48</v>
      </c>
      <c r="F52" s="37" t="s">
        <v>124</v>
      </c>
      <c r="G52" s="34">
        <v>45231</v>
      </c>
      <c r="H52" s="2" t="s">
        <v>68</v>
      </c>
      <c r="I52" s="47">
        <v>100000</v>
      </c>
      <c r="J52" s="35">
        <f t="shared" si="0"/>
        <v>2870</v>
      </c>
      <c r="K52" s="47">
        <v>12105.37</v>
      </c>
      <c r="L52" s="36">
        <v>3040</v>
      </c>
      <c r="M52" s="47">
        <v>175</v>
      </c>
      <c r="N52" s="36">
        <f t="shared" si="1"/>
        <v>18190.370000000003</v>
      </c>
      <c r="O52" s="36">
        <f>I52-N52</f>
        <v>81809.63</v>
      </c>
    </row>
    <row r="53" spans="1:141" s="10" customFormat="1" x14ac:dyDescent="0.25">
      <c r="A53" s="26">
        <v>45</v>
      </c>
      <c r="B53" s="26" t="s">
        <v>29</v>
      </c>
      <c r="C53" s="26" t="s">
        <v>19</v>
      </c>
      <c r="D53" s="26" t="s">
        <v>209</v>
      </c>
      <c r="E53" s="55" t="s">
        <v>48</v>
      </c>
      <c r="F53" s="45" t="s">
        <v>124</v>
      </c>
      <c r="G53" s="38">
        <v>44197</v>
      </c>
      <c r="H53" s="89" t="s">
        <v>68</v>
      </c>
      <c r="I53" s="49">
        <v>75000</v>
      </c>
      <c r="J53" s="35">
        <f>I53*0.0287</f>
        <v>2152.5</v>
      </c>
      <c r="K53" s="46">
        <v>6309.38</v>
      </c>
      <c r="L53" s="36">
        <f>I53*0.0304</f>
        <v>2280</v>
      </c>
      <c r="M53" s="47">
        <v>7007.04</v>
      </c>
      <c r="N53" s="36">
        <f t="shared" si="1"/>
        <v>17748.920000000002</v>
      </c>
      <c r="O53" s="36">
        <f>I53-N53</f>
        <v>57251.08</v>
      </c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</row>
    <row r="54" spans="1:141" x14ac:dyDescent="0.25">
      <c r="A54" s="26">
        <v>46</v>
      </c>
      <c r="B54" s="26" t="s">
        <v>21</v>
      </c>
      <c r="C54" s="26" t="s">
        <v>19</v>
      </c>
      <c r="D54" s="26" t="s">
        <v>196</v>
      </c>
      <c r="E54" s="55" t="s">
        <v>48</v>
      </c>
      <c r="F54" s="45" t="s">
        <v>124</v>
      </c>
      <c r="G54" s="38">
        <v>45323</v>
      </c>
      <c r="H54" s="89" t="s">
        <v>68</v>
      </c>
      <c r="I54" s="47">
        <v>165000</v>
      </c>
      <c r="J54" s="35">
        <f t="shared" si="0"/>
        <v>4735.5</v>
      </c>
      <c r="K54" s="36">
        <v>27394.99</v>
      </c>
      <c r="L54" s="36">
        <f t="shared" si="2"/>
        <v>5016</v>
      </c>
      <c r="M54" s="46">
        <v>11161.21</v>
      </c>
      <c r="N54" s="36">
        <f t="shared" si="1"/>
        <v>48307.700000000004</v>
      </c>
      <c r="O54" s="36">
        <f t="shared" si="3"/>
        <v>116692.29999999999</v>
      </c>
    </row>
    <row r="55" spans="1:141" x14ac:dyDescent="0.25">
      <c r="A55" s="26">
        <v>47</v>
      </c>
      <c r="B55" s="26" t="s">
        <v>114</v>
      </c>
      <c r="C55" s="26" t="s">
        <v>44</v>
      </c>
      <c r="D55" s="26" t="s">
        <v>182</v>
      </c>
      <c r="E55" s="54" t="s">
        <v>48</v>
      </c>
      <c r="F55" s="37" t="s">
        <v>124</v>
      </c>
      <c r="G55" s="34">
        <v>44593</v>
      </c>
      <c r="H55" s="88" t="s">
        <v>68</v>
      </c>
      <c r="I55" s="47">
        <v>125000</v>
      </c>
      <c r="J55" s="35">
        <f t="shared" si="0"/>
        <v>3587.5</v>
      </c>
      <c r="K55" s="47">
        <v>17985.990000000002</v>
      </c>
      <c r="L55" s="36">
        <f t="shared" si="2"/>
        <v>3800</v>
      </c>
      <c r="M55" s="47">
        <v>1255</v>
      </c>
      <c r="N55" s="36">
        <f t="shared" si="1"/>
        <v>26628.49</v>
      </c>
      <c r="O55" s="36">
        <f t="shared" si="3"/>
        <v>98371.51</v>
      </c>
    </row>
    <row r="56" spans="1:141" x14ac:dyDescent="0.25">
      <c r="A56" s="26">
        <v>48</v>
      </c>
      <c r="B56" s="26" t="s">
        <v>88</v>
      </c>
      <c r="C56" s="26" t="s">
        <v>87</v>
      </c>
      <c r="D56" s="26" t="s">
        <v>161</v>
      </c>
      <c r="E56" s="54" t="s">
        <v>48</v>
      </c>
      <c r="F56" s="37" t="s">
        <v>124</v>
      </c>
      <c r="G56" s="34">
        <v>44594</v>
      </c>
      <c r="H56" s="2" t="s">
        <v>68</v>
      </c>
      <c r="I56" s="47">
        <v>55000</v>
      </c>
      <c r="J56" s="35">
        <f t="shared" si="0"/>
        <v>1578.5</v>
      </c>
      <c r="K56" s="46">
        <v>2559.6799999999998</v>
      </c>
      <c r="L56" s="36">
        <f t="shared" si="2"/>
        <v>1672</v>
      </c>
      <c r="M56" s="54">
        <v>4782.68</v>
      </c>
      <c r="N56" s="36">
        <f t="shared" si="1"/>
        <v>10592.86</v>
      </c>
      <c r="O56" s="36">
        <f t="shared" ref="O56:O58" si="5">I56-N56</f>
        <v>44407.14</v>
      </c>
    </row>
    <row r="57" spans="1:141" s="14" customFormat="1" x14ac:dyDescent="0.25">
      <c r="A57" s="26">
        <v>49</v>
      </c>
      <c r="B57" s="26" t="s">
        <v>89</v>
      </c>
      <c r="C57" s="26" t="s">
        <v>87</v>
      </c>
      <c r="D57" s="26" t="s">
        <v>232</v>
      </c>
      <c r="E57" s="54" t="s">
        <v>48</v>
      </c>
      <c r="F57" s="37" t="s">
        <v>124</v>
      </c>
      <c r="G57" s="34">
        <v>44594</v>
      </c>
      <c r="H57" s="2" t="s">
        <v>68</v>
      </c>
      <c r="I57" s="47">
        <v>47000</v>
      </c>
      <c r="J57" s="35">
        <f t="shared" si="0"/>
        <v>1348.9</v>
      </c>
      <c r="K57" s="47">
        <v>1430.6</v>
      </c>
      <c r="L57" s="36">
        <f t="shared" si="2"/>
        <v>1428.8</v>
      </c>
      <c r="M57" s="47">
        <v>275</v>
      </c>
      <c r="N57" s="36">
        <f t="shared" si="1"/>
        <v>4483.3</v>
      </c>
      <c r="O57" s="36">
        <f t="shared" si="5"/>
        <v>42516.7</v>
      </c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8"/>
      <c r="AX57" s="8"/>
      <c r="AY57" s="8"/>
      <c r="AZ57" s="8"/>
      <c r="BA57" s="8"/>
      <c r="BB57" s="8"/>
      <c r="BC57" s="8"/>
      <c r="BD57" s="8"/>
      <c r="BE57" s="8"/>
      <c r="BF57" s="8"/>
      <c r="BG57" s="8"/>
      <c r="BH57" s="8"/>
      <c r="BI57" s="8"/>
      <c r="BJ57" s="8"/>
      <c r="BK57" s="8"/>
      <c r="BL57" s="8"/>
      <c r="BM57" s="8"/>
      <c r="BN57" s="8"/>
      <c r="BO57" s="8"/>
      <c r="BP57" s="8"/>
      <c r="BQ57" s="8"/>
      <c r="BR57" s="8"/>
      <c r="BS57" s="8"/>
      <c r="BT57" s="8"/>
      <c r="BU57" s="8"/>
      <c r="BV57" s="8"/>
      <c r="BW57" s="8"/>
      <c r="BX57" s="8"/>
      <c r="BY57" s="8"/>
      <c r="BZ57" s="8"/>
      <c r="CA57" s="8"/>
      <c r="CB57" s="8"/>
      <c r="CC57" s="8"/>
      <c r="CD57" s="8"/>
      <c r="CE57" s="8"/>
      <c r="CF57" s="8"/>
      <c r="CG57" s="8"/>
      <c r="CH57" s="8"/>
      <c r="CI57" s="8"/>
      <c r="CJ57" s="8"/>
      <c r="CK57" s="8"/>
      <c r="CL57" s="8"/>
      <c r="CM57" s="8"/>
      <c r="CN57" s="8"/>
      <c r="CO57" s="8"/>
      <c r="CP57" s="8"/>
      <c r="CQ57" s="8"/>
      <c r="CR57" s="8"/>
      <c r="CS57" s="8"/>
      <c r="CT57" s="8"/>
      <c r="CU57" s="8"/>
      <c r="CV57" s="8"/>
      <c r="CW57" s="8"/>
      <c r="CX57" s="8"/>
      <c r="CY57" s="8"/>
      <c r="CZ57" s="8"/>
      <c r="DA57" s="8"/>
      <c r="DB57" s="8"/>
      <c r="DC57" s="8"/>
      <c r="DD57" s="8"/>
      <c r="DE57" s="8"/>
      <c r="DF57" s="8"/>
      <c r="DG57" s="8"/>
      <c r="DH57" s="8"/>
      <c r="DI57" s="8"/>
      <c r="DJ57" s="8"/>
      <c r="DK57" s="8"/>
      <c r="DL57" s="8"/>
      <c r="DM57" s="8"/>
      <c r="DN57" s="8"/>
      <c r="DO57" s="8"/>
      <c r="DP57" s="8"/>
      <c r="DQ57" s="8"/>
      <c r="DR57" s="8"/>
      <c r="DS57" s="8"/>
      <c r="DT57" s="8"/>
      <c r="DU57" s="8"/>
      <c r="DV57" s="8"/>
      <c r="DW57" s="8"/>
      <c r="DX57" s="8"/>
      <c r="DY57" s="8"/>
      <c r="DZ57" s="8"/>
      <c r="EA57" s="8"/>
      <c r="EB57" s="8"/>
      <c r="EC57" s="8"/>
      <c r="ED57" s="8"/>
      <c r="EE57" s="8"/>
      <c r="EF57" s="8"/>
      <c r="EG57" s="8"/>
      <c r="EH57" s="8"/>
      <c r="EI57" s="8"/>
      <c r="EJ57" s="8"/>
      <c r="EK57" s="8"/>
    </row>
    <row r="58" spans="1:141" s="14" customFormat="1" x14ac:dyDescent="0.25">
      <c r="A58" s="26">
        <v>50</v>
      </c>
      <c r="B58" s="26" t="s">
        <v>86</v>
      </c>
      <c r="C58" s="26" t="s">
        <v>87</v>
      </c>
      <c r="D58" s="26" t="s">
        <v>161</v>
      </c>
      <c r="E58" s="54" t="s">
        <v>47</v>
      </c>
      <c r="F58" s="37" t="s">
        <v>124</v>
      </c>
      <c r="G58" s="34">
        <v>44593</v>
      </c>
      <c r="H58" s="88" t="s">
        <v>68</v>
      </c>
      <c r="I58" s="47">
        <v>65000</v>
      </c>
      <c r="J58" s="35">
        <f t="shared" si="0"/>
        <v>1865.5</v>
      </c>
      <c r="K58" s="46">
        <v>4427.58</v>
      </c>
      <c r="L58" s="36">
        <f t="shared" si="2"/>
        <v>1976</v>
      </c>
      <c r="M58" s="47">
        <v>856.5</v>
      </c>
      <c r="N58" s="36">
        <f t="shared" si="1"/>
        <v>9125.58</v>
      </c>
      <c r="O58" s="36">
        <f t="shared" si="5"/>
        <v>55874.42</v>
      </c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  <c r="AW58" s="8"/>
      <c r="AX58" s="8"/>
      <c r="AY58" s="8"/>
      <c r="AZ58" s="8"/>
      <c r="BA58" s="8"/>
      <c r="BB58" s="8"/>
      <c r="BC58" s="8"/>
      <c r="BD58" s="8"/>
      <c r="BE58" s="8"/>
      <c r="BF58" s="8"/>
      <c r="BG58" s="8"/>
      <c r="BH58" s="8"/>
      <c r="BI58" s="8"/>
      <c r="BJ58" s="8"/>
      <c r="BK58" s="8"/>
      <c r="BL58" s="8"/>
      <c r="BM58" s="8"/>
      <c r="BN58" s="8"/>
      <c r="BO58" s="8"/>
      <c r="BP58" s="8"/>
      <c r="BQ58" s="8"/>
      <c r="BR58" s="8"/>
      <c r="BS58" s="8"/>
      <c r="BT58" s="8"/>
      <c r="BU58" s="8"/>
      <c r="BV58" s="8"/>
      <c r="BW58" s="8"/>
      <c r="BX58" s="8"/>
      <c r="BY58" s="8"/>
      <c r="BZ58" s="8"/>
      <c r="CA58" s="8"/>
      <c r="CB58" s="8"/>
      <c r="CC58" s="8"/>
      <c r="CD58" s="8"/>
      <c r="CE58" s="8"/>
      <c r="CF58" s="8"/>
      <c r="CG58" s="8"/>
      <c r="CH58" s="8"/>
      <c r="CI58" s="8"/>
      <c r="CJ58" s="8"/>
      <c r="CK58" s="8"/>
      <c r="CL58" s="8"/>
      <c r="CM58" s="8"/>
      <c r="CN58" s="8"/>
      <c r="CO58" s="8"/>
      <c r="CP58" s="8"/>
      <c r="CQ58" s="8"/>
      <c r="CR58" s="8"/>
      <c r="CS58" s="8"/>
      <c r="CT58" s="8"/>
      <c r="CU58" s="8"/>
      <c r="CV58" s="8"/>
      <c r="CW58" s="8"/>
      <c r="CX58" s="8"/>
      <c r="CY58" s="8"/>
      <c r="CZ58" s="8"/>
      <c r="DA58" s="8"/>
      <c r="DB58" s="8"/>
      <c r="DC58" s="8"/>
      <c r="DD58" s="8"/>
      <c r="DE58" s="8"/>
      <c r="DF58" s="8"/>
      <c r="DG58" s="8"/>
      <c r="DH58" s="8"/>
      <c r="DI58" s="8"/>
      <c r="DJ58" s="8"/>
      <c r="DK58" s="8"/>
      <c r="DL58" s="8"/>
      <c r="DM58" s="8"/>
      <c r="DN58" s="8"/>
      <c r="DO58" s="8"/>
      <c r="DP58" s="8"/>
      <c r="DQ58" s="8"/>
      <c r="DR58" s="8"/>
      <c r="DS58" s="8"/>
      <c r="DT58" s="8"/>
      <c r="DU58" s="8"/>
      <c r="DV58" s="8"/>
      <c r="DW58" s="8"/>
      <c r="DX58" s="8"/>
      <c r="DY58" s="8"/>
      <c r="DZ58" s="8"/>
      <c r="EA58" s="8"/>
      <c r="EB58" s="8"/>
      <c r="EC58" s="8"/>
      <c r="ED58" s="8"/>
      <c r="EE58" s="8"/>
      <c r="EF58" s="8"/>
      <c r="EG58" s="8"/>
      <c r="EH58" s="8"/>
      <c r="EI58" s="8"/>
      <c r="EJ58" s="8"/>
      <c r="EK58" s="8"/>
    </row>
    <row r="59" spans="1:141" s="14" customFormat="1" x14ac:dyDescent="0.25">
      <c r="A59" s="26">
        <v>51</v>
      </c>
      <c r="B59" s="26" t="s">
        <v>120</v>
      </c>
      <c r="C59" s="26" t="s">
        <v>87</v>
      </c>
      <c r="D59" s="26" t="s">
        <v>161</v>
      </c>
      <c r="E59" s="54" t="s">
        <v>47</v>
      </c>
      <c r="F59" s="37" t="s">
        <v>124</v>
      </c>
      <c r="G59" s="34">
        <v>44774</v>
      </c>
      <c r="H59" s="88" t="s">
        <v>68</v>
      </c>
      <c r="I59" s="46">
        <v>55000</v>
      </c>
      <c r="J59" s="35">
        <f t="shared" si="0"/>
        <v>1578.5</v>
      </c>
      <c r="K59" s="47">
        <v>2302.36</v>
      </c>
      <c r="L59" s="36">
        <f t="shared" si="2"/>
        <v>1672</v>
      </c>
      <c r="M59" s="47">
        <v>1890.46</v>
      </c>
      <c r="N59" s="36">
        <f t="shared" si="1"/>
        <v>7443.3200000000006</v>
      </c>
      <c r="O59" s="36">
        <f t="shared" si="3"/>
        <v>47556.68</v>
      </c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8"/>
      <c r="AX59" s="8"/>
      <c r="AY59" s="8"/>
      <c r="AZ59" s="8"/>
      <c r="BA59" s="8"/>
      <c r="BB59" s="8"/>
      <c r="BC59" s="8"/>
      <c r="BD59" s="8"/>
      <c r="BE59" s="8"/>
      <c r="BF59" s="8"/>
      <c r="BG59" s="8"/>
      <c r="BH59" s="8"/>
      <c r="BI59" s="8"/>
      <c r="BJ59" s="8"/>
      <c r="BK59" s="8"/>
      <c r="BL59" s="8"/>
      <c r="BM59" s="8"/>
      <c r="BN59" s="8"/>
      <c r="BO59" s="8"/>
      <c r="BP59" s="8"/>
      <c r="BQ59" s="8"/>
      <c r="BR59" s="8"/>
      <c r="BS59" s="8"/>
      <c r="BT59" s="8"/>
      <c r="BU59" s="8"/>
      <c r="BV59" s="8"/>
      <c r="BW59" s="8"/>
      <c r="BX59" s="8"/>
      <c r="BY59" s="8"/>
      <c r="BZ59" s="8"/>
      <c r="CA59" s="8"/>
      <c r="CB59" s="8"/>
      <c r="CC59" s="8"/>
      <c r="CD59" s="8"/>
      <c r="CE59" s="8"/>
      <c r="CF59" s="8"/>
      <c r="CG59" s="8"/>
      <c r="CH59" s="8"/>
      <c r="CI59" s="8"/>
      <c r="CJ59" s="8"/>
      <c r="CK59" s="8"/>
      <c r="CL59" s="8"/>
      <c r="CM59" s="8"/>
      <c r="CN59" s="8"/>
      <c r="CO59" s="8"/>
      <c r="CP59" s="8"/>
      <c r="CQ59" s="8"/>
      <c r="CR59" s="8"/>
      <c r="CS59" s="8"/>
      <c r="CT59" s="8"/>
      <c r="CU59" s="8"/>
      <c r="CV59" s="8"/>
      <c r="CW59" s="8"/>
      <c r="CX59" s="8"/>
      <c r="CY59" s="8"/>
      <c r="CZ59" s="8"/>
      <c r="DA59" s="8"/>
      <c r="DB59" s="8"/>
      <c r="DC59" s="8"/>
      <c r="DD59" s="8"/>
      <c r="DE59" s="8"/>
      <c r="DF59" s="8"/>
      <c r="DG59" s="8"/>
      <c r="DH59" s="8"/>
      <c r="DI59" s="8"/>
      <c r="DJ59" s="8"/>
      <c r="DK59" s="8"/>
      <c r="DL59" s="8"/>
      <c r="DM59" s="8"/>
      <c r="DN59" s="8"/>
      <c r="DO59" s="8"/>
      <c r="DP59" s="8"/>
      <c r="DQ59" s="8"/>
      <c r="DR59" s="8"/>
      <c r="DS59" s="8"/>
      <c r="DT59" s="8"/>
      <c r="DU59" s="8"/>
      <c r="DV59" s="8"/>
      <c r="DW59" s="8"/>
      <c r="DX59" s="8"/>
      <c r="DY59" s="8"/>
      <c r="DZ59" s="8"/>
      <c r="EA59" s="8"/>
      <c r="EB59" s="8"/>
      <c r="EC59" s="8"/>
      <c r="ED59" s="8"/>
      <c r="EE59" s="8"/>
      <c r="EF59" s="8"/>
      <c r="EG59" s="8"/>
      <c r="EH59" s="8"/>
      <c r="EI59" s="8"/>
      <c r="EJ59" s="8"/>
      <c r="EK59" s="8"/>
    </row>
    <row r="60" spans="1:141" x14ac:dyDescent="0.25">
      <c r="A60" s="26">
        <v>52</v>
      </c>
      <c r="B60" s="26" t="s">
        <v>84</v>
      </c>
      <c r="C60" s="26" t="s">
        <v>164</v>
      </c>
      <c r="D60" s="26" t="s">
        <v>204</v>
      </c>
      <c r="E60" s="54" t="s">
        <v>48</v>
      </c>
      <c r="F60" s="37" t="s">
        <v>124</v>
      </c>
      <c r="G60" s="34">
        <v>44593</v>
      </c>
      <c r="H60" s="88" t="s">
        <v>68</v>
      </c>
      <c r="I60" s="47">
        <v>75000</v>
      </c>
      <c r="J60" s="35">
        <f t="shared" si="0"/>
        <v>2152.5</v>
      </c>
      <c r="K60" s="46">
        <v>6309.38</v>
      </c>
      <c r="L60" s="36">
        <f t="shared" si="2"/>
        <v>2280</v>
      </c>
      <c r="M60" s="47">
        <v>1235</v>
      </c>
      <c r="N60" s="36">
        <f t="shared" si="1"/>
        <v>11976.880000000001</v>
      </c>
      <c r="O60" s="36">
        <f t="shared" ref="O60" si="6">I60-N60</f>
        <v>63023.119999999995</v>
      </c>
    </row>
    <row r="61" spans="1:141" x14ac:dyDescent="0.25">
      <c r="A61" s="26">
        <v>53</v>
      </c>
      <c r="B61" s="26" t="s">
        <v>69</v>
      </c>
      <c r="C61" s="26" t="s">
        <v>45</v>
      </c>
      <c r="D61" s="26" t="s">
        <v>170</v>
      </c>
      <c r="E61" s="54" t="s">
        <v>48</v>
      </c>
      <c r="F61" s="37" t="s">
        <v>124</v>
      </c>
      <c r="G61" s="34">
        <v>44470</v>
      </c>
      <c r="H61" s="88" t="s">
        <v>68</v>
      </c>
      <c r="I61" s="47">
        <v>50000</v>
      </c>
      <c r="J61" s="35">
        <f t="shared" si="0"/>
        <v>1435</v>
      </c>
      <c r="K61" s="47">
        <v>1854</v>
      </c>
      <c r="L61" s="36">
        <f t="shared" si="2"/>
        <v>1520</v>
      </c>
      <c r="M61" s="53">
        <v>1525</v>
      </c>
      <c r="N61" s="36">
        <f t="shared" si="1"/>
        <v>6334</v>
      </c>
      <c r="O61" s="36">
        <f>I61-N61</f>
        <v>43666</v>
      </c>
    </row>
    <row r="62" spans="1:141" x14ac:dyDescent="0.25">
      <c r="A62" s="26">
        <v>54</v>
      </c>
      <c r="B62" s="26" t="s">
        <v>101</v>
      </c>
      <c r="C62" s="26" t="s">
        <v>45</v>
      </c>
      <c r="D62" s="26" t="s">
        <v>205</v>
      </c>
      <c r="E62" s="54" t="s">
        <v>48</v>
      </c>
      <c r="F62" s="37" t="s">
        <v>124</v>
      </c>
      <c r="G62" s="34">
        <v>44470</v>
      </c>
      <c r="H62" s="88" t="s">
        <v>68</v>
      </c>
      <c r="I62" s="47">
        <v>75000</v>
      </c>
      <c r="J62" s="35">
        <f t="shared" si="0"/>
        <v>2152.5</v>
      </c>
      <c r="K62" s="46">
        <v>6309.38</v>
      </c>
      <c r="L62" s="36">
        <f t="shared" ref="L62" si="7">I62*0.0304</f>
        <v>2280</v>
      </c>
      <c r="M62" s="47">
        <v>25</v>
      </c>
      <c r="N62" s="36">
        <f t="shared" si="1"/>
        <v>10766.880000000001</v>
      </c>
      <c r="O62" s="36">
        <f t="shared" ref="O62" si="8">I62-N62</f>
        <v>64233.119999999995</v>
      </c>
    </row>
    <row r="63" spans="1:141" x14ac:dyDescent="0.25">
      <c r="A63" s="26">
        <v>55</v>
      </c>
      <c r="B63" s="26" t="s">
        <v>102</v>
      </c>
      <c r="C63" s="26" t="s">
        <v>45</v>
      </c>
      <c r="D63" s="26" t="s">
        <v>183</v>
      </c>
      <c r="E63" s="54" t="s">
        <v>48</v>
      </c>
      <c r="F63" s="37" t="s">
        <v>124</v>
      </c>
      <c r="G63" s="34">
        <v>44276</v>
      </c>
      <c r="H63" s="88" t="s">
        <v>68</v>
      </c>
      <c r="I63" s="50">
        <v>100000</v>
      </c>
      <c r="J63" s="35">
        <f t="shared" si="0"/>
        <v>2870</v>
      </c>
      <c r="K63" s="47">
        <v>12105.37</v>
      </c>
      <c r="L63" s="36">
        <f t="shared" si="2"/>
        <v>3040</v>
      </c>
      <c r="M63" s="47">
        <v>25</v>
      </c>
      <c r="N63" s="36">
        <f t="shared" si="1"/>
        <v>18040.370000000003</v>
      </c>
      <c r="O63" s="36">
        <f t="shared" ref="O63:O72" si="9">I63-N63</f>
        <v>81959.63</v>
      </c>
    </row>
    <row r="64" spans="1:141" x14ac:dyDescent="0.25">
      <c r="A64" s="26">
        <v>56</v>
      </c>
      <c r="B64" s="26" t="s">
        <v>55</v>
      </c>
      <c r="C64" s="26" t="s">
        <v>54</v>
      </c>
      <c r="D64" s="26" t="s">
        <v>206</v>
      </c>
      <c r="E64" s="54" t="s">
        <v>47</v>
      </c>
      <c r="F64" s="37" t="s">
        <v>124</v>
      </c>
      <c r="G64" s="34">
        <v>44348</v>
      </c>
      <c r="H64" s="88" t="s">
        <v>68</v>
      </c>
      <c r="I64" s="46">
        <v>75000</v>
      </c>
      <c r="J64" s="35">
        <f t="shared" si="0"/>
        <v>2152.5</v>
      </c>
      <c r="K64" s="35">
        <v>6309.38</v>
      </c>
      <c r="L64" s="36">
        <f t="shared" si="2"/>
        <v>2280</v>
      </c>
      <c r="M64" s="46">
        <v>421</v>
      </c>
      <c r="N64" s="36">
        <f t="shared" si="1"/>
        <v>11162.880000000001</v>
      </c>
      <c r="O64" s="36">
        <f t="shared" si="9"/>
        <v>63837.119999999995</v>
      </c>
    </row>
    <row r="65" spans="1:15" x14ac:dyDescent="0.25">
      <c r="A65" s="26">
        <v>57</v>
      </c>
      <c r="B65" s="26" t="s">
        <v>121</v>
      </c>
      <c r="C65" s="26" t="s">
        <v>103</v>
      </c>
      <c r="D65" s="26" t="s">
        <v>160</v>
      </c>
      <c r="E65" s="55" t="s">
        <v>48</v>
      </c>
      <c r="F65" s="45" t="s">
        <v>124</v>
      </c>
      <c r="G65" s="38">
        <v>44774</v>
      </c>
      <c r="H65" s="90" t="s">
        <v>68</v>
      </c>
      <c r="I65" s="47">
        <v>65000</v>
      </c>
      <c r="J65" s="35">
        <f t="shared" si="0"/>
        <v>1865.5</v>
      </c>
      <c r="K65" s="35">
        <v>4427.58</v>
      </c>
      <c r="L65" s="36">
        <f t="shared" si="2"/>
        <v>1976</v>
      </c>
      <c r="M65" s="50">
        <v>125</v>
      </c>
      <c r="N65" s="36">
        <f t="shared" si="1"/>
        <v>8394.08</v>
      </c>
      <c r="O65" s="36">
        <f t="shared" si="9"/>
        <v>56605.919999999998</v>
      </c>
    </row>
    <row r="66" spans="1:15" x14ac:dyDescent="0.25">
      <c r="A66" s="26">
        <v>58</v>
      </c>
      <c r="B66" s="26" t="s">
        <v>104</v>
      </c>
      <c r="C66" s="26" t="s">
        <v>103</v>
      </c>
      <c r="D66" s="26" t="s">
        <v>160</v>
      </c>
      <c r="E66" s="55" t="s">
        <v>48</v>
      </c>
      <c r="F66" s="45" t="s">
        <v>124</v>
      </c>
      <c r="G66" s="38">
        <v>44621</v>
      </c>
      <c r="H66" s="88" t="s">
        <v>68</v>
      </c>
      <c r="I66" s="47">
        <v>65000</v>
      </c>
      <c r="J66" s="35">
        <f t="shared" si="0"/>
        <v>1865.5</v>
      </c>
      <c r="K66" s="35">
        <v>4427.58</v>
      </c>
      <c r="L66" s="36">
        <f t="shared" si="2"/>
        <v>1976</v>
      </c>
      <c r="M66" s="47">
        <v>25</v>
      </c>
      <c r="N66" s="36">
        <f t="shared" si="1"/>
        <v>8294.08</v>
      </c>
      <c r="O66" s="36">
        <f t="shared" si="9"/>
        <v>56705.919999999998</v>
      </c>
    </row>
    <row r="67" spans="1:15" x14ac:dyDescent="0.25">
      <c r="A67" s="26">
        <v>59</v>
      </c>
      <c r="B67" s="26" t="s">
        <v>53</v>
      </c>
      <c r="C67" s="26" t="s">
        <v>130</v>
      </c>
      <c r="D67" s="26" t="s">
        <v>210</v>
      </c>
      <c r="E67" s="55" t="s">
        <v>48</v>
      </c>
      <c r="F67" s="45" t="s">
        <v>124</v>
      </c>
      <c r="G67" s="38">
        <v>44287</v>
      </c>
      <c r="H67" s="88" t="s">
        <v>68</v>
      </c>
      <c r="I67" s="46">
        <v>86000</v>
      </c>
      <c r="J67" s="35">
        <f t="shared" si="0"/>
        <v>2468.1999999999998</v>
      </c>
      <c r="K67" s="46">
        <v>8812.2199999999993</v>
      </c>
      <c r="L67" s="36">
        <f t="shared" si="2"/>
        <v>2614.4</v>
      </c>
      <c r="M67" s="46">
        <v>1465</v>
      </c>
      <c r="N67" s="36">
        <f t="shared" si="1"/>
        <v>15359.819999999998</v>
      </c>
      <c r="O67" s="36">
        <f t="shared" si="9"/>
        <v>70640.180000000008</v>
      </c>
    </row>
    <row r="68" spans="1:15" x14ac:dyDescent="0.25">
      <c r="A68" s="26">
        <v>60</v>
      </c>
      <c r="B68" s="26" t="s">
        <v>110</v>
      </c>
      <c r="C68" s="26" t="s">
        <v>130</v>
      </c>
      <c r="D68" s="26" t="s">
        <v>115</v>
      </c>
      <c r="E68" s="55" t="s">
        <v>48</v>
      </c>
      <c r="F68" s="45" t="s">
        <v>124</v>
      </c>
      <c r="G68" s="38">
        <v>44682</v>
      </c>
      <c r="H68" s="88" t="s">
        <v>68</v>
      </c>
      <c r="I68" s="46">
        <v>76000</v>
      </c>
      <c r="J68" s="35">
        <f t="shared" si="0"/>
        <v>2181.1999999999998</v>
      </c>
      <c r="K68" s="46">
        <v>6497.56</v>
      </c>
      <c r="L68" s="36">
        <f>I68*0.0304</f>
        <v>2310.4</v>
      </c>
      <c r="M68" s="46">
        <v>1695</v>
      </c>
      <c r="N68" s="36">
        <f t="shared" si="1"/>
        <v>12684.16</v>
      </c>
      <c r="O68" s="36">
        <f t="shared" si="9"/>
        <v>63315.839999999997</v>
      </c>
    </row>
    <row r="69" spans="1:15" x14ac:dyDescent="0.25">
      <c r="A69" s="26">
        <v>61</v>
      </c>
      <c r="B69" s="26" t="s">
        <v>112</v>
      </c>
      <c r="C69" s="26" t="s">
        <v>165</v>
      </c>
      <c r="D69" s="26" t="s">
        <v>149</v>
      </c>
      <c r="E69" s="55" t="s">
        <v>47</v>
      </c>
      <c r="F69" s="45" t="s">
        <v>124</v>
      </c>
      <c r="G69" s="38">
        <v>44197</v>
      </c>
      <c r="H69" s="90" t="s">
        <v>68</v>
      </c>
      <c r="I69" s="46">
        <v>65000</v>
      </c>
      <c r="J69" s="35">
        <f t="shared" si="0"/>
        <v>1865.5</v>
      </c>
      <c r="K69" s="52">
        <v>4427.58</v>
      </c>
      <c r="L69" s="36">
        <f t="shared" si="2"/>
        <v>1976</v>
      </c>
      <c r="M69" s="46">
        <v>25</v>
      </c>
      <c r="N69" s="36">
        <f t="shared" si="1"/>
        <v>8294.08</v>
      </c>
      <c r="O69" s="36">
        <f t="shared" ref="O69" si="10">I69-N69</f>
        <v>56705.919999999998</v>
      </c>
    </row>
    <row r="70" spans="1:15" x14ac:dyDescent="0.25">
      <c r="A70" s="26">
        <v>62</v>
      </c>
      <c r="B70" s="26" t="s">
        <v>113</v>
      </c>
      <c r="C70" s="26" t="s">
        <v>166</v>
      </c>
      <c r="D70" s="26" t="s">
        <v>148</v>
      </c>
      <c r="E70" s="55" t="s">
        <v>48</v>
      </c>
      <c r="F70" s="45" t="s">
        <v>124</v>
      </c>
      <c r="G70" s="38">
        <v>44652</v>
      </c>
      <c r="H70" s="90" t="s">
        <v>68</v>
      </c>
      <c r="I70" s="47">
        <v>65000</v>
      </c>
      <c r="J70" s="35">
        <f t="shared" si="0"/>
        <v>1865.5</v>
      </c>
      <c r="K70" s="52">
        <v>4427.58</v>
      </c>
      <c r="L70" s="36">
        <f t="shared" si="2"/>
        <v>1976</v>
      </c>
      <c r="M70" s="47">
        <v>25</v>
      </c>
      <c r="N70" s="36">
        <f t="shared" si="1"/>
        <v>8294.08</v>
      </c>
      <c r="O70" s="36">
        <f t="shared" ref="O70:O71" si="11">I70-N70</f>
        <v>56705.919999999998</v>
      </c>
    </row>
    <row r="71" spans="1:15" x14ac:dyDescent="0.25">
      <c r="A71" s="26">
        <v>63</v>
      </c>
      <c r="B71" s="26" t="s">
        <v>31</v>
      </c>
      <c r="C71" s="26" t="s">
        <v>166</v>
      </c>
      <c r="D71" s="26" t="s">
        <v>150</v>
      </c>
      <c r="E71" s="54" t="s">
        <v>47</v>
      </c>
      <c r="F71" s="37" t="s">
        <v>124</v>
      </c>
      <c r="G71" s="34">
        <v>44197</v>
      </c>
      <c r="H71" s="88" t="s">
        <v>68</v>
      </c>
      <c r="I71" s="47">
        <v>75000</v>
      </c>
      <c r="J71" s="35">
        <f t="shared" si="0"/>
        <v>2152.5</v>
      </c>
      <c r="K71" s="46">
        <v>6309.38</v>
      </c>
      <c r="L71" s="36">
        <f t="shared" si="2"/>
        <v>2280</v>
      </c>
      <c r="M71" s="47">
        <v>25</v>
      </c>
      <c r="N71" s="36">
        <f t="shared" si="1"/>
        <v>10766.880000000001</v>
      </c>
      <c r="O71" s="36">
        <f t="shared" si="11"/>
        <v>64233.119999999995</v>
      </c>
    </row>
    <row r="72" spans="1:15" x14ac:dyDescent="0.25">
      <c r="A72" s="26">
        <v>64</v>
      </c>
      <c r="B72" s="26" t="s">
        <v>32</v>
      </c>
      <c r="C72" s="26" t="s">
        <v>166</v>
      </c>
      <c r="D72" s="26" t="s">
        <v>151</v>
      </c>
      <c r="E72" s="54" t="s">
        <v>48</v>
      </c>
      <c r="F72" s="37" t="s">
        <v>124</v>
      </c>
      <c r="G72" s="34">
        <v>44197</v>
      </c>
      <c r="H72" s="88" t="s">
        <v>68</v>
      </c>
      <c r="I72" s="46">
        <v>65000</v>
      </c>
      <c r="J72" s="35">
        <f t="shared" si="0"/>
        <v>1865.5</v>
      </c>
      <c r="K72" s="35">
        <v>4084.48</v>
      </c>
      <c r="L72" s="36">
        <f t="shared" si="2"/>
        <v>1976</v>
      </c>
      <c r="M72" s="47">
        <v>1740.46</v>
      </c>
      <c r="N72" s="36">
        <f t="shared" si="1"/>
        <v>9666.4399999999987</v>
      </c>
      <c r="O72" s="36">
        <f t="shared" si="9"/>
        <v>55333.56</v>
      </c>
    </row>
    <row r="73" spans="1:15" x14ac:dyDescent="0.25">
      <c r="A73" s="26">
        <v>65</v>
      </c>
      <c r="B73" s="26" t="s">
        <v>34</v>
      </c>
      <c r="C73" s="26" t="s">
        <v>166</v>
      </c>
      <c r="D73" s="26" t="s">
        <v>151</v>
      </c>
      <c r="E73" s="54" t="s">
        <v>47</v>
      </c>
      <c r="F73" s="37" t="s">
        <v>124</v>
      </c>
      <c r="G73" s="34">
        <v>44197</v>
      </c>
      <c r="H73" s="88" t="s">
        <v>68</v>
      </c>
      <c r="I73" s="46">
        <v>65000</v>
      </c>
      <c r="J73" s="35">
        <f t="shared" si="0"/>
        <v>1865.5</v>
      </c>
      <c r="K73" s="35">
        <v>3741.39</v>
      </c>
      <c r="L73" s="36">
        <f t="shared" si="2"/>
        <v>1976</v>
      </c>
      <c r="M73" s="47">
        <v>3705.92</v>
      </c>
      <c r="N73" s="36">
        <f t="shared" si="1"/>
        <v>11288.81</v>
      </c>
      <c r="O73" s="36">
        <f t="shared" ref="O73:O91" si="12">I73-N73</f>
        <v>53711.19</v>
      </c>
    </row>
    <row r="74" spans="1:15" x14ac:dyDescent="0.25">
      <c r="A74" s="26">
        <v>66</v>
      </c>
      <c r="B74" s="26" t="s">
        <v>77</v>
      </c>
      <c r="C74" s="26" t="s">
        <v>43</v>
      </c>
      <c r="D74" s="26" t="s">
        <v>138</v>
      </c>
      <c r="E74" s="54" t="s">
        <v>48</v>
      </c>
      <c r="F74" s="37" t="s">
        <v>124</v>
      </c>
      <c r="G74" s="34">
        <v>44197</v>
      </c>
      <c r="H74" s="88" t="s">
        <v>68</v>
      </c>
      <c r="I74" s="46">
        <v>65000</v>
      </c>
      <c r="J74" s="35">
        <f t="shared" si="0"/>
        <v>1865.5</v>
      </c>
      <c r="K74" s="47">
        <v>4427.58</v>
      </c>
      <c r="L74" s="36">
        <f t="shared" si="2"/>
        <v>1976</v>
      </c>
      <c r="M74" s="46">
        <v>25</v>
      </c>
      <c r="N74" s="36">
        <f t="shared" ref="N74:N98" si="13">J74+K74+L74+M74</f>
        <v>8294.08</v>
      </c>
      <c r="O74" s="36">
        <f t="shared" ref="O74:O77" si="14">I74-N74</f>
        <v>56705.919999999998</v>
      </c>
    </row>
    <row r="75" spans="1:15" s="10" customFormat="1" x14ac:dyDescent="0.25">
      <c r="A75" s="26">
        <v>67</v>
      </c>
      <c r="B75" s="26" t="s">
        <v>78</v>
      </c>
      <c r="C75" s="26" t="s">
        <v>43</v>
      </c>
      <c r="D75" s="26" t="s">
        <v>153</v>
      </c>
      <c r="E75" s="54" t="s">
        <v>47</v>
      </c>
      <c r="F75" s="37" t="s">
        <v>124</v>
      </c>
      <c r="G75" s="34">
        <v>44562</v>
      </c>
      <c r="H75" s="88" t="s">
        <v>68</v>
      </c>
      <c r="I75" s="46">
        <v>50000</v>
      </c>
      <c r="J75" s="35">
        <f t="shared" si="0"/>
        <v>1435</v>
      </c>
      <c r="K75" s="52">
        <v>1854</v>
      </c>
      <c r="L75" s="36">
        <f t="shared" si="2"/>
        <v>1520</v>
      </c>
      <c r="M75" s="47">
        <v>175</v>
      </c>
      <c r="N75" s="36">
        <f t="shared" si="13"/>
        <v>4984</v>
      </c>
      <c r="O75" s="36">
        <f t="shared" si="14"/>
        <v>45016</v>
      </c>
    </row>
    <row r="76" spans="1:15" s="10" customFormat="1" x14ac:dyDescent="0.25">
      <c r="A76" s="26">
        <v>68</v>
      </c>
      <c r="B76" s="26" t="s">
        <v>111</v>
      </c>
      <c r="C76" s="26" t="s">
        <v>43</v>
      </c>
      <c r="D76" s="26" t="s">
        <v>191</v>
      </c>
      <c r="E76" s="54" t="s">
        <v>47</v>
      </c>
      <c r="F76" s="37" t="s">
        <v>124</v>
      </c>
      <c r="G76" s="34">
        <v>44682</v>
      </c>
      <c r="H76" s="88" t="s">
        <v>68</v>
      </c>
      <c r="I76" s="46">
        <v>65000</v>
      </c>
      <c r="J76" s="35">
        <f t="shared" ref="J76:J98" si="15">I76*0.0287</f>
        <v>1865.5</v>
      </c>
      <c r="K76" s="47">
        <v>4427.58</v>
      </c>
      <c r="L76" s="36">
        <f t="shared" ref="L76:L98" si="16">I76*0.0304</f>
        <v>1976</v>
      </c>
      <c r="M76" s="47">
        <v>175</v>
      </c>
      <c r="N76" s="36">
        <f t="shared" si="13"/>
        <v>8444.08</v>
      </c>
      <c r="O76" s="36">
        <f t="shared" si="14"/>
        <v>56555.92</v>
      </c>
    </row>
    <row r="77" spans="1:15" s="10" customFormat="1" x14ac:dyDescent="0.25">
      <c r="A77" s="26">
        <v>69</v>
      </c>
      <c r="B77" s="26" t="s">
        <v>33</v>
      </c>
      <c r="C77" s="26" t="s">
        <v>43</v>
      </c>
      <c r="D77" s="26" t="s">
        <v>152</v>
      </c>
      <c r="E77" s="54" t="s">
        <v>48</v>
      </c>
      <c r="F77" s="37" t="s">
        <v>124</v>
      </c>
      <c r="G77" s="34">
        <v>44197</v>
      </c>
      <c r="H77" s="88" t="s">
        <v>68</v>
      </c>
      <c r="I77" s="47">
        <v>86000</v>
      </c>
      <c r="J77" s="35">
        <f t="shared" si="15"/>
        <v>2468.1999999999998</v>
      </c>
      <c r="K77" s="47">
        <v>8812.2199999999993</v>
      </c>
      <c r="L77" s="36">
        <f t="shared" si="16"/>
        <v>2614.4</v>
      </c>
      <c r="M77" s="47">
        <v>25</v>
      </c>
      <c r="N77" s="36">
        <f t="shared" si="13"/>
        <v>13919.819999999998</v>
      </c>
      <c r="O77" s="36">
        <f t="shared" si="14"/>
        <v>72080.180000000008</v>
      </c>
    </row>
    <row r="78" spans="1:15" s="10" customFormat="1" x14ac:dyDescent="0.25">
      <c r="A78" s="26">
        <v>70</v>
      </c>
      <c r="B78" s="26" t="s">
        <v>79</v>
      </c>
      <c r="C78" s="26" t="s">
        <v>43</v>
      </c>
      <c r="D78" s="26" t="s">
        <v>153</v>
      </c>
      <c r="E78" s="54" t="s">
        <v>47</v>
      </c>
      <c r="F78" s="37" t="s">
        <v>124</v>
      </c>
      <c r="G78" s="34">
        <v>44866</v>
      </c>
      <c r="H78" s="88" t="s">
        <v>68</v>
      </c>
      <c r="I78" s="47">
        <v>3333.33</v>
      </c>
      <c r="J78" s="35">
        <f t="shared" si="15"/>
        <v>95.66657099999999</v>
      </c>
      <c r="K78" s="52">
        <v>0</v>
      </c>
      <c r="L78" s="36">
        <f t="shared" si="16"/>
        <v>101.333232</v>
      </c>
      <c r="M78" s="47">
        <v>1890.46</v>
      </c>
      <c r="N78" s="36">
        <f>J78+K78+L78+M78</f>
        <v>2087.4598030000002</v>
      </c>
      <c r="O78" s="41">
        <f t="shared" ref="O78" si="17">I78-N78</f>
        <v>1245.8701969999997</v>
      </c>
    </row>
    <row r="79" spans="1:15" s="10" customFormat="1" x14ac:dyDescent="0.25">
      <c r="A79" s="26">
        <v>71</v>
      </c>
      <c r="B79" s="26" t="s">
        <v>145</v>
      </c>
      <c r="C79" s="26" t="s">
        <v>116</v>
      </c>
      <c r="D79" s="26" t="s">
        <v>216</v>
      </c>
      <c r="E79" s="55" t="s">
        <v>48</v>
      </c>
      <c r="F79" s="45" t="s">
        <v>124</v>
      </c>
      <c r="G79" s="38">
        <v>44593</v>
      </c>
      <c r="H79" s="90" t="s">
        <v>68</v>
      </c>
      <c r="I79" s="46">
        <v>165000</v>
      </c>
      <c r="J79" s="35">
        <f t="shared" si="15"/>
        <v>4735.5</v>
      </c>
      <c r="K79" s="36">
        <v>27394.99</v>
      </c>
      <c r="L79" s="36">
        <f t="shared" si="16"/>
        <v>5016</v>
      </c>
      <c r="M79" s="47">
        <v>25</v>
      </c>
      <c r="N79" s="36">
        <f t="shared" si="13"/>
        <v>37171.490000000005</v>
      </c>
      <c r="O79" s="36">
        <f>I79-N79</f>
        <v>127828.51</v>
      </c>
    </row>
    <row r="80" spans="1:15" x14ac:dyDescent="0.25">
      <c r="A80" s="26">
        <v>72</v>
      </c>
      <c r="B80" s="26" t="s">
        <v>81</v>
      </c>
      <c r="C80" s="26" t="s">
        <v>30</v>
      </c>
      <c r="D80" s="26" t="s">
        <v>172</v>
      </c>
      <c r="E80" s="55" t="s">
        <v>48</v>
      </c>
      <c r="F80" s="45" t="s">
        <v>124</v>
      </c>
      <c r="G80" s="40">
        <v>44593</v>
      </c>
      <c r="H80" s="88" t="s">
        <v>68</v>
      </c>
      <c r="I80" s="46">
        <v>70000</v>
      </c>
      <c r="J80" s="35">
        <f t="shared" si="15"/>
        <v>2009</v>
      </c>
      <c r="K80" s="35">
        <v>5368.48</v>
      </c>
      <c r="L80" s="36">
        <f t="shared" si="16"/>
        <v>2128</v>
      </c>
      <c r="M80" s="46">
        <v>1525</v>
      </c>
      <c r="N80" s="36">
        <f t="shared" si="13"/>
        <v>11030.48</v>
      </c>
      <c r="O80" s="36">
        <f t="shared" ref="O80:O81" si="18">I80-N80</f>
        <v>58969.520000000004</v>
      </c>
    </row>
    <row r="81" spans="1:15" x14ac:dyDescent="0.25">
      <c r="A81" s="26">
        <v>73</v>
      </c>
      <c r="B81" s="26" t="s">
        <v>82</v>
      </c>
      <c r="C81" s="26" t="s">
        <v>30</v>
      </c>
      <c r="D81" s="26" t="s">
        <v>83</v>
      </c>
      <c r="E81" s="55" t="s">
        <v>48</v>
      </c>
      <c r="F81" s="45" t="s">
        <v>124</v>
      </c>
      <c r="G81" s="40">
        <v>44594</v>
      </c>
      <c r="H81" s="88" t="s">
        <v>68</v>
      </c>
      <c r="I81" s="47">
        <v>60000</v>
      </c>
      <c r="J81" s="35">
        <f t="shared" si="15"/>
        <v>1722</v>
      </c>
      <c r="K81" s="52">
        <v>3486.68</v>
      </c>
      <c r="L81" s="36">
        <f t="shared" si="16"/>
        <v>1824</v>
      </c>
      <c r="M81" s="47">
        <v>175</v>
      </c>
      <c r="N81" s="36">
        <f t="shared" si="13"/>
        <v>7207.68</v>
      </c>
      <c r="O81" s="36">
        <f t="shared" si="18"/>
        <v>52792.32</v>
      </c>
    </row>
    <row r="82" spans="1:15" x14ac:dyDescent="0.25">
      <c r="A82" s="26">
        <v>74</v>
      </c>
      <c r="B82" s="26" t="s">
        <v>67</v>
      </c>
      <c r="C82" s="26" t="s">
        <v>136</v>
      </c>
      <c r="D82" s="26" t="s">
        <v>184</v>
      </c>
      <c r="E82" s="55" t="s">
        <v>47</v>
      </c>
      <c r="F82" s="45" t="s">
        <v>124</v>
      </c>
      <c r="G82" s="38">
        <v>44593</v>
      </c>
      <c r="H82" s="90" t="s">
        <v>68</v>
      </c>
      <c r="I82" s="46">
        <v>100000</v>
      </c>
      <c r="J82" s="35">
        <f t="shared" si="15"/>
        <v>2870</v>
      </c>
      <c r="K82" s="36">
        <v>11676.5</v>
      </c>
      <c r="L82" s="36">
        <f t="shared" si="16"/>
        <v>3040</v>
      </c>
      <c r="M82" s="47">
        <v>1740.46</v>
      </c>
      <c r="N82" s="36">
        <f t="shared" si="13"/>
        <v>19326.96</v>
      </c>
      <c r="O82" s="36">
        <f t="shared" si="12"/>
        <v>80673.040000000008</v>
      </c>
    </row>
    <row r="83" spans="1:15" s="10" customFormat="1" x14ac:dyDescent="0.25">
      <c r="A83" s="26">
        <v>75</v>
      </c>
      <c r="B83" s="26" t="s">
        <v>91</v>
      </c>
      <c r="C83" s="26" t="s">
        <v>90</v>
      </c>
      <c r="D83" s="26" t="s">
        <v>156</v>
      </c>
      <c r="E83" s="55" t="s">
        <v>47</v>
      </c>
      <c r="F83" s="45" t="s">
        <v>124</v>
      </c>
      <c r="G83" s="38">
        <v>44593</v>
      </c>
      <c r="H83" s="90" t="s">
        <v>68</v>
      </c>
      <c r="I83" s="46">
        <v>101000</v>
      </c>
      <c r="J83" s="35">
        <f t="shared" si="15"/>
        <v>2898.7</v>
      </c>
      <c r="K83" s="35">
        <v>11911.73</v>
      </c>
      <c r="L83" s="36">
        <f t="shared" si="16"/>
        <v>3070.4</v>
      </c>
      <c r="M83" s="47">
        <v>1740.46</v>
      </c>
      <c r="N83" s="36">
        <f t="shared" si="13"/>
        <v>19621.29</v>
      </c>
      <c r="O83" s="36">
        <f t="shared" si="12"/>
        <v>81378.709999999992</v>
      </c>
    </row>
    <row r="84" spans="1:15" x14ac:dyDescent="0.25">
      <c r="A84" s="26">
        <v>76</v>
      </c>
      <c r="B84" s="26" t="s">
        <v>108</v>
      </c>
      <c r="C84" s="26" t="s">
        <v>90</v>
      </c>
      <c r="D84" s="26" t="s">
        <v>157</v>
      </c>
      <c r="E84" s="55" t="s">
        <v>48</v>
      </c>
      <c r="F84" s="45" t="s">
        <v>124</v>
      </c>
      <c r="G84" s="38">
        <v>44652</v>
      </c>
      <c r="H84" s="90" t="s">
        <v>68</v>
      </c>
      <c r="I84" s="49">
        <v>60000</v>
      </c>
      <c r="J84" s="35">
        <f t="shared" si="15"/>
        <v>1722</v>
      </c>
      <c r="K84" s="36">
        <v>3486.68</v>
      </c>
      <c r="L84" s="36">
        <f t="shared" si="16"/>
        <v>1824</v>
      </c>
      <c r="M84" s="47">
        <v>25</v>
      </c>
      <c r="N84" s="36">
        <f t="shared" si="13"/>
        <v>7057.68</v>
      </c>
      <c r="O84" s="36">
        <f t="shared" si="12"/>
        <v>52942.32</v>
      </c>
    </row>
    <row r="85" spans="1:15" x14ac:dyDescent="0.25">
      <c r="A85" s="26">
        <v>77</v>
      </c>
      <c r="B85" s="26" t="s">
        <v>147</v>
      </c>
      <c r="C85" s="26" t="s">
        <v>90</v>
      </c>
      <c r="D85" s="26" t="s">
        <v>157</v>
      </c>
      <c r="E85" s="55" t="s">
        <v>47</v>
      </c>
      <c r="F85" s="45" t="s">
        <v>124</v>
      </c>
      <c r="G85" s="38">
        <v>44805</v>
      </c>
      <c r="H85" s="90" t="s">
        <v>68</v>
      </c>
      <c r="I85" s="49">
        <v>50000</v>
      </c>
      <c r="J85" s="35">
        <f t="shared" si="15"/>
        <v>1435</v>
      </c>
      <c r="K85" s="52">
        <v>1854</v>
      </c>
      <c r="L85" s="36">
        <f t="shared" si="16"/>
        <v>1520</v>
      </c>
      <c r="M85" s="47">
        <v>175</v>
      </c>
      <c r="N85" s="36">
        <f t="shared" si="13"/>
        <v>4984</v>
      </c>
      <c r="O85" s="36">
        <f t="shared" si="12"/>
        <v>45016</v>
      </c>
    </row>
    <row r="86" spans="1:15" x14ac:dyDescent="0.25">
      <c r="A86" s="26">
        <v>78</v>
      </c>
      <c r="B86" s="26" t="s">
        <v>126</v>
      </c>
      <c r="C86" s="26" t="s">
        <v>90</v>
      </c>
      <c r="D86" s="26" t="s">
        <v>157</v>
      </c>
      <c r="E86" s="55" t="s">
        <v>47</v>
      </c>
      <c r="F86" s="45" t="s">
        <v>124</v>
      </c>
      <c r="G86" s="38">
        <v>44713</v>
      </c>
      <c r="H86" s="90" t="s">
        <v>68</v>
      </c>
      <c r="I86" s="46">
        <v>60000</v>
      </c>
      <c r="J86" s="35">
        <f t="shared" si="15"/>
        <v>1722</v>
      </c>
      <c r="K86" s="52">
        <v>3486.68</v>
      </c>
      <c r="L86" s="36">
        <f t="shared" si="16"/>
        <v>1824</v>
      </c>
      <c r="M86" s="46">
        <v>25</v>
      </c>
      <c r="N86" s="36">
        <f t="shared" si="13"/>
        <v>7057.68</v>
      </c>
      <c r="O86" s="36">
        <f t="shared" si="12"/>
        <v>52942.32</v>
      </c>
    </row>
    <row r="87" spans="1:15" x14ac:dyDescent="0.25">
      <c r="A87" s="26">
        <v>79</v>
      </c>
      <c r="B87" s="26" t="s">
        <v>109</v>
      </c>
      <c r="C87" s="26" t="s">
        <v>106</v>
      </c>
      <c r="D87" s="26" t="s">
        <v>185</v>
      </c>
      <c r="E87" s="57" t="s">
        <v>48</v>
      </c>
      <c r="F87" s="45" t="s">
        <v>124</v>
      </c>
      <c r="G87" s="42">
        <v>44662</v>
      </c>
      <c r="H87" s="89" t="s">
        <v>68</v>
      </c>
      <c r="I87" s="47">
        <v>115000</v>
      </c>
      <c r="J87" s="35">
        <f t="shared" si="15"/>
        <v>3300.5</v>
      </c>
      <c r="K87" s="36">
        <v>15633.74</v>
      </c>
      <c r="L87" s="36">
        <f t="shared" si="16"/>
        <v>3496</v>
      </c>
      <c r="M87" s="47">
        <v>175</v>
      </c>
      <c r="N87" s="36">
        <f t="shared" si="13"/>
        <v>22605.239999999998</v>
      </c>
      <c r="O87" s="36">
        <f t="shared" si="12"/>
        <v>92394.760000000009</v>
      </c>
    </row>
    <row r="88" spans="1:15" x14ac:dyDescent="0.25">
      <c r="A88" s="26">
        <v>80</v>
      </c>
      <c r="B88" s="26" t="s">
        <v>66</v>
      </c>
      <c r="C88" s="26" t="s">
        <v>105</v>
      </c>
      <c r="D88" s="26" t="s">
        <v>192</v>
      </c>
      <c r="E88" s="58" t="s">
        <v>48</v>
      </c>
      <c r="F88" s="45" t="s">
        <v>124</v>
      </c>
      <c r="G88" s="43">
        <v>44470</v>
      </c>
      <c r="H88" s="88" t="s">
        <v>68</v>
      </c>
      <c r="I88" s="46">
        <v>100000</v>
      </c>
      <c r="J88" s="35">
        <f>I88*0.0287</f>
        <v>2870</v>
      </c>
      <c r="K88" s="54">
        <v>12105.37</v>
      </c>
      <c r="L88" s="36">
        <f t="shared" si="16"/>
        <v>3040</v>
      </c>
      <c r="M88" s="46">
        <v>175</v>
      </c>
      <c r="N88" s="36">
        <f t="shared" si="13"/>
        <v>18190.370000000003</v>
      </c>
      <c r="O88" s="36">
        <f t="shared" si="12"/>
        <v>81809.63</v>
      </c>
    </row>
    <row r="89" spans="1:15" s="10" customFormat="1" x14ac:dyDescent="0.25">
      <c r="A89" s="26">
        <v>81</v>
      </c>
      <c r="B89" s="26" t="s">
        <v>131</v>
      </c>
      <c r="C89" s="26" t="s">
        <v>105</v>
      </c>
      <c r="D89" s="26" t="s">
        <v>155</v>
      </c>
      <c r="E89" s="55" t="s">
        <v>47</v>
      </c>
      <c r="F89" s="45" t="s">
        <v>124</v>
      </c>
      <c r="G89" s="43">
        <v>44593</v>
      </c>
      <c r="H89" s="88" t="s">
        <v>68</v>
      </c>
      <c r="I89" s="46">
        <v>47000</v>
      </c>
      <c r="J89" s="35">
        <f t="shared" si="15"/>
        <v>1348.9</v>
      </c>
      <c r="K89" s="52">
        <v>1430.6</v>
      </c>
      <c r="L89" s="36">
        <f t="shared" si="16"/>
        <v>1428.8</v>
      </c>
      <c r="M89" s="53">
        <v>706.5</v>
      </c>
      <c r="N89" s="36">
        <f t="shared" si="13"/>
        <v>4914.8</v>
      </c>
      <c r="O89" s="36">
        <f t="shared" si="12"/>
        <v>42085.2</v>
      </c>
    </row>
    <row r="90" spans="1:15" s="10" customFormat="1" x14ac:dyDescent="0.25">
      <c r="A90" s="26">
        <v>82</v>
      </c>
      <c r="B90" s="26" t="s">
        <v>92</v>
      </c>
      <c r="C90" s="26" t="s">
        <v>105</v>
      </c>
      <c r="D90" s="26" t="s">
        <v>155</v>
      </c>
      <c r="E90" s="58" t="s">
        <v>48</v>
      </c>
      <c r="F90" s="45" t="s">
        <v>124</v>
      </c>
      <c r="G90" s="43">
        <v>44593</v>
      </c>
      <c r="H90" s="88" t="s">
        <v>68</v>
      </c>
      <c r="I90" s="47">
        <v>55000</v>
      </c>
      <c r="J90" s="35">
        <f t="shared" si="15"/>
        <v>1578.5</v>
      </c>
      <c r="K90" s="52">
        <v>2559.6799999999998</v>
      </c>
      <c r="L90" s="36">
        <f t="shared" si="16"/>
        <v>1672</v>
      </c>
      <c r="M90" s="47">
        <v>175</v>
      </c>
      <c r="N90" s="36">
        <f t="shared" si="13"/>
        <v>5985.18</v>
      </c>
      <c r="O90" s="36">
        <f t="shared" si="12"/>
        <v>49014.82</v>
      </c>
    </row>
    <row r="91" spans="1:15" s="10" customFormat="1" x14ac:dyDescent="0.25">
      <c r="A91" s="26">
        <v>83</v>
      </c>
      <c r="B91" s="26" t="s">
        <v>93</v>
      </c>
      <c r="C91" s="26" t="s">
        <v>105</v>
      </c>
      <c r="D91" s="26" t="s">
        <v>155</v>
      </c>
      <c r="E91" s="55" t="s">
        <v>47</v>
      </c>
      <c r="F91" s="45" t="s">
        <v>124</v>
      </c>
      <c r="G91" s="43">
        <v>44593</v>
      </c>
      <c r="H91" s="88" t="s">
        <v>68</v>
      </c>
      <c r="I91" s="47">
        <v>55000</v>
      </c>
      <c r="J91" s="35">
        <f t="shared" si="15"/>
        <v>1578.5</v>
      </c>
      <c r="K91" s="52">
        <v>2559.6799999999998</v>
      </c>
      <c r="L91" s="36">
        <f t="shared" si="16"/>
        <v>1672</v>
      </c>
      <c r="M91" s="47">
        <v>175</v>
      </c>
      <c r="N91" s="36">
        <f t="shared" si="13"/>
        <v>5985.18</v>
      </c>
      <c r="O91" s="36">
        <f t="shared" si="12"/>
        <v>49014.82</v>
      </c>
    </row>
    <row r="92" spans="1:15" s="10" customFormat="1" x14ac:dyDescent="0.25">
      <c r="A92" s="26">
        <v>84</v>
      </c>
      <c r="B92" s="26" t="s">
        <v>107</v>
      </c>
      <c r="C92" s="26" t="s">
        <v>125</v>
      </c>
      <c r="D92" s="26" t="s">
        <v>154</v>
      </c>
      <c r="E92" s="55" t="s">
        <v>47</v>
      </c>
      <c r="F92" s="45" t="s">
        <v>124</v>
      </c>
      <c r="G92" s="42">
        <v>44470</v>
      </c>
      <c r="H92" s="89" t="s">
        <v>68</v>
      </c>
      <c r="I92" s="46">
        <v>60000</v>
      </c>
      <c r="J92" s="35">
        <f t="shared" si="15"/>
        <v>1722</v>
      </c>
      <c r="K92" s="52">
        <v>3486.68</v>
      </c>
      <c r="L92" s="36">
        <f>I92*0.0304</f>
        <v>1824</v>
      </c>
      <c r="M92" s="47">
        <v>25</v>
      </c>
      <c r="N92" s="36">
        <f t="shared" si="13"/>
        <v>7057.68</v>
      </c>
      <c r="O92" s="36">
        <f t="shared" ref="O92" si="19">I92-N92</f>
        <v>52942.32</v>
      </c>
    </row>
    <row r="93" spans="1:15" s="10" customFormat="1" x14ac:dyDescent="0.25">
      <c r="A93" s="26">
        <v>85</v>
      </c>
      <c r="B93" s="26" t="s">
        <v>171</v>
      </c>
      <c r="C93" s="26" t="s">
        <v>125</v>
      </c>
      <c r="D93" s="26" t="s">
        <v>186</v>
      </c>
      <c r="E93" s="55" t="s">
        <v>47</v>
      </c>
      <c r="F93" s="45" t="s">
        <v>124</v>
      </c>
      <c r="G93" s="42">
        <v>44719</v>
      </c>
      <c r="H93" s="89" t="s">
        <v>68</v>
      </c>
      <c r="I93" s="46">
        <v>100000</v>
      </c>
      <c r="J93" s="35">
        <f t="shared" si="15"/>
        <v>2870</v>
      </c>
      <c r="K93" s="54">
        <v>12105.37</v>
      </c>
      <c r="L93" s="36">
        <f t="shared" si="16"/>
        <v>3040</v>
      </c>
      <c r="M93" s="46">
        <v>175</v>
      </c>
      <c r="N93" s="36">
        <f t="shared" si="13"/>
        <v>18190.370000000003</v>
      </c>
      <c r="O93" s="36">
        <f t="shared" ref="O93:O98" si="20">I93-N93</f>
        <v>81809.63</v>
      </c>
    </row>
    <row r="94" spans="1:15" s="8" customFormat="1" x14ac:dyDescent="0.25">
      <c r="A94" s="26">
        <v>86</v>
      </c>
      <c r="B94" s="26" t="s">
        <v>27</v>
      </c>
      <c r="C94" s="26" t="s">
        <v>117</v>
      </c>
      <c r="D94" s="26" t="s">
        <v>187</v>
      </c>
      <c r="E94" s="54" t="s">
        <v>48</v>
      </c>
      <c r="F94" s="45" t="s">
        <v>124</v>
      </c>
      <c r="G94" s="34">
        <v>44276</v>
      </c>
      <c r="H94" s="88" t="s">
        <v>68</v>
      </c>
      <c r="I94" s="51">
        <v>100000</v>
      </c>
      <c r="J94" s="44">
        <f t="shared" si="15"/>
        <v>2870</v>
      </c>
      <c r="K94" s="47">
        <v>12105.37</v>
      </c>
      <c r="L94" s="41">
        <f t="shared" si="16"/>
        <v>3040</v>
      </c>
      <c r="M94" s="51">
        <v>565</v>
      </c>
      <c r="N94" s="36">
        <f t="shared" si="13"/>
        <v>18580.370000000003</v>
      </c>
      <c r="O94" s="41">
        <f t="shared" si="20"/>
        <v>81419.63</v>
      </c>
    </row>
    <row r="95" spans="1:15" s="9" customFormat="1" x14ac:dyDescent="0.25">
      <c r="A95" s="26">
        <v>87</v>
      </c>
      <c r="B95" s="26" t="s">
        <v>133</v>
      </c>
      <c r="C95" s="26" t="s">
        <v>117</v>
      </c>
      <c r="D95" s="26" t="s">
        <v>173</v>
      </c>
      <c r="E95" s="54" t="s">
        <v>48</v>
      </c>
      <c r="F95" s="45" t="s">
        <v>124</v>
      </c>
      <c r="G95" s="34">
        <v>44593</v>
      </c>
      <c r="H95" s="2" t="s">
        <v>68</v>
      </c>
      <c r="I95" s="47">
        <v>47000</v>
      </c>
      <c r="J95" s="35">
        <f t="shared" si="15"/>
        <v>1348.9</v>
      </c>
      <c r="K95" s="52">
        <v>1430.6</v>
      </c>
      <c r="L95" s="36">
        <f>I95*0.0304</f>
        <v>1428.8</v>
      </c>
      <c r="M95" s="47">
        <v>25</v>
      </c>
      <c r="N95" s="36">
        <f t="shared" si="13"/>
        <v>4233.3</v>
      </c>
      <c r="O95" s="36">
        <f t="shared" si="20"/>
        <v>42766.7</v>
      </c>
    </row>
    <row r="96" spans="1:15" s="9" customFormat="1" x14ac:dyDescent="0.25">
      <c r="A96" s="26">
        <v>88</v>
      </c>
      <c r="B96" s="26" t="s">
        <v>18</v>
      </c>
      <c r="C96" s="26" t="s">
        <v>38</v>
      </c>
      <c r="D96" s="26" t="s">
        <v>240</v>
      </c>
      <c r="E96" s="54" t="s">
        <v>48</v>
      </c>
      <c r="F96" s="45" t="s">
        <v>124</v>
      </c>
      <c r="G96" s="34">
        <v>44279</v>
      </c>
      <c r="H96" s="88" t="s">
        <v>68</v>
      </c>
      <c r="I96" s="47">
        <v>145000</v>
      </c>
      <c r="J96" s="35">
        <f t="shared" si="15"/>
        <v>4161.5</v>
      </c>
      <c r="K96" s="47">
        <v>22690.49</v>
      </c>
      <c r="L96" s="36">
        <f t="shared" si="16"/>
        <v>4408</v>
      </c>
      <c r="M96" s="47">
        <v>25</v>
      </c>
      <c r="N96" s="36">
        <f t="shared" si="13"/>
        <v>31284.99</v>
      </c>
      <c r="O96" s="36">
        <f t="shared" si="20"/>
        <v>113715.01</v>
      </c>
    </row>
    <row r="97" spans="1:15" s="9" customFormat="1" x14ac:dyDescent="0.25">
      <c r="A97" s="26">
        <v>89</v>
      </c>
      <c r="B97" s="26" t="s">
        <v>80</v>
      </c>
      <c r="C97" s="26" t="s">
        <v>38</v>
      </c>
      <c r="D97" s="26" t="s">
        <v>188</v>
      </c>
      <c r="E97" s="54" t="s">
        <v>48</v>
      </c>
      <c r="F97" s="45" t="s">
        <v>124</v>
      </c>
      <c r="G97" s="34">
        <v>44593</v>
      </c>
      <c r="H97" s="88" t="s">
        <v>68</v>
      </c>
      <c r="I97" s="47">
        <v>85000</v>
      </c>
      <c r="J97" s="35">
        <f t="shared" si="15"/>
        <v>2439.5</v>
      </c>
      <c r="K97" s="47">
        <v>8576.99</v>
      </c>
      <c r="L97" s="36">
        <f t="shared" si="16"/>
        <v>2584</v>
      </c>
      <c r="M97" s="47">
        <v>175</v>
      </c>
      <c r="N97" s="36">
        <f t="shared" si="13"/>
        <v>13775.49</v>
      </c>
      <c r="O97" s="36">
        <f t="shared" si="20"/>
        <v>71224.509999999995</v>
      </c>
    </row>
    <row r="98" spans="1:15" s="17" customFormat="1" x14ac:dyDescent="0.25">
      <c r="A98" s="26">
        <v>90</v>
      </c>
      <c r="B98" s="26" t="s">
        <v>146</v>
      </c>
      <c r="C98" s="26" t="s">
        <v>207</v>
      </c>
      <c r="D98" s="26" t="s">
        <v>208</v>
      </c>
      <c r="E98" s="54" t="s">
        <v>48</v>
      </c>
      <c r="F98" s="45" t="s">
        <v>124</v>
      </c>
      <c r="G98" s="34">
        <v>44594</v>
      </c>
      <c r="H98" s="88" t="s">
        <v>68</v>
      </c>
      <c r="I98" s="47">
        <v>65000</v>
      </c>
      <c r="J98" s="35">
        <f t="shared" si="15"/>
        <v>1865.5</v>
      </c>
      <c r="K98" s="47">
        <v>4427.58</v>
      </c>
      <c r="L98" s="36">
        <f t="shared" si="16"/>
        <v>1976</v>
      </c>
      <c r="M98" s="47">
        <v>25</v>
      </c>
      <c r="N98" s="36">
        <f t="shared" si="13"/>
        <v>8294.08</v>
      </c>
      <c r="O98" s="36">
        <f t="shared" si="20"/>
        <v>56705.919999999998</v>
      </c>
    </row>
    <row r="99" spans="1:15" ht="15.75" x14ac:dyDescent="0.25">
      <c r="A99" s="3"/>
      <c r="B99" s="15" t="s">
        <v>233</v>
      </c>
      <c r="C99" s="15"/>
      <c r="D99" s="16"/>
      <c r="E99" s="4"/>
      <c r="F99" s="60"/>
      <c r="G99" s="4"/>
      <c r="H99" s="91"/>
      <c r="I99" s="20">
        <f>SUM(I9:I98)</f>
        <v>6914333.3300000001</v>
      </c>
      <c r="J99" s="20">
        <f>SUM(J9:J98)</f>
        <v>198441.36657100005</v>
      </c>
      <c r="K99" s="20">
        <f t="shared" ref="K99:O99" si="21">SUM(K9:K98)</f>
        <v>666262.35000000009</v>
      </c>
      <c r="L99" s="20">
        <f t="shared" si="21"/>
        <v>210195.73323199997</v>
      </c>
      <c r="M99" s="20">
        <f t="shared" si="21"/>
        <v>130554.19000000003</v>
      </c>
      <c r="N99" s="20">
        <f t="shared" si="21"/>
        <v>1205453.6398030003</v>
      </c>
      <c r="O99" s="20">
        <f t="shared" si="21"/>
        <v>5708879.6901969993</v>
      </c>
    </row>
    <row r="100" spans="1:15" x14ac:dyDescent="0.25">
      <c r="A100" s="3"/>
      <c r="B100" s="28"/>
      <c r="C100" s="2"/>
      <c r="H100" s="92"/>
      <c r="I100" s="54"/>
      <c r="J100" s="54"/>
      <c r="K100" s="54"/>
      <c r="L100" s="54"/>
      <c r="M100" s="54"/>
      <c r="N100" s="54"/>
      <c r="O100" s="54"/>
    </row>
    <row r="101" spans="1:15" ht="15.75" x14ac:dyDescent="0.25">
      <c r="A101" s="3"/>
      <c r="D101" s="3"/>
      <c r="E101" s="3"/>
      <c r="F101" s="61"/>
      <c r="G101" s="8"/>
      <c r="H101" s="3"/>
      <c r="I101" s="29"/>
      <c r="J101" s="30"/>
      <c r="K101" s="29"/>
      <c r="L101" s="32"/>
      <c r="M101" s="27"/>
      <c r="N101" s="27"/>
      <c r="O101" s="27"/>
    </row>
    <row r="102" spans="1:15" s="8" customFormat="1" ht="15.75" x14ac:dyDescent="0.25">
      <c r="A102" s="3"/>
      <c r="B102" s="28"/>
      <c r="C102" s="28"/>
      <c r="D102" s="2"/>
      <c r="E102" s="2"/>
      <c r="F102" s="26"/>
      <c r="G102"/>
      <c r="H102" s="2"/>
      <c r="I102" s="18"/>
      <c r="J102" s="21"/>
      <c r="K102" s="18"/>
      <c r="L102" s="32"/>
      <c r="M102" s="27"/>
      <c r="N102" s="27"/>
      <c r="O102" s="27"/>
    </row>
    <row r="103" spans="1:15" ht="15.75" x14ac:dyDescent="0.25">
      <c r="A103" s="3"/>
      <c r="D103" s="28"/>
      <c r="E103" s="28"/>
      <c r="F103" s="28"/>
      <c r="G103" s="28"/>
      <c r="H103" s="93"/>
      <c r="I103" s="29"/>
      <c r="J103" s="30"/>
      <c r="K103" s="29"/>
      <c r="L103" s="32"/>
      <c r="M103" s="27"/>
      <c r="N103" s="27"/>
      <c r="O103" s="27"/>
    </row>
    <row r="104" spans="1:15" s="8" customFormat="1" ht="15.75" x14ac:dyDescent="0.25">
      <c r="A104" s="3"/>
      <c r="D104" s="2"/>
      <c r="E104" s="2"/>
      <c r="F104" s="26"/>
      <c r="G104" s="31"/>
      <c r="H104" s="88"/>
      <c r="I104" s="18"/>
      <c r="J104" s="21"/>
      <c r="K104" s="18"/>
      <c r="L104" s="32"/>
      <c r="M104" s="27"/>
      <c r="N104" s="27"/>
      <c r="O104" s="27"/>
    </row>
    <row r="105" spans="1:15" s="2" customFormat="1" ht="15.75" x14ac:dyDescent="0.25">
      <c r="A105" s="3"/>
      <c r="B105"/>
      <c r="C105"/>
      <c r="D105" s="3"/>
      <c r="E105" s="3"/>
      <c r="F105" s="61"/>
      <c r="G105" s="8"/>
      <c r="H105" s="3"/>
      <c r="I105" s="29"/>
      <c r="J105" s="30"/>
      <c r="K105" s="29"/>
      <c r="L105" s="32"/>
      <c r="M105" s="27"/>
      <c r="N105" s="27"/>
      <c r="O105" s="27"/>
    </row>
    <row r="106" spans="1:15" ht="15.75" x14ac:dyDescent="0.25">
      <c r="A106" s="5"/>
      <c r="B106" s="28"/>
      <c r="C106" s="28"/>
      <c r="I106" s="18"/>
      <c r="J106" s="21"/>
      <c r="K106" s="18"/>
      <c r="L106" s="32"/>
      <c r="M106" s="27"/>
      <c r="N106" s="27"/>
      <c r="O106" s="27"/>
    </row>
    <row r="107" spans="1:15" s="2" customFormat="1" ht="15.75" x14ac:dyDescent="0.25">
      <c r="A107"/>
      <c r="B107"/>
      <c r="C107"/>
      <c r="D107" s="28"/>
      <c r="E107" s="28"/>
      <c r="F107" s="28"/>
      <c r="G107" s="28"/>
      <c r="H107" s="93"/>
      <c r="I107" s="29"/>
      <c r="J107" s="30"/>
      <c r="K107" s="29"/>
      <c r="L107" s="32"/>
      <c r="M107" s="27"/>
      <c r="N107" s="27"/>
      <c r="O107" s="27"/>
    </row>
    <row r="108" spans="1:15" s="2" customFormat="1" ht="15.75" x14ac:dyDescent="0.25">
      <c r="A108"/>
      <c r="B108" s="8"/>
      <c r="C108" s="8"/>
      <c r="F108" s="26"/>
      <c r="G108" s="31"/>
      <c r="H108" s="88"/>
      <c r="I108" s="18"/>
      <c r="J108" s="21"/>
      <c r="K108" s="18"/>
      <c r="L108" s="32"/>
      <c r="M108" s="27"/>
      <c r="N108" s="27"/>
      <c r="O108" s="27"/>
    </row>
    <row r="109" spans="1:15" s="2" customFormat="1" ht="15.75" x14ac:dyDescent="0.25">
      <c r="A109" s="28"/>
      <c r="B109"/>
      <c r="C109"/>
      <c r="D109" s="3"/>
      <c r="E109" s="3"/>
      <c r="F109" s="61"/>
      <c r="G109" s="8"/>
      <c r="H109" s="3"/>
      <c r="I109" s="29"/>
      <c r="J109" s="30"/>
      <c r="K109" s="29"/>
      <c r="L109" s="32"/>
      <c r="M109" s="27"/>
      <c r="N109" s="27"/>
      <c r="O109" s="27"/>
    </row>
    <row r="110" spans="1:15" s="2" customFormat="1" ht="15.75" x14ac:dyDescent="0.25">
      <c r="A110"/>
      <c r="B110" s="28"/>
      <c r="C110" s="28"/>
      <c r="F110" s="26"/>
      <c r="G110"/>
      <c r="I110" s="18"/>
      <c r="J110" s="21"/>
      <c r="K110" s="18"/>
      <c r="L110" s="32"/>
      <c r="M110" s="27"/>
      <c r="N110" s="27"/>
      <c r="O110" s="27"/>
    </row>
    <row r="111" spans="1:15" s="2" customFormat="1" ht="15.75" x14ac:dyDescent="0.25">
      <c r="A111" s="8"/>
      <c r="B111"/>
      <c r="C111"/>
      <c r="D111" s="28"/>
      <c r="E111" s="28"/>
      <c r="F111" s="28"/>
      <c r="G111" s="28"/>
      <c r="H111" s="93"/>
      <c r="I111" s="29"/>
      <c r="J111" s="30"/>
      <c r="K111" s="29"/>
      <c r="L111" s="32"/>
      <c r="M111" s="27"/>
      <c r="N111" s="27"/>
      <c r="O111" s="27"/>
    </row>
    <row r="112" spans="1:15" s="2" customFormat="1" ht="15.75" x14ac:dyDescent="0.25">
      <c r="A112" s="3"/>
      <c r="B112" s="8"/>
      <c r="C112" s="8"/>
      <c r="F112" s="26"/>
      <c r="G112" s="31"/>
      <c r="H112" s="88"/>
      <c r="I112" s="18"/>
      <c r="J112" s="21"/>
      <c r="K112" s="18"/>
      <c r="L112" s="32"/>
      <c r="M112" s="27"/>
      <c r="N112" s="27"/>
      <c r="O112" s="27"/>
    </row>
    <row r="113" spans="1:15" s="2" customFormat="1" x14ac:dyDescent="0.25">
      <c r="A113" s="3"/>
      <c r="B113"/>
      <c r="C113"/>
      <c r="D113" s="3"/>
      <c r="E113" s="3"/>
      <c r="F113" s="61"/>
      <c r="G113" s="8"/>
      <c r="H113" s="3"/>
      <c r="I113" s="29"/>
      <c r="J113" s="30"/>
      <c r="K113" s="29"/>
      <c r="L113" s="29"/>
      <c r="M113" s="29"/>
      <c r="N113" s="29"/>
      <c r="O113" s="30"/>
    </row>
    <row r="114" spans="1:15" s="2" customFormat="1" x14ac:dyDescent="0.25">
      <c r="A114" s="3"/>
      <c r="B114"/>
      <c r="C114"/>
      <c r="F114" s="26"/>
      <c r="G114"/>
      <c r="I114" s="18"/>
      <c r="J114" s="21"/>
      <c r="K114" s="18"/>
      <c r="L114" s="18"/>
      <c r="M114" s="18"/>
      <c r="N114" s="18"/>
      <c r="O114" s="21"/>
    </row>
    <row r="115" spans="1:15" s="2" customFormat="1" x14ac:dyDescent="0.25">
      <c r="A115" s="3"/>
      <c r="B115"/>
      <c r="C115"/>
      <c r="F115" s="26"/>
      <c r="G115"/>
      <c r="I115" s="18"/>
      <c r="J115" s="21"/>
      <c r="K115" s="18"/>
      <c r="L115" s="18"/>
      <c r="M115" s="18"/>
      <c r="N115" s="18"/>
      <c r="O115" s="21"/>
    </row>
    <row r="116" spans="1:15" s="2" customFormat="1" x14ac:dyDescent="0.25">
      <c r="A116" s="3"/>
      <c r="B116"/>
      <c r="C116"/>
      <c r="F116" s="26"/>
      <c r="G116"/>
      <c r="I116" s="18"/>
      <c r="J116" s="21"/>
      <c r="K116" s="18"/>
      <c r="L116" s="18"/>
      <c r="M116" s="18"/>
      <c r="N116" s="18"/>
      <c r="O116" s="21"/>
    </row>
    <row r="117" spans="1:15" s="2" customFormat="1" x14ac:dyDescent="0.25">
      <c r="A117" s="3"/>
      <c r="B117"/>
      <c r="C117"/>
      <c r="F117" s="26"/>
      <c r="G117"/>
      <c r="I117" s="18"/>
      <c r="J117" s="21"/>
      <c r="K117" s="18"/>
      <c r="L117" s="18"/>
      <c r="M117" s="18"/>
      <c r="N117" s="18"/>
      <c r="O117" s="21"/>
    </row>
    <row r="118" spans="1:15" s="2" customFormat="1" x14ac:dyDescent="0.25">
      <c r="A118" s="3"/>
      <c r="B118"/>
      <c r="C118"/>
      <c r="F118" s="26"/>
      <c r="G118"/>
      <c r="I118" s="18"/>
      <c r="J118" s="21"/>
      <c r="K118" s="18"/>
      <c r="L118" s="18"/>
      <c r="M118" s="18"/>
      <c r="N118" s="18"/>
      <c r="O118" s="21"/>
    </row>
  </sheetData>
  <sortState xmlns:xlrd2="http://schemas.microsoft.com/office/spreadsheetml/2017/richdata2" ref="A7:O8">
    <sortCondition ref="O7:O8"/>
  </sortState>
  <customSheetViews>
    <customSheetView guid="{204BDDCD-F0EA-4D68-8827-ED13C8623E2D}" scale="80" showPageBreaks="1" showGridLines="0" printArea="1" hiddenColumns="1" topLeftCell="C1">
      <selection activeCell="M15" sqref="M15"/>
      <pageMargins left="0.7" right="0.7" top="0.75" bottom="0.75" header="0.3" footer="0.3"/>
      <pageSetup paperSize="5" scale="28" fitToWidth="7" orientation="portrait" r:id="rId1"/>
    </customSheetView>
  </customSheetViews>
  <mergeCells count="20">
    <mergeCell ref="B2:O2"/>
    <mergeCell ref="B3:O3"/>
    <mergeCell ref="B4:O4"/>
    <mergeCell ref="A5:N5"/>
    <mergeCell ref="F7:F8"/>
    <mergeCell ref="E7:E8"/>
    <mergeCell ref="A6:N6"/>
    <mergeCell ref="B7:B8"/>
    <mergeCell ref="D7:D8"/>
    <mergeCell ref="I7:I8"/>
    <mergeCell ref="J7:J8"/>
    <mergeCell ref="K7:K8"/>
    <mergeCell ref="L7:L8"/>
    <mergeCell ref="M7:M8"/>
    <mergeCell ref="C7:C8"/>
    <mergeCell ref="N7:N8"/>
    <mergeCell ref="O7:O8"/>
    <mergeCell ref="A7:A8"/>
    <mergeCell ref="G7:G8"/>
    <mergeCell ref="H7:H8"/>
  </mergeCells>
  <printOptions horizontalCentered="1"/>
  <pageMargins left="0.11811023622047245" right="3.937007874015748E-2" top="0.48" bottom="7.874015748031496E-2" header="0.11811023622047245" footer="3.937007874015748E-2"/>
  <pageSetup scale="39" fitToHeight="0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Temporales</vt:lpstr>
      <vt:lpstr>Temporales!Área_de_impresión</vt:lpstr>
      <vt:lpstr>Temporales!Títulos_a_imprimir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Ismael Bautista</dc:creator>
  <cp:lastModifiedBy>Ollantay Robert Rivera Sosa</cp:lastModifiedBy>
  <cp:lastPrinted>2024-08-29T16:20:41Z</cp:lastPrinted>
  <dcterms:created xsi:type="dcterms:W3CDTF">2017-01-31T14:28:02Z</dcterms:created>
  <dcterms:modified xsi:type="dcterms:W3CDTF">2024-08-29T16:20:50Z</dcterms:modified>
</cp:coreProperties>
</file>