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3\EJECUCION PRESUPUESTARIA 2023\PRESENTACION EN EL PORTAL EN EXCEL\"/>
    </mc:Choice>
  </mc:AlternateContent>
  <xr:revisionPtr revIDLastSave="0" documentId="13_ncr:1_{CB6B7125-0EAD-4FA3-9919-91DF936FD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 Febrero2023" sheetId="8" r:id="rId1"/>
    <sheet name="Hoja1" sheetId="9" r:id="rId2"/>
  </sheets>
  <definedNames>
    <definedName name="_xlnm.Print_Area" localSheetId="0">'Plantilla Ejecucion Febrero2023'!$B$1:$R$101</definedName>
    <definedName name="_xlnm.Print_Titles" localSheetId="0">'Plantilla Ejecucion Febrero2023'!$1:$9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8" l="1"/>
  <c r="R46" i="8"/>
  <c r="R45" i="8"/>
  <c r="R86" i="8"/>
  <c r="R85" i="8"/>
  <c r="R84" i="8"/>
  <c r="R83" i="8"/>
  <c r="R82" i="8"/>
  <c r="R81" i="8"/>
  <c r="R80" i="8"/>
  <c r="R79" i="8"/>
  <c r="R78" i="8"/>
  <c r="R77" i="8"/>
  <c r="R76" i="8"/>
  <c r="R75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62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4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E36" i="8" s="1"/>
  <c r="F36" i="8"/>
  <c r="G36" i="8"/>
  <c r="H36" i="8"/>
  <c r="I36" i="8"/>
  <c r="J36" i="8"/>
  <c r="K36" i="8"/>
  <c r="L36" i="8"/>
  <c r="M36" i="8"/>
  <c r="N36" i="8"/>
  <c r="O36" i="8"/>
  <c r="P36" i="8"/>
  <c r="Q36" i="8"/>
  <c r="D44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7" i="8"/>
  <c r="G77" i="8"/>
  <c r="H77" i="8"/>
  <c r="I77" i="8"/>
  <c r="J77" i="8"/>
  <c r="L77" i="8"/>
  <c r="M77" i="8"/>
  <c r="N77" i="8"/>
  <c r="C87" i="8" l="1"/>
  <c r="Q74" i="8"/>
  <c r="G74" i="8"/>
  <c r="R74" i="8" s="1"/>
  <c r="P74" i="8"/>
  <c r="K74" i="8"/>
  <c r="J74" i="8"/>
  <c r="O74" i="8"/>
  <c r="F74" i="8"/>
  <c r="I74" i="8"/>
  <c r="L74" i="8"/>
  <c r="H74" i="8"/>
  <c r="D87" i="8"/>
  <c r="N74" i="8"/>
  <c r="D74" i="8"/>
  <c r="E74" i="8" s="1"/>
  <c r="M74" i="8"/>
  <c r="Q87" i="8" l="1"/>
  <c r="F80" i="8"/>
  <c r="G80" i="8"/>
  <c r="H80" i="8"/>
  <c r="I80" i="8"/>
  <c r="J80" i="8"/>
  <c r="F83" i="8"/>
  <c r="G83" i="8"/>
  <c r="H83" i="8"/>
  <c r="I83" i="8"/>
  <c r="J83" i="8"/>
  <c r="J85" i="8" l="1"/>
  <c r="L87" i="8"/>
  <c r="N87" i="8"/>
  <c r="F85" i="8"/>
  <c r="P87" i="8"/>
  <c r="G85" i="8"/>
  <c r="H87" i="8"/>
  <c r="H85" i="8"/>
  <c r="O87" i="8"/>
  <c r="I85" i="8"/>
  <c r="I87" i="8"/>
  <c r="M87" i="8"/>
  <c r="F87" i="8"/>
  <c r="J87" i="8"/>
  <c r="G87" i="8"/>
  <c r="R87" i="8" s="1"/>
  <c r="K87" i="8"/>
</calcChain>
</file>

<file path=xl/sharedStrings.xml><?xml version="1.0" encoding="utf-8"?>
<sst xmlns="http://schemas.openxmlformats.org/spreadsheetml/2006/main" count="103" uniqueCount="102">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</sst>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1524000</xdr:colOff>
      <xdr:row>2</xdr:row>
      <xdr:rowOff>25809</xdr:rowOff>
    </xdr:from>
    <xdr:to>
      <xdr:col>17</xdr:col>
      <xdr:colOff>743106</xdr:colOff>
      <xdr:row>5</xdr:row>
      <xdr:rowOff>53094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59" y="496456"/>
          <a:ext cx="843959" cy="69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717176</xdr:colOff>
      <xdr:row>90</xdr:row>
      <xdr:rowOff>1</xdr:rowOff>
    </xdr:from>
    <xdr:to>
      <xdr:col>1</xdr:col>
      <xdr:colOff>3294529</xdr:colOff>
      <xdr:row>95</xdr:row>
      <xdr:rowOff>28830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2294" y="31141148"/>
          <a:ext cx="2577353" cy="1037358"/>
        </a:xfrm>
        <a:prstGeom prst="rect">
          <a:avLst/>
        </a:prstGeom>
      </xdr:spPr>
    </xdr:pic>
    <xdr:clientData/>
  </xdr:twoCellAnchor>
  <xdr:twoCellAnchor editAs="oneCell">
    <xdr:from>
      <xdr:col>2</xdr:col>
      <xdr:colOff>333937</xdr:colOff>
      <xdr:row>90</xdr:row>
      <xdr:rowOff>156882</xdr:rowOff>
    </xdr:from>
    <xdr:to>
      <xdr:col>4</xdr:col>
      <xdr:colOff>389196</xdr:colOff>
      <xdr:row>95</xdr:row>
      <xdr:rowOff>33618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2172" y="31298029"/>
          <a:ext cx="2856730" cy="885265"/>
        </a:xfrm>
        <a:prstGeom prst="rect">
          <a:avLst/>
        </a:prstGeom>
      </xdr:spPr>
    </xdr:pic>
    <xdr:clientData/>
  </xdr:twoCellAnchor>
  <xdr:twoCellAnchor editAs="oneCell">
    <xdr:from>
      <xdr:col>4</xdr:col>
      <xdr:colOff>874060</xdr:colOff>
      <xdr:row>98</xdr:row>
      <xdr:rowOff>78442</xdr:rowOff>
    </xdr:from>
    <xdr:to>
      <xdr:col>5</xdr:col>
      <xdr:colOff>239892</xdr:colOff>
      <xdr:row>100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4</xdr:col>
      <xdr:colOff>212911</xdr:colOff>
      <xdr:row>117</xdr:row>
      <xdr:rowOff>22411</xdr:rowOff>
    </xdr:from>
    <xdr:to>
      <xdr:col>6</xdr:col>
      <xdr:colOff>78442</xdr:colOff>
      <xdr:row>127</xdr:row>
      <xdr:rowOff>11205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1571" r="-385" b="6294"/>
        <a:stretch/>
      </xdr:blipFill>
      <xdr:spPr>
        <a:xfrm>
          <a:off x="7272617" y="36956999"/>
          <a:ext cx="2207560" cy="1893794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 editAs="oneCell">
    <xdr:from>
      <xdr:col>1</xdr:col>
      <xdr:colOff>2342029</xdr:colOff>
      <xdr:row>117</xdr:row>
      <xdr:rowOff>134471</xdr:rowOff>
    </xdr:from>
    <xdr:to>
      <xdr:col>2</xdr:col>
      <xdr:colOff>1243852</xdr:colOff>
      <xdr:row>126</xdr:row>
      <xdr:rowOff>145677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947147" y="37069059"/>
          <a:ext cx="2554940" cy="1725706"/>
        </a:xfrm>
        <a:prstGeom prst="rect">
          <a:avLst/>
        </a:prstGeom>
      </xdr:spPr>
    </xdr:pic>
    <xdr:clientData/>
  </xdr:twoCellAnchor>
  <xdr:twoCellAnchor editAs="oneCell">
    <xdr:from>
      <xdr:col>5</xdr:col>
      <xdr:colOff>134470</xdr:colOff>
      <xdr:row>90</xdr:row>
      <xdr:rowOff>145677</xdr:rowOff>
    </xdr:from>
    <xdr:to>
      <xdr:col>17</xdr:col>
      <xdr:colOff>647508</xdr:colOff>
      <xdr:row>95</xdr:row>
      <xdr:rowOff>156882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438029" y="31286824"/>
          <a:ext cx="2776626" cy="1019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16</xdr:row>
      <xdr:rowOff>133350</xdr:rowOff>
    </xdr:from>
    <xdr:to>
      <xdr:col>8</xdr:col>
      <xdr:colOff>388283</xdr:colOff>
      <xdr:row>29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988" t="17161" r="736" b="-17161"/>
        <a:stretch/>
      </xdr:blipFill>
      <xdr:spPr>
        <a:xfrm>
          <a:off x="4086225" y="3181350"/>
          <a:ext cx="2398058" cy="23812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268940</xdr:colOff>
      <xdr:row>27</xdr:row>
      <xdr:rowOff>34838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3048000"/>
          <a:ext cx="2554940" cy="2130338"/>
        </a:xfrm>
        <a:prstGeom prst="rect">
          <a:avLst/>
        </a:prstGeom>
      </xdr:spPr>
    </xdr:pic>
    <xdr:clientData/>
  </xdr:twoCellAnchor>
  <xdr:twoCellAnchor editAs="oneCell">
    <xdr:from>
      <xdr:col>8</xdr:col>
      <xdr:colOff>227265</xdr:colOff>
      <xdr:row>0</xdr:row>
      <xdr:rowOff>123825</xdr:rowOff>
    </xdr:from>
    <xdr:to>
      <xdr:col>11</xdr:col>
      <xdr:colOff>312085</xdr:colOff>
      <xdr:row>13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1571" r="-385" b="6294"/>
        <a:stretch/>
      </xdr:blipFill>
      <xdr:spPr>
        <a:xfrm>
          <a:off x="6323265" y="123825"/>
          <a:ext cx="2370820" cy="2419350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 editAs="oneCell">
    <xdr:from>
      <xdr:col>1</xdr:col>
      <xdr:colOff>704850</xdr:colOff>
      <xdr:row>2</xdr:row>
      <xdr:rowOff>0</xdr:rowOff>
    </xdr:from>
    <xdr:to>
      <xdr:col>4</xdr:col>
      <xdr:colOff>683560</xdr:colOff>
      <xdr:row>14</xdr:row>
      <xdr:rowOff>25068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1571" r="-385" b="6294"/>
        <a:stretch/>
      </xdr:blipFill>
      <xdr:spPr>
        <a:xfrm>
          <a:off x="1466850" y="381000"/>
          <a:ext cx="2264710" cy="2311068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6"/>
  <sheetViews>
    <sheetView showGridLines="0" tabSelected="1" showWhiteSpace="0" view="pageBreakPreview" topLeftCell="A34" zoomScale="85" zoomScaleNormal="100" zoomScaleSheetLayoutView="85" workbookViewId="0">
      <selection activeCell="X69" sqref="X69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5703125" customWidth="1"/>
    <col min="6" max="6" width="16.42578125" style="5" bestFit="1" customWidth="1"/>
    <col min="7" max="7" width="17.42578125" style="5" customWidth="1"/>
    <col min="8" max="8" width="8.5703125" style="5" hidden="1" customWidth="1"/>
    <col min="9" max="9" width="6.85546875" style="5" hidden="1" customWidth="1"/>
    <col min="10" max="10" width="7.7109375" style="5" hidden="1" customWidth="1"/>
    <col min="11" max="11" width="7.140625" style="5" hidden="1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28515625" style="5" hidden="1" customWidth="1"/>
    <col min="16" max="16" width="14" style="5" hidden="1" customWidth="1"/>
    <col min="17" max="17" width="11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59"/>
    </row>
    <row r="2" spans="1:29" ht="18.75" customHeight="1" x14ac:dyDescent="0.25">
      <c r="B2" s="70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9"/>
    </row>
    <row r="3" spans="1:29" ht="18.75" customHeight="1" x14ac:dyDescent="0.25">
      <c r="B3" s="70">
        <v>2023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9" ht="18.75" x14ac:dyDescent="0.25">
      <c r="B4" s="70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59"/>
    </row>
    <row r="5" spans="1:29" ht="15.75" customHeight="1" x14ac:dyDescent="0.3">
      <c r="B5" s="71" t="s">
        <v>30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74" t="s">
        <v>0</v>
      </c>
      <c r="C7" s="76" t="s">
        <v>96</v>
      </c>
      <c r="D7" s="72" t="s">
        <v>97</v>
      </c>
      <c r="E7" s="72" t="s">
        <v>100</v>
      </c>
      <c r="F7" s="78" t="s">
        <v>98</v>
      </c>
      <c r="G7" s="79"/>
      <c r="H7" s="79"/>
      <c r="I7" s="80"/>
      <c r="J7" s="79"/>
      <c r="K7" s="79"/>
      <c r="L7" s="79"/>
      <c r="M7" s="79"/>
      <c r="N7" s="79"/>
      <c r="O7" s="79"/>
      <c r="P7" s="79"/>
      <c r="Q7" s="50"/>
      <c r="R7" s="68" t="s">
        <v>101</v>
      </c>
    </row>
    <row r="8" spans="1:29" ht="24.75" customHeight="1" thickBot="1" x14ac:dyDescent="0.3">
      <c r="A8" s="6"/>
      <c r="B8" s="75"/>
      <c r="C8" s="77"/>
      <c r="D8" s="73"/>
      <c r="E8" s="73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9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-1723600</v>
      </c>
      <c r="E10" s="47">
        <f>+C10+D10</f>
        <v>510635019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49109718.850000001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-1781988</v>
      </c>
      <c r="E11" s="21">
        <f>+C11+D11</f>
        <v>415118758</v>
      </c>
      <c r="F11" s="21">
        <v>21481022.18</v>
      </c>
      <c r="G11" s="21">
        <v>20790261.300000001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42271283.480000004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58388</v>
      </c>
      <c r="E12" s="21">
        <f t="shared" ref="E12:E15" si="3">+C12+D12</f>
        <v>39321870</v>
      </c>
      <c r="F12" s="21">
        <v>210000</v>
      </c>
      <c r="G12" s="21">
        <v>263000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473000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0</v>
      </c>
      <c r="E15" s="21">
        <f t="shared" si="3"/>
        <v>56194391</v>
      </c>
      <c r="F15" s="21">
        <v>3237466.52</v>
      </c>
      <c r="G15" s="21">
        <v>3127968.85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6365435.3700000001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-376400</v>
      </c>
      <c r="E16" s="47">
        <f>+C16+D16</f>
        <v>178953915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0</v>
      </c>
      <c r="I16" s="26">
        <f>SUM(I17:I25)</f>
        <v>0</v>
      </c>
      <c r="J16" s="26">
        <f t="shared" ref="J16:P16" si="5">SUM(J17:J25)</f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27408830.279999997</v>
      </c>
    </row>
    <row r="17" spans="1:18" ht="28.9" customHeight="1" x14ac:dyDescent="0.25">
      <c r="A17" s="6"/>
      <c r="B17" s="10" t="s">
        <v>7</v>
      </c>
      <c r="C17" s="21">
        <v>66819000</v>
      </c>
      <c r="D17" s="21">
        <v>0</v>
      </c>
      <c r="E17" s="21">
        <f>+C17+D17</f>
        <v>66819000</v>
      </c>
      <c r="F17" s="21">
        <v>20821253.43</v>
      </c>
      <c r="G17" s="21">
        <v>4823578.96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25644832.390000001</v>
      </c>
    </row>
    <row r="18" spans="1:18" ht="25.5" customHeight="1" x14ac:dyDescent="0.25">
      <c r="A18" s="6"/>
      <c r="B18" s="10" t="s">
        <v>8</v>
      </c>
      <c r="C18" s="21">
        <v>19350000</v>
      </c>
      <c r="D18" s="21">
        <v>50000</v>
      </c>
      <c r="E18" s="21">
        <f t="shared" ref="E18:E25" si="7">+C18+D18</f>
        <v>19400000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0</v>
      </c>
    </row>
    <row r="19" spans="1:18" ht="32.25" customHeight="1" x14ac:dyDescent="0.25">
      <c r="A19" s="6"/>
      <c r="B19" s="10" t="s">
        <v>9</v>
      </c>
      <c r="C19" s="21">
        <v>25128400</v>
      </c>
      <c r="D19" s="21">
        <v>1275000</v>
      </c>
      <c r="E19" s="21">
        <f t="shared" si="7"/>
        <v>26403400</v>
      </c>
      <c r="F19" s="21">
        <v>0</v>
      </c>
      <c r="G19" s="21">
        <v>237827.76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237827.76</v>
      </c>
    </row>
    <row r="20" spans="1:18" ht="27.75" customHeight="1" x14ac:dyDescent="0.25">
      <c r="A20" s="6"/>
      <c r="B20" s="10" t="s">
        <v>10</v>
      </c>
      <c r="C20" s="21">
        <v>6079815</v>
      </c>
      <c r="D20" s="21">
        <v>520000</v>
      </c>
      <c r="E20" s="21">
        <f t="shared" si="7"/>
        <v>6599815</v>
      </c>
      <c r="F20" s="21">
        <v>0</v>
      </c>
      <c r="G20" s="21">
        <v>168100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168100</v>
      </c>
    </row>
    <row r="21" spans="1:18" ht="28.5" customHeight="1" x14ac:dyDescent="0.25">
      <c r="A21" s="6"/>
      <c r="B21" s="10" t="s">
        <v>11</v>
      </c>
      <c r="C21" s="21">
        <v>15612100</v>
      </c>
      <c r="D21" s="21">
        <v>-3500000</v>
      </c>
      <c r="E21" s="21">
        <f t="shared" si="7"/>
        <v>12112100</v>
      </c>
      <c r="F21" s="21">
        <v>150800</v>
      </c>
      <c r="G21" s="21">
        <v>150800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301600</v>
      </c>
    </row>
    <row r="22" spans="1:18" ht="24" customHeight="1" x14ac:dyDescent="0.25">
      <c r="A22" s="6"/>
      <c r="B22" s="10" t="s">
        <v>12</v>
      </c>
      <c r="C22" s="44">
        <v>4380000</v>
      </c>
      <c r="D22" s="21">
        <v>0</v>
      </c>
      <c r="E22" s="21">
        <f t="shared" si="7"/>
        <v>4380000</v>
      </c>
      <c r="F22" s="21">
        <v>200978.97</v>
      </c>
      <c r="G22" s="21">
        <v>212430.16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413409.13</v>
      </c>
    </row>
    <row r="23" spans="1:18" ht="26.25" customHeight="1" x14ac:dyDescent="0.25">
      <c r="A23" s="6"/>
      <c r="B23" s="10" t="s">
        <v>13</v>
      </c>
      <c r="C23" s="44">
        <v>2960000</v>
      </c>
      <c r="D23" s="21">
        <v>350000</v>
      </c>
      <c r="E23" s="21">
        <f t="shared" si="7"/>
        <v>3310000</v>
      </c>
      <c r="F23" s="21">
        <v>25000</v>
      </c>
      <c r="G23" s="21">
        <v>25000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50000</v>
      </c>
    </row>
    <row r="24" spans="1:18" ht="46.5" customHeight="1" x14ac:dyDescent="0.25">
      <c r="A24" s="6"/>
      <c r="B24" s="10" t="s">
        <v>14</v>
      </c>
      <c r="C24" s="44">
        <v>35924000</v>
      </c>
      <c r="D24" s="21">
        <v>1055000</v>
      </c>
      <c r="E24" s="21">
        <f t="shared" si="7"/>
        <v>36979000</v>
      </c>
      <c r="F24" s="21">
        <v>172014.5</v>
      </c>
      <c r="G24" s="21">
        <v>312014.5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484029</v>
      </c>
    </row>
    <row r="25" spans="1:18" ht="42" customHeight="1" x14ac:dyDescent="0.25">
      <c r="A25" s="6"/>
      <c r="B25" s="10" t="s">
        <v>93</v>
      </c>
      <c r="C25" s="44">
        <v>3077000</v>
      </c>
      <c r="D25" s="21">
        <v>-126400</v>
      </c>
      <c r="E25" s="21">
        <f t="shared" si="7"/>
        <v>2950600</v>
      </c>
      <c r="F25" s="21">
        <v>0</v>
      </c>
      <c r="G25" s="21">
        <v>109032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109032</v>
      </c>
    </row>
    <row r="26" spans="1:18" ht="15.75" x14ac:dyDescent="0.25">
      <c r="A26" s="6"/>
      <c r="B26" s="19" t="s">
        <v>15</v>
      </c>
      <c r="C26" s="47">
        <f>+SUM(C27:C35)</f>
        <v>19717352</v>
      </c>
      <c r="D26" s="47">
        <f>SUM(D27:D35)</f>
        <v>2650000</v>
      </c>
      <c r="E26" s="47">
        <f>+C26+D26</f>
        <v>22367352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0</v>
      </c>
      <c r="I26" s="26">
        <f t="shared" si="8"/>
        <v>0</v>
      </c>
      <c r="J26" s="26">
        <f t="shared" ref="J26:P26" si="9">SUM(J27:J35)</f>
        <v>0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578180</v>
      </c>
    </row>
    <row r="27" spans="1:18" ht="15.75" x14ac:dyDescent="0.25">
      <c r="A27" s="6"/>
      <c r="B27" s="10" t="s">
        <v>16</v>
      </c>
      <c r="C27" s="44">
        <v>751280</v>
      </c>
      <c r="D27" s="21">
        <v>-90000</v>
      </c>
      <c r="E27" s="21">
        <f>+C27+D27</f>
        <v>661280</v>
      </c>
      <c r="F27" s="21">
        <v>0</v>
      </c>
      <c r="G27" s="21">
        <v>20280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20280</v>
      </c>
    </row>
    <row r="28" spans="1:18" ht="15.75" x14ac:dyDescent="0.25">
      <c r="A28" s="6"/>
      <c r="B28" s="10" t="s">
        <v>17</v>
      </c>
      <c r="C28" s="44">
        <v>1833000</v>
      </c>
      <c r="D28" s="21">
        <v>300000</v>
      </c>
      <c r="E28" s="21">
        <f t="shared" ref="E28:E35" si="11">+C28+D28</f>
        <v>2133000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0</v>
      </c>
    </row>
    <row r="29" spans="1:18" ht="30.75" customHeight="1" x14ac:dyDescent="0.25">
      <c r="A29" s="6"/>
      <c r="B29" s="10" t="s">
        <v>18</v>
      </c>
      <c r="C29" s="44">
        <v>1328080</v>
      </c>
      <c r="D29" s="21">
        <v>140000</v>
      </c>
      <c r="E29" s="21">
        <f t="shared" si="11"/>
        <v>1468080</v>
      </c>
      <c r="F29" s="21">
        <v>0</v>
      </c>
      <c r="G29" s="21">
        <v>6900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 t="shared" si="2"/>
        <v>6900</v>
      </c>
    </row>
    <row r="30" spans="1:18" ht="27.75" customHeight="1" x14ac:dyDescent="0.25">
      <c r="A30" s="6"/>
      <c r="B30" s="10" t="s">
        <v>19</v>
      </c>
      <c r="C30" s="44">
        <v>115000</v>
      </c>
      <c r="D30" s="21">
        <v>0</v>
      </c>
      <c r="E30" s="21">
        <f t="shared" si="11"/>
        <v>115000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1">
        <v>0</v>
      </c>
      <c r="Q30" s="21">
        <v>0</v>
      </c>
      <c r="R30" s="21">
        <f t="shared" si="2"/>
        <v>0</v>
      </c>
    </row>
    <row r="31" spans="1:18" ht="25.5" customHeight="1" x14ac:dyDescent="0.25">
      <c r="A31" s="6"/>
      <c r="B31" s="10" t="s">
        <v>20</v>
      </c>
      <c r="C31" s="44">
        <v>175000</v>
      </c>
      <c r="D31" s="21">
        <v>-30000</v>
      </c>
      <c r="E31" s="21">
        <f t="shared" si="11"/>
        <v>145000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0</v>
      </c>
    </row>
    <row r="32" spans="1:18" ht="31.5" x14ac:dyDescent="0.25">
      <c r="A32" s="6"/>
      <c r="B32" s="10" t="s">
        <v>71</v>
      </c>
      <c r="C32" s="44">
        <v>46000</v>
      </c>
      <c r="D32" s="21">
        <v>0</v>
      </c>
      <c r="E32" s="21">
        <f t="shared" si="11"/>
        <v>46000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/>
      <c r="Q32" s="21">
        <v>0</v>
      </c>
      <c r="R32" s="21">
        <f t="shared" si="2"/>
        <v>0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1535000</v>
      </c>
      <c r="E33" s="21">
        <f t="shared" si="11"/>
        <v>9705960</v>
      </c>
      <c r="F33" s="21">
        <v>0</v>
      </c>
      <c r="G33" s="21">
        <v>551000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551000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795000</v>
      </c>
      <c r="E35" s="21">
        <f t="shared" si="11"/>
        <v>8093032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0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0</v>
      </c>
      <c r="E36" s="47">
        <f>+C36+D36</f>
        <v>1000000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70775</v>
      </c>
    </row>
    <row r="37" spans="1:18" ht="31.5" x14ac:dyDescent="0.25">
      <c r="A37" s="6"/>
      <c r="B37" s="10" t="s">
        <v>74</v>
      </c>
      <c r="C37" s="21">
        <v>1000000</v>
      </c>
      <c r="D37" s="21">
        <v>0</v>
      </c>
      <c r="E37" s="21">
        <f>+C37+D37</f>
        <v>1000000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70775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-550000</v>
      </c>
      <c r="E52" s="55">
        <f>+C52+D52</f>
        <v>9743500</v>
      </c>
      <c r="F52" s="26">
        <f>SUM(F53:F60)</f>
        <v>0</v>
      </c>
      <c r="G52" s="26">
        <f>SUM(G53:G60)</f>
        <v>0</v>
      </c>
      <c r="H52" s="26">
        <f t="shared" ref="G52:I52" si="16">SUM(H53:H60)</f>
        <v>0</v>
      </c>
      <c r="I52" s="26">
        <f t="shared" si="16"/>
        <v>0</v>
      </c>
      <c r="J52" s="26">
        <f t="shared" ref="J52:P52" si="17">SUM(J53:J61)</f>
        <v>0</v>
      </c>
      <c r="K52" s="26">
        <f t="shared" si="17"/>
        <v>0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0</v>
      </c>
    </row>
    <row r="53" spans="1:18" ht="15.75" x14ac:dyDescent="0.25">
      <c r="A53" s="6"/>
      <c r="B53" s="10" t="s">
        <v>24</v>
      </c>
      <c r="C53" s="21">
        <v>8810000</v>
      </c>
      <c r="D53" s="21">
        <v>-550000</v>
      </c>
      <c r="E53" s="21">
        <f>+C53+D53</f>
        <v>8260000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0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0</v>
      </c>
      <c r="E54" s="21">
        <f t="shared" ref="E54:E61" si="19">+C54+D54</f>
        <v>400000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0</v>
      </c>
      <c r="E55" s="21">
        <f t="shared" si="19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0</v>
      </c>
      <c r="E56" s="21">
        <f t="shared" si="19"/>
        <v>283500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0</v>
      </c>
    </row>
    <row r="57" spans="1:18" ht="31.5" x14ac:dyDescent="0.25">
      <c r="A57" s="6"/>
      <c r="B57" s="10" t="s">
        <v>27</v>
      </c>
      <c r="C57" s="21">
        <v>800000</v>
      </c>
      <c r="D57" s="21">
        <v>0</v>
      </c>
      <c r="E57" s="21">
        <f t="shared" si="19"/>
        <v>800000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0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0</v>
      </c>
      <c r="L62" s="26"/>
      <c r="M62" s="26"/>
      <c r="N62" s="26"/>
      <c r="O62" s="26"/>
      <c r="P62" s="26">
        <f t="shared" ref="P62:Q62" si="21">SUM(P63:P71)</f>
        <v>0</v>
      </c>
      <c r="Q62" s="26">
        <f t="shared" si="21"/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18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18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18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18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18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18" ht="44.25" customHeight="1" x14ac:dyDescent="0.25">
      <c r="A70" s="6"/>
      <c r="B70" s="19" t="s">
        <v>55</v>
      </c>
      <c r="C70" s="47">
        <f>+SUM(C71:C73)</f>
        <v>0</v>
      </c>
      <c r="D70" s="47"/>
      <c r="E70" s="47"/>
      <c r="F70" s="26">
        <f>SUM(F71:F73)</f>
        <v>0</v>
      </c>
      <c r="G70" s="26">
        <f>SUM(G71:G73)</f>
        <v>0</v>
      </c>
      <c r="H70" s="26">
        <f t="shared" ref="H70:I70" si="23">SUM(H71:H73)</f>
        <v>0</v>
      </c>
      <c r="I70" s="26">
        <f t="shared" si="23"/>
        <v>0</v>
      </c>
      <c r="J70" s="26">
        <f>+SUM(J71:J73)</f>
        <v>0</v>
      </c>
      <c r="K70" s="26">
        <f>+SUM(K71:K73)</f>
        <v>0</v>
      </c>
      <c r="L70" s="26">
        <f>SUM(L71:L73)</f>
        <v>0</v>
      </c>
      <c r="M70" s="26">
        <f>SUM(M71:M73)</f>
        <v>0</v>
      </c>
      <c r="N70" s="26">
        <f>SUM(N71:N73)</f>
        <v>0</v>
      </c>
      <c r="O70" s="26"/>
      <c r="P70" s="26"/>
      <c r="Q70" s="26"/>
      <c r="R70" s="26">
        <f t="shared" si="2"/>
        <v>0</v>
      </c>
    </row>
    <row r="71" spans="1:18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</row>
    <row r="72" spans="1:18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18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si="2"/>
        <v>0</v>
      </c>
    </row>
    <row r="74" spans="1:18" ht="15.75" x14ac:dyDescent="0.25">
      <c r="A74" s="6"/>
      <c r="B74" s="81" t="s">
        <v>29</v>
      </c>
      <c r="C74" s="67">
        <f>+C70+C67+C62+C52+C44+C36+C26+C16+C10</f>
        <v>722699786</v>
      </c>
      <c r="D74" s="67">
        <f>+D70+D67+D62+D52+D44+D36+D26+D16+D10</f>
        <v>0</v>
      </c>
      <c r="E74" s="67">
        <f>+C74+D74</f>
        <v>722699786</v>
      </c>
      <c r="F74" s="67">
        <f>+F70+F67+F62+F52+F44+F36+F26+F16+F10</f>
        <v>46298535.599999994</v>
      </c>
      <c r="G74" s="67">
        <f t="shared" ref="G74:Q74" si="24">+G70+G67+G62+G52+G44+G36+G26+G16+G10</f>
        <v>30868968.530000001</v>
      </c>
      <c r="H74" s="67">
        <f t="shared" si="24"/>
        <v>0</v>
      </c>
      <c r="I74" s="67">
        <f t="shared" si="24"/>
        <v>0</v>
      </c>
      <c r="J74" s="67">
        <f t="shared" si="24"/>
        <v>0</v>
      </c>
      <c r="K74" s="67">
        <f t="shared" si="24"/>
        <v>0</v>
      </c>
      <c r="L74" s="67">
        <f t="shared" si="24"/>
        <v>0</v>
      </c>
      <c r="M74" s="67">
        <f t="shared" si="24"/>
        <v>0</v>
      </c>
      <c r="N74" s="67">
        <f t="shared" si="24"/>
        <v>0</v>
      </c>
      <c r="O74" s="67">
        <f t="shared" si="24"/>
        <v>0</v>
      </c>
      <c r="P74" s="67">
        <f t="shared" si="24"/>
        <v>0</v>
      </c>
      <c r="Q74" s="67">
        <f t="shared" si="24"/>
        <v>0</v>
      </c>
      <c r="R74" s="67">
        <f t="shared" si="2"/>
        <v>77167504.129999995</v>
      </c>
    </row>
    <row r="75" spans="1:18" ht="15.75" x14ac:dyDescent="0.25">
      <c r="A75" s="6"/>
      <c r="B75" s="81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>
        <f t="shared" ref="R75:R87" si="25">SUM(F75:Q75)</f>
        <v>0</v>
      </c>
    </row>
    <row r="76" spans="1:18" ht="15.75" x14ac:dyDescent="0.25">
      <c r="A76" s="6"/>
      <c r="B76" s="8" t="s">
        <v>59</v>
      </c>
      <c r="C76" s="46">
        <v>0</v>
      </c>
      <c r="D76" s="46"/>
      <c r="E76" s="28"/>
      <c r="F76" s="24"/>
      <c r="G76" s="24"/>
      <c r="H76" s="28"/>
      <c r="I76" s="24"/>
      <c r="J76" s="24"/>
      <c r="K76" s="24"/>
      <c r="L76" s="24"/>
      <c r="M76" s="24"/>
      <c r="N76" s="24"/>
      <c r="O76" s="24"/>
      <c r="P76" s="24"/>
      <c r="Q76" s="24"/>
      <c r="R76" s="15">
        <f t="shared" si="25"/>
        <v>0</v>
      </c>
    </row>
    <row r="77" spans="1:18" ht="15.75" x14ac:dyDescent="0.25">
      <c r="A77" s="34"/>
      <c r="B77" s="19" t="s">
        <v>60</v>
      </c>
      <c r="C77" s="47">
        <v>0</v>
      </c>
      <c r="D77" s="47">
        <v>0</v>
      </c>
      <c r="E77" s="47"/>
      <c r="F77" s="26">
        <f>SUM(F78:F79)</f>
        <v>0</v>
      </c>
      <c r="G77" s="26">
        <f>SUM(G78:G79)</f>
        <v>0</v>
      </c>
      <c r="H77" s="26">
        <f t="shared" ref="H77:J77" si="26">SUM(H78:H79)</f>
        <v>0</v>
      </c>
      <c r="I77" s="26">
        <f t="shared" si="26"/>
        <v>0</v>
      </c>
      <c r="J77" s="26">
        <f t="shared" si="26"/>
        <v>0</v>
      </c>
      <c r="K77" s="26"/>
      <c r="L77" s="26">
        <f>SUM(L78:L79)</f>
        <v>0</v>
      </c>
      <c r="M77" s="26">
        <f>SUM(M78:M79)</f>
        <v>0</v>
      </c>
      <c r="N77" s="26">
        <f>SUM(N78:N79)</f>
        <v>0</v>
      </c>
      <c r="O77" s="26"/>
      <c r="P77" s="26"/>
      <c r="Q77" s="26"/>
      <c r="R77" s="26">
        <f t="shared" si="25"/>
        <v>0</v>
      </c>
    </row>
    <row r="78" spans="1:18" ht="31.5" x14ac:dyDescent="0.25">
      <c r="A78" s="34"/>
      <c r="B78" s="10" t="s">
        <v>61</v>
      </c>
      <c r="C78" s="21">
        <v>0</v>
      </c>
      <c r="D78" s="21">
        <v>0</v>
      </c>
      <c r="E78" s="21"/>
      <c r="F78" s="21">
        <v>0</v>
      </c>
      <c r="G78" s="21"/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/>
      <c r="O78" s="21"/>
      <c r="P78" s="21"/>
      <c r="Q78" s="21"/>
      <c r="R78" s="15">
        <f t="shared" si="25"/>
        <v>0</v>
      </c>
    </row>
    <row r="79" spans="1:18" ht="42" customHeight="1" x14ac:dyDescent="0.25">
      <c r="A79" s="34"/>
      <c r="B79" s="10" t="s">
        <v>62</v>
      </c>
      <c r="C79" s="21">
        <v>0</v>
      </c>
      <c r="D79" s="21">
        <v>0</v>
      </c>
      <c r="E79" s="21"/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5"/>
        <v>0</v>
      </c>
    </row>
    <row r="80" spans="1:18" ht="44.25" customHeight="1" x14ac:dyDescent="0.25">
      <c r="A80" s="34"/>
      <c r="B80" s="19" t="s">
        <v>63</v>
      </c>
      <c r="C80" s="47">
        <v>0</v>
      </c>
      <c r="D80" s="47">
        <v>0</v>
      </c>
      <c r="E80" s="47"/>
      <c r="F80" s="26">
        <f>SUM(F81:F82)</f>
        <v>0</v>
      </c>
      <c r="G80" s="26">
        <f t="shared" ref="G80:J80" si="27">SUM(G81:G82)</f>
        <v>0</v>
      </c>
      <c r="H80" s="26">
        <f t="shared" si="27"/>
        <v>0</v>
      </c>
      <c r="I80" s="26">
        <f t="shared" si="27"/>
        <v>0</v>
      </c>
      <c r="J80" s="26">
        <f t="shared" si="27"/>
        <v>0</v>
      </c>
      <c r="K80" s="26"/>
      <c r="L80" s="26"/>
      <c r="M80" s="26"/>
      <c r="N80" s="26"/>
      <c r="O80" s="26"/>
      <c r="P80" s="26"/>
      <c r="Q80" s="26"/>
      <c r="R80" s="26">
        <f t="shared" si="25"/>
        <v>0</v>
      </c>
    </row>
    <row r="81" spans="1:24" ht="15.75" x14ac:dyDescent="0.25">
      <c r="A81" s="34"/>
      <c r="B81" s="10" t="s">
        <v>64</v>
      </c>
      <c r="C81" s="21">
        <v>0</v>
      </c>
      <c r="D81" s="21">
        <v>0</v>
      </c>
      <c r="E81" s="21"/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/>
      <c r="O81" s="21"/>
      <c r="P81" s="21"/>
      <c r="Q81" s="21"/>
      <c r="R81" s="15">
        <f t="shared" si="25"/>
        <v>0</v>
      </c>
    </row>
    <row r="82" spans="1:24" ht="23.25" customHeight="1" x14ac:dyDescent="0.25">
      <c r="A82" s="34"/>
      <c r="B82" s="10" t="s">
        <v>65</v>
      </c>
      <c r="C82" s="21">
        <v>0</v>
      </c>
      <c r="D82" s="23">
        <v>0</v>
      </c>
      <c r="E82" s="23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5"/>
        <v>0</v>
      </c>
    </row>
    <row r="83" spans="1:24" ht="26.25" customHeight="1" x14ac:dyDescent="0.25">
      <c r="A83" s="34"/>
      <c r="B83" s="19" t="s">
        <v>66</v>
      </c>
      <c r="C83" s="47">
        <v>0</v>
      </c>
      <c r="D83" s="47">
        <v>0</v>
      </c>
      <c r="E83" s="47"/>
      <c r="F83" s="26">
        <f>SUM(F84)</f>
        <v>0</v>
      </c>
      <c r="G83" s="26">
        <f t="shared" ref="G83:J83" si="28">SUM(G84)</f>
        <v>0</v>
      </c>
      <c r="H83" s="26">
        <f t="shared" si="28"/>
        <v>0</v>
      </c>
      <c r="I83" s="26">
        <f t="shared" si="28"/>
        <v>0</v>
      </c>
      <c r="J83" s="26">
        <f t="shared" si="28"/>
        <v>0</v>
      </c>
      <c r="K83" s="26"/>
      <c r="L83" s="26"/>
      <c r="M83" s="26"/>
      <c r="N83" s="26"/>
      <c r="O83" s="26"/>
      <c r="P83" s="26"/>
      <c r="Q83" s="26"/>
      <c r="R83" s="26">
        <f t="shared" si="25"/>
        <v>0</v>
      </c>
      <c r="T83" s="20"/>
      <c r="U83" s="20"/>
      <c r="V83" s="20"/>
      <c r="W83" s="20"/>
      <c r="X83" s="20"/>
    </row>
    <row r="84" spans="1:24" ht="31.5" x14ac:dyDescent="0.25">
      <c r="A84" s="34"/>
      <c r="B84" s="10" t="s">
        <v>67</v>
      </c>
      <c r="C84" s="23">
        <v>0</v>
      </c>
      <c r="D84" s="21">
        <v>0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15">
        <f t="shared" si="25"/>
        <v>0</v>
      </c>
    </row>
    <row r="85" spans="1:24" ht="15.75" x14ac:dyDescent="0.25">
      <c r="A85" s="34"/>
      <c r="B85" s="11" t="s">
        <v>68</v>
      </c>
      <c r="C85" s="27">
        <v>0</v>
      </c>
      <c r="D85" s="27">
        <v>0</v>
      </c>
      <c r="E85" s="27"/>
      <c r="F85" s="29">
        <f>+F83+F80+F77</f>
        <v>0</v>
      </c>
      <c r="G85" s="29">
        <f t="shared" ref="G85:J85" si="29">+G83+G80+G77</f>
        <v>0</v>
      </c>
      <c r="H85" s="29">
        <f t="shared" si="29"/>
        <v>0</v>
      </c>
      <c r="I85" s="29">
        <f t="shared" si="29"/>
        <v>0</v>
      </c>
      <c r="J85" s="29">
        <f t="shared" si="29"/>
        <v>0</v>
      </c>
      <c r="K85" s="29"/>
      <c r="L85" s="29"/>
      <c r="M85" s="29"/>
      <c r="N85" s="29"/>
      <c r="O85" s="29"/>
      <c r="P85" s="29"/>
      <c r="Q85" s="29"/>
      <c r="R85" s="29">
        <f t="shared" si="25"/>
        <v>0</v>
      </c>
    </row>
    <row r="86" spans="1:24" ht="15.75" x14ac:dyDescent="0.25">
      <c r="A86" s="34"/>
      <c r="B86" s="6"/>
      <c r="C86" s="21"/>
      <c r="D86" s="48"/>
      <c r="E86" s="48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15">
        <f t="shared" si="25"/>
        <v>0</v>
      </c>
    </row>
    <row r="87" spans="1:24" ht="15.75" x14ac:dyDescent="0.25">
      <c r="A87" s="34"/>
      <c r="B87" s="1" t="s">
        <v>69</v>
      </c>
      <c r="C87" s="30">
        <f>+C74</f>
        <v>722699786</v>
      </c>
      <c r="D87" s="49">
        <f>+D52+D36+D26+D16+D10+D62</f>
        <v>0</v>
      </c>
      <c r="E87" s="49">
        <v>722699786</v>
      </c>
      <c r="F87" s="31">
        <f t="shared" ref="F87:M87" si="30">F10+F16+F26+F36+F44+F52+F62+F67+F70+F77+F80+F83</f>
        <v>46298535.599999994</v>
      </c>
      <c r="G87" s="31">
        <f t="shared" si="30"/>
        <v>30868968.530000001</v>
      </c>
      <c r="H87" s="31">
        <f t="shared" si="30"/>
        <v>0</v>
      </c>
      <c r="I87" s="31">
        <f t="shared" si="30"/>
        <v>0</v>
      </c>
      <c r="J87" s="31">
        <f t="shared" si="30"/>
        <v>0</v>
      </c>
      <c r="K87" s="31">
        <f t="shared" si="30"/>
        <v>0</v>
      </c>
      <c r="L87" s="31">
        <f t="shared" si="30"/>
        <v>0</v>
      </c>
      <c r="M87" s="31">
        <f t="shared" si="30"/>
        <v>0</v>
      </c>
      <c r="N87" s="31">
        <f>SUM(N74:N86)</f>
        <v>0</v>
      </c>
      <c r="O87" s="31">
        <f>SUM(O74:O86)</f>
        <v>0</v>
      </c>
      <c r="P87" s="31">
        <f>+P83+P80+P77+P74</f>
        <v>0</v>
      </c>
      <c r="Q87" s="31">
        <f>+Q83+Q80+Q77+Q74</f>
        <v>0</v>
      </c>
      <c r="R87" s="31">
        <f t="shared" si="25"/>
        <v>77167504.129999995</v>
      </c>
    </row>
    <row r="88" spans="1:24" ht="15.75" x14ac:dyDescent="0.25">
      <c r="A88" s="34"/>
      <c r="B88" s="62" t="s">
        <v>99</v>
      </c>
      <c r="C88" s="62"/>
      <c r="D88" s="34"/>
      <c r="E88" s="34"/>
      <c r="F88" s="34"/>
      <c r="G88" s="34"/>
      <c r="H88" s="34"/>
      <c r="I88" s="34"/>
      <c r="J88" s="6"/>
      <c r="K88" s="13"/>
      <c r="L88" s="13"/>
      <c r="M88" s="13"/>
      <c r="N88" s="13"/>
      <c r="O88" s="7"/>
      <c r="P88" s="7"/>
      <c r="Q88" s="7"/>
    </row>
    <row r="89" spans="1:24" ht="15.75" x14ac:dyDescent="0.25">
      <c r="A89" s="34"/>
      <c r="B89" s="51"/>
      <c r="C89" s="51"/>
      <c r="D89" s="34"/>
      <c r="E89" s="34"/>
      <c r="F89" s="54"/>
      <c r="G89" s="54"/>
      <c r="H89" s="54"/>
      <c r="I89" s="54"/>
      <c r="J89" s="54"/>
      <c r="K89" s="54"/>
      <c r="L89" s="54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34"/>
      <c r="G91" s="34"/>
      <c r="H91" s="34"/>
      <c r="I91" s="34"/>
      <c r="J91" s="6"/>
      <c r="K91" s="13"/>
      <c r="L91" s="13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34"/>
      <c r="C93" s="34"/>
      <c r="D93" s="6"/>
      <c r="E93" s="6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53"/>
      <c r="D94" s="52"/>
      <c r="E94" s="52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34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7"/>
      <c r="O97" s="7"/>
      <c r="P97" s="33"/>
      <c r="Q97" s="7"/>
      <c r="R97" s="7"/>
    </row>
    <row r="98" spans="1:29" ht="18.75" x14ac:dyDescent="0.3">
      <c r="A98" s="41"/>
      <c r="B98" s="66"/>
      <c r="C98" s="66"/>
      <c r="D98" s="66"/>
      <c r="E98" s="66"/>
      <c r="F98" s="66"/>
      <c r="G98" s="6"/>
      <c r="H98" s="6"/>
      <c r="I98" s="6"/>
      <c r="J98" s="6"/>
      <c r="K98" s="6"/>
      <c r="L98" s="6"/>
      <c r="M98" s="13"/>
      <c r="N98" s="5" t="s">
        <v>94</v>
      </c>
      <c r="O98" s="41"/>
      <c r="P98" s="41"/>
      <c r="Q98" s="33"/>
      <c r="R98" s="7"/>
    </row>
    <row r="99" spans="1:29" ht="18.75" x14ac:dyDescent="0.3">
      <c r="A99" s="6"/>
      <c r="F99" s="16"/>
      <c r="G99" s="16"/>
      <c r="H99" s="16"/>
      <c r="I99" s="16"/>
      <c r="J99" s="37"/>
      <c r="K99" s="16"/>
      <c r="L99" s="16"/>
      <c r="M99" s="16"/>
      <c r="O99" s="32"/>
      <c r="P99" s="12"/>
      <c r="Q99" s="7"/>
      <c r="R99" s="7"/>
    </row>
    <row r="100" spans="1:29" ht="18.75" x14ac:dyDescent="0.3">
      <c r="A100" s="6"/>
      <c r="F100" s="35"/>
      <c r="G100" s="35"/>
      <c r="H100" s="16"/>
      <c r="I100" s="16"/>
      <c r="J100" s="39"/>
      <c r="K100" s="36"/>
      <c r="L100" s="36"/>
      <c r="M100" s="36"/>
    </row>
    <row r="101" spans="1:29" s="5" customFormat="1" ht="15.75" customHeight="1" x14ac:dyDescent="0.3">
      <c r="A101"/>
      <c r="B101"/>
      <c r="C101"/>
      <c r="D101"/>
      <c r="E101"/>
      <c r="F101" s="16"/>
      <c r="G101" s="16"/>
      <c r="H101" s="16"/>
      <c r="I101" s="16"/>
      <c r="J101" s="38"/>
      <c r="K101" s="16"/>
      <c r="L101" s="16"/>
      <c r="M101" s="16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5" customFormat="1" ht="18.75" x14ac:dyDescent="0.3">
      <c r="A102"/>
      <c r="B102" s="25"/>
      <c r="C102" s="25"/>
      <c r="D102" s="25"/>
      <c r="E102" s="25"/>
      <c r="F102" s="25"/>
      <c r="H102" s="25"/>
      <c r="I102" s="25"/>
      <c r="J102" s="25"/>
      <c r="K102" s="25"/>
      <c r="L102" s="25"/>
      <c r="M102" s="25"/>
      <c r="P102" s="14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16"/>
      <c r="G103" s="25"/>
      <c r="H103" s="25"/>
      <c r="I103" s="25"/>
      <c r="K103" s="25"/>
      <c r="L103" s="25"/>
      <c r="M103" s="25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36"/>
      <c r="C104" s="36"/>
      <c r="D104" s="36"/>
      <c r="E104" s="36"/>
      <c r="F104" s="41"/>
      <c r="G104" s="7"/>
      <c r="H104" s="7"/>
      <c r="I104" s="7"/>
      <c r="J104" s="34" t="s">
        <v>95</v>
      </c>
      <c r="K104" s="34"/>
      <c r="L104" s="3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16"/>
      <c r="C105" s="16"/>
      <c r="D105" s="16"/>
      <c r="E105" s="16"/>
      <c r="F105" s="7"/>
      <c r="G105" s="7"/>
      <c r="H105" s="7"/>
      <c r="I105" s="7"/>
      <c r="J105" s="41"/>
      <c r="K105" s="41"/>
      <c r="L105" s="41"/>
      <c r="P105" s="1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/>
      <c r="C106"/>
      <c r="D106"/>
      <c r="E106"/>
      <c r="H106" s="40"/>
      <c r="J106" s="42"/>
      <c r="K106" s="42"/>
      <c r="L106" s="42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I107" s="41"/>
      <c r="J107" s="41"/>
      <c r="K107" s="41"/>
      <c r="L107" s="16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5.75" x14ac:dyDescent="0.25">
      <c r="A108"/>
      <c r="B108"/>
      <c r="C108"/>
      <c r="D108"/>
      <c r="E108"/>
      <c r="I108" s="7"/>
      <c r="J108" s="7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x14ac:dyDescent="0.25">
      <c r="A110"/>
      <c r="B110"/>
      <c r="C110"/>
      <c r="D110"/>
      <c r="E110"/>
      <c r="R110"/>
      <c r="S110"/>
      <c r="T110"/>
      <c r="U110"/>
      <c r="V110"/>
      <c r="W110"/>
      <c r="X110"/>
      <c r="Y110"/>
      <c r="Z110"/>
      <c r="AA110"/>
      <c r="AB110"/>
      <c r="AC110"/>
    </row>
    <row r="113" spans="1:29" ht="18.75" x14ac:dyDescent="0.3">
      <c r="G113" s="64"/>
      <c r="H113" s="64"/>
      <c r="I113" s="64"/>
    </row>
    <row r="114" spans="1:29" s="5" customFormat="1" ht="18.75" x14ac:dyDescent="0.3">
      <c r="A114"/>
      <c r="B114"/>
      <c r="C114"/>
      <c r="D114"/>
      <c r="E114"/>
      <c r="G114" s="65"/>
      <c r="H114" s="65"/>
      <c r="I114" s="65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5" customFormat="1" ht="18.75" x14ac:dyDescent="0.3">
      <c r="A115"/>
      <c r="B115"/>
      <c r="C115"/>
      <c r="D115"/>
      <c r="E115"/>
      <c r="G115" s="64"/>
      <c r="H115" s="64"/>
      <c r="I115" s="64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x14ac:dyDescent="0.25">
      <c r="A116"/>
      <c r="B116"/>
      <c r="C116"/>
      <c r="D116"/>
      <c r="E116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34">
    <mergeCell ref="N74:N75"/>
    <mergeCell ref="O74:O75"/>
    <mergeCell ref="I74:I75"/>
    <mergeCell ref="J74:J75"/>
    <mergeCell ref="K74:K75"/>
    <mergeCell ref="L74:L75"/>
    <mergeCell ref="M74:M75"/>
    <mergeCell ref="E74:E75"/>
    <mergeCell ref="F74:F75"/>
    <mergeCell ref="D74:D75"/>
    <mergeCell ref="G74:G75"/>
    <mergeCell ref="H74:H75"/>
    <mergeCell ref="P74:P75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4:Q75"/>
    <mergeCell ref="R74:R75"/>
    <mergeCell ref="B74:B75"/>
    <mergeCell ref="C74:C75"/>
    <mergeCell ref="B88:C88"/>
    <mergeCell ref="B97:M97"/>
    <mergeCell ref="G113:I113"/>
    <mergeCell ref="G114:I114"/>
    <mergeCell ref="G115:I115"/>
    <mergeCell ref="B98:F98"/>
  </mergeCells>
  <printOptions horizontalCentered="1"/>
  <pageMargins left="0.51" right="0.34" top="0.56999999999999995" bottom="0.51" header="0.31496062992125984" footer="0.31496062992125984"/>
  <pageSetup scale="58" fitToHeight="0" orientation="portrait" r:id="rId1"/>
  <headerFooter>
    <oddFooter>&amp;RPág. &amp;P / &amp;N</oddFooter>
  </headerFooter>
  <rowBreaks count="3" manualBreakCount="3">
    <brk id="45" min="1" max="17" man="1"/>
    <brk id="79" min="1" max="17" man="1"/>
    <brk id="101" min="1" max="17" man="1"/>
  </rowBreaks>
  <colBreaks count="1" manualBreakCount="1">
    <brk id="11" max="1048575" man="1"/>
  </colBreaks>
  <ignoredErrors>
    <ignoredError sqref="E10 E16 E26 E74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S11" sqref="S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Febrero2023</vt:lpstr>
      <vt:lpstr>Hoja1</vt:lpstr>
      <vt:lpstr>'Plantilla Ejecucion Febrero2023'!Área_de_impresión</vt:lpstr>
      <vt:lpstr>'Plantilla Ejecucion Febrero2023'!Títulos_a_imprimir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2023-03-15T18:33:22Z</cp:lastPrinted>
  <dcterms:created xsi:type="dcterms:W3CDTF">2018-04-17T18:57:16Z</dcterms:created>
  <dcterms:modified xsi:type="dcterms:W3CDTF">2023-03-15T18:48:46Z</dcterms:modified>
</cp:coreProperties>
</file>