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bookViews>
    <workbookView xWindow="0" yWindow="0" windowWidth="28800" windowHeight="12435"/>
  </bookViews>
  <sheets>
    <sheet name="Plantilla Ejecucion Mayo 2022" sheetId="8" r:id="rId1"/>
  </sheets>
  <definedNames>
    <definedName name="_xlnm.Print_Area" localSheetId="0">'Plantilla Ejecucion Mayo 2022'!$B$1:$P$103</definedName>
    <definedName name="_xlnm.Print_Titles" localSheetId="0">'Plantilla Ejecucion Mayo 2022'!$1:$9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" l="1"/>
  <c r="D13" i="8"/>
  <c r="D12" i="8"/>
  <c r="I17" i="8" l="1"/>
  <c r="C88" i="8" l="1"/>
  <c r="C76" i="8"/>
  <c r="E86" i="8"/>
  <c r="E84" i="8"/>
  <c r="E81" i="8"/>
  <c r="E78" i="8"/>
  <c r="E71" i="8"/>
  <c r="E68" i="8"/>
  <c r="E63" i="8"/>
  <c r="E45" i="8"/>
  <c r="F75" i="8"/>
  <c r="C75" i="8"/>
  <c r="C71" i="8"/>
  <c r="C68" i="8"/>
  <c r="C63" i="8"/>
  <c r="C53" i="8"/>
  <c r="C45" i="8"/>
  <c r="C37" i="8"/>
  <c r="C27" i="8"/>
  <c r="C17" i="8"/>
  <c r="C11" i="8"/>
  <c r="D11" i="8"/>
  <c r="F11" i="8" l="1"/>
  <c r="G11" i="8"/>
  <c r="H11" i="8"/>
  <c r="I11" i="8"/>
  <c r="J11" i="8"/>
  <c r="K11" i="8"/>
  <c r="L11" i="8"/>
  <c r="M11" i="8"/>
  <c r="N11" i="8"/>
  <c r="O11" i="8"/>
  <c r="P11" i="8"/>
  <c r="Q11" i="8"/>
  <c r="E12" i="8"/>
  <c r="E13" i="8"/>
  <c r="E14" i="8"/>
  <c r="E15" i="8"/>
  <c r="E16" i="8"/>
  <c r="D17" i="8"/>
  <c r="D75" i="8" s="1"/>
  <c r="F17" i="8"/>
  <c r="G17" i="8"/>
  <c r="H17" i="8"/>
  <c r="J17" i="8"/>
  <c r="K17" i="8"/>
  <c r="L17" i="8"/>
  <c r="M17" i="8"/>
  <c r="N17" i="8"/>
  <c r="O17" i="8"/>
  <c r="P17" i="8"/>
  <c r="Q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39" i="8"/>
  <c r="E40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N75" i="8" s="1"/>
  <c r="O53" i="8"/>
  <c r="P53" i="8"/>
  <c r="Q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53" i="8" l="1"/>
  <c r="E37" i="8"/>
  <c r="I75" i="8"/>
  <c r="E27" i="8"/>
  <c r="E17" i="8"/>
  <c r="E11" i="8"/>
  <c r="M75" i="8"/>
  <c r="J75" i="8"/>
  <c r="Q75" i="8"/>
  <c r="H75" i="8"/>
  <c r="L75" i="8"/>
  <c r="O75" i="8"/>
  <c r="K75" i="8"/>
  <c r="G75" i="8"/>
  <c r="P75" i="8"/>
  <c r="E75" i="8" l="1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J86" i="8" s="1"/>
  <c r="E85" i="8"/>
  <c r="L88" i="8" l="1"/>
  <c r="N88" i="8"/>
  <c r="F86" i="8"/>
  <c r="P88" i="8"/>
  <c r="D88" i="8"/>
  <c r="G86" i="8"/>
  <c r="H88" i="8"/>
  <c r="H86" i="8"/>
  <c r="O88" i="8"/>
  <c r="I86" i="8"/>
  <c r="I88" i="8"/>
  <c r="M88" i="8"/>
  <c r="F88" i="8"/>
  <c r="J88" i="8"/>
  <c r="G88" i="8"/>
  <c r="K88" i="8"/>
  <c r="E88" i="8" l="1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<sst xmlns="http://schemas.openxmlformats.org/spreadsheetml/2006/main" count="102" uniqueCount="101">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</sst>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861076</xdr:colOff>
      <xdr:row>0</xdr:row>
      <xdr:rowOff>227517</xdr:rowOff>
    </xdr:from>
    <xdr:to>
      <xdr:col>8</xdr:col>
      <xdr:colOff>518991</xdr:colOff>
      <xdr:row>4</xdr:row>
      <xdr:rowOff>187567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252" y="227517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99</xdr:row>
      <xdr:rowOff>211500</xdr:rowOff>
    </xdr:from>
    <xdr:to>
      <xdr:col>1</xdr:col>
      <xdr:colOff>2238375</xdr:colOff>
      <xdr:row>102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2</xdr:col>
      <xdr:colOff>278748</xdr:colOff>
      <xdr:row>97</xdr:row>
      <xdr:rowOff>19366</xdr:rowOff>
    </xdr:from>
    <xdr:to>
      <xdr:col>4</xdr:col>
      <xdr:colOff>80682</xdr:colOff>
      <xdr:row>100</xdr:row>
      <xdr:rowOff>85927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983" y="31317395"/>
          <a:ext cx="2603405" cy="772532"/>
        </a:xfrm>
        <a:prstGeom prst="rect">
          <a:avLst/>
        </a:prstGeom>
      </xdr:spPr>
    </xdr:pic>
    <xdr:clientData/>
  </xdr:twoCellAnchor>
  <xdr:twoCellAnchor editAs="oneCell">
    <xdr:from>
      <xdr:col>5</xdr:col>
      <xdr:colOff>481853</xdr:colOff>
      <xdr:row>99</xdr:row>
      <xdr:rowOff>67235</xdr:rowOff>
    </xdr:from>
    <xdr:to>
      <xdr:col>7</xdr:col>
      <xdr:colOff>851647</xdr:colOff>
      <xdr:row>102</xdr:row>
      <xdr:rowOff>75755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63000" y="32642735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6"/>
  <sheetViews>
    <sheetView showGridLines="0" tabSelected="1" showWhiteSpace="0" view="pageBreakPreview" topLeftCell="A76" zoomScale="85" zoomScaleNormal="100" zoomScaleSheetLayoutView="85" workbookViewId="0">
      <selection activeCell="C88" sqref="C88:D88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customWidth="1"/>
    <col min="9" max="9" width="16.42578125" style="6" bestFit="1" customWidth="1"/>
    <col min="10" max="10" width="18" style="6" customWidth="1"/>
    <col min="11" max="11" width="7.140625" style="6" hidden="1" customWidth="1"/>
    <col min="12" max="12" width="6.42578125" style="6" hidden="1" customWidth="1"/>
    <col min="13" max="13" width="9.28515625" style="6" hidden="1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9.85546875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9" ht="18.75" customHeight="1" x14ac:dyDescent="0.25">
      <c r="B2" s="83" t="s">
        <v>49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9" ht="18.7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9"/>
      <c r="O3" s="9"/>
      <c r="P3" s="9"/>
      <c r="Q3" s="9"/>
    </row>
    <row r="4" spans="1:29" ht="18.75" x14ac:dyDescent="0.25">
      <c r="B4" s="83">
        <v>2022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29" ht="15.75" customHeight="1" x14ac:dyDescent="0.25">
      <c r="B5" s="83" t="s">
        <v>46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9" ht="18.75" x14ac:dyDescent="0.3">
      <c r="B6" s="82" t="s">
        <v>30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8" t="s">
        <v>0</v>
      </c>
      <c r="C8" s="76" t="s">
        <v>97</v>
      </c>
      <c r="D8" s="76" t="s">
        <v>98</v>
      </c>
      <c r="E8" s="78" t="s">
        <v>47</v>
      </c>
      <c r="F8" s="80" t="s">
        <v>99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67"/>
    </row>
    <row r="9" spans="1:29" ht="42.75" customHeight="1" thickBot="1" x14ac:dyDescent="0.3">
      <c r="A9" s="8"/>
      <c r="B9" s="79"/>
      <c r="C9" s="77"/>
      <c r="D9" s="77"/>
      <c r="E9" s="79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-717754064.23000002</v>
      </c>
      <c r="E11" s="33">
        <f>SUM(F11:V11)</f>
        <v>176131757.04999998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f>-724386642.4+5290000</f>
        <v>-719096642.39999998</v>
      </c>
      <c r="E12" s="26">
        <f>SUM(F12:U12)</f>
        <v>154171513.84999999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f>-4082500+950000</f>
        <v>-3132500</v>
      </c>
      <c r="E13" s="26">
        <f>SUM(F13:U13)</f>
        <v>856250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4475078.17</v>
      </c>
      <c r="E16" s="26">
        <f>SUM(F16:U16)</f>
        <v>21103993.200000003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-18616206.16</v>
      </c>
      <c r="E17" s="33">
        <f>SUM(F17:V17)</f>
        <v>26207370.390000001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-108587.56</v>
      </c>
      <c r="E18" s="25">
        <f>SUM(F18:T18)</f>
        <v>7412931.3900000006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4004805</v>
      </c>
      <c r="E19" s="25">
        <f t="shared" ref="E19:E25" si="6">SUM(F19:T19)</f>
        <v>286920.93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f>-12232929.06+250000</f>
        <v>-11982929.060000001</v>
      </c>
      <c r="E20" s="25">
        <f t="shared" si="6"/>
        <v>652500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-11205572</v>
      </c>
      <c r="E21" s="25">
        <f t="shared" si="6"/>
        <v>347050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18034320.25</v>
      </c>
      <c r="E22" s="25">
        <f t="shared" si="6"/>
        <v>10566062.83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745890.74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-3348965</v>
      </c>
      <c r="E24" s="25">
        <f t="shared" si="6"/>
        <v>309873.09000000003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-22345205.129999999</v>
      </c>
      <c r="E25" s="25">
        <f t="shared" si="6"/>
        <v>5546041.8099999996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1004595</v>
      </c>
      <c r="E26" s="25">
        <f>SUM(F26:T26)</f>
        <v>340099.6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112480283.89</v>
      </c>
      <c r="E27" s="33">
        <f>SUM(F27:V27)</f>
        <v>5742902.8099999996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0</v>
      </c>
      <c r="L27" s="33">
        <f t="shared" si="8"/>
        <v>0</v>
      </c>
      <c r="M27" s="33">
        <f t="shared" si="8"/>
        <v>0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-55822</v>
      </c>
      <c r="E28" s="25">
        <f>+SUM(F28:T28)</f>
        <v>208960.75999999998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1259270</v>
      </c>
      <c r="E29" s="25">
        <f t="shared" ref="E29:E36" si="10">+SUM(F29:T29)</f>
        <v>785345.61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1424662</v>
      </c>
      <c r="E30" s="25">
        <f t="shared" si="10"/>
        <v>586000.88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-237685</v>
      </c>
      <c r="E32" s="25">
        <f t="shared" si="10"/>
        <v>58150.400000000001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-140019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1440358.22</v>
      </c>
      <c r="E34" s="25">
        <f t="shared" si="10"/>
        <v>2615565.5099999998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108464752.31</v>
      </c>
      <c r="E36" s="25">
        <f t="shared" si="10"/>
        <v>1398098.3699999999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307054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0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v>0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0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 t="shared" ref="E39:E43" si="13"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 t="shared" si="13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si="13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631383786.5</v>
      </c>
      <c r="E53" s="33">
        <f>SUM(F53:V53)</f>
        <v>12133238.220000001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592930867.72000003</v>
      </c>
      <c r="E54" s="25">
        <f>+SUM(F54:V54)</f>
        <v>10987214.24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902057</v>
      </c>
      <c r="E55" s="25">
        <f t="shared" ref="E55:E62" si="19">+SUM(F55:V55)</f>
        <v>899676.82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 t="shared" si="19"/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24707265</v>
      </c>
      <c r="E57" s="25">
        <f t="shared" si="19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8917196.7799999993</v>
      </c>
      <c r="E58" s="25">
        <f>+SUM(F58:V58)</f>
        <v>194702.1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si="19"/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/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/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7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7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7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7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7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7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7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7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7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7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7390000</v>
      </c>
      <c r="E75" s="59">
        <f>SUM(F75:V75)</f>
        <v>220329272.47000003</v>
      </c>
      <c r="F75" s="59">
        <f>+F71+F68+F63+F53+F45+F37+F27+F17+F11</f>
        <v>23282118.98</v>
      </c>
      <c r="G75" s="36">
        <f t="shared" ref="G75:I75" si="23">+G63+G53+G27+G17+G11</f>
        <v>39440905.710000001</v>
      </c>
      <c r="H75" s="36">
        <f>+H63+H53+H27+H17+H11+H37</f>
        <v>54910124.339999996</v>
      </c>
      <c r="I75" s="36">
        <f t="shared" si="23"/>
        <v>47778874.369999997</v>
      </c>
      <c r="J75" s="36">
        <f t="shared" ref="J75:O75" si="24">+J63+J53+J27+J17+J37+J11+J71+J68+J45</f>
        <v>54917249.070000008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>+P71+P68+P63+P53+P45+P37+P27+P17+P11</f>
        <v>0</v>
      </c>
      <c r="Q75" s="36">
        <f>+Q71+Q68+Q63+Q53+Q45+Q37+Q27+Q17+Q11</f>
        <v>0</v>
      </c>
    </row>
    <row r="76" spans="1:17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45"/>
      <c r="B77" s="10" t="s">
        <v>60</v>
      </c>
      <c r="C77" s="62">
        <v>0</v>
      </c>
      <c r="D77" s="62"/>
      <c r="E77" s="30">
        <f t="shared" ref="E77:E85" si="25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6">SUM(H79:H80)</f>
        <v>0</v>
      </c>
      <c r="I78" s="33">
        <f t="shared" si="26"/>
        <v>0</v>
      </c>
      <c r="J78" s="33">
        <f t="shared" si="26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7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5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7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5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7">SUM(G82:G83)</f>
        <v>0</v>
      </c>
      <c r="H81" s="33">
        <f t="shared" si="27"/>
        <v>0</v>
      </c>
      <c r="I81" s="33">
        <f t="shared" si="27"/>
        <v>0</v>
      </c>
      <c r="J81" s="33">
        <f t="shared" si="27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5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8">SUM(G85)</f>
        <v>0</v>
      </c>
      <c r="H84" s="33">
        <f t="shared" si="28"/>
        <v>0</v>
      </c>
      <c r="I84" s="33">
        <f t="shared" si="28"/>
        <v>0</v>
      </c>
      <c r="J84" s="33">
        <f t="shared" si="28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5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9">+G84+G81+G78</f>
        <v>0</v>
      </c>
      <c r="H86" s="38">
        <f t="shared" si="29"/>
        <v>0</v>
      </c>
      <c r="I86" s="38">
        <f t="shared" si="29"/>
        <v>0</v>
      </c>
      <c r="J86" s="38">
        <f t="shared" si="29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</f>
        <v>7390000</v>
      </c>
      <c r="E88" s="39">
        <f>SUM(F88:V88)</f>
        <v>220522322.46999997</v>
      </c>
      <c r="F88" s="40">
        <f t="shared" ref="F88:M88" si="30">F11+F17+F27+F37+F45+F53+F63+F68+F71+F78+F81+F84</f>
        <v>23282118.98</v>
      </c>
      <c r="G88" s="40">
        <f t="shared" si="30"/>
        <v>39492680.710000001</v>
      </c>
      <c r="H88" s="40">
        <f t="shared" si="30"/>
        <v>54910124.339999996</v>
      </c>
      <c r="I88" s="40">
        <f t="shared" si="30"/>
        <v>47920149.36999999</v>
      </c>
      <c r="J88" s="40">
        <f t="shared" si="30"/>
        <v>54917249.07</v>
      </c>
      <c r="K88" s="40">
        <f t="shared" si="30"/>
        <v>0</v>
      </c>
      <c r="L88" s="40">
        <f t="shared" si="30"/>
        <v>0</v>
      </c>
      <c r="M88" s="40">
        <f t="shared" si="30"/>
        <v>0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0" t="s">
        <v>100</v>
      </c>
      <c r="C89" s="70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45"/>
      <c r="F90" s="45"/>
      <c r="G90" s="45"/>
      <c r="H90" s="45"/>
      <c r="I90" s="45"/>
      <c r="J90" s="17"/>
      <c r="K90" s="16"/>
      <c r="L90" s="16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45"/>
      <c r="F91" s="45"/>
      <c r="G91" s="45"/>
      <c r="H91" s="45"/>
      <c r="I91" s="45"/>
      <c r="J91" s="17"/>
      <c r="K91" s="16"/>
      <c r="L91" s="16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41"/>
      <c r="O98" s="41"/>
      <c r="P98" s="44"/>
      <c r="Q98" s="9"/>
      <c r="R98" s="9"/>
    </row>
    <row r="99" spans="1:29" ht="18.75" x14ac:dyDescent="0.3">
      <c r="A99" s="8"/>
      <c r="B99" s="75"/>
      <c r="C99" s="75"/>
      <c r="D99" s="75"/>
      <c r="E99" s="75"/>
      <c r="F99" s="75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72"/>
      <c r="H114" s="72"/>
      <c r="I114" s="72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73"/>
      <c r="H115" s="73"/>
      <c r="I115" s="73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74"/>
      <c r="H116" s="74"/>
      <c r="I116" s="74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6:S6"/>
    <mergeCell ref="B1:S1"/>
    <mergeCell ref="B2:S2"/>
    <mergeCell ref="B3:M3"/>
    <mergeCell ref="B4:S4"/>
    <mergeCell ref="B5:S5"/>
    <mergeCell ref="D8:D9"/>
    <mergeCell ref="B8:B9"/>
    <mergeCell ref="C8:C9"/>
    <mergeCell ref="F8:P8"/>
    <mergeCell ref="E8:E9"/>
    <mergeCell ref="B89:C89"/>
    <mergeCell ref="B98:M98"/>
    <mergeCell ref="G114:I114"/>
    <mergeCell ref="G115:I115"/>
    <mergeCell ref="G116:I116"/>
    <mergeCell ref="B99:F99"/>
  </mergeCells>
  <printOptions horizontalCentered="1"/>
  <pageMargins left="0.70866141732283461" right="0.70866141732283461" top="0.74803149606299213" bottom="0.74803149606299213" header="0.31496062992125984" footer="0.31496062992125984"/>
  <pageSetup scale="44" fitToHeight="0" orientation="portrait" r:id="rId1"/>
  <headerFooter>
    <oddFooter>&amp;RPág. &amp;P / &amp;N</oddFooter>
  </headerFooter>
  <rowBreaks count="1" manualBreakCount="1">
    <brk id="53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Mayo 2022</vt:lpstr>
      <vt:lpstr>'Plantilla Ejecucion Mayo 2022'!Área_de_impresión</vt:lpstr>
      <vt:lpstr>'Plantilla Ejecucion Mayo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2022-06-17T17:38:25Z</cp:lastPrinted>
  <dcterms:created xsi:type="dcterms:W3CDTF">2018-04-17T18:57:16Z</dcterms:created>
  <dcterms:modified xsi:type="dcterms:W3CDTF">2022-06-17T17:42:26Z</dcterms:modified>
</cp:coreProperties>
</file>